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D9A78219-2A61-4CD4-BB6E-54B4039C8831}" xr6:coauthVersionLast="47" xr6:coauthVersionMax="47" xr10:uidLastSave="{00000000-0000-0000-0000-000000000000}"/>
  <bookViews>
    <workbookView xWindow="-110" yWindow="-110" windowWidth="19420" windowHeight="10300" tabRatio="774" activeTab="11"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496" r:id="rId34"/>
    <sheet name="3533" sheetId="1497" r:id="rId35"/>
    <sheet name="2059" sheetId="1498" r:id="rId36"/>
    <sheet name="2357" sheetId="1499" r:id="rId37"/>
    <sheet name="3008" sheetId="1500" r:id="rId38"/>
    <sheet name="4763" sheetId="1501" r:id="rId39"/>
    <sheet name="2454" sheetId="1502" r:id="rId40"/>
    <sheet name="2207" sheetId="1503" r:id="rId41"/>
    <sheet name="3661" sheetId="1504" r:id="rId42"/>
    <sheet name="2327" sheetId="150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AX4" i="40" l="1"/>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23" i="39" a="1"/>
  <c r="AB9" i="39" a="1"/>
  <c r="AB23" i="39" l="1"/>
  <c r="AB9" i="39"/>
  <c r="AB37" i="39" a="1"/>
  <c r="AB37" i="39" l="1"/>
  <c r="AZ8" i="40"/>
  <c r="BA8" i="40" s="1"/>
  <c r="AZ16" i="40"/>
  <c r="BA16" i="40" s="1"/>
  <c r="AZ24" i="40"/>
  <c r="BA24" i="40" s="1"/>
  <c r="AZ32" i="40"/>
  <c r="BA32" i="40" s="1"/>
  <c r="AZ40" i="40"/>
  <c r="BA40" i="40" s="1"/>
  <c r="AZ48" i="40"/>
  <c r="BA48" i="40" s="1"/>
  <c r="AZ56" i="40"/>
  <c r="BA56" i="40" s="1"/>
  <c r="AZ64" i="40"/>
  <c r="BA64" i="40" s="1"/>
  <c r="AZ10" i="40"/>
  <c r="BA10" i="40" s="1"/>
  <c r="AZ18" i="40"/>
  <c r="BA18" i="40" s="1"/>
  <c r="AZ26" i="40"/>
  <c r="BA26" i="40" s="1"/>
  <c r="AZ34" i="40"/>
  <c r="BA34" i="40" s="1"/>
  <c r="AZ42" i="40"/>
  <c r="BA42" i="40" s="1"/>
  <c r="AZ50" i="40"/>
  <c r="BA50" i="40" s="1"/>
  <c r="AZ58" i="40"/>
  <c r="BA58" i="40" s="1"/>
  <c r="AZ66" i="40"/>
  <c r="BA66" i="40" s="1"/>
  <c r="AZ11" i="40"/>
  <c r="BA11" i="40" s="1"/>
  <c r="AZ19" i="40"/>
  <c r="BA19" i="40" s="1"/>
  <c r="AZ27" i="40"/>
  <c r="BA27" i="40" s="1"/>
  <c r="AZ35" i="40"/>
  <c r="BA35" i="40" s="1"/>
  <c r="AZ43" i="40"/>
  <c r="BA43" i="40" s="1"/>
  <c r="AZ51" i="40"/>
  <c r="BA51" i="40" s="1"/>
  <c r="AZ59" i="40"/>
  <c r="BA59" i="40" s="1"/>
  <c r="AZ67" i="40"/>
  <c r="BA67" i="40" s="1"/>
  <c r="AZ5" i="40"/>
  <c r="BA5" i="40" s="1"/>
  <c r="AZ13" i="40"/>
  <c r="BA13" i="40" s="1"/>
  <c r="AZ21" i="40"/>
  <c r="BA21" i="40" s="1"/>
  <c r="AZ29" i="40"/>
  <c r="BA29" i="40" s="1"/>
  <c r="AZ37" i="40"/>
  <c r="BA37" i="40" s="1"/>
  <c r="AZ45" i="40"/>
  <c r="BA45" i="40" s="1"/>
  <c r="AZ53" i="40"/>
  <c r="BA53" i="40" s="1"/>
  <c r="AZ61" i="40"/>
  <c r="BA61" i="40" s="1"/>
  <c r="AZ15" i="40"/>
  <c r="BA15" i="40" s="1"/>
  <c r="AZ31" i="40"/>
  <c r="BA31" i="40" s="1"/>
  <c r="AZ47" i="40"/>
  <c r="BA47" i="40" s="1"/>
  <c r="AZ63" i="40"/>
  <c r="BA63" i="40" s="1"/>
  <c r="AZ74" i="40"/>
  <c r="BA74" i="40" s="1"/>
  <c r="AZ82" i="40"/>
  <c r="BA82" i="40" s="1"/>
  <c r="AZ90" i="40"/>
  <c r="BA90" i="40" s="1"/>
  <c r="AZ98" i="40"/>
  <c r="BA98" i="40" s="1"/>
  <c r="AZ106" i="40"/>
  <c r="BA106" i="40" s="1"/>
  <c r="AZ114" i="40"/>
  <c r="BA114" i="40" s="1"/>
  <c r="AZ122" i="40"/>
  <c r="BA122" i="40" s="1"/>
  <c r="AZ130" i="40"/>
  <c r="BA130" i="40" s="1"/>
  <c r="AZ138" i="40"/>
  <c r="BA138" i="40" s="1"/>
  <c r="AZ146" i="40"/>
  <c r="BA146" i="40" s="1"/>
  <c r="AZ154" i="40"/>
  <c r="BA154" i="40" s="1"/>
  <c r="AZ162" i="40"/>
  <c r="BA162" i="40" s="1"/>
  <c r="AZ170" i="40"/>
  <c r="BA170" i="40" s="1"/>
  <c r="AZ178" i="40"/>
  <c r="BA178" i="40" s="1"/>
  <c r="AZ186" i="40"/>
  <c r="BA186" i="40" s="1"/>
  <c r="AZ194" i="40"/>
  <c r="BA194" i="40" s="1"/>
  <c r="AZ202" i="40"/>
  <c r="BA202" i="40" s="1"/>
  <c r="AZ210" i="40"/>
  <c r="BA210" i="40" s="1"/>
  <c r="AZ218" i="40"/>
  <c r="BA218" i="40" s="1"/>
  <c r="AZ226" i="40"/>
  <c r="BA226" i="40" s="1"/>
  <c r="AZ234" i="40"/>
  <c r="BA234" i="40" s="1"/>
  <c r="AZ242" i="40"/>
  <c r="BA242" i="40" s="1"/>
  <c r="AZ250" i="40"/>
  <c r="BA250" i="40" s="1"/>
  <c r="AZ258" i="40"/>
  <c r="BA258" i="40" s="1"/>
  <c r="AZ266" i="40"/>
  <c r="BA266" i="40" s="1"/>
  <c r="AZ274" i="40"/>
  <c r="BA274" i="40" s="1"/>
  <c r="AZ282" i="40"/>
  <c r="BA282" i="40" s="1"/>
  <c r="AZ290" i="40"/>
  <c r="BA290" i="40" s="1"/>
  <c r="AZ298" i="40"/>
  <c r="BA298" i="40" s="1"/>
  <c r="AZ306" i="40"/>
  <c r="BA306" i="40" s="1"/>
  <c r="AZ314" i="40"/>
  <c r="BA314" i="40" s="1"/>
  <c r="AZ322" i="40"/>
  <c r="BA322" i="40" s="1"/>
  <c r="AZ330" i="40"/>
  <c r="BA330" i="40" s="1"/>
  <c r="AZ338" i="40"/>
  <c r="BA338" i="40" s="1"/>
  <c r="AZ346" i="40"/>
  <c r="BA346" i="40" s="1"/>
  <c r="AZ354" i="40"/>
  <c r="BA354" i="40" s="1"/>
  <c r="AZ362" i="40"/>
  <c r="BA362" i="40" s="1"/>
  <c r="AZ370" i="40"/>
  <c r="BA370" i="40" s="1"/>
  <c r="AZ378" i="40"/>
  <c r="BA378" i="40" s="1"/>
  <c r="AZ386" i="40"/>
  <c r="BA386" i="40" s="1"/>
  <c r="AZ394" i="40"/>
  <c r="BA394" i="40" s="1"/>
  <c r="AZ402" i="40"/>
  <c r="BA402" i="40" s="1"/>
  <c r="AZ410" i="40"/>
  <c r="BA410" i="40" s="1"/>
  <c r="AZ418" i="40"/>
  <c r="BA418" i="40" s="1"/>
  <c r="AZ426" i="40"/>
  <c r="BA426" i="40" s="1"/>
  <c r="AZ434" i="40"/>
  <c r="BA434" i="40" s="1"/>
  <c r="AZ442" i="40"/>
  <c r="BA442" i="40" s="1"/>
  <c r="AZ450" i="40"/>
  <c r="BA450" i="40" s="1"/>
  <c r="AZ458" i="40"/>
  <c r="BA458" i="40" s="1"/>
  <c r="AZ466" i="40"/>
  <c r="BA466" i="40" s="1"/>
  <c r="AZ474" i="40"/>
  <c r="BA474" i="40" s="1"/>
  <c r="AZ17" i="40"/>
  <c r="BA17" i="40" s="1"/>
  <c r="AZ33" i="40"/>
  <c r="BA33" i="40" s="1"/>
  <c r="AZ49" i="40"/>
  <c r="BA49" i="40" s="1"/>
  <c r="AZ65" i="40"/>
  <c r="BA65" i="40" s="1"/>
  <c r="AZ75" i="40"/>
  <c r="BA75" i="40" s="1"/>
  <c r="AZ83" i="40"/>
  <c r="BA83" i="40" s="1"/>
  <c r="AZ91" i="40"/>
  <c r="BA91" i="40" s="1"/>
  <c r="AZ99" i="40"/>
  <c r="BA99" i="40" s="1"/>
  <c r="AZ107" i="40"/>
  <c r="BA107" i="40" s="1"/>
  <c r="AZ115" i="40"/>
  <c r="BA115" i="40" s="1"/>
  <c r="AZ123" i="40"/>
  <c r="BA123"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427" i="40"/>
  <c r="BA427" i="40" s="1"/>
  <c r="AZ435" i="40"/>
  <c r="BA435" i="40" s="1"/>
  <c r="AZ443" i="40"/>
  <c r="BA443" i="40" s="1"/>
  <c r="AZ451" i="40"/>
  <c r="BA451" i="40" s="1"/>
  <c r="AZ459" i="40"/>
  <c r="BA459" i="40" s="1"/>
  <c r="AZ467" i="40"/>
  <c r="BA467" i="40" s="1"/>
  <c r="AZ475" i="40"/>
  <c r="BA475" i="40" s="1"/>
  <c r="AZ483" i="40"/>
  <c r="BA483" i="40" s="1"/>
  <c r="AZ491" i="40"/>
  <c r="BA491" i="40" s="1"/>
  <c r="AZ499" i="40"/>
  <c r="BA499" i="40" s="1"/>
  <c r="AZ507" i="40"/>
  <c r="BA507" i="40" s="1"/>
  <c r="AZ515" i="40"/>
  <c r="BA515" i="40" s="1"/>
  <c r="AZ523" i="40"/>
  <c r="BA523" i="40" s="1"/>
  <c r="AZ531" i="40"/>
  <c r="BA531" i="40" s="1"/>
  <c r="AZ539" i="40"/>
  <c r="BA539" i="40" s="1"/>
  <c r="AZ547" i="40"/>
  <c r="BA547" i="40" s="1"/>
  <c r="AZ555" i="40"/>
  <c r="BA555" i="40" s="1"/>
  <c r="AZ563" i="40"/>
  <c r="BA563" i="40" s="1"/>
  <c r="AZ571" i="40"/>
  <c r="BA571" i="40" s="1"/>
  <c r="AZ579" i="40"/>
  <c r="BA579" i="40" s="1"/>
  <c r="AZ587" i="40"/>
  <c r="BA587" i="40" s="1"/>
  <c r="AZ595" i="40"/>
  <c r="BA595" i="40" s="1"/>
  <c r="AZ603" i="40"/>
  <c r="BA603"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699" i="40"/>
  <c r="BA699" i="40" s="1"/>
  <c r="AZ707" i="40"/>
  <c r="BA707" i="40" s="1"/>
  <c r="AZ715" i="40"/>
  <c r="BA715" i="40" s="1"/>
  <c r="AZ723" i="40"/>
  <c r="BA723" i="40" s="1"/>
  <c r="AZ731" i="40"/>
  <c r="BA731" i="40" s="1"/>
  <c r="AZ739" i="40"/>
  <c r="BA739" i="40" s="1"/>
  <c r="AZ747" i="40"/>
  <c r="BA747" i="40" s="1"/>
  <c r="AZ755" i="40"/>
  <c r="BA755" i="40" s="1"/>
  <c r="AZ763" i="40"/>
  <c r="BA763" i="40" s="1"/>
  <c r="AZ771" i="40"/>
  <c r="BA771" i="40" s="1"/>
  <c r="AZ779" i="40"/>
  <c r="BA779" i="40" s="1"/>
  <c r="AZ787" i="40"/>
  <c r="BA787" i="40" s="1"/>
  <c r="AZ795" i="40"/>
  <c r="BA795" i="40" s="1"/>
  <c r="AZ803" i="40"/>
  <c r="BA803" i="40" s="1"/>
  <c r="AZ811" i="40"/>
  <c r="BA811" i="40" s="1"/>
  <c r="AZ819" i="40"/>
  <c r="BA819" i="40" s="1"/>
  <c r="AZ827" i="40"/>
  <c r="BA827" i="40" s="1"/>
  <c r="AZ835" i="40"/>
  <c r="BA835" i="40" s="1"/>
  <c r="AZ843" i="40"/>
  <c r="BA843" i="40" s="1"/>
  <c r="AZ851" i="40"/>
  <c r="BA851" i="40" s="1"/>
  <c r="AZ859" i="40"/>
  <c r="BA859" i="40" s="1"/>
  <c r="AZ4" i="40"/>
  <c r="BA4" i="40" s="1"/>
  <c r="AZ20" i="40"/>
  <c r="BA20" i="40" s="1"/>
  <c r="AZ36" i="40"/>
  <c r="BA36" i="40" s="1"/>
  <c r="AZ52" i="40"/>
  <c r="BA52" i="40" s="1"/>
  <c r="AZ68" i="40"/>
  <c r="BA68" i="40" s="1"/>
  <c r="AZ76" i="40"/>
  <c r="BA76" i="40" s="1"/>
  <c r="AZ84" i="40"/>
  <c r="BA84" i="40" s="1"/>
  <c r="AZ92" i="40"/>
  <c r="BA92" i="40" s="1"/>
  <c r="AZ100" i="40"/>
  <c r="BA100" i="40" s="1"/>
  <c r="AZ108" i="40"/>
  <c r="BA108" i="40" s="1"/>
  <c r="AZ116" i="40"/>
  <c r="BA116" i="40" s="1"/>
  <c r="AZ124" i="40"/>
  <c r="BA124" i="40" s="1"/>
  <c r="AZ132" i="40"/>
  <c r="BA132" i="40" s="1"/>
  <c r="AZ140" i="40"/>
  <c r="BA140" i="40" s="1"/>
  <c r="AZ148" i="40"/>
  <c r="BA148" i="40" s="1"/>
  <c r="AZ156" i="40"/>
  <c r="BA156" i="40" s="1"/>
  <c r="AZ164" i="40"/>
  <c r="BA164" i="40" s="1"/>
  <c r="AZ172" i="40"/>
  <c r="BA172" i="40" s="1"/>
  <c r="AZ180" i="40"/>
  <c r="BA180" i="40" s="1"/>
  <c r="AZ188" i="40"/>
  <c r="BA188" i="40" s="1"/>
  <c r="AZ196" i="40"/>
  <c r="BA196" i="40" s="1"/>
  <c r="AZ204" i="40"/>
  <c r="BA204"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420" i="40"/>
  <c r="BA420" i="40" s="1"/>
  <c r="AZ428" i="40"/>
  <c r="BA428" i="40" s="1"/>
  <c r="AZ436" i="40"/>
  <c r="BA436" i="40" s="1"/>
  <c r="AZ444" i="40"/>
  <c r="BA444" i="40" s="1"/>
  <c r="AZ452" i="40"/>
  <c r="BA452" i="40" s="1"/>
  <c r="AZ460" i="40"/>
  <c r="BA460" i="40" s="1"/>
  <c r="AZ6" i="40"/>
  <c r="BA6" i="40" s="1"/>
  <c r="AZ22" i="40"/>
  <c r="BA22" i="40" s="1"/>
  <c r="AZ38" i="40"/>
  <c r="BA38" i="40" s="1"/>
  <c r="AZ54" i="40"/>
  <c r="BA54" i="40" s="1"/>
  <c r="AZ69" i="40"/>
  <c r="BA69" i="40" s="1"/>
  <c r="AZ77" i="40"/>
  <c r="BA77" i="40" s="1"/>
  <c r="AZ85" i="40"/>
  <c r="BA85" i="40" s="1"/>
  <c r="AZ93" i="40"/>
  <c r="BA93" i="40" s="1"/>
  <c r="AZ101" i="40"/>
  <c r="BA101" i="40" s="1"/>
  <c r="AZ109" i="40"/>
  <c r="BA109" i="40" s="1"/>
  <c r="AZ117" i="40"/>
  <c r="BA117" i="40" s="1"/>
  <c r="AZ125" i="40"/>
  <c r="BA125" i="40" s="1"/>
  <c r="AZ133" i="40"/>
  <c r="BA133" i="40" s="1"/>
  <c r="AZ141" i="40"/>
  <c r="BA141" i="40" s="1"/>
  <c r="AZ149" i="40"/>
  <c r="BA149" i="40" s="1"/>
  <c r="AZ157" i="40"/>
  <c r="BA157" i="40" s="1"/>
  <c r="AZ165" i="40"/>
  <c r="BA165" i="40" s="1"/>
  <c r="AZ173" i="40"/>
  <c r="BA173" i="40" s="1"/>
  <c r="AZ181" i="40"/>
  <c r="BA181" i="40" s="1"/>
  <c r="AZ189" i="40"/>
  <c r="BA189" i="40" s="1"/>
  <c r="AZ197" i="40"/>
  <c r="BA197" i="40" s="1"/>
  <c r="AZ205" i="40"/>
  <c r="BA205" i="40" s="1"/>
  <c r="AZ213" i="40"/>
  <c r="BA213" i="40" s="1"/>
  <c r="AZ221" i="40"/>
  <c r="BA221" i="40" s="1"/>
  <c r="AZ229" i="40"/>
  <c r="BA229" i="40" s="1"/>
  <c r="AZ237" i="40"/>
  <c r="BA237" i="40" s="1"/>
  <c r="AZ245" i="40"/>
  <c r="BA245" i="40" s="1"/>
  <c r="AZ253" i="40"/>
  <c r="BA253" i="40" s="1"/>
  <c r="AZ261" i="40"/>
  <c r="BA261" i="40" s="1"/>
  <c r="AZ269" i="40"/>
  <c r="BA269" i="40" s="1"/>
  <c r="AZ277" i="40"/>
  <c r="BA277" i="40" s="1"/>
  <c r="AZ285" i="40"/>
  <c r="BA285" i="40" s="1"/>
  <c r="AZ293" i="40"/>
  <c r="BA293" i="40" s="1"/>
  <c r="AZ301" i="40"/>
  <c r="BA301" i="40" s="1"/>
  <c r="AZ309" i="40"/>
  <c r="BA309" i="40" s="1"/>
  <c r="AZ317" i="40"/>
  <c r="BA317" i="40" s="1"/>
  <c r="AZ325" i="40"/>
  <c r="BA325" i="40" s="1"/>
  <c r="AZ333" i="40"/>
  <c r="BA333" i="40" s="1"/>
  <c r="AZ341" i="40"/>
  <c r="BA341" i="40" s="1"/>
  <c r="AZ349" i="40"/>
  <c r="BA349" i="40" s="1"/>
  <c r="AZ357" i="40"/>
  <c r="BA357" i="40" s="1"/>
  <c r="AZ365" i="40"/>
  <c r="BA365" i="40" s="1"/>
  <c r="AZ373" i="40"/>
  <c r="BA373" i="40" s="1"/>
  <c r="AZ381" i="40"/>
  <c r="BA381" i="40" s="1"/>
  <c r="AZ389" i="40"/>
  <c r="BA389" i="40" s="1"/>
  <c r="AZ397" i="40"/>
  <c r="BA397" i="40" s="1"/>
  <c r="AZ405" i="40"/>
  <c r="BA405" i="40" s="1"/>
  <c r="AZ413" i="40"/>
  <c r="BA413" i="40" s="1"/>
  <c r="AZ421" i="40"/>
  <c r="BA421" i="40" s="1"/>
  <c r="AZ429" i="40"/>
  <c r="BA429" i="40" s="1"/>
  <c r="AZ437" i="40"/>
  <c r="BA437" i="40" s="1"/>
  <c r="AZ445" i="40"/>
  <c r="BA445" i="40" s="1"/>
  <c r="AZ453" i="40"/>
  <c r="BA453" i="40" s="1"/>
  <c r="AZ461" i="40"/>
  <c r="BA461" i="40" s="1"/>
  <c r="AZ469" i="40"/>
  <c r="BA469" i="40" s="1"/>
  <c r="AZ477" i="40"/>
  <c r="BA477" i="40" s="1"/>
  <c r="AZ485" i="40"/>
  <c r="BA485" i="40" s="1"/>
  <c r="AZ493" i="40"/>
  <c r="BA493" i="40" s="1"/>
  <c r="AZ501" i="40"/>
  <c r="BA501" i="40" s="1"/>
  <c r="AZ509" i="40"/>
  <c r="BA509" i="40" s="1"/>
  <c r="AZ517" i="40"/>
  <c r="BA517" i="40" s="1"/>
  <c r="AZ525" i="40"/>
  <c r="BA525" i="40" s="1"/>
  <c r="AZ533" i="40"/>
  <c r="BA533" i="40" s="1"/>
  <c r="AZ541" i="40"/>
  <c r="BA541" i="40" s="1"/>
  <c r="AZ549" i="40"/>
  <c r="BA549" i="40" s="1"/>
  <c r="AZ557" i="40"/>
  <c r="BA557" i="40" s="1"/>
  <c r="AZ565" i="40"/>
  <c r="BA565" i="40" s="1"/>
  <c r="AZ573" i="40"/>
  <c r="BA573" i="40" s="1"/>
  <c r="AZ581" i="40"/>
  <c r="BA581" i="40" s="1"/>
  <c r="AZ589" i="40"/>
  <c r="BA589" i="40" s="1"/>
  <c r="AZ597" i="40"/>
  <c r="BA597" i="40" s="1"/>
  <c r="AZ605" i="40"/>
  <c r="BA605" i="40" s="1"/>
  <c r="AZ613" i="40"/>
  <c r="BA613" i="40" s="1"/>
  <c r="AZ621" i="40"/>
  <c r="BA621" i="40" s="1"/>
  <c r="AZ629" i="40"/>
  <c r="BA629" i="40" s="1"/>
  <c r="AZ637" i="40"/>
  <c r="BA637" i="40" s="1"/>
  <c r="AZ645" i="40"/>
  <c r="BA645" i="40" s="1"/>
  <c r="AZ653" i="40"/>
  <c r="BA653" i="40" s="1"/>
  <c r="AZ661" i="40"/>
  <c r="BA661" i="40" s="1"/>
  <c r="AZ669" i="40"/>
  <c r="BA669" i="40" s="1"/>
  <c r="AZ677" i="40"/>
  <c r="BA677" i="40" s="1"/>
  <c r="AZ685" i="40"/>
  <c r="BA685" i="40" s="1"/>
  <c r="AZ693" i="40"/>
  <c r="BA693" i="40" s="1"/>
  <c r="AZ701" i="40"/>
  <c r="BA701" i="40" s="1"/>
  <c r="AZ709" i="40"/>
  <c r="BA709" i="40" s="1"/>
  <c r="AZ717" i="40"/>
  <c r="BA717" i="40" s="1"/>
  <c r="AZ725" i="40"/>
  <c r="BA725" i="40" s="1"/>
  <c r="AZ733" i="40"/>
  <c r="BA733" i="40" s="1"/>
  <c r="AZ741" i="40"/>
  <c r="BA741" i="40" s="1"/>
  <c r="AZ749" i="40"/>
  <c r="BA749" i="40" s="1"/>
  <c r="AZ757" i="40"/>
  <c r="BA757" i="40" s="1"/>
  <c r="AZ765" i="40"/>
  <c r="BA765" i="40" s="1"/>
  <c r="AZ773" i="40"/>
  <c r="BA773" i="40" s="1"/>
  <c r="AZ781" i="40"/>
  <c r="BA781" i="40" s="1"/>
  <c r="AZ789" i="40"/>
  <c r="BA789" i="40" s="1"/>
  <c r="AZ797" i="40"/>
  <c r="BA797" i="40" s="1"/>
  <c r="AZ805" i="40"/>
  <c r="BA805" i="40" s="1"/>
  <c r="AZ813" i="40"/>
  <c r="BA813" i="40" s="1"/>
  <c r="AZ821" i="40"/>
  <c r="BA821" i="40" s="1"/>
  <c r="AZ829" i="40"/>
  <c r="BA829" i="40" s="1"/>
  <c r="AZ837" i="40"/>
  <c r="BA837" i="40" s="1"/>
  <c r="AZ845" i="40"/>
  <c r="BA845" i="40" s="1"/>
  <c r="AZ853" i="40"/>
  <c r="BA853" i="40" s="1"/>
  <c r="AZ861" i="40"/>
  <c r="BA861" i="40" s="1"/>
  <c r="AZ869" i="40"/>
  <c r="BA869" i="40" s="1"/>
  <c r="AZ7" i="40"/>
  <c r="BA7" i="40" s="1"/>
  <c r="AZ23" i="40"/>
  <c r="BA23" i="40" s="1"/>
  <c r="AZ39" i="40"/>
  <c r="BA39" i="40" s="1"/>
  <c r="AZ55" i="40"/>
  <c r="BA55" i="40" s="1"/>
  <c r="AZ70" i="40"/>
  <c r="BA70" i="40" s="1"/>
  <c r="AZ78" i="40"/>
  <c r="BA78" i="40" s="1"/>
  <c r="AZ86" i="40"/>
  <c r="BA86" i="40" s="1"/>
  <c r="AZ94" i="40"/>
  <c r="BA94" i="40" s="1"/>
  <c r="AZ102" i="40"/>
  <c r="BA102" i="40" s="1"/>
  <c r="AZ110" i="40"/>
  <c r="BA110" i="40" s="1"/>
  <c r="AZ118" i="40"/>
  <c r="BA118" i="40" s="1"/>
  <c r="AZ126" i="40"/>
  <c r="BA126" i="40" s="1"/>
  <c r="AZ134" i="40"/>
  <c r="BA134" i="40" s="1"/>
  <c r="AZ142" i="40"/>
  <c r="BA142" i="40" s="1"/>
  <c r="AZ150" i="40"/>
  <c r="BA150" i="40" s="1"/>
  <c r="AZ158" i="40"/>
  <c r="BA158" i="40" s="1"/>
  <c r="AZ166" i="40"/>
  <c r="BA166" i="40" s="1"/>
  <c r="AZ174" i="40"/>
  <c r="BA174" i="40" s="1"/>
  <c r="AZ182" i="40"/>
  <c r="BA182" i="40" s="1"/>
  <c r="AZ190" i="40"/>
  <c r="BA190" i="40" s="1"/>
  <c r="AZ198" i="40"/>
  <c r="BA198" i="40" s="1"/>
  <c r="AZ206" i="40"/>
  <c r="BA206" i="40" s="1"/>
  <c r="AZ214" i="40"/>
  <c r="BA214" i="40" s="1"/>
  <c r="AZ222" i="40"/>
  <c r="BA222" i="40" s="1"/>
  <c r="AZ230" i="40"/>
  <c r="BA230" i="40" s="1"/>
  <c r="AZ238" i="40"/>
  <c r="BA238" i="40" s="1"/>
  <c r="AZ246" i="40"/>
  <c r="BA246" i="40" s="1"/>
  <c r="AZ254" i="40"/>
  <c r="BA254" i="40" s="1"/>
  <c r="AZ262" i="40"/>
  <c r="BA262" i="40" s="1"/>
  <c r="AZ270" i="40"/>
  <c r="BA270" i="40" s="1"/>
  <c r="AZ278" i="40"/>
  <c r="BA278" i="40" s="1"/>
  <c r="AZ286" i="40"/>
  <c r="BA286" i="40" s="1"/>
  <c r="AZ294" i="40"/>
  <c r="BA294" i="40" s="1"/>
  <c r="AZ302" i="40"/>
  <c r="BA302" i="40" s="1"/>
  <c r="AZ310" i="40"/>
  <c r="BA310" i="40" s="1"/>
  <c r="AZ318" i="40"/>
  <c r="BA318" i="40" s="1"/>
  <c r="AZ326" i="40"/>
  <c r="BA326" i="40" s="1"/>
  <c r="AZ334" i="40"/>
  <c r="BA334" i="40" s="1"/>
  <c r="AZ342" i="40"/>
  <c r="BA342" i="40" s="1"/>
  <c r="AZ350" i="40"/>
  <c r="BA350" i="40" s="1"/>
  <c r="AZ358" i="40"/>
  <c r="BA358" i="40" s="1"/>
  <c r="AZ366" i="40"/>
  <c r="BA366" i="40" s="1"/>
  <c r="AZ374" i="40"/>
  <c r="BA374" i="40" s="1"/>
  <c r="AZ382" i="40"/>
  <c r="BA382" i="40" s="1"/>
  <c r="AZ390" i="40"/>
  <c r="BA390" i="40" s="1"/>
  <c r="AZ398" i="40"/>
  <c r="BA398" i="40" s="1"/>
  <c r="AZ406" i="40"/>
  <c r="BA406" i="40" s="1"/>
  <c r="AZ414" i="40"/>
  <c r="BA414" i="40" s="1"/>
  <c r="AZ422" i="40"/>
  <c r="BA422" i="40" s="1"/>
  <c r="AZ430" i="40"/>
  <c r="BA430" i="40" s="1"/>
  <c r="AZ438" i="40"/>
  <c r="BA438" i="40" s="1"/>
  <c r="AZ446" i="40"/>
  <c r="BA446" i="40" s="1"/>
  <c r="AZ454" i="40"/>
  <c r="BA454" i="40" s="1"/>
  <c r="AZ462" i="40"/>
  <c r="BA462" i="40" s="1"/>
  <c r="AZ470" i="40"/>
  <c r="BA470" i="40" s="1"/>
  <c r="AZ478" i="40"/>
  <c r="BA478" i="40" s="1"/>
  <c r="AZ486" i="40"/>
  <c r="BA486" i="40" s="1"/>
  <c r="AZ494" i="40"/>
  <c r="BA494" i="40" s="1"/>
  <c r="AZ502" i="40"/>
  <c r="BA502" i="40" s="1"/>
  <c r="AZ510" i="40"/>
  <c r="BA510" i="40" s="1"/>
  <c r="AZ518" i="40"/>
  <c r="BA518" i="40" s="1"/>
  <c r="AZ526" i="40"/>
  <c r="BA526" i="40" s="1"/>
  <c r="AZ534" i="40"/>
  <c r="BA534" i="40" s="1"/>
  <c r="AZ542" i="40"/>
  <c r="BA542" i="40" s="1"/>
  <c r="AZ550" i="40"/>
  <c r="BA550" i="40" s="1"/>
  <c r="AZ558" i="40"/>
  <c r="BA558" i="40" s="1"/>
  <c r="AZ566" i="40"/>
  <c r="BA566" i="40" s="1"/>
  <c r="AZ574" i="40"/>
  <c r="BA574" i="40" s="1"/>
  <c r="AZ582" i="40"/>
  <c r="BA582" i="40" s="1"/>
  <c r="AZ590" i="40"/>
  <c r="BA590" i="40" s="1"/>
  <c r="AZ598" i="40"/>
  <c r="BA598" i="40" s="1"/>
  <c r="AZ606" i="40"/>
  <c r="BA606" i="40" s="1"/>
  <c r="AZ614" i="40"/>
  <c r="BA614" i="40" s="1"/>
  <c r="AZ622" i="40"/>
  <c r="BA622" i="40" s="1"/>
  <c r="AZ630" i="40"/>
  <c r="BA630" i="40" s="1"/>
  <c r="AZ638" i="40"/>
  <c r="BA638" i="40" s="1"/>
  <c r="AZ646" i="40"/>
  <c r="BA646" i="40" s="1"/>
  <c r="AZ654" i="40"/>
  <c r="BA654" i="40" s="1"/>
  <c r="AZ662" i="40"/>
  <c r="BA662" i="40" s="1"/>
  <c r="AZ670" i="40"/>
  <c r="BA670" i="40" s="1"/>
  <c r="AZ678" i="40"/>
  <c r="BA678" i="40" s="1"/>
  <c r="AZ686" i="40"/>
  <c r="BA686" i="40" s="1"/>
  <c r="AZ694" i="40"/>
  <c r="BA694" i="40" s="1"/>
  <c r="AZ702" i="40"/>
  <c r="BA702" i="40" s="1"/>
  <c r="AZ710" i="40"/>
  <c r="BA710" i="40" s="1"/>
  <c r="AZ718" i="40"/>
  <c r="BA718" i="40" s="1"/>
  <c r="AZ726" i="40"/>
  <c r="BA726" i="40" s="1"/>
  <c r="AZ734" i="40"/>
  <c r="BA734" i="40" s="1"/>
  <c r="AZ742" i="40"/>
  <c r="BA742" i="40" s="1"/>
  <c r="AZ750" i="40"/>
  <c r="BA750" i="40" s="1"/>
  <c r="AZ758" i="40"/>
  <c r="BA758" i="40" s="1"/>
  <c r="AZ766" i="40"/>
  <c r="BA766" i="40" s="1"/>
  <c r="AZ774" i="40"/>
  <c r="BA774" i="40" s="1"/>
  <c r="AZ782" i="40"/>
  <c r="BA782" i="40" s="1"/>
  <c r="AZ790" i="40"/>
  <c r="BA790"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9" i="40"/>
  <c r="BA9" i="40" s="1"/>
  <c r="AZ25" i="40"/>
  <c r="BA25" i="40" s="1"/>
  <c r="AZ41" i="40"/>
  <c r="BA41" i="40" s="1"/>
  <c r="AZ57" i="40"/>
  <c r="BA57" i="40" s="1"/>
  <c r="AZ71" i="40"/>
  <c r="BA71" i="40" s="1"/>
  <c r="AZ79" i="40"/>
  <c r="BA79" i="40" s="1"/>
  <c r="AZ87" i="40"/>
  <c r="BA87" i="40" s="1"/>
  <c r="AZ95" i="40"/>
  <c r="BA95" i="40" s="1"/>
  <c r="AZ103" i="40"/>
  <c r="BA103" i="40" s="1"/>
  <c r="AZ111" i="40"/>
  <c r="BA111" i="40" s="1"/>
  <c r="AZ119" i="40"/>
  <c r="BA119" i="40" s="1"/>
  <c r="AZ127" i="40"/>
  <c r="BA127" i="40" s="1"/>
  <c r="AZ135" i="40"/>
  <c r="BA135" i="40" s="1"/>
  <c r="AZ143" i="40"/>
  <c r="BA143" i="40" s="1"/>
  <c r="AZ151" i="40"/>
  <c r="BA151" i="40" s="1"/>
  <c r="AZ159" i="40"/>
  <c r="BA159" i="40" s="1"/>
  <c r="AZ167" i="40"/>
  <c r="BA167" i="40" s="1"/>
  <c r="AZ175" i="40"/>
  <c r="BA175" i="40" s="1"/>
  <c r="AZ183" i="40"/>
  <c r="BA183" i="40" s="1"/>
  <c r="AZ191" i="40"/>
  <c r="BA191" i="40" s="1"/>
  <c r="AZ199" i="40"/>
  <c r="BA199" i="40" s="1"/>
  <c r="AZ207" i="40"/>
  <c r="BA207" i="40" s="1"/>
  <c r="AZ215" i="40"/>
  <c r="BA215" i="40" s="1"/>
  <c r="AZ223" i="40"/>
  <c r="BA223" i="40" s="1"/>
  <c r="AZ231" i="40"/>
  <c r="BA231" i="40" s="1"/>
  <c r="AZ239" i="40"/>
  <c r="BA239" i="40" s="1"/>
  <c r="AZ247" i="40"/>
  <c r="BA247" i="40" s="1"/>
  <c r="AZ255" i="40"/>
  <c r="BA255" i="40" s="1"/>
  <c r="AZ263" i="40"/>
  <c r="BA263" i="40" s="1"/>
  <c r="AZ271" i="40"/>
  <c r="BA271" i="40" s="1"/>
  <c r="AZ279" i="40"/>
  <c r="BA279" i="40" s="1"/>
  <c r="AZ287" i="40"/>
  <c r="BA287" i="40" s="1"/>
  <c r="AZ295" i="40"/>
  <c r="BA295" i="40" s="1"/>
  <c r="AZ303" i="40"/>
  <c r="BA303" i="40" s="1"/>
  <c r="AZ311" i="40"/>
  <c r="BA311" i="40" s="1"/>
  <c r="AZ319" i="40"/>
  <c r="BA319" i="40" s="1"/>
  <c r="AZ327" i="40"/>
  <c r="BA327" i="40" s="1"/>
  <c r="AZ335" i="40"/>
  <c r="BA335" i="40" s="1"/>
  <c r="AZ343" i="40"/>
  <c r="BA343" i="40" s="1"/>
  <c r="AZ351" i="40"/>
  <c r="BA351" i="40" s="1"/>
  <c r="AZ359" i="40"/>
  <c r="BA359" i="40" s="1"/>
  <c r="AZ367" i="40"/>
  <c r="BA367" i="40" s="1"/>
  <c r="AZ375" i="40"/>
  <c r="BA375" i="40" s="1"/>
  <c r="AZ383" i="40"/>
  <c r="BA383" i="40" s="1"/>
  <c r="AZ391" i="40"/>
  <c r="BA391" i="40" s="1"/>
  <c r="AZ399" i="40"/>
  <c r="BA399" i="40" s="1"/>
  <c r="AZ407" i="40"/>
  <c r="BA407" i="40" s="1"/>
  <c r="AZ415" i="40"/>
  <c r="BA415" i="40" s="1"/>
  <c r="AZ423" i="40"/>
  <c r="BA423" i="40" s="1"/>
  <c r="AZ431" i="40"/>
  <c r="BA431" i="40" s="1"/>
  <c r="AZ439" i="40"/>
  <c r="BA439" i="40" s="1"/>
  <c r="AZ447" i="40"/>
  <c r="BA447" i="40" s="1"/>
  <c r="AZ455" i="40"/>
  <c r="BA455" i="40" s="1"/>
  <c r="AZ463" i="40"/>
  <c r="BA463" i="40" s="1"/>
  <c r="AZ471" i="40"/>
  <c r="BA471" i="40" s="1"/>
  <c r="AZ479" i="40"/>
  <c r="BA479" i="40" s="1"/>
  <c r="AZ487" i="40"/>
  <c r="BA487" i="40" s="1"/>
  <c r="AZ495" i="40"/>
  <c r="BA495" i="40" s="1"/>
  <c r="AZ503" i="40"/>
  <c r="BA503" i="40" s="1"/>
  <c r="AZ511" i="40"/>
  <c r="BA511" i="40" s="1"/>
  <c r="AZ519" i="40"/>
  <c r="BA519" i="40" s="1"/>
  <c r="AZ527" i="40"/>
  <c r="BA527" i="40" s="1"/>
  <c r="AZ535" i="40"/>
  <c r="BA535" i="40" s="1"/>
  <c r="AZ543" i="40"/>
  <c r="BA543" i="40" s="1"/>
  <c r="AZ551" i="40"/>
  <c r="BA551" i="40" s="1"/>
  <c r="AZ12" i="40"/>
  <c r="BA12" i="40" s="1"/>
  <c r="AZ28" i="40"/>
  <c r="BA28" i="40" s="1"/>
  <c r="AZ44" i="40"/>
  <c r="BA44" i="40" s="1"/>
  <c r="AZ60" i="40"/>
  <c r="BA60" i="40" s="1"/>
  <c r="AZ72" i="40"/>
  <c r="BA72" i="40" s="1"/>
  <c r="AZ80" i="40"/>
  <c r="BA80" i="40" s="1"/>
  <c r="AZ88" i="40"/>
  <c r="BA88" i="40" s="1"/>
  <c r="AZ96" i="40"/>
  <c r="BA96" i="40" s="1"/>
  <c r="AZ104" i="40"/>
  <c r="BA104" i="40" s="1"/>
  <c r="AZ112" i="40"/>
  <c r="BA112" i="40" s="1"/>
  <c r="AZ120" i="40"/>
  <c r="BA120"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216" i="40"/>
  <c r="BA216" i="40" s="1"/>
  <c r="AZ224" i="40"/>
  <c r="BA224" i="40" s="1"/>
  <c r="AZ232" i="40"/>
  <c r="BA232" i="40" s="1"/>
  <c r="AZ240" i="40"/>
  <c r="BA240" i="40" s="1"/>
  <c r="AZ248" i="40"/>
  <c r="BA248" i="40" s="1"/>
  <c r="AZ256" i="40"/>
  <c r="BA256" i="40" s="1"/>
  <c r="AZ264" i="40"/>
  <c r="BA264" i="40" s="1"/>
  <c r="AZ272" i="40"/>
  <c r="BA272" i="40" s="1"/>
  <c r="AZ280" i="40"/>
  <c r="BA280" i="40" s="1"/>
  <c r="AZ288" i="40"/>
  <c r="BA288" i="40" s="1"/>
  <c r="AZ296" i="40"/>
  <c r="BA296" i="40" s="1"/>
  <c r="AZ304" i="40"/>
  <c r="BA304" i="40" s="1"/>
  <c r="AZ312" i="40"/>
  <c r="BA312" i="40" s="1"/>
  <c r="AZ320" i="40"/>
  <c r="BA320" i="40" s="1"/>
  <c r="AZ328" i="40"/>
  <c r="BA328" i="40" s="1"/>
  <c r="AZ336" i="40"/>
  <c r="BA336" i="40" s="1"/>
  <c r="AZ344" i="40"/>
  <c r="BA344" i="40" s="1"/>
  <c r="AZ352" i="40"/>
  <c r="BA352" i="40" s="1"/>
  <c r="AZ360" i="40"/>
  <c r="BA360" i="40" s="1"/>
  <c r="AZ368" i="40"/>
  <c r="BA368" i="40" s="1"/>
  <c r="AZ376" i="40"/>
  <c r="BA376" i="40" s="1"/>
  <c r="AZ384" i="40"/>
  <c r="BA384" i="40" s="1"/>
  <c r="AZ392" i="40"/>
  <c r="BA392" i="40" s="1"/>
  <c r="AZ400" i="40"/>
  <c r="BA400" i="40" s="1"/>
  <c r="AZ408" i="40"/>
  <c r="BA408" i="40" s="1"/>
  <c r="AZ416" i="40"/>
  <c r="BA416" i="40" s="1"/>
  <c r="AZ424" i="40"/>
  <c r="BA424" i="40" s="1"/>
  <c r="AZ432" i="40"/>
  <c r="BA432" i="40" s="1"/>
  <c r="AZ440" i="40"/>
  <c r="BA440" i="40" s="1"/>
  <c r="AZ448" i="40"/>
  <c r="BA448" i="40" s="1"/>
  <c r="AZ456" i="40"/>
  <c r="BA456" i="40" s="1"/>
  <c r="AZ464" i="40"/>
  <c r="BA464" i="40" s="1"/>
  <c r="AZ472" i="40"/>
  <c r="BA472" i="40" s="1"/>
  <c r="AZ480" i="40"/>
  <c r="BA480" i="40" s="1"/>
  <c r="AZ488" i="40"/>
  <c r="BA488" i="40" s="1"/>
  <c r="AZ496" i="40"/>
  <c r="BA496" i="40" s="1"/>
  <c r="AZ504" i="40"/>
  <c r="BA504" i="40" s="1"/>
  <c r="AZ512" i="40"/>
  <c r="BA512" i="40" s="1"/>
  <c r="AZ520" i="40"/>
  <c r="BA520" i="40" s="1"/>
  <c r="AZ528" i="40"/>
  <c r="BA528" i="40" s="1"/>
  <c r="AZ536" i="40"/>
  <c r="BA536" i="40" s="1"/>
  <c r="AZ544" i="40"/>
  <c r="BA544" i="40" s="1"/>
  <c r="AZ552" i="40"/>
  <c r="BA552" i="40" s="1"/>
  <c r="AZ560" i="40"/>
  <c r="BA560" i="40" s="1"/>
  <c r="AZ568" i="40"/>
  <c r="BA568" i="40" s="1"/>
  <c r="AZ576" i="40"/>
  <c r="BA576" i="40" s="1"/>
  <c r="AZ584" i="40"/>
  <c r="BA584" i="40" s="1"/>
  <c r="AZ592" i="40"/>
  <c r="BA592" i="40" s="1"/>
  <c r="AZ600" i="40"/>
  <c r="BA600" i="40" s="1"/>
  <c r="AZ608" i="40"/>
  <c r="BA608" i="40" s="1"/>
  <c r="AZ616" i="40"/>
  <c r="BA616" i="40" s="1"/>
  <c r="AZ624" i="40"/>
  <c r="BA624" i="40" s="1"/>
  <c r="AZ632" i="40"/>
  <c r="BA632" i="40" s="1"/>
  <c r="AZ640" i="40"/>
  <c r="BA640" i="40" s="1"/>
  <c r="AZ648" i="40"/>
  <c r="BA648" i="40" s="1"/>
  <c r="AZ656" i="40"/>
  <c r="BA656" i="40" s="1"/>
  <c r="AZ664" i="40"/>
  <c r="BA664" i="40" s="1"/>
  <c r="AZ672" i="40"/>
  <c r="BA672" i="40" s="1"/>
  <c r="AZ680" i="40"/>
  <c r="BA680" i="40" s="1"/>
  <c r="AZ688" i="40"/>
  <c r="BA688" i="40" s="1"/>
  <c r="AZ696" i="40"/>
  <c r="BA696" i="40" s="1"/>
  <c r="AZ704" i="40"/>
  <c r="BA704" i="40" s="1"/>
  <c r="AZ712" i="40"/>
  <c r="BA712" i="40" s="1"/>
  <c r="AZ720" i="40"/>
  <c r="BA720" i="40" s="1"/>
  <c r="AZ728" i="40"/>
  <c r="BA728" i="40" s="1"/>
  <c r="AZ736" i="40"/>
  <c r="BA736" i="40" s="1"/>
  <c r="AZ744" i="40"/>
  <c r="BA744" i="40" s="1"/>
  <c r="AZ752" i="40"/>
  <c r="BA752" i="40" s="1"/>
  <c r="AZ760" i="40"/>
  <c r="BA760" i="40" s="1"/>
  <c r="AZ768" i="40"/>
  <c r="BA768" i="40" s="1"/>
  <c r="AZ776" i="40"/>
  <c r="BA776" i="40" s="1"/>
  <c r="AZ784" i="40"/>
  <c r="BA784" i="40" s="1"/>
  <c r="AZ792" i="40"/>
  <c r="BA792" i="40" s="1"/>
  <c r="AZ800" i="40"/>
  <c r="BA800" i="40" s="1"/>
  <c r="AZ808" i="40"/>
  <c r="BA808" i="40" s="1"/>
  <c r="AZ816" i="40"/>
  <c r="BA816" i="40" s="1"/>
  <c r="AZ824" i="40"/>
  <c r="BA824" i="40" s="1"/>
  <c r="AZ832" i="40"/>
  <c r="BA832" i="40" s="1"/>
  <c r="AZ840" i="40"/>
  <c r="BA840" i="40" s="1"/>
  <c r="AZ848" i="40"/>
  <c r="BA848" i="40" s="1"/>
  <c r="AZ856" i="40"/>
  <c r="BA856" i="40" s="1"/>
  <c r="AZ30" i="40"/>
  <c r="BA30" i="40" s="1"/>
  <c r="AZ113" i="40"/>
  <c r="BA113" i="40" s="1"/>
  <c r="AZ177" i="40"/>
  <c r="BA177" i="40" s="1"/>
  <c r="AZ241" i="40"/>
  <c r="BA241" i="40" s="1"/>
  <c r="AZ305" i="40"/>
  <c r="BA305" i="40" s="1"/>
  <c r="AZ369" i="40"/>
  <c r="BA369" i="40" s="1"/>
  <c r="AZ433" i="40"/>
  <c r="BA433" i="40" s="1"/>
  <c r="AZ481" i="40"/>
  <c r="BA481" i="40" s="1"/>
  <c r="AZ500" i="40"/>
  <c r="BA500" i="40" s="1"/>
  <c r="AZ522" i="40"/>
  <c r="BA522" i="40" s="1"/>
  <c r="AZ545" i="40"/>
  <c r="BA545" i="40" s="1"/>
  <c r="AZ562" i="40"/>
  <c r="BA562" i="40" s="1"/>
  <c r="AZ578" i="40"/>
  <c r="BA578" i="40" s="1"/>
  <c r="AZ594" i="40"/>
  <c r="BA594" i="40" s="1"/>
  <c r="AZ610" i="40"/>
  <c r="BA610" i="40" s="1"/>
  <c r="AZ626" i="40"/>
  <c r="BA626" i="40" s="1"/>
  <c r="AZ642" i="40"/>
  <c r="BA642" i="40" s="1"/>
  <c r="AZ658" i="40"/>
  <c r="BA658" i="40" s="1"/>
  <c r="AZ674" i="40"/>
  <c r="BA674" i="40" s="1"/>
  <c r="AZ690" i="40"/>
  <c r="BA690" i="40" s="1"/>
  <c r="AZ706" i="40"/>
  <c r="BA706" i="40" s="1"/>
  <c r="AZ722" i="40"/>
  <c r="BA722" i="40" s="1"/>
  <c r="AZ738" i="40"/>
  <c r="BA738" i="40" s="1"/>
  <c r="AZ754" i="40"/>
  <c r="BA754" i="40" s="1"/>
  <c r="AZ770" i="40"/>
  <c r="BA770" i="40" s="1"/>
  <c r="AZ786" i="40"/>
  <c r="BA786" i="40" s="1"/>
  <c r="AZ802" i="40"/>
  <c r="BA802" i="40" s="1"/>
  <c r="AZ818" i="40"/>
  <c r="BA818" i="40" s="1"/>
  <c r="AZ834" i="40"/>
  <c r="BA834" i="40" s="1"/>
  <c r="AZ850" i="40"/>
  <c r="BA850" i="40" s="1"/>
  <c r="AZ865" i="40"/>
  <c r="BA865" i="40" s="1"/>
  <c r="AZ875" i="40"/>
  <c r="BA875" i="40" s="1"/>
  <c r="AZ883" i="40"/>
  <c r="BA883" i="40" s="1"/>
  <c r="AZ891" i="40"/>
  <c r="BA891" i="40" s="1"/>
  <c r="AZ899" i="40"/>
  <c r="BA899" i="40" s="1"/>
  <c r="AZ907" i="40"/>
  <c r="BA907" i="40" s="1"/>
  <c r="AZ915" i="40"/>
  <c r="BA915" i="40" s="1"/>
  <c r="AZ923" i="40"/>
  <c r="BA923" i="40" s="1"/>
  <c r="AZ931" i="40"/>
  <c r="BA931" i="40" s="1"/>
  <c r="AZ939" i="40"/>
  <c r="BA939" i="40" s="1"/>
  <c r="AZ947" i="40"/>
  <c r="BA947" i="40" s="1"/>
  <c r="AZ955" i="40"/>
  <c r="BA955" i="40" s="1"/>
  <c r="AZ963" i="40"/>
  <c r="BA963" i="40" s="1"/>
  <c r="AZ971" i="40"/>
  <c r="BA971" i="40" s="1"/>
  <c r="AZ979" i="40"/>
  <c r="BA979" i="40" s="1"/>
  <c r="AZ987" i="40"/>
  <c r="BA987" i="40" s="1"/>
  <c r="AZ995" i="40"/>
  <c r="BA995" i="40" s="1"/>
  <c r="AZ46" i="40"/>
  <c r="BA46" i="40" s="1"/>
  <c r="AZ121" i="40"/>
  <c r="BA121" i="40" s="1"/>
  <c r="AZ185" i="40"/>
  <c r="BA185" i="40" s="1"/>
  <c r="AZ249" i="40"/>
  <c r="BA249" i="40" s="1"/>
  <c r="AZ313" i="40"/>
  <c r="BA313" i="40" s="1"/>
  <c r="AZ377" i="40"/>
  <c r="BA377" i="40" s="1"/>
  <c r="AZ441" i="40"/>
  <c r="BA441" i="40" s="1"/>
  <c r="AZ482" i="40"/>
  <c r="BA482" i="40" s="1"/>
  <c r="AZ505" i="40"/>
  <c r="BA505" i="40" s="1"/>
  <c r="AZ524" i="40"/>
  <c r="BA524" i="40" s="1"/>
  <c r="AZ546" i="40"/>
  <c r="BA546" i="40" s="1"/>
  <c r="AZ564" i="40"/>
  <c r="BA564" i="40" s="1"/>
  <c r="AZ580" i="40"/>
  <c r="BA580" i="40" s="1"/>
  <c r="AZ596" i="40"/>
  <c r="BA596" i="40" s="1"/>
  <c r="AZ612" i="40"/>
  <c r="BA612" i="40" s="1"/>
  <c r="AZ628" i="40"/>
  <c r="BA628" i="40" s="1"/>
  <c r="AZ644" i="40"/>
  <c r="BA644" i="40" s="1"/>
  <c r="AZ660" i="40"/>
  <c r="BA660" i="40" s="1"/>
  <c r="AZ676" i="40"/>
  <c r="BA676" i="40" s="1"/>
  <c r="AZ692" i="40"/>
  <c r="BA692" i="40" s="1"/>
  <c r="AZ708" i="40"/>
  <c r="BA708" i="40" s="1"/>
  <c r="AZ724" i="40"/>
  <c r="BA724" i="40" s="1"/>
  <c r="AZ740" i="40"/>
  <c r="BA740" i="40" s="1"/>
  <c r="AZ756" i="40"/>
  <c r="BA756" i="40" s="1"/>
  <c r="AZ772" i="40"/>
  <c r="BA772" i="40" s="1"/>
  <c r="AZ788" i="40"/>
  <c r="BA788" i="40" s="1"/>
  <c r="AZ804" i="40"/>
  <c r="BA804" i="40" s="1"/>
  <c r="AZ820" i="40"/>
  <c r="BA820" i="40" s="1"/>
  <c r="AZ836" i="40"/>
  <c r="BA836" i="40" s="1"/>
  <c r="AZ852" i="40"/>
  <c r="BA852" i="40" s="1"/>
  <c r="AZ866" i="40"/>
  <c r="BA866" i="40" s="1"/>
  <c r="AZ876" i="40"/>
  <c r="BA876" i="40" s="1"/>
  <c r="AZ884" i="40"/>
  <c r="BA884" i="40" s="1"/>
  <c r="AZ892" i="40"/>
  <c r="BA892" i="40" s="1"/>
  <c r="AZ900" i="40"/>
  <c r="BA900" i="40" s="1"/>
  <c r="AZ908" i="40"/>
  <c r="BA908" i="40" s="1"/>
  <c r="AZ916" i="40"/>
  <c r="BA916" i="40" s="1"/>
  <c r="AZ924" i="40"/>
  <c r="BA924" i="40" s="1"/>
  <c r="AZ932" i="40"/>
  <c r="BA932" i="40" s="1"/>
  <c r="AZ940" i="40"/>
  <c r="BA940" i="40" s="1"/>
  <c r="AZ948" i="40"/>
  <c r="BA948" i="40" s="1"/>
  <c r="AZ956" i="40"/>
  <c r="BA956" i="40" s="1"/>
  <c r="AZ964" i="40"/>
  <c r="BA964" i="40" s="1"/>
  <c r="AZ972" i="40"/>
  <c r="BA972" i="40" s="1"/>
  <c r="AZ980" i="40"/>
  <c r="BA980" i="40" s="1"/>
  <c r="AZ988" i="40"/>
  <c r="BA988" i="40" s="1"/>
  <c r="AZ996" i="40"/>
  <c r="BA996" i="40" s="1"/>
  <c r="AZ62" i="40"/>
  <c r="BA62" i="40" s="1"/>
  <c r="AZ129" i="40"/>
  <c r="BA129" i="40" s="1"/>
  <c r="AZ193" i="40"/>
  <c r="BA193" i="40" s="1"/>
  <c r="AZ257" i="40"/>
  <c r="BA257" i="40" s="1"/>
  <c r="AZ321" i="40"/>
  <c r="BA321" i="40" s="1"/>
  <c r="AZ385" i="40"/>
  <c r="BA385" i="40" s="1"/>
  <c r="AZ449" i="40"/>
  <c r="BA449" i="40" s="1"/>
  <c r="AZ484" i="40"/>
  <c r="BA484" i="40" s="1"/>
  <c r="AZ506" i="40"/>
  <c r="BA506" i="40" s="1"/>
  <c r="AZ529" i="40"/>
  <c r="BA529" i="40" s="1"/>
  <c r="AZ548" i="40"/>
  <c r="BA548" i="40" s="1"/>
  <c r="AZ567" i="40"/>
  <c r="BA567" i="40" s="1"/>
  <c r="AZ583" i="40"/>
  <c r="BA583" i="40" s="1"/>
  <c r="AZ599" i="40"/>
  <c r="BA599" i="40" s="1"/>
  <c r="AZ615" i="40"/>
  <c r="BA615" i="40" s="1"/>
  <c r="AZ631" i="40"/>
  <c r="BA631" i="40" s="1"/>
  <c r="AZ647" i="40"/>
  <c r="BA647" i="40" s="1"/>
  <c r="AZ663" i="40"/>
  <c r="BA663" i="40" s="1"/>
  <c r="AZ679" i="40"/>
  <c r="BA679" i="40" s="1"/>
  <c r="AZ695" i="40"/>
  <c r="BA695" i="40" s="1"/>
  <c r="AZ711" i="40"/>
  <c r="BA711" i="40" s="1"/>
  <c r="AZ727" i="40"/>
  <c r="BA727" i="40" s="1"/>
  <c r="AZ743" i="40"/>
  <c r="BA743" i="40" s="1"/>
  <c r="AZ759" i="40"/>
  <c r="BA759" i="40" s="1"/>
  <c r="AZ775" i="40"/>
  <c r="BA775" i="40" s="1"/>
  <c r="AZ791" i="40"/>
  <c r="BA791" i="40" s="1"/>
  <c r="AZ807" i="40"/>
  <c r="BA807" i="40" s="1"/>
  <c r="AZ823" i="40"/>
  <c r="BA823" i="40" s="1"/>
  <c r="AZ839" i="40"/>
  <c r="BA839" i="40" s="1"/>
  <c r="AZ855" i="40"/>
  <c r="BA855" i="40" s="1"/>
  <c r="AZ867" i="40"/>
  <c r="BA867" i="40" s="1"/>
  <c r="AZ877" i="40"/>
  <c r="BA877" i="40" s="1"/>
  <c r="AZ885" i="40"/>
  <c r="BA885" i="40" s="1"/>
  <c r="AZ893" i="40"/>
  <c r="BA893" i="40" s="1"/>
  <c r="AZ901" i="40"/>
  <c r="BA901" i="40" s="1"/>
  <c r="AZ909" i="40"/>
  <c r="BA909" i="40" s="1"/>
  <c r="AZ917" i="40"/>
  <c r="BA917" i="40" s="1"/>
  <c r="AZ925" i="40"/>
  <c r="BA925" i="40" s="1"/>
  <c r="AZ933" i="40"/>
  <c r="BA933" i="40" s="1"/>
  <c r="AZ941" i="40"/>
  <c r="BA941" i="40" s="1"/>
  <c r="AZ949" i="40"/>
  <c r="BA949" i="40" s="1"/>
  <c r="AZ957" i="40"/>
  <c r="BA957" i="40" s="1"/>
  <c r="AZ965" i="40"/>
  <c r="BA965" i="40" s="1"/>
  <c r="AZ973" i="40"/>
  <c r="BA973" i="40" s="1"/>
  <c r="AZ981" i="40"/>
  <c r="BA981" i="40" s="1"/>
  <c r="AZ989" i="40"/>
  <c r="BA989" i="40" s="1"/>
  <c r="AZ997" i="40"/>
  <c r="BA997" i="40" s="1"/>
  <c r="AZ73" i="40"/>
  <c r="BA73" i="40" s="1"/>
  <c r="AZ137" i="40"/>
  <c r="BA137" i="40" s="1"/>
  <c r="AZ201" i="40"/>
  <c r="BA201" i="40" s="1"/>
  <c r="AZ265" i="40"/>
  <c r="BA265" i="40" s="1"/>
  <c r="AZ329" i="40"/>
  <c r="BA329" i="40" s="1"/>
  <c r="AZ393" i="40"/>
  <c r="BA393" i="40" s="1"/>
  <c r="AZ457" i="40"/>
  <c r="BA457" i="40" s="1"/>
  <c r="AZ489" i="40"/>
  <c r="BA489" i="40" s="1"/>
  <c r="AZ508" i="40"/>
  <c r="BA508" i="40" s="1"/>
  <c r="AZ530" i="40"/>
  <c r="BA530" i="40" s="1"/>
  <c r="AZ553" i="40"/>
  <c r="BA553" i="40" s="1"/>
  <c r="AZ569" i="40"/>
  <c r="BA569" i="40" s="1"/>
  <c r="AZ585" i="40"/>
  <c r="BA585" i="40" s="1"/>
  <c r="AZ601" i="40"/>
  <c r="BA601" i="40" s="1"/>
  <c r="AZ617" i="40"/>
  <c r="BA617" i="40" s="1"/>
  <c r="AZ633" i="40"/>
  <c r="BA633" i="40" s="1"/>
  <c r="AZ649" i="40"/>
  <c r="BA649" i="40" s="1"/>
  <c r="AZ665" i="40"/>
  <c r="BA665" i="40" s="1"/>
  <c r="AZ681" i="40"/>
  <c r="BA681" i="40" s="1"/>
  <c r="AZ697" i="40"/>
  <c r="BA697" i="40" s="1"/>
  <c r="AZ713" i="40"/>
  <c r="BA713" i="40" s="1"/>
  <c r="AZ729" i="40"/>
  <c r="BA729" i="40" s="1"/>
  <c r="AZ745" i="40"/>
  <c r="BA745" i="40" s="1"/>
  <c r="AZ761" i="40"/>
  <c r="BA761" i="40" s="1"/>
  <c r="AZ777" i="40"/>
  <c r="BA777" i="40" s="1"/>
  <c r="AZ793" i="40"/>
  <c r="BA793" i="40" s="1"/>
  <c r="AZ809" i="40"/>
  <c r="BA809" i="40" s="1"/>
  <c r="AZ825" i="40"/>
  <c r="BA825" i="40" s="1"/>
  <c r="AZ841" i="40"/>
  <c r="BA841" i="40" s="1"/>
  <c r="AZ857" i="40"/>
  <c r="BA857" i="40" s="1"/>
  <c r="AZ868" i="40"/>
  <c r="BA868"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958" i="40"/>
  <c r="BA958" i="40" s="1"/>
  <c r="AZ966" i="40"/>
  <c r="BA966" i="40" s="1"/>
  <c r="AZ974" i="40"/>
  <c r="BA974" i="40" s="1"/>
  <c r="AZ982" i="40"/>
  <c r="BA982" i="40" s="1"/>
  <c r="AZ990" i="40"/>
  <c r="BA990" i="40" s="1"/>
  <c r="AZ998" i="40"/>
  <c r="BA998" i="40" s="1"/>
  <c r="AZ81" i="40"/>
  <c r="BA81" i="40" s="1"/>
  <c r="AZ145" i="40"/>
  <c r="BA145" i="40" s="1"/>
  <c r="AZ209" i="40"/>
  <c r="BA209" i="40" s="1"/>
  <c r="AZ273" i="40"/>
  <c r="BA273" i="40" s="1"/>
  <c r="AZ337" i="40"/>
  <c r="BA337" i="40" s="1"/>
  <c r="AZ401" i="40"/>
  <c r="BA401" i="40" s="1"/>
  <c r="AZ465" i="40"/>
  <c r="BA465" i="40" s="1"/>
  <c r="AZ490" i="40"/>
  <c r="BA490" i="40" s="1"/>
  <c r="AZ513" i="40"/>
  <c r="BA513" i="40" s="1"/>
  <c r="AZ532" i="40"/>
  <c r="BA532" i="40" s="1"/>
  <c r="AZ554" i="40"/>
  <c r="BA554" i="40" s="1"/>
  <c r="AZ570" i="40"/>
  <c r="BA570" i="40" s="1"/>
  <c r="AZ586" i="40"/>
  <c r="BA586" i="40" s="1"/>
  <c r="AZ602" i="40"/>
  <c r="BA602" i="40" s="1"/>
  <c r="AZ618" i="40"/>
  <c r="BA618" i="40" s="1"/>
  <c r="AZ634" i="40"/>
  <c r="BA634" i="40" s="1"/>
  <c r="AZ650" i="40"/>
  <c r="BA650" i="40" s="1"/>
  <c r="AZ666" i="40"/>
  <c r="BA666" i="40" s="1"/>
  <c r="AZ682" i="40"/>
  <c r="BA682" i="40" s="1"/>
  <c r="AZ698" i="40"/>
  <c r="BA698" i="40" s="1"/>
  <c r="AZ714" i="40"/>
  <c r="BA714" i="40" s="1"/>
  <c r="AZ730" i="40"/>
  <c r="BA730" i="40" s="1"/>
  <c r="AZ746" i="40"/>
  <c r="BA746" i="40" s="1"/>
  <c r="AZ762" i="40"/>
  <c r="BA762" i="40" s="1"/>
  <c r="AZ778" i="40"/>
  <c r="BA778" i="40" s="1"/>
  <c r="AZ794" i="40"/>
  <c r="BA794" i="40" s="1"/>
  <c r="AZ810" i="40"/>
  <c r="BA810" i="40" s="1"/>
  <c r="AZ826" i="40"/>
  <c r="BA826" i="40" s="1"/>
  <c r="AZ842" i="40"/>
  <c r="BA842" i="40" s="1"/>
  <c r="AZ858" i="40"/>
  <c r="BA858" i="40" s="1"/>
  <c r="AZ871" i="40"/>
  <c r="BA871" i="40" s="1"/>
  <c r="AZ879" i="40"/>
  <c r="BA879" i="40" s="1"/>
  <c r="AZ887" i="40"/>
  <c r="BA887" i="40" s="1"/>
  <c r="AZ895" i="40"/>
  <c r="BA895" i="40" s="1"/>
  <c r="AZ903" i="40"/>
  <c r="BA903" i="40" s="1"/>
  <c r="AZ911" i="40"/>
  <c r="BA911" i="40" s="1"/>
  <c r="AZ919" i="40"/>
  <c r="BA919" i="40" s="1"/>
  <c r="AZ927" i="40"/>
  <c r="BA927" i="40" s="1"/>
  <c r="AZ935" i="40"/>
  <c r="BA935" i="40" s="1"/>
  <c r="AZ943" i="40"/>
  <c r="BA943" i="40" s="1"/>
  <c r="AZ951" i="40"/>
  <c r="BA951" i="40" s="1"/>
  <c r="AZ959" i="40"/>
  <c r="BA959" i="40" s="1"/>
  <c r="AZ967" i="40"/>
  <c r="BA967" i="40" s="1"/>
  <c r="AZ975" i="40"/>
  <c r="BA975" i="40" s="1"/>
  <c r="AZ983" i="40"/>
  <c r="BA983" i="40" s="1"/>
  <c r="AZ991" i="40"/>
  <c r="BA991" i="40" s="1"/>
  <c r="AZ999" i="40"/>
  <c r="BA999" i="40" s="1"/>
  <c r="AZ89" i="40"/>
  <c r="BA89" i="40" s="1"/>
  <c r="AZ153" i="40"/>
  <c r="BA153" i="40" s="1"/>
  <c r="AZ217" i="40"/>
  <c r="BA217" i="40" s="1"/>
  <c r="AZ281" i="40"/>
  <c r="BA281" i="40" s="1"/>
  <c r="AZ345" i="40"/>
  <c r="BA345" i="40" s="1"/>
  <c r="AZ409" i="40"/>
  <c r="BA409" i="40" s="1"/>
  <c r="AZ468" i="40"/>
  <c r="BA468" i="40" s="1"/>
  <c r="AZ492" i="40"/>
  <c r="BA492" i="40" s="1"/>
  <c r="AZ514" i="40"/>
  <c r="BA514" i="40" s="1"/>
  <c r="AZ537" i="40"/>
  <c r="BA537" i="40" s="1"/>
  <c r="AZ556" i="40"/>
  <c r="BA556" i="40" s="1"/>
  <c r="AZ572" i="40"/>
  <c r="BA572" i="40" s="1"/>
  <c r="AZ588" i="40"/>
  <c r="BA588" i="40" s="1"/>
  <c r="AZ604" i="40"/>
  <c r="BA604" i="40" s="1"/>
  <c r="AZ620" i="40"/>
  <c r="BA620" i="40" s="1"/>
  <c r="AZ636" i="40"/>
  <c r="BA636" i="40" s="1"/>
  <c r="AZ652" i="40"/>
  <c r="BA652" i="40" s="1"/>
  <c r="AZ668" i="40"/>
  <c r="BA668" i="40" s="1"/>
  <c r="AZ684" i="40"/>
  <c r="BA684" i="40" s="1"/>
  <c r="AZ700" i="40"/>
  <c r="BA700" i="40" s="1"/>
  <c r="AZ716" i="40"/>
  <c r="BA716" i="40" s="1"/>
  <c r="AZ732" i="40"/>
  <c r="BA732" i="40" s="1"/>
  <c r="AZ748" i="40"/>
  <c r="BA748" i="40" s="1"/>
  <c r="AZ764" i="40"/>
  <c r="BA764" i="40" s="1"/>
  <c r="AZ780" i="40"/>
  <c r="BA780" i="40" s="1"/>
  <c r="AZ796" i="40"/>
  <c r="BA796" i="40" s="1"/>
  <c r="AZ812" i="40"/>
  <c r="BA812" i="40" s="1"/>
  <c r="AZ828" i="40"/>
  <c r="BA828" i="40" s="1"/>
  <c r="AZ844" i="40"/>
  <c r="BA844" i="40" s="1"/>
  <c r="AZ860" i="40"/>
  <c r="BA860" i="40" s="1"/>
  <c r="AZ872" i="40"/>
  <c r="BA872" i="40" s="1"/>
  <c r="AZ880" i="40"/>
  <c r="BA880" i="40" s="1"/>
  <c r="AZ888" i="40"/>
  <c r="BA888" i="40" s="1"/>
  <c r="AZ896" i="40"/>
  <c r="BA896" i="40" s="1"/>
  <c r="AZ904" i="40"/>
  <c r="BA904" i="40" s="1"/>
  <c r="AZ912" i="40"/>
  <c r="BA912" i="40" s="1"/>
  <c r="AZ920" i="40"/>
  <c r="BA920" i="40" s="1"/>
  <c r="AZ928" i="40"/>
  <c r="BA928" i="40" s="1"/>
  <c r="AZ936" i="40"/>
  <c r="BA936" i="40" s="1"/>
  <c r="AZ944" i="40"/>
  <c r="BA944" i="40" s="1"/>
  <c r="AZ952" i="40"/>
  <c r="BA952" i="40" s="1"/>
  <c r="AZ960" i="40"/>
  <c r="BA960" i="40" s="1"/>
  <c r="AZ968" i="40"/>
  <c r="BA968" i="40" s="1"/>
  <c r="AZ976" i="40"/>
  <c r="BA976" i="40" s="1"/>
  <c r="AZ984" i="40"/>
  <c r="BA984" i="40" s="1"/>
  <c r="AZ992" i="40"/>
  <c r="BA992" i="40" s="1"/>
  <c r="AZ1000" i="40"/>
  <c r="BA1000" i="40" s="1"/>
  <c r="AZ97" i="40"/>
  <c r="BA97" i="40" s="1"/>
  <c r="AZ161" i="40"/>
  <c r="BA161" i="40" s="1"/>
  <c r="AZ225" i="40"/>
  <c r="BA225" i="40" s="1"/>
  <c r="AZ289" i="40"/>
  <c r="BA289" i="40" s="1"/>
  <c r="AZ353" i="40"/>
  <c r="BA353" i="40" s="1"/>
  <c r="AZ417" i="40"/>
  <c r="BA417" i="40" s="1"/>
  <c r="AZ473" i="40"/>
  <c r="BA473" i="40" s="1"/>
  <c r="AZ497" i="40"/>
  <c r="BA497" i="40" s="1"/>
  <c r="AZ516" i="40"/>
  <c r="BA516" i="40" s="1"/>
  <c r="AZ538" i="40"/>
  <c r="BA538" i="40" s="1"/>
  <c r="AZ559" i="40"/>
  <c r="BA559" i="40" s="1"/>
  <c r="AZ575" i="40"/>
  <c r="BA575" i="40" s="1"/>
  <c r="AZ591" i="40"/>
  <c r="BA591" i="40" s="1"/>
  <c r="AZ607" i="40"/>
  <c r="BA607" i="40" s="1"/>
  <c r="AZ623" i="40"/>
  <c r="BA623" i="40" s="1"/>
  <c r="AZ639" i="40"/>
  <c r="BA639" i="40" s="1"/>
  <c r="AZ655" i="40"/>
  <c r="BA655" i="40" s="1"/>
  <c r="AZ671" i="40"/>
  <c r="BA671" i="40" s="1"/>
  <c r="AZ687" i="40"/>
  <c r="BA687" i="40" s="1"/>
  <c r="AZ703" i="40"/>
  <c r="BA703" i="40" s="1"/>
  <c r="AZ719" i="40"/>
  <c r="BA719" i="40" s="1"/>
  <c r="AZ735" i="40"/>
  <c r="BA735" i="40" s="1"/>
  <c r="AZ751" i="40"/>
  <c r="BA751" i="40" s="1"/>
  <c r="AZ767" i="40"/>
  <c r="BA767" i="40" s="1"/>
  <c r="AZ783" i="40"/>
  <c r="BA783" i="40" s="1"/>
  <c r="AZ799" i="40"/>
  <c r="BA799" i="40" s="1"/>
  <c r="AZ815" i="40"/>
  <c r="BA815" i="40" s="1"/>
  <c r="AZ831" i="40"/>
  <c r="BA831" i="40" s="1"/>
  <c r="AZ847" i="40"/>
  <c r="BA847" i="40" s="1"/>
  <c r="AZ863" i="40"/>
  <c r="BA863" i="40" s="1"/>
  <c r="AZ873" i="40"/>
  <c r="BA873" i="40" s="1"/>
  <c r="AZ881" i="40"/>
  <c r="BA881" i="40" s="1"/>
  <c r="AZ889" i="40"/>
  <c r="BA889" i="40" s="1"/>
  <c r="AZ897" i="40"/>
  <c r="BA897" i="40" s="1"/>
  <c r="AZ905" i="40"/>
  <c r="BA905" i="40" s="1"/>
  <c r="AZ913" i="40"/>
  <c r="BA913" i="40" s="1"/>
  <c r="AZ921" i="40"/>
  <c r="BA921" i="40" s="1"/>
  <c r="AZ929" i="40"/>
  <c r="BA929" i="40" s="1"/>
  <c r="AZ937" i="40"/>
  <c r="BA937" i="40" s="1"/>
  <c r="AZ945" i="40"/>
  <c r="BA945" i="40" s="1"/>
  <c r="AZ953" i="40"/>
  <c r="BA953" i="40" s="1"/>
  <c r="AZ961" i="40"/>
  <c r="BA961" i="40" s="1"/>
  <c r="AZ969" i="40"/>
  <c r="BA969" i="40" s="1"/>
  <c r="AZ977" i="40"/>
  <c r="BA977" i="40" s="1"/>
  <c r="AZ985" i="40"/>
  <c r="BA985" i="40" s="1"/>
  <c r="AZ993" i="40"/>
  <c r="BA993" i="40" s="1"/>
  <c r="AZ1001" i="40"/>
  <c r="BA1001" i="40" s="1"/>
  <c r="AZ14" i="40"/>
  <c r="BA14" i="40" s="1"/>
  <c r="AZ105" i="40"/>
  <c r="BA105" i="40" s="1"/>
  <c r="AZ169" i="40"/>
  <c r="BA169" i="40" s="1"/>
  <c r="AZ233" i="40"/>
  <c r="BA233" i="40" s="1"/>
  <c r="AZ297" i="40"/>
  <c r="BA297" i="40" s="1"/>
  <c r="AZ361" i="40"/>
  <c r="BA361" i="40" s="1"/>
  <c r="AZ425" i="40"/>
  <c r="BA425" i="40" s="1"/>
  <c r="AZ476" i="40"/>
  <c r="BA476" i="40" s="1"/>
  <c r="AZ498" i="40"/>
  <c r="BA498" i="40" s="1"/>
  <c r="AZ521" i="40"/>
  <c r="BA521" i="40" s="1"/>
  <c r="AZ540" i="40"/>
  <c r="BA540" i="40" s="1"/>
  <c r="AZ561" i="40"/>
  <c r="BA561" i="40" s="1"/>
  <c r="AZ577" i="40"/>
  <c r="BA577" i="40" s="1"/>
  <c r="AZ593" i="40"/>
  <c r="BA593" i="40" s="1"/>
  <c r="AZ609" i="40"/>
  <c r="BA609" i="40" s="1"/>
  <c r="AZ625" i="40"/>
  <c r="BA625" i="40" s="1"/>
  <c r="AZ641" i="40"/>
  <c r="BA641" i="40" s="1"/>
  <c r="AZ657" i="40"/>
  <c r="BA657" i="40" s="1"/>
  <c r="AZ673" i="40"/>
  <c r="BA673" i="40" s="1"/>
  <c r="AZ689" i="40"/>
  <c r="BA689" i="40" s="1"/>
  <c r="AZ705" i="40"/>
  <c r="BA705" i="40" s="1"/>
  <c r="AZ721" i="40"/>
  <c r="BA721" i="40" s="1"/>
  <c r="AZ737" i="40"/>
  <c r="BA737" i="40" s="1"/>
  <c r="AZ753" i="40"/>
  <c r="BA753" i="40" s="1"/>
  <c r="AZ769" i="40"/>
  <c r="BA769" i="40" s="1"/>
  <c r="AZ785" i="40"/>
  <c r="BA785" i="40" s="1"/>
  <c r="AZ801" i="40"/>
  <c r="BA801" i="40" s="1"/>
  <c r="AZ817" i="40"/>
  <c r="BA817" i="40" s="1"/>
  <c r="AZ833" i="40"/>
  <c r="BA833" i="40" s="1"/>
  <c r="AZ849" i="40"/>
  <c r="BA849" i="40" s="1"/>
  <c r="AZ864" i="40"/>
  <c r="BA864" i="40" s="1"/>
  <c r="AZ874" i="40"/>
  <c r="BA874" i="40" s="1"/>
  <c r="AZ882" i="40"/>
  <c r="BA882" i="40" s="1"/>
  <c r="AZ890" i="40"/>
  <c r="BA890" i="40" s="1"/>
  <c r="AZ898" i="40"/>
  <c r="BA898" i="40" s="1"/>
  <c r="AZ906" i="40"/>
  <c r="BA906" i="40" s="1"/>
  <c r="AZ914" i="40"/>
  <c r="BA914" i="40" s="1"/>
  <c r="AZ922" i="40"/>
  <c r="BA922" i="40" s="1"/>
  <c r="AZ930" i="40"/>
  <c r="BA930" i="40" s="1"/>
  <c r="AZ938" i="40"/>
  <c r="BA938" i="40" s="1"/>
  <c r="AZ946" i="40"/>
  <c r="BA946" i="40" s="1"/>
  <c r="AZ954" i="40"/>
  <c r="BA954" i="40" s="1"/>
  <c r="AZ962" i="40"/>
  <c r="BA962" i="40" s="1"/>
  <c r="AZ970" i="40"/>
  <c r="BA970" i="40" s="1"/>
  <c r="AZ978" i="40"/>
  <c r="BA978" i="40" s="1"/>
  <c r="AZ986" i="40"/>
  <c r="BA986" i="40" s="1"/>
  <c r="AZ994" i="40"/>
  <c r="BA994" i="40" s="1"/>
  <c r="AZ3" i="40"/>
  <c r="BA3" i="40" s="1"/>
  <c r="AI4" i="39"/>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N1008" i="40" l="1" a="1"/>
  <c r="N1021" i="40" a="1"/>
  <c r="N1028" i="40" a="1"/>
  <c r="N1034" i="40" a="1"/>
  <c r="N1040" i="40" a="1"/>
  <c r="N1053" i="40" a="1"/>
  <c r="N1060" i="40" a="1"/>
  <c r="N1066" i="40" a="1"/>
  <c r="N1072" i="40" a="1"/>
  <c r="N1085" i="40" a="1"/>
  <c r="N1092" i="40" a="1"/>
  <c r="N1098" i="40" a="1"/>
  <c r="N1104" i="40" a="1"/>
  <c r="N1117" i="40" a="1"/>
  <c r="N1124" i="40" a="1"/>
  <c r="N1130" i="40" a="1"/>
  <c r="N1136" i="40" a="1"/>
  <c r="N1149" i="40" a="1"/>
  <c r="N1156" i="40" a="1"/>
  <c r="N1162" i="40" a="1"/>
  <c r="N1168" i="40" a="1"/>
  <c r="N1181" i="40" a="1"/>
  <c r="N1188" i="40" a="1"/>
  <c r="N1194" i="40" a="1"/>
  <c r="N1200" i="40" a="1"/>
  <c r="N1213" i="40" a="1"/>
  <c r="N1220" i="40" a="1"/>
  <c r="N1226" i="40" a="1"/>
  <c r="N1232" i="40" a="1"/>
  <c r="N1245" i="40" a="1"/>
  <c r="N1252" i="40" a="1"/>
  <c r="N1258" i="40" a="1"/>
  <c r="N1264" i="40" a="1"/>
  <c r="N1277" i="40" a="1"/>
  <c r="N1283" i="40" a="1"/>
  <c r="N1290" i="40" a="1"/>
  <c r="N1296" i="40" a="1"/>
  <c r="N1303" i="40" a="1"/>
  <c r="N1318" i="40" a="1"/>
  <c r="N1336" i="40" a="1"/>
  <c r="N1342" i="40" a="1"/>
  <c r="N1348" i="40" a="1"/>
  <c r="N1359" i="40" a="1"/>
  <c r="N1371" i="40" a="1"/>
  <c r="N1377" i="40" a="1"/>
  <c r="N1383" i="40" a="1"/>
  <c r="N1388" i="40" a="1"/>
  <c r="N1395" i="40" a="1"/>
  <c r="N1400" i="40" a="1"/>
  <c r="N1412" i="40" a="1"/>
  <c r="N1423" i="40" a="1"/>
  <c r="N1435" i="40" a="1"/>
  <c r="N1441" i="40" a="1"/>
  <c r="N1447" i="40" a="1"/>
  <c r="N1452" i="40" a="1"/>
  <c r="N1459" i="40" a="1"/>
  <c r="N1464" i="40" a="1"/>
  <c r="N1476" i="40" a="1"/>
  <c r="N1487" i="40" a="1"/>
  <c r="N1499" i="40" a="1"/>
  <c r="N1505" i="40" a="1"/>
  <c r="N1511" i="40" a="1"/>
  <c r="N1516" i="40" a="1"/>
  <c r="N1523" i="40" a="1"/>
  <c r="N1528" i="40" a="1"/>
  <c r="N1540" i="40" a="1"/>
  <c r="N1551" i="40" a="1"/>
  <c r="N1563" i="40" a="1"/>
  <c r="N1569" i="40" a="1"/>
  <c r="N1575" i="40" a="1"/>
  <c r="N1580" i="40" a="1"/>
  <c r="N1587" i="40" a="1"/>
  <c r="N1592" i="40" a="1"/>
  <c r="N1604" i="40" a="1"/>
  <c r="N1610" i="40" a="1"/>
  <c r="N1615" i="40" a="1"/>
  <c r="N1621" i="40" a="1"/>
  <c r="N1627" i="40" a="1"/>
  <c r="N1633" i="40" a="1"/>
  <c r="N1652" i="40" a="1"/>
  <c r="N1663" i="40" a="1"/>
  <c r="N1680" i="40" a="1"/>
  <c r="N1687" i="40" a="1"/>
  <c r="N1693" i="40" a="1"/>
  <c r="N1699" i="40" a="1"/>
  <c r="N1705" i="40" a="1"/>
  <c r="N1711" i="40" a="1"/>
  <c r="N1716" i="40" a="1"/>
  <c r="N1723" i="40" a="1"/>
  <c r="N1729" i="40" a="1"/>
  <c r="N1735" i="40" a="1"/>
  <c r="N1741" i="40" a="1"/>
  <c r="N1747" i="40" a="1"/>
  <c r="N1754" i="40" a="1"/>
  <c r="N1760" i="40" a="1"/>
  <c r="N1766" i="40" a="1"/>
  <c r="N1772" i="40" a="1"/>
  <c r="N1785" i="40" a="1"/>
  <c r="N1791" i="40" a="1"/>
  <c r="N1797" i="40" a="1"/>
  <c r="N1810" i="40" a="1"/>
  <c r="N1816" i="40" a="1"/>
  <c r="N1835" i="40" a="1"/>
  <c r="N1841" i="40" a="1"/>
  <c r="N1847" i="40" a="1"/>
  <c r="N1854" i="40" a="1"/>
  <c r="N1860" i="40" a="1"/>
  <c r="N1866" i="40" a="1"/>
  <c r="N1878" i="40" a="1"/>
  <c r="N1885" i="40" a="1"/>
  <c r="N1891" i="40" a="1"/>
  <c r="N1897" i="40" a="1"/>
  <c r="N1904" i="40" a="1"/>
  <c r="N1909" i="40" a="1"/>
  <c r="N1916" i="40" a="1"/>
  <c r="N1928" i="40" a="1"/>
  <c r="N1934" i="40" a="1"/>
  <c r="N1945" i="40" a="1"/>
  <c r="N1950" i="40" a="1"/>
  <c r="N1961" i="40" a="1"/>
  <c r="N1966" i="40" a="1"/>
  <c r="N1973" i="40" a="1"/>
  <c r="N1979" i="40" a="1"/>
  <c r="N1992" i="40" a="1"/>
  <c r="N1886" i="40" a="1"/>
  <c r="N1929" i="40" a="1"/>
  <c r="N1967" i="40" a="1"/>
  <c r="N1513" i="40" a="1"/>
  <c r="N1600" i="40" a="1"/>
  <c r="N1683" i="40" a="1"/>
  <c r="N1749" i="40" a="1"/>
  <c r="N1825" i="40" a="1"/>
  <c r="N1887" i="40" a="1"/>
  <c r="N1952" i="40" a="1"/>
  <c r="N1009" i="40" a="1"/>
  <c r="N1015" i="40" a="1"/>
  <c r="N1022" i="40" a="1"/>
  <c r="N1035" i="40" a="1"/>
  <c r="N1041" i="40" a="1"/>
  <c r="N1047" i="40" a="1"/>
  <c r="N1054" i="40" a="1"/>
  <c r="N1067" i="40" a="1"/>
  <c r="N1073" i="40" a="1"/>
  <c r="N1079" i="40" a="1"/>
  <c r="N1086" i="40" a="1"/>
  <c r="N1099" i="40" a="1"/>
  <c r="N1105" i="40" a="1"/>
  <c r="N1111" i="40" a="1"/>
  <c r="N1118" i="40" a="1"/>
  <c r="N1131" i="40" a="1"/>
  <c r="N1137" i="40" a="1"/>
  <c r="N1143" i="40" a="1"/>
  <c r="N1150" i="40" a="1"/>
  <c r="N1163" i="40" a="1"/>
  <c r="N1169" i="40" a="1"/>
  <c r="N1175" i="40" a="1"/>
  <c r="N1182" i="40" a="1"/>
  <c r="N1195" i="40" a="1"/>
  <c r="N1201" i="40" a="1"/>
  <c r="N1207" i="40" a="1"/>
  <c r="N1214" i="40" a="1"/>
  <c r="N1227" i="40" a="1"/>
  <c r="N1233" i="40" a="1"/>
  <c r="N1239" i="40" a="1"/>
  <c r="N1246" i="40" a="1"/>
  <c r="N1259" i="40" a="1"/>
  <c r="N1265" i="40" a="1"/>
  <c r="N1271" i="40" a="1"/>
  <c r="N1278" i="40" a="1"/>
  <c r="N1284" i="40" a="1"/>
  <c r="N1291" i="40" a="1"/>
  <c r="N1297" i="40" a="1"/>
  <c r="N1304" i="40" a="1"/>
  <c r="N1311" i="40" a="1"/>
  <c r="N1325" i="40" a="1"/>
  <c r="N1331" i="40" a="1"/>
  <c r="N1337" i="40" a="1"/>
  <c r="N1349" i="40" a="1"/>
  <c r="N1354" i="40" a="1"/>
  <c r="N1360" i="40" a="1"/>
  <c r="N1366" i="40" a="1"/>
  <c r="N1378" i="40" a="1"/>
  <c r="N1389" i="40" a="1"/>
  <c r="N1401" i="40" a="1"/>
  <c r="N1406" i="40" a="1"/>
  <c r="N1413" i="40" a="1"/>
  <c r="N1418" i="40" a="1"/>
  <c r="N1424" i="40" a="1"/>
  <c r="N1430" i="40" a="1"/>
  <c r="N1442" i="40" a="1"/>
  <c r="N1453" i="40" a="1"/>
  <c r="N1465" i="40" a="1"/>
  <c r="N1470" i="40" a="1"/>
  <c r="N1477" i="40" a="1"/>
  <c r="N1482" i="40" a="1"/>
  <c r="N1488" i="40" a="1"/>
  <c r="N1494" i="40" a="1"/>
  <c r="N1506" i="40" a="1"/>
  <c r="N1517" i="40" a="1"/>
  <c r="N1529" i="40" a="1"/>
  <c r="N1534" i="40" a="1"/>
  <c r="N1541" i="40" a="1"/>
  <c r="N1546" i="40" a="1"/>
  <c r="N1552" i="40" a="1"/>
  <c r="N1558" i="40" a="1"/>
  <c r="N1570" i="40" a="1"/>
  <c r="N1581" i="40" a="1"/>
  <c r="N1593" i="40" a="1"/>
  <c r="N1598" i="40" a="1"/>
  <c r="N1611" i="40" a="1"/>
  <c r="N1616" i="40" a="1"/>
  <c r="N1634" i="40" a="1"/>
  <c r="N1640" i="40" a="1"/>
  <c r="N1646" i="40" a="1"/>
  <c r="N1658" i="40" a="1"/>
  <c r="N1664" i="40" a="1"/>
  <c r="N1670" i="40" a="1"/>
  <c r="N1676" i="40" a="1"/>
  <c r="N1681" i="40" a="1"/>
  <c r="N1688" i="40" a="1"/>
  <c r="N1706" i="40" a="1"/>
  <c r="N1730" i="40" a="1"/>
  <c r="N1742" i="40" a="1"/>
  <c r="N1748" i="40" a="1"/>
  <c r="N1755" i="40" a="1"/>
  <c r="N1761" i="40" a="1"/>
  <c r="N1767" i="40" a="1"/>
  <c r="N1773" i="40" a="1"/>
  <c r="N1779" i="40" a="1"/>
  <c r="N1786" i="40" a="1"/>
  <c r="N1792" i="40" a="1"/>
  <c r="N1798" i="40" a="1"/>
  <c r="N1804" i="40" a="1"/>
  <c r="N1817" i="40" a="1"/>
  <c r="N1823" i="40" a="1"/>
  <c r="N1829" i="40" a="1"/>
  <c r="N1842" i="40" a="1"/>
  <c r="N1848" i="40" a="1"/>
  <c r="N1867" i="40" a="1"/>
  <c r="N1898" i="40" a="1"/>
  <c r="N1940" i="40" a="1"/>
  <c r="N1993" i="40" a="1"/>
  <c r="N1536" i="40" a="1"/>
  <c r="N1612" i="40" a="1"/>
  <c r="N1666" i="40" a="1"/>
  <c r="N1737" i="40" a="1"/>
  <c r="N1812" i="40" a="1"/>
  <c r="N1862" i="40" a="1"/>
  <c r="N1936" i="40" a="1"/>
  <c r="N2001" i="40" a="1"/>
  <c r="N1004" i="40" a="1"/>
  <c r="N1010" i="40" a="1"/>
  <c r="N1016" i="40" a="1"/>
  <c r="N1029" i="40" a="1"/>
  <c r="N1036" i="40" a="1"/>
  <c r="N1042" i="40" a="1"/>
  <c r="N1048" i="40" a="1"/>
  <c r="N1061" i="40" a="1"/>
  <c r="N1068" i="40" a="1"/>
  <c r="N1074" i="40" a="1"/>
  <c r="N1080" i="40" a="1"/>
  <c r="N1093" i="40" a="1"/>
  <c r="N1100" i="40" a="1"/>
  <c r="N1106" i="40" a="1"/>
  <c r="N1112" i="40" a="1"/>
  <c r="N1125" i="40" a="1"/>
  <c r="N1132" i="40" a="1"/>
  <c r="N1138" i="40" a="1"/>
  <c r="N1144" i="40" a="1"/>
  <c r="N1157" i="40" a="1"/>
  <c r="N1164" i="40" a="1"/>
  <c r="N1170" i="40" a="1"/>
  <c r="N1176" i="40" a="1"/>
  <c r="N1189" i="40" a="1"/>
  <c r="N1196" i="40" a="1"/>
  <c r="N1202" i="40" a="1"/>
  <c r="N1208" i="40" a="1"/>
  <c r="N1221" i="40" a="1"/>
  <c r="N1228" i="40" a="1"/>
  <c r="N1234" i="40" a="1"/>
  <c r="N1240" i="40" a="1"/>
  <c r="N1253" i="40" a="1"/>
  <c r="N1260" i="40" a="1"/>
  <c r="N1266" i="40" a="1"/>
  <c r="N1272" i="40" a="1"/>
  <c r="N1285" i="40" a="1"/>
  <c r="N1292" i="40" a="1"/>
  <c r="N1298" i="40" a="1"/>
  <c r="N1305" i="40" a="1"/>
  <c r="N1312" i="40" a="1"/>
  <c r="N1319" i="40" a="1"/>
  <c r="N1326" i="40" a="1"/>
  <c r="N1332" i="40" a="1"/>
  <c r="N1338" i="40" a="1"/>
  <c r="N1343" i="40" a="1"/>
  <c r="N1355" i="40" a="1"/>
  <c r="N1361" i="40" a="1"/>
  <c r="N1367" i="40" a="1"/>
  <c r="N1372" i="40" a="1"/>
  <c r="N1379" i="40" a="1"/>
  <c r="N1384" i="40" a="1"/>
  <c r="N1396" i="40" a="1"/>
  <c r="N1407" i="40" a="1"/>
  <c r="N1419" i="40" a="1"/>
  <c r="N1425" i="40" a="1"/>
  <c r="N1431" i="40" a="1"/>
  <c r="N1436" i="40" a="1"/>
  <c r="N1443" i="40" a="1"/>
  <c r="N1448" i="40" a="1"/>
  <c r="N1460" i="40" a="1"/>
  <c r="N1471" i="40" a="1"/>
  <c r="N1483" i="40" a="1"/>
  <c r="N1489" i="40" a="1"/>
  <c r="N1495" i="40" a="1"/>
  <c r="N1500" i="40" a="1"/>
  <c r="N1507" i="40" a="1"/>
  <c r="N1512" i="40" a="1"/>
  <c r="N1524" i="40" a="1"/>
  <c r="N1535" i="40" a="1"/>
  <c r="N1547" i="40" a="1"/>
  <c r="N1553" i="40" a="1"/>
  <c r="N1559" i="40" a="1"/>
  <c r="N1564" i="40" a="1"/>
  <c r="N1571" i="40" a="1"/>
  <c r="N1576" i="40" a="1"/>
  <c r="N1588" i="40" a="1"/>
  <c r="N1599" i="40" a="1"/>
  <c r="N1605" i="40" a="1"/>
  <c r="N1622" i="40" a="1"/>
  <c r="N1628" i="40" a="1"/>
  <c r="N1635" i="40" a="1"/>
  <c r="N1641" i="40" a="1"/>
  <c r="N1647" i="40" a="1"/>
  <c r="N1653" i="40" a="1"/>
  <c r="N1659" i="40" a="1"/>
  <c r="N1665" i="40" a="1"/>
  <c r="N1671" i="40" a="1"/>
  <c r="N1682" i="40" a="1"/>
  <c r="N1694" i="40" a="1"/>
  <c r="N1700" i="40" a="1"/>
  <c r="N1707" i="40" a="1"/>
  <c r="N1712" i="40" a="1"/>
  <c r="N1717" i="40" a="1"/>
  <c r="N1724" i="40" a="1"/>
  <c r="N1736" i="40" a="1"/>
  <c r="N1743" i="40" a="1"/>
  <c r="N1762" i="40" a="1"/>
  <c r="N1774" i="40" a="1"/>
  <c r="N1780" i="40" a="1"/>
  <c r="N1787" i="40" a="1"/>
  <c r="N1793" i="40" a="1"/>
  <c r="N1799" i="40" a="1"/>
  <c r="N1805" i="40" a="1"/>
  <c r="N1811" i="40" a="1"/>
  <c r="N1818" i="40" a="1"/>
  <c r="N1824" i="40" a="1"/>
  <c r="N1830" i="40" a="1"/>
  <c r="N1836" i="40" a="1"/>
  <c r="N1849" i="40" a="1"/>
  <c r="N1855" i="40" a="1"/>
  <c r="N1861" i="40" a="1"/>
  <c r="N1874" i="40" a="1"/>
  <c r="N1880" i="40" a="1"/>
  <c r="N1899" i="40" a="1"/>
  <c r="N1905" i="40" a="1"/>
  <c r="N1911" i="40" a="1"/>
  <c r="N1918" i="40" a="1"/>
  <c r="N1924" i="40" a="1"/>
  <c r="N1930" i="40" a="1"/>
  <c r="N1941" i="40" a="1"/>
  <c r="N1946" i="40" a="1"/>
  <c r="N1957" i="40" a="1"/>
  <c r="N1962" i="40" a="1"/>
  <c r="N1968" i="40" a="1"/>
  <c r="N1974" i="40" a="1"/>
  <c r="N1981" i="40" a="1"/>
  <c r="N1987" i="40" a="1"/>
  <c r="N2000" i="40" a="1"/>
  <c r="N1350" i="40" a="1"/>
  <c r="N1390" i="40" a="1"/>
  <c r="N1402" i="40" a="1"/>
  <c r="N1414" i="40" a="1"/>
  <c r="N1437" i="40" a="1"/>
  <c r="N1454" i="40" a="1"/>
  <c r="N1466" i="40" a="1"/>
  <c r="N1472" i="40" a="1"/>
  <c r="N1490" i="40" a="1"/>
  <c r="N1530" i="40" a="1"/>
  <c r="N1565" i="40" a="1"/>
  <c r="N1617" i="40" a="1"/>
  <c r="N1677" i="40" a="1"/>
  <c r="N1744" i="40" a="1"/>
  <c r="N1819" i="40" a="1"/>
  <c r="N1868" i="40" a="1"/>
  <c r="N1963" i="40" a="1"/>
  <c r="N1011" i="40" a="1"/>
  <c r="N1017" i="40" a="1"/>
  <c r="N1023" i="40" a="1"/>
  <c r="N1030" i="40" a="1"/>
  <c r="N1043" i="40" a="1"/>
  <c r="N1049" i="40" a="1"/>
  <c r="N1055" i="40" a="1"/>
  <c r="N1062" i="40" a="1"/>
  <c r="N1075" i="40" a="1"/>
  <c r="N1081" i="40" a="1"/>
  <c r="N1087" i="40" a="1"/>
  <c r="N1094" i="40" a="1"/>
  <c r="N1107" i="40" a="1"/>
  <c r="N1113" i="40" a="1"/>
  <c r="N1119" i="40" a="1"/>
  <c r="N1126" i="40" a="1"/>
  <c r="N1139" i="40" a="1"/>
  <c r="N1145" i="40" a="1"/>
  <c r="N1151" i="40" a="1"/>
  <c r="N1158" i="40" a="1"/>
  <c r="N1171" i="40" a="1"/>
  <c r="N1177" i="40" a="1"/>
  <c r="N1183" i="40" a="1"/>
  <c r="N1190" i="40" a="1"/>
  <c r="N1203" i="40" a="1"/>
  <c r="N1209" i="40" a="1"/>
  <c r="N1215" i="40" a="1"/>
  <c r="N1222" i="40" a="1"/>
  <c r="N1235" i="40" a="1"/>
  <c r="N1241" i="40" a="1"/>
  <c r="N1247" i="40" a="1"/>
  <c r="N1254" i="40" a="1"/>
  <c r="N1267" i="40" a="1"/>
  <c r="N1273" i="40" a="1"/>
  <c r="N1279" i="40" a="1"/>
  <c r="N1286" i="40" a="1"/>
  <c r="N1299" i="40" a="1"/>
  <c r="N1306" i="40" a="1"/>
  <c r="N1313" i="40" a="1"/>
  <c r="N1320" i="40" a="1"/>
  <c r="N1344" i="40" a="1"/>
  <c r="N1362" i="40" a="1"/>
  <c r="N1373" i="40" a="1"/>
  <c r="N1385" i="40" a="1"/>
  <c r="N1397" i="40" a="1"/>
  <c r="N1408" i="40" a="1"/>
  <c r="N1426" i="40" a="1"/>
  <c r="N1449" i="40" a="1"/>
  <c r="N1461" i="40" a="1"/>
  <c r="N1478" i="40" a="1"/>
  <c r="N1501" i="40" a="1"/>
  <c r="N1542" i="40" a="1"/>
  <c r="N1582" i="40" a="1"/>
  <c r="N1629" i="40" a="1"/>
  <c r="N1718" i="40" a="1"/>
  <c r="N1768" i="40" a="1"/>
  <c r="N1837" i="40" a="1"/>
  <c r="N1906" i="40" a="1"/>
  <c r="N1975" i="40" a="1"/>
  <c r="N1005" i="40" a="1"/>
  <c r="N1012" i="40" a="1"/>
  <c r="N1018" i="40" a="1"/>
  <c r="N1024" i="40" a="1"/>
  <c r="N1037" i="40" a="1"/>
  <c r="N1044" i="40" a="1"/>
  <c r="N1050" i="40" a="1"/>
  <c r="N1056" i="40" a="1"/>
  <c r="N1069" i="40" a="1"/>
  <c r="N1076" i="40" a="1"/>
  <c r="N1082" i="40" a="1"/>
  <c r="N1088" i="40" a="1"/>
  <c r="N1101" i="40" a="1"/>
  <c r="N1108" i="40" a="1"/>
  <c r="N1114" i="40" a="1"/>
  <c r="N1120" i="40" a="1"/>
  <c r="N1133" i="40" a="1"/>
  <c r="N1140" i="40" a="1"/>
  <c r="N1146" i="40" a="1"/>
  <c r="N1152" i="40" a="1"/>
  <c r="N1165" i="40" a="1"/>
  <c r="N1172" i="40" a="1"/>
  <c r="N1178" i="40" a="1"/>
  <c r="N1184" i="40" a="1"/>
  <c r="N1197" i="40" a="1"/>
  <c r="N1204" i="40" a="1"/>
  <c r="N1210" i="40" a="1"/>
  <c r="N1216" i="40" a="1"/>
  <c r="N1229" i="40" a="1"/>
  <c r="N1236" i="40" a="1"/>
  <c r="N1242" i="40" a="1"/>
  <c r="N1248" i="40" a="1"/>
  <c r="N1261" i="40" a="1"/>
  <c r="N1268" i="40" a="1"/>
  <c r="N1274" i="40" a="1"/>
  <c r="N1280" i="40" a="1"/>
  <c r="N1293" i="40" a="1"/>
  <c r="N1300" i="40" a="1"/>
  <c r="N1307" i="40" a="1"/>
  <c r="N1314" i="40" a="1"/>
  <c r="N1321" i="40" a="1"/>
  <c r="N1327" i="40" a="1"/>
  <c r="N1333" i="40" a="1"/>
  <c r="N1339" i="40" a="1"/>
  <c r="N1345" i="40" a="1"/>
  <c r="N1351" i="40" a="1"/>
  <c r="N1356" i="40" a="1"/>
  <c r="N1363" i="40" a="1"/>
  <c r="N1368" i="40" a="1"/>
  <c r="N1380" i="40" a="1"/>
  <c r="N1391" i="40" a="1"/>
  <c r="N1403" i="40" a="1"/>
  <c r="N1409" i="40" a="1"/>
  <c r="N1415" i="40" a="1"/>
  <c r="N1420" i="40" a="1"/>
  <c r="N1427" i="40" a="1"/>
  <c r="N1432" i="40" a="1"/>
  <c r="N1444" i="40" a="1"/>
  <c r="N1455" i="40" a="1"/>
  <c r="N1467" i="40" a="1"/>
  <c r="N1473" i="40" a="1"/>
  <c r="N1479" i="40" a="1"/>
  <c r="N1484" i="40" a="1"/>
  <c r="N1491" i="40" a="1"/>
  <c r="N1496" i="40" a="1"/>
  <c r="N1508" i="40" a="1"/>
  <c r="N1519" i="40" a="1"/>
  <c r="N1531" i="40" a="1"/>
  <c r="N1537" i="40" a="1"/>
  <c r="N1543" i="40" a="1"/>
  <c r="N1548" i="40" a="1"/>
  <c r="N1555" i="40" a="1"/>
  <c r="N1560" i="40" a="1"/>
  <c r="N1572" i="40" a="1"/>
  <c r="N1583" i="40" a="1"/>
  <c r="N1595" i="40" a="1"/>
  <c r="N1601" i="40" a="1"/>
  <c r="N1607" i="40" a="1"/>
  <c r="N1618" i="40" a="1"/>
  <c r="N1624" i="40" a="1"/>
  <c r="N1643" i="40" a="1"/>
  <c r="N1654" i="40" a="1"/>
  <c r="N1660" i="40" a="1"/>
  <c r="N1667" i="40" a="1"/>
  <c r="N1672" i="40" a="1"/>
  <c r="N1684" i="40" a="1"/>
  <c r="N1690" i="40" a="1"/>
  <c r="N1696" i="40" a="1"/>
  <c r="N1701" i="40" a="1"/>
  <c r="N1708" i="40" a="1"/>
  <c r="N1713" i="40" a="1"/>
  <c r="N1719" i="40" a="1"/>
  <c r="N1726" i="40" a="1"/>
  <c r="N1732" i="40" a="1"/>
  <c r="N1738" i="40" a="1"/>
  <c r="N1750" i="40" a="1"/>
  <c r="N1757" i="40" a="1"/>
  <c r="N1763" i="40" a="1"/>
  <c r="N1769" i="40" a="1"/>
  <c r="N1776" i="40" a="1"/>
  <c r="N1781" i="40" a="1"/>
  <c r="N1788" i="40" a="1"/>
  <c r="N1800" i="40" a="1"/>
  <c r="N1807" i="40" a="1"/>
  <c r="N1826" i="40" a="1"/>
  <c r="N1838" i="40" a="1"/>
  <c r="N1844" i="40" a="1"/>
  <c r="N1851" i="40" a="1"/>
  <c r="N1857" i="40" a="1"/>
  <c r="N1863" i="40" a="1"/>
  <c r="N1869" i="40" a="1"/>
  <c r="N1875" i="40" a="1"/>
  <c r="N1882" i="40" a="1"/>
  <c r="N1888" i="40" a="1"/>
  <c r="N1894" i="40" a="1"/>
  <c r="N1900" i="40" a="1"/>
  <c r="N1913" i="40" a="1"/>
  <c r="N1919" i="40" a="1"/>
  <c r="N1925" i="40" a="1"/>
  <c r="N1937" i="40" a="1"/>
  <c r="N1942" i="40" a="1"/>
  <c r="N1953" i="40" a="1"/>
  <c r="N1958" i="40" a="1"/>
  <c r="N1976" i="40" a="1"/>
  <c r="N1982" i="40" a="1"/>
  <c r="N1989" i="40" a="1"/>
  <c r="N1995" i="40" a="1"/>
  <c r="N2002" i="40" a="1"/>
  <c r="N1879" i="40" a="1"/>
  <c r="N1923" i="40" a="1"/>
  <c r="N1986" i="40" a="1"/>
  <c r="N1554" i="40" a="1"/>
  <c r="N1606" i="40" a="1"/>
  <c r="N1648" i="40" a="1"/>
  <c r="N1731" i="40" a="1"/>
  <c r="N1794" i="40" a="1"/>
  <c r="N1856" i="40" a="1"/>
  <c r="N1931" i="40" a="1"/>
  <c r="N1988" i="40" a="1"/>
  <c r="N1006" i="40" a="1"/>
  <c r="N1019" i="40" a="1"/>
  <c r="N1025" i="40" a="1"/>
  <c r="N1031" i="40" a="1"/>
  <c r="N1038" i="40" a="1"/>
  <c r="N1051" i="40" a="1"/>
  <c r="N1057" i="40" a="1"/>
  <c r="N1063" i="40" a="1"/>
  <c r="N1070" i="40" a="1"/>
  <c r="N1083" i="40" a="1"/>
  <c r="N1089" i="40" a="1"/>
  <c r="N1095" i="40" a="1"/>
  <c r="N1102" i="40" a="1"/>
  <c r="N1115" i="40" a="1"/>
  <c r="N1121" i="40" a="1"/>
  <c r="N1127" i="40" a="1"/>
  <c r="N1134" i="40" a="1"/>
  <c r="N1147" i="40" a="1"/>
  <c r="N1153" i="40" a="1"/>
  <c r="N1159" i="40" a="1"/>
  <c r="N1166" i="40" a="1"/>
  <c r="N1179" i="40" a="1"/>
  <c r="N1185" i="40" a="1"/>
  <c r="N1191" i="40" a="1"/>
  <c r="N1198" i="40" a="1"/>
  <c r="N1211" i="40" a="1"/>
  <c r="N1217" i="40" a="1"/>
  <c r="N1223" i="40" a="1"/>
  <c r="N1230" i="40" a="1"/>
  <c r="N1243" i="40" a="1"/>
  <c r="N1249" i="40" a="1"/>
  <c r="N1255" i="40" a="1"/>
  <c r="N1262" i="40" a="1"/>
  <c r="N1275" i="40" a="1"/>
  <c r="N1281" i="40" a="1"/>
  <c r="N1287" i="40" a="1"/>
  <c r="N1294" i="40" a="1"/>
  <c r="N1301" i="40" a="1"/>
  <c r="N1308" i="40" a="1"/>
  <c r="N1315" i="40" a="1"/>
  <c r="N1322" i="40" a="1"/>
  <c r="N1328" i="40" a="1"/>
  <c r="N1334" i="40" a="1"/>
  <c r="N1340" i="40" a="1"/>
  <c r="N1346" i="40" a="1"/>
  <c r="N1357" i="40" a="1"/>
  <c r="N1369" i="40" a="1"/>
  <c r="N1374" i="40" a="1"/>
  <c r="N1381" i="40" a="1"/>
  <c r="N1386" i="40" a="1"/>
  <c r="N1392" i="40" a="1"/>
  <c r="N1398" i="40" a="1"/>
  <c r="N1410" i="40" a="1"/>
  <c r="N1421" i="40" a="1"/>
  <c r="N1433" i="40" a="1"/>
  <c r="N1438" i="40" a="1"/>
  <c r="N1445" i="40" a="1"/>
  <c r="N1450" i="40" a="1"/>
  <c r="N1456" i="40" a="1"/>
  <c r="N1462" i="40" a="1"/>
  <c r="N1474" i="40" a="1"/>
  <c r="N1485" i="40" a="1"/>
  <c r="N1497" i="40" a="1"/>
  <c r="N1502" i="40" a="1"/>
  <c r="N1509" i="40" a="1"/>
  <c r="N1514" i="40" a="1"/>
  <c r="N1520" i="40" a="1"/>
  <c r="N1526" i="40" a="1"/>
  <c r="N1538" i="40" a="1"/>
  <c r="N1549" i="40" a="1"/>
  <c r="N1561" i="40" a="1"/>
  <c r="N1566" i="40" a="1"/>
  <c r="N1573" i="40" a="1"/>
  <c r="N1578" i="40" a="1"/>
  <c r="N1584" i="40" a="1"/>
  <c r="N1590" i="40" a="1"/>
  <c r="N1602" i="40" a="1"/>
  <c r="N1613" i="40" a="1"/>
  <c r="N1619" i="40" a="1"/>
  <c r="N1625" i="40" a="1"/>
  <c r="N1630" i="40" a="1"/>
  <c r="N1637" i="40" a="1"/>
  <c r="N1649" i="40" a="1"/>
  <c r="N1655" i="40" a="1"/>
  <c r="N1661" i="40" a="1"/>
  <c r="N1668" i="40" a="1"/>
  <c r="N1673" i="40" a="1"/>
  <c r="N1678" i="40" a="1"/>
  <c r="N1691" i="40" a="1"/>
  <c r="N1697" i="40" a="1"/>
  <c r="N1702" i="40" a="1"/>
  <c r="N1709" i="40" a="1"/>
  <c r="N1714" i="40" a="1"/>
  <c r="N1720" i="40" a="1"/>
  <c r="N1739" i="40" a="1"/>
  <c r="N1745" i="40" a="1"/>
  <c r="N1751" i="40" a="1"/>
  <c r="N1758" i="40" a="1"/>
  <c r="N1764" i="40" a="1"/>
  <c r="N1770" i="40" a="1"/>
  <c r="N1782" i="40" a="1"/>
  <c r="N1789" i="40" a="1"/>
  <c r="N1795" i="40" a="1"/>
  <c r="N1801" i="40" a="1"/>
  <c r="N1808" i="40" a="1"/>
  <c r="N1813" i="40" a="1"/>
  <c r="N1820" i="40" a="1"/>
  <c r="N1832" i="40" a="1"/>
  <c r="N1839" i="40" a="1"/>
  <c r="N1858" i="40" a="1"/>
  <c r="N1870" i="40" a="1"/>
  <c r="N1876" i="40" a="1"/>
  <c r="N1883" i="40" a="1"/>
  <c r="N1889" i="40" a="1"/>
  <c r="N1895" i="40" a="1"/>
  <c r="N1901" i="40" a="1"/>
  <c r="N1907" i="40" a="1"/>
  <c r="N1914" i="40" a="1"/>
  <c r="N1920" i="40" a="1"/>
  <c r="N1926" i="40" a="1"/>
  <c r="N1932" i="40" a="1"/>
  <c r="N1943" i="40" a="1"/>
  <c r="N1948" i="40" a="1"/>
  <c r="N1959" i="40" a="1"/>
  <c r="N1964" i="40" a="1"/>
  <c r="N1970" i="40" a="1"/>
  <c r="N1977" i="40" a="1"/>
  <c r="N1983" i="40" a="1"/>
  <c r="N1996" i="40" a="1"/>
  <c r="N1003" i="40" a="1"/>
  <c r="N1003" i="40" s="1"/>
  <c r="N1960" i="40" a="1"/>
  <c r="N1991" i="40" a="1"/>
  <c r="N1892" i="40" a="1"/>
  <c r="N1935" i="40" a="1"/>
  <c r="N1980" i="40" a="1"/>
  <c r="N1525" i="40" a="1"/>
  <c r="N1594" i="40" a="1"/>
  <c r="N1642" i="40" a="1"/>
  <c r="N1725" i="40" a="1"/>
  <c r="N1806" i="40" a="1"/>
  <c r="N1850" i="40" a="1"/>
  <c r="N1912" i="40" a="1"/>
  <c r="N1994" i="40" a="1"/>
  <c r="N1013" i="40" a="1"/>
  <c r="N1020" i="40" a="1"/>
  <c r="N1026" i="40" a="1"/>
  <c r="N1032" i="40" a="1"/>
  <c r="N1045" i="40" a="1"/>
  <c r="N1052" i="40" a="1"/>
  <c r="N1058" i="40" a="1"/>
  <c r="N1064" i="40" a="1"/>
  <c r="N1077" i="40" a="1"/>
  <c r="N1084" i="40" a="1"/>
  <c r="N1090" i="40" a="1"/>
  <c r="N1096" i="40" a="1"/>
  <c r="N1109" i="40" a="1"/>
  <c r="N1116" i="40" a="1"/>
  <c r="N1122" i="40" a="1"/>
  <c r="N1128" i="40" a="1"/>
  <c r="N1141" i="40" a="1"/>
  <c r="N1148" i="40" a="1"/>
  <c r="N1154" i="40" a="1"/>
  <c r="N1160" i="40" a="1"/>
  <c r="N1173" i="40" a="1"/>
  <c r="N1180" i="40" a="1"/>
  <c r="N1186" i="40" a="1"/>
  <c r="N1192" i="40" a="1"/>
  <c r="N1205" i="40" a="1"/>
  <c r="N1212" i="40" a="1"/>
  <c r="N1218" i="40" a="1"/>
  <c r="N1224" i="40" a="1"/>
  <c r="N1237" i="40" a="1"/>
  <c r="N1244" i="40" a="1"/>
  <c r="N1250" i="40" a="1"/>
  <c r="N1256" i="40" a="1"/>
  <c r="N1269" i="40" a="1"/>
  <c r="N1276" i="40" a="1"/>
  <c r="N1282" i="40" a="1"/>
  <c r="N1288" i="40" a="1"/>
  <c r="N1302" i="40" a="1"/>
  <c r="N1309" i="40" a="1"/>
  <c r="N1316" i="40" a="1"/>
  <c r="N1323" i="40" a="1"/>
  <c r="N1329" i="40" a="1"/>
  <c r="N1347" i="40" a="1"/>
  <c r="N1352" i="40" a="1"/>
  <c r="N1364" i="40" a="1"/>
  <c r="N1375" i="40" a="1"/>
  <c r="N1387" i="40" a="1"/>
  <c r="N1393" i="40" a="1"/>
  <c r="N1399" i="40" a="1"/>
  <c r="N1404" i="40" a="1"/>
  <c r="N1411" i="40" a="1"/>
  <c r="N1416" i="40" a="1"/>
  <c r="N1428" i="40" a="1"/>
  <c r="N1439" i="40" a="1"/>
  <c r="N1451" i="40" a="1"/>
  <c r="N1457" i="40" a="1"/>
  <c r="N1463" i="40" a="1"/>
  <c r="N1468" i="40" a="1"/>
  <c r="N1475" i="40" a="1"/>
  <c r="N1480" i="40" a="1"/>
  <c r="N1492" i="40" a="1"/>
  <c r="N1503" i="40" a="1"/>
  <c r="N1515" i="40" a="1"/>
  <c r="N1521" i="40" a="1"/>
  <c r="N1527" i="40" a="1"/>
  <c r="N1532" i="40" a="1"/>
  <c r="N1539" i="40" a="1"/>
  <c r="N1544" i="40" a="1"/>
  <c r="N1556" i="40" a="1"/>
  <c r="N1567" i="40" a="1"/>
  <c r="N1579" i="40" a="1"/>
  <c r="N1585" i="40" a="1"/>
  <c r="N1591" i="40" a="1"/>
  <c r="N1596" i="40" a="1"/>
  <c r="N1603" i="40" a="1"/>
  <c r="N1608" i="40" a="1"/>
  <c r="N1620" i="40" a="1"/>
  <c r="N1631" i="40" a="1"/>
  <c r="N1638" i="40" a="1"/>
  <c r="N1644" i="40" a="1"/>
  <c r="N1650" i="40" a="1"/>
  <c r="N1656" i="40" a="1"/>
  <c r="N1674" i="40" a="1"/>
  <c r="N1679" i="40" a="1"/>
  <c r="N1685" i="40" a="1"/>
  <c r="N1703" i="40" a="1"/>
  <c r="N1721" i="40" a="1"/>
  <c r="N1727" i="40" a="1"/>
  <c r="N1733" i="40" a="1"/>
  <c r="N1746" i="40" a="1"/>
  <c r="N1752" i="40" a="1"/>
  <c r="N1771" i="40" a="1"/>
  <c r="N1777" i="40" a="1"/>
  <c r="N1783" i="40" a="1"/>
  <c r="N1790" i="40" a="1"/>
  <c r="N1796" i="40" a="1"/>
  <c r="N1802" i="40" a="1"/>
  <c r="N1814" i="40" a="1"/>
  <c r="N1821" i="40" a="1"/>
  <c r="N1827" i="40" a="1"/>
  <c r="N1833" i="40" a="1"/>
  <c r="N1840" i="40" a="1"/>
  <c r="N1845" i="40" a="1"/>
  <c r="N1852" i="40" a="1"/>
  <c r="N1864" i="40" a="1"/>
  <c r="N1871" i="40" a="1"/>
  <c r="N1890" i="40" a="1"/>
  <c r="N1902" i="40" a="1"/>
  <c r="N1908" i="40" a="1"/>
  <c r="N1915" i="40" a="1"/>
  <c r="N1921" i="40" a="1"/>
  <c r="N1927" i="40" a="1"/>
  <c r="N1933" i="40" a="1"/>
  <c r="N1938" i="40" a="1"/>
  <c r="N1949" i="40" a="1"/>
  <c r="N1954" i="40" a="1"/>
  <c r="N1965" i="40" a="1"/>
  <c r="N1971" i="40" a="1"/>
  <c r="N1984" i="40" a="1"/>
  <c r="N1990" i="40" a="1"/>
  <c r="N1997" i="40" a="1"/>
  <c r="N1809" i="40" a="1"/>
  <c r="N1828" i="40" a="1"/>
  <c r="N1846" i="40" a="1"/>
  <c r="N1859" i="40" a="1"/>
  <c r="N1872" i="40" a="1"/>
  <c r="N1884" i="40" a="1"/>
  <c r="N1896" i="40" a="1"/>
  <c r="N1922" i="40" a="1"/>
  <c r="N1944" i="40" a="1"/>
  <c r="N1972" i="40" a="1"/>
  <c r="N1985" i="40" a="1"/>
  <c r="N1873" i="40" a="1"/>
  <c r="N1917" i="40" a="1"/>
  <c r="N1956" i="40" a="1"/>
  <c r="N1518" i="40" a="1"/>
  <c r="N1589" i="40" a="1"/>
  <c r="N1636" i="40" a="1"/>
  <c r="N1695" i="40" a="1"/>
  <c r="N1756" i="40" a="1"/>
  <c r="N1831" i="40" a="1"/>
  <c r="N1881" i="40" a="1"/>
  <c r="N1947" i="40" a="1"/>
  <c r="N1007" i="40" a="1"/>
  <c r="N1014" i="40" a="1"/>
  <c r="N1027" i="40" a="1"/>
  <c r="N1033" i="40" a="1"/>
  <c r="N1039" i="40" a="1"/>
  <c r="N1046" i="40" a="1"/>
  <c r="N1059" i="40" a="1"/>
  <c r="N1065" i="40" a="1"/>
  <c r="N1071" i="40" a="1"/>
  <c r="N1078" i="40" a="1"/>
  <c r="N1091" i="40" a="1"/>
  <c r="N1097" i="40" a="1"/>
  <c r="N1103" i="40" a="1"/>
  <c r="N1110" i="40" a="1"/>
  <c r="N1123" i="40" a="1"/>
  <c r="N1129" i="40" a="1"/>
  <c r="N1135" i="40" a="1"/>
  <c r="N1142" i="40" a="1"/>
  <c r="N1155" i="40" a="1"/>
  <c r="N1161" i="40" a="1"/>
  <c r="N1167" i="40" a="1"/>
  <c r="N1174" i="40" a="1"/>
  <c r="N1187" i="40" a="1"/>
  <c r="N1193" i="40" a="1"/>
  <c r="N1199" i="40" a="1"/>
  <c r="N1206" i="40" a="1"/>
  <c r="N1219" i="40" a="1"/>
  <c r="N1225" i="40" a="1"/>
  <c r="N1231" i="40" a="1"/>
  <c r="N1238" i="40" a="1"/>
  <c r="N1251" i="40" a="1"/>
  <c r="N1257" i="40" a="1"/>
  <c r="N1263" i="40" a="1"/>
  <c r="N1270" i="40" a="1"/>
  <c r="N1289" i="40" a="1"/>
  <c r="N1295" i="40" a="1"/>
  <c r="N1310" i="40" a="1"/>
  <c r="N1317" i="40" a="1"/>
  <c r="N1324" i="40" a="1"/>
  <c r="N1330" i="40" a="1"/>
  <c r="N1335" i="40" a="1"/>
  <c r="N1341" i="40" a="1"/>
  <c r="N1353" i="40" a="1"/>
  <c r="N1358" i="40" a="1"/>
  <c r="N1365" i="40" a="1"/>
  <c r="N1370" i="40" a="1"/>
  <c r="N1376" i="40" a="1"/>
  <c r="N1382" i="40" a="1"/>
  <c r="N1394" i="40" a="1"/>
  <c r="N1405" i="40" a="1"/>
  <c r="N1417" i="40" a="1"/>
  <c r="N1422" i="40" a="1"/>
  <c r="N1429" i="40" a="1"/>
  <c r="N1434" i="40" a="1"/>
  <c r="N1440" i="40" a="1"/>
  <c r="N1446" i="40" a="1"/>
  <c r="N1458" i="40" a="1"/>
  <c r="N1469" i="40" a="1"/>
  <c r="N1481" i="40" a="1"/>
  <c r="N1486" i="40" a="1"/>
  <c r="N1493" i="40" a="1"/>
  <c r="N1498" i="40" a="1"/>
  <c r="N1504" i="40" a="1"/>
  <c r="N1510" i="40" a="1"/>
  <c r="N1522" i="40" a="1"/>
  <c r="N1533" i="40" a="1"/>
  <c r="N1545" i="40" a="1"/>
  <c r="N1550" i="40" a="1"/>
  <c r="N1557" i="40" a="1"/>
  <c r="N1562" i="40" a="1"/>
  <c r="N1568" i="40" a="1"/>
  <c r="N1574" i="40" a="1"/>
  <c r="N1586" i="40" a="1"/>
  <c r="N1597" i="40" a="1"/>
  <c r="N1609" i="40" a="1"/>
  <c r="N1614" i="40" a="1"/>
  <c r="N1626" i="40" a="1"/>
  <c r="N1632" i="40" a="1"/>
  <c r="N1639" i="40" a="1"/>
  <c r="N1645" i="40" a="1"/>
  <c r="N1651" i="40" a="1"/>
  <c r="N1657" i="40" a="1"/>
  <c r="N1662" i="40" a="1"/>
  <c r="N1669" i="40" a="1"/>
  <c r="N1675" i="40" a="1"/>
  <c r="N1686" i="40" a="1"/>
  <c r="N1692" i="40" a="1"/>
  <c r="N1698" i="40" a="1"/>
  <c r="N1704" i="40" a="1"/>
  <c r="N1710" i="40" a="1"/>
  <c r="N1715" i="40" a="1"/>
  <c r="N1722" i="40" a="1"/>
  <c r="N1728" i="40" a="1"/>
  <c r="N1734" i="40" a="1"/>
  <c r="N1740" i="40" a="1"/>
  <c r="N1753" i="40" a="1"/>
  <c r="N1759" i="40" a="1"/>
  <c r="N1765" i="40" a="1"/>
  <c r="N1778" i="40" a="1"/>
  <c r="N1784" i="40" a="1"/>
  <c r="N1803" i="40" a="1"/>
  <c r="N1815" i="40" a="1"/>
  <c r="N1822" i="40" a="1"/>
  <c r="N1834" i="40" a="1"/>
  <c r="N1853" i="40" a="1"/>
  <c r="N1865" i="40" a="1"/>
  <c r="N1877" i="40" a="1"/>
  <c r="N1903" i="40" a="1"/>
  <c r="N1939" i="40" a="1"/>
  <c r="N1955" i="40" a="1"/>
  <c r="N1978" i="40" a="1"/>
  <c r="N1998" i="40" a="1"/>
  <c r="N1910" i="40" a="1"/>
  <c r="N1951" i="40" a="1"/>
  <c r="N1999" i="40" a="1"/>
  <c r="N1577" i="40" a="1"/>
  <c r="N1623" i="40" a="1"/>
  <c r="N1689" i="40" a="1"/>
  <c r="N1775" i="40" a="1"/>
  <c r="N1843" i="40" a="1"/>
  <c r="N1893" i="40" a="1"/>
  <c r="N1969" i="40" a="1"/>
  <c r="A1" i="341" a="1"/>
  <c r="A1" i="341" s="1"/>
  <c r="AI802" i="40" l="1"/>
  <c r="AH802" i="40"/>
  <c r="AG802" i="40"/>
  <c r="AF802" i="40"/>
  <c r="AD802" i="40"/>
  <c r="AE802" i="40"/>
  <c r="AC802" i="40"/>
  <c r="AA802" i="40"/>
  <c r="AB802" i="40"/>
  <c r="N1803" i="40"/>
  <c r="Z802" i="40" s="1"/>
  <c r="AH576" i="40"/>
  <c r="AI576" i="40"/>
  <c r="AG576" i="40"/>
  <c r="AF576" i="40"/>
  <c r="AE576" i="40"/>
  <c r="AD576" i="40"/>
  <c r="AB576" i="40"/>
  <c r="AC576" i="40"/>
  <c r="AA576" i="40"/>
  <c r="N1577" i="40"/>
  <c r="Z576" i="40" s="1"/>
  <c r="N1784" i="40"/>
  <c r="Z783" i="40" s="1"/>
  <c r="AI783" i="40"/>
  <c r="AH783" i="40"/>
  <c r="AG783" i="40"/>
  <c r="AE783" i="40"/>
  <c r="AF783" i="40"/>
  <c r="AD783" i="40"/>
  <c r="AC783" i="40"/>
  <c r="AB783" i="40"/>
  <c r="AA783" i="40"/>
  <c r="AI668" i="40"/>
  <c r="AH668" i="40"/>
  <c r="AG668" i="40"/>
  <c r="AF668" i="40"/>
  <c r="AE668" i="40"/>
  <c r="AD668" i="40"/>
  <c r="AC668" i="40"/>
  <c r="AA668" i="40"/>
  <c r="AB668" i="40"/>
  <c r="N1669" i="40"/>
  <c r="Z668" i="40" s="1"/>
  <c r="N1999" i="40"/>
  <c r="Z998" i="40" s="1"/>
  <c r="AI998" i="40"/>
  <c r="AH998" i="40"/>
  <c r="AG998" i="40"/>
  <c r="AF998" i="40"/>
  <c r="AE998" i="40"/>
  <c r="AD998" i="40"/>
  <c r="AC998" i="40"/>
  <c r="AA998" i="40"/>
  <c r="AB998" i="40"/>
  <c r="AI777" i="40"/>
  <c r="AH777" i="40"/>
  <c r="AG777" i="40"/>
  <c r="AF777" i="40"/>
  <c r="AE777" i="40"/>
  <c r="AD777" i="40"/>
  <c r="AC777" i="40"/>
  <c r="AB777" i="40"/>
  <c r="N1778" i="40"/>
  <c r="Z777" i="40" s="1"/>
  <c r="AA777" i="40"/>
  <c r="N1662" i="40"/>
  <c r="Z661" i="40" s="1"/>
  <c r="AI661" i="40"/>
  <c r="AH661" i="40"/>
  <c r="AF661" i="40"/>
  <c r="AG661" i="40"/>
  <c r="AE661" i="40"/>
  <c r="AD661" i="40"/>
  <c r="AC661" i="40"/>
  <c r="AB661" i="40"/>
  <c r="AA661" i="40"/>
  <c r="AH544" i="40"/>
  <c r="AI544" i="40"/>
  <c r="AG544" i="40"/>
  <c r="AF544" i="40"/>
  <c r="AE544" i="40"/>
  <c r="AD544" i="40"/>
  <c r="AB544" i="40"/>
  <c r="AC544" i="40"/>
  <c r="AA544" i="40"/>
  <c r="N1545" i="40"/>
  <c r="Z544" i="40" s="1"/>
  <c r="AH416" i="40"/>
  <c r="AI416" i="40"/>
  <c r="AG416" i="40"/>
  <c r="AF416" i="40"/>
  <c r="AE416" i="40"/>
  <c r="AD416" i="40"/>
  <c r="AB416" i="40"/>
  <c r="AC416" i="40"/>
  <c r="AA416" i="40"/>
  <c r="N1417" i="40"/>
  <c r="Z416" i="40" s="1"/>
  <c r="N1289" i="40"/>
  <c r="Z288" i="40" s="1"/>
  <c r="AI288" i="40"/>
  <c r="AH288" i="40"/>
  <c r="AG288" i="40"/>
  <c r="AF288" i="40"/>
  <c r="AE288" i="40"/>
  <c r="AC288" i="40"/>
  <c r="AD288" i="40"/>
  <c r="AB288" i="40"/>
  <c r="AA288" i="40"/>
  <c r="N1155" i="40"/>
  <c r="Z154" i="40" s="1"/>
  <c r="AI154" i="40"/>
  <c r="AH154" i="40"/>
  <c r="AG154" i="40"/>
  <c r="AF154" i="40"/>
  <c r="AE154" i="40"/>
  <c r="AD154" i="40"/>
  <c r="AC154" i="40"/>
  <c r="AB154" i="40"/>
  <c r="AA154" i="40"/>
  <c r="AH635" i="40"/>
  <c r="AI635" i="40"/>
  <c r="AF635" i="40"/>
  <c r="AG635" i="40"/>
  <c r="AE635" i="40"/>
  <c r="AD635" i="40"/>
  <c r="AC635" i="40"/>
  <c r="AA635" i="40"/>
  <c r="AB635" i="40"/>
  <c r="N1636" i="40"/>
  <c r="Z635" i="40" s="1"/>
  <c r="AI968" i="40"/>
  <c r="AH968" i="40"/>
  <c r="AG968" i="40"/>
  <c r="AF968" i="40"/>
  <c r="AE968" i="40"/>
  <c r="AD968" i="40"/>
  <c r="AA968" i="40"/>
  <c r="AB968" i="40"/>
  <c r="AC968" i="40"/>
  <c r="N1969" i="40"/>
  <c r="Z968" i="40" s="1"/>
  <c r="AI950" i="40"/>
  <c r="AH950" i="40"/>
  <c r="AG950" i="40"/>
  <c r="AF950" i="40"/>
  <c r="AE950" i="40"/>
  <c r="AD950" i="40"/>
  <c r="AC950" i="40"/>
  <c r="AA950" i="40"/>
  <c r="AB950" i="40"/>
  <c r="N1951" i="40"/>
  <c r="Z950" i="40" s="1"/>
  <c r="N1865" i="40"/>
  <c r="Z864" i="40" s="1"/>
  <c r="AI864" i="40"/>
  <c r="AH864" i="40"/>
  <c r="AF864" i="40"/>
  <c r="AG864" i="40"/>
  <c r="AE864" i="40"/>
  <c r="AD864" i="40"/>
  <c r="AA864" i="40"/>
  <c r="AB864" i="40"/>
  <c r="AC864" i="40"/>
  <c r="N1765" i="40"/>
  <c r="Z764" i="40" s="1"/>
  <c r="AI764" i="40"/>
  <c r="AG764" i="40"/>
  <c r="AH764" i="40"/>
  <c r="AF764" i="40"/>
  <c r="AE764" i="40"/>
  <c r="AD764" i="40"/>
  <c r="AC764" i="40"/>
  <c r="AA764" i="40"/>
  <c r="AB764" i="40"/>
  <c r="N1710" i="40"/>
  <c r="Z709" i="40" s="1"/>
  <c r="AI709" i="40"/>
  <c r="AH709" i="40"/>
  <c r="AG709" i="40"/>
  <c r="AF709" i="40"/>
  <c r="AE709" i="40"/>
  <c r="AD709" i="40"/>
  <c r="AC709" i="40"/>
  <c r="AB709" i="40"/>
  <c r="AA709" i="40"/>
  <c r="AH656" i="40"/>
  <c r="AI656" i="40"/>
  <c r="AG656" i="40"/>
  <c r="AF656" i="40"/>
  <c r="AE656" i="40"/>
  <c r="AD656" i="40"/>
  <c r="AA656" i="40"/>
  <c r="AB656" i="40"/>
  <c r="AC656" i="40"/>
  <c r="N1657" i="40"/>
  <c r="Z656" i="40" s="1"/>
  <c r="AI596" i="40"/>
  <c r="AH596" i="40"/>
  <c r="AG596" i="40"/>
  <c r="AF596" i="40"/>
  <c r="AE596" i="40"/>
  <c r="AD596" i="40"/>
  <c r="AA596" i="40"/>
  <c r="AB596" i="40"/>
  <c r="AC596" i="40"/>
  <c r="N1597" i="40"/>
  <c r="Z596" i="40" s="1"/>
  <c r="AI532" i="40"/>
  <c r="AH532" i="40"/>
  <c r="AG532" i="40"/>
  <c r="AF532" i="40"/>
  <c r="AE532" i="40"/>
  <c r="AD532" i="40"/>
  <c r="AB532" i="40"/>
  <c r="AC532" i="40"/>
  <c r="AA532" i="40"/>
  <c r="N1533" i="40"/>
  <c r="Z532" i="40" s="1"/>
  <c r="AI468" i="40"/>
  <c r="AH468" i="40"/>
  <c r="AG468" i="40"/>
  <c r="AF468" i="40"/>
  <c r="AE468" i="40"/>
  <c r="AD468" i="40"/>
  <c r="AB468" i="40"/>
  <c r="AC468" i="40"/>
  <c r="AA468" i="40"/>
  <c r="N1469" i="40"/>
  <c r="Z468" i="40" s="1"/>
  <c r="AI404" i="40"/>
  <c r="AH404" i="40"/>
  <c r="AG404" i="40"/>
  <c r="AF404" i="40"/>
  <c r="AE404" i="40"/>
  <c r="AD404" i="40"/>
  <c r="AB404" i="40"/>
  <c r="AC404" i="40"/>
  <c r="AA404" i="40"/>
  <c r="N1405" i="40"/>
  <c r="Z404" i="40" s="1"/>
  <c r="N1341" i="40"/>
  <c r="Z340" i="40" s="1"/>
  <c r="AI340" i="40"/>
  <c r="AH340" i="40"/>
  <c r="AG340" i="40"/>
  <c r="AF340" i="40"/>
  <c r="AE340" i="40"/>
  <c r="AC340" i="40"/>
  <c r="AD340" i="40"/>
  <c r="AB340" i="40"/>
  <c r="AA340" i="40"/>
  <c r="AI269" i="40"/>
  <c r="AH269" i="40"/>
  <c r="AG269" i="40"/>
  <c r="AF269" i="40"/>
  <c r="AE269" i="40"/>
  <c r="AD269" i="40"/>
  <c r="AC269" i="40"/>
  <c r="AA269" i="40"/>
  <c r="AB269" i="40"/>
  <c r="N1270" i="40"/>
  <c r="Z269" i="40" s="1"/>
  <c r="AI205" i="40"/>
  <c r="AH205" i="40"/>
  <c r="AG205" i="40"/>
  <c r="AF205" i="40"/>
  <c r="AE205" i="40"/>
  <c r="AD205" i="40"/>
  <c r="AC205" i="40"/>
  <c r="AA205" i="40"/>
  <c r="AB205" i="40"/>
  <c r="N1206" i="40"/>
  <c r="Z205" i="40" s="1"/>
  <c r="AI141" i="40"/>
  <c r="AH141" i="40"/>
  <c r="AG141" i="40"/>
  <c r="AF141" i="40"/>
  <c r="AE141" i="40"/>
  <c r="AD141" i="40"/>
  <c r="AC141" i="40"/>
  <c r="AA141" i="40"/>
  <c r="AB141" i="40"/>
  <c r="N1142" i="40"/>
  <c r="Z141" i="40" s="1"/>
  <c r="AI77" i="40"/>
  <c r="AH77" i="40"/>
  <c r="AG77" i="40"/>
  <c r="AF77" i="40"/>
  <c r="AE77" i="40"/>
  <c r="AD77" i="40"/>
  <c r="AC77" i="40"/>
  <c r="AA77" i="40"/>
  <c r="AB77" i="40"/>
  <c r="N1078" i="40"/>
  <c r="Z77" i="40" s="1"/>
  <c r="AI13" i="40"/>
  <c r="AH13" i="40"/>
  <c r="AG13" i="40"/>
  <c r="AF13" i="40"/>
  <c r="AE13" i="40"/>
  <c r="AD13" i="40"/>
  <c r="AC13" i="40"/>
  <c r="AA13" i="40"/>
  <c r="AB13" i="40"/>
  <c r="N1014" i="40"/>
  <c r="Z13" i="40" s="1"/>
  <c r="AI588" i="40"/>
  <c r="AH588" i="40"/>
  <c r="AG588" i="40"/>
  <c r="AF588" i="40"/>
  <c r="AE588" i="40"/>
  <c r="AD588" i="40"/>
  <c r="AA588" i="40"/>
  <c r="AC588" i="40"/>
  <c r="AB588" i="40"/>
  <c r="N1589" i="40"/>
  <c r="Z588" i="40" s="1"/>
  <c r="AI921" i="40"/>
  <c r="AH921" i="40"/>
  <c r="AG921" i="40"/>
  <c r="AF921" i="40"/>
  <c r="AE921" i="40"/>
  <c r="AD921" i="40"/>
  <c r="AC921" i="40"/>
  <c r="AB921" i="40"/>
  <c r="N1922" i="40"/>
  <c r="Z921" i="40" s="1"/>
  <c r="AA921" i="40"/>
  <c r="AI996" i="40"/>
  <c r="AH996" i="40"/>
  <c r="AG996" i="40"/>
  <c r="AF996" i="40"/>
  <c r="AE996" i="40"/>
  <c r="AD996" i="40"/>
  <c r="AC996" i="40"/>
  <c r="AA996" i="40"/>
  <c r="AB996" i="40"/>
  <c r="N1997" i="40"/>
  <c r="Z996" i="40" s="1"/>
  <c r="AI932" i="40"/>
  <c r="AH932" i="40"/>
  <c r="AG932" i="40"/>
  <c r="AF932" i="40"/>
  <c r="AE932" i="40"/>
  <c r="AD932" i="40"/>
  <c r="AC932" i="40"/>
  <c r="AA932" i="40"/>
  <c r="AB932" i="40"/>
  <c r="N1933" i="40"/>
  <c r="Z932" i="40" s="1"/>
  <c r="N1864" i="40"/>
  <c r="Z863" i="40" s="1"/>
  <c r="AI863" i="40"/>
  <c r="AH863" i="40"/>
  <c r="AG863" i="40"/>
  <c r="AE863" i="40"/>
  <c r="AF863" i="40"/>
  <c r="AD863" i="40"/>
  <c r="AC863" i="40"/>
  <c r="AB863" i="40"/>
  <c r="AA863" i="40"/>
  <c r="N1802" i="40"/>
  <c r="Z801" i="40" s="1"/>
  <c r="AI801" i="40"/>
  <c r="AH801" i="40"/>
  <c r="AG801" i="40"/>
  <c r="AF801" i="40"/>
  <c r="AE801" i="40"/>
  <c r="AD801" i="40"/>
  <c r="AC801" i="40"/>
  <c r="AB801" i="40"/>
  <c r="AA801" i="40"/>
  <c r="N1733" i="40"/>
  <c r="Z732" i="40" s="1"/>
  <c r="AI732" i="40"/>
  <c r="AG732" i="40"/>
  <c r="AH732" i="40"/>
  <c r="AF732" i="40"/>
  <c r="AE732" i="40"/>
  <c r="AD732" i="40"/>
  <c r="AC732" i="40"/>
  <c r="AA732" i="40"/>
  <c r="AB732" i="40"/>
  <c r="N1650" i="40"/>
  <c r="Z649" i="40" s="1"/>
  <c r="AH649" i="40"/>
  <c r="AI649" i="40"/>
  <c r="AG649" i="40"/>
  <c r="AF649" i="40"/>
  <c r="AE649" i="40"/>
  <c r="AD649" i="40"/>
  <c r="AC649" i="40"/>
  <c r="AA649" i="40"/>
  <c r="AB649" i="40"/>
  <c r="AI590" i="40"/>
  <c r="AH590" i="40"/>
  <c r="AG590" i="40"/>
  <c r="AF590" i="40"/>
  <c r="AE590" i="40"/>
  <c r="AD590" i="40"/>
  <c r="AC590" i="40"/>
  <c r="AB590" i="40"/>
  <c r="AA590" i="40"/>
  <c r="N1591" i="40"/>
  <c r="Z590" i="40" s="1"/>
  <c r="AI526" i="40"/>
  <c r="AH526" i="40"/>
  <c r="AG526" i="40"/>
  <c r="AF526" i="40"/>
  <c r="AE526" i="40"/>
  <c r="AD526" i="40"/>
  <c r="AC526" i="40"/>
  <c r="AA526" i="40"/>
  <c r="AB526" i="40"/>
  <c r="N1527" i="40"/>
  <c r="Z526" i="40" s="1"/>
  <c r="AI462" i="40"/>
  <c r="AG462" i="40"/>
  <c r="AH462" i="40"/>
  <c r="AF462" i="40"/>
  <c r="AE462" i="40"/>
  <c r="AD462" i="40"/>
  <c r="AC462" i="40"/>
  <c r="AA462" i="40"/>
  <c r="AB462" i="40"/>
  <c r="N1463" i="40"/>
  <c r="Z462" i="40" s="1"/>
  <c r="AI398" i="40"/>
  <c r="AG398" i="40"/>
  <c r="AH398" i="40"/>
  <c r="AF398" i="40"/>
  <c r="AE398" i="40"/>
  <c r="AD398" i="40"/>
  <c r="AB398" i="40"/>
  <c r="AC398" i="40"/>
  <c r="AA398" i="40"/>
  <c r="N1399" i="40"/>
  <c r="Z398" i="40" s="1"/>
  <c r="N1323" i="40"/>
  <c r="Z322" i="40" s="1"/>
  <c r="AI322" i="40"/>
  <c r="AH322" i="40"/>
  <c r="AG322" i="40"/>
  <c r="AF322" i="40"/>
  <c r="AE322" i="40"/>
  <c r="AD322" i="40"/>
  <c r="AC322" i="40"/>
  <c r="AB322" i="40"/>
  <c r="AA322" i="40"/>
  <c r="N1256" i="40"/>
  <c r="Z255" i="40" s="1"/>
  <c r="AI255" i="40"/>
  <c r="AH255" i="40"/>
  <c r="AG255" i="40"/>
  <c r="AF255" i="40"/>
  <c r="AE255" i="40"/>
  <c r="AD255" i="40"/>
  <c r="AC255" i="40"/>
  <c r="AB255" i="40"/>
  <c r="AA255" i="40"/>
  <c r="N1192" i="40"/>
  <c r="Z191" i="40" s="1"/>
  <c r="AI191" i="40"/>
  <c r="AH191" i="40"/>
  <c r="AG191" i="40"/>
  <c r="AF191" i="40"/>
  <c r="AE191" i="40"/>
  <c r="AD191" i="40"/>
  <c r="AC191" i="40"/>
  <c r="AB191" i="40"/>
  <c r="AA191" i="40"/>
  <c r="N1128" i="40"/>
  <c r="Z127" i="40" s="1"/>
  <c r="AI127" i="40"/>
  <c r="AH127" i="40"/>
  <c r="AG127" i="40"/>
  <c r="AF127" i="40"/>
  <c r="AE127" i="40"/>
  <c r="AD127" i="40"/>
  <c r="AC127" i="40"/>
  <c r="AB127" i="40"/>
  <c r="AA127" i="40"/>
  <c r="N1064" i="40"/>
  <c r="Z63" i="40" s="1"/>
  <c r="AI63" i="40"/>
  <c r="AH63" i="40"/>
  <c r="AG63" i="40"/>
  <c r="AF63" i="40"/>
  <c r="AE63" i="40"/>
  <c r="AD63" i="40"/>
  <c r="AC63" i="40"/>
  <c r="AB63" i="40"/>
  <c r="AA63" i="40"/>
  <c r="N1994" i="40"/>
  <c r="Z993" i="40" s="1"/>
  <c r="AI993" i="40"/>
  <c r="AH993" i="40"/>
  <c r="AG993" i="40"/>
  <c r="AF993" i="40"/>
  <c r="AE993" i="40"/>
  <c r="AD993" i="40"/>
  <c r="AC993" i="40"/>
  <c r="AB993" i="40"/>
  <c r="AA993" i="40"/>
  <c r="N1980" i="40"/>
  <c r="Z979" i="40" s="1"/>
  <c r="AI979" i="40"/>
  <c r="AH979" i="40"/>
  <c r="AF979" i="40"/>
  <c r="AG979" i="40"/>
  <c r="AE979" i="40"/>
  <c r="AD979" i="40"/>
  <c r="AC979" i="40"/>
  <c r="AA979" i="40"/>
  <c r="AB979" i="40"/>
  <c r="AI976" i="40"/>
  <c r="AH976" i="40"/>
  <c r="AG976" i="40"/>
  <c r="AF976" i="40"/>
  <c r="AE976" i="40"/>
  <c r="AD976" i="40"/>
  <c r="AA976" i="40"/>
  <c r="AB976" i="40"/>
  <c r="AC976" i="40"/>
  <c r="N1977" i="40"/>
  <c r="Z976" i="40" s="1"/>
  <c r="N1920" i="40"/>
  <c r="Z919" i="40" s="1"/>
  <c r="AI919" i="40"/>
  <c r="AH919" i="40"/>
  <c r="AG919" i="40"/>
  <c r="AF919" i="40"/>
  <c r="AE919" i="40"/>
  <c r="AD919" i="40"/>
  <c r="AC919" i="40"/>
  <c r="AB919" i="40"/>
  <c r="AA919" i="40"/>
  <c r="N1870" i="40"/>
  <c r="Z869" i="40" s="1"/>
  <c r="AH869" i="40"/>
  <c r="AI869" i="40"/>
  <c r="AF869" i="40"/>
  <c r="AG869" i="40"/>
  <c r="AE869" i="40"/>
  <c r="AD869" i="40"/>
  <c r="AC869" i="40"/>
  <c r="AB869" i="40"/>
  <c r="AA869" i="40"/>
  <c r="N1795" i="40"/>
  <c r="Z794" i="40" s="1"/>
  <c r="AI794" i="40"/>
  <c r="AH794" i="40"/>
  <c r="AG794" i="40"/>
  <c r="AF794" i="40"/>
  <c r="AE794" i="40"/>
  <c r="AD794" i="40"/>
  <c r="AC794" i="40"/>
  <c r="AA794" i="40"/>
  <c r="AB794" i="40"/>
  <c r="AI738" i="40"/>
  <c r="AH738" i="40"/>
  <c r="AG738" i="40"/>
  <c r="AF738" i="40"/>
  <c r="AD738" i="40"/>
  <c r="AE738" i="40"/>
  <c r="AC738" i="40"/>
  <c r="AA738" i="40"/>
  <c r="AB738" i="40"/>
  <c r="N1739" i="40"/>
  <c r="Z738" i="40" s="1"/>
  <c r="N1673" i="40"/>
  <c r="Z672" i="40" s="1"/>
  <c r="AH672" i="40"/>
  <c r="AI672" i="40"/>
  <c r="AG672" i="40"/>
  <c r="AF672" i="40"/>
  <c r="AE672" i="40"/>
  <c r="AD672" i="40"/>
  <c r="AA672" i="40"/>
  <c r="AB672" i="40"/>
  <c r="AC672" i="40"/>
  <c r="N1619" i="40"/>
  <c r="Z618" i="40" s="1"/>
  <c r="AI618" i="40"/>
  <c r="AH618" i="40"/>
  <c r="AG618" i="40"/>
  <c r="AF618" i="40"/>
  <c r="AD618" i="40"/>
  <c r="AE618" i="40"/>
  <c r="AC618" i="40"/>
  <c r="AA618" i="40"/>
  <c r="AB618" i="40"/>
  <c r="AH560" i="40"/>
  <c r="AI560" i="40"/>
  <c r="AG560" i="40"/>
  <c r="AF560" i="40"/>
  <c r="AE560" i="40"/>
  <c r="AD560" i="40"/>
  <c r="AB560" i="40"/>
  <c r="AC560" i="40"/>
  <c r="AA560" i="40"/>
  <c r="N1561" i="40"/>
  <c r="Z560" i="40" s="1"/>
  <c r="AH496" i="40"/>
  <c r="AI496" i="40"/>
  <c r="AG496" i="40"/>
  <c r="AF496" i="40"/>
  <c r="AE496" i="40"/>
  <c r="AD496" i="40"/>
  <c r="AB496" i="40"/>
  <c r="AC496" i="40"/>
  <c r="AA496" i="40"/>
  <c r="N1497" i="40"/>
  <c r="Z496" i="40" s="1"/>
  <c r="AH432" i="40"/>
  <c r="AI432" i="40"/>
  <c r="AG432" i="40"/>
  <c r="AF432" i="40"/>
  <c r="AE432" i="40"/>
  <c r="AD432" i="40"/>
  <c r="AB432" i="40"/>
  <c r="AC432" i="40"/>
  <c r="AA432" i="40"/>
  <c r="N1433" i="40"/>
  <c r="Z432" i="40" s="1"/>
  <c r="AI368" i="40"/>
  <c r="AH368" i="40"/>
  <c r="AG368" i="40"/>
  <c r="AF368" i="40"/>
  <c r="AE368" i="40"/>
  <c r="AC368" i="40"/>
  <c r="AD368" i="40"/>
  <c r="AB368" i="40"/>
  <c r="AA368" i="40"/>
  <c r="N1369" i="40"/>
  <c r="Z368" i="40" s="1"/>
  <c r="N1308" i="40"/>
  <c r="Z307" i="40" s="1"/>
  <c r="AI307" i="40"/>
  <c r="AH307" i="40"/>
  <c r="AG307" i="40"/>
  <c r="AF307" i="40"/>
  <c r="AE307" i="40"/>
  <c r="AD307" i="40"/>
  <c r="AC307" i="40"/>
  <c r="AB307" i="40"/>
  <c r="AA307" i="40"/>
  <c r="N1249" i="40"/>
  <c r="Z248" i="40" s="1"/>
  <c r="AI248" i="40"/>
  <c r="AH248" i="40"/>
  <c r="AG248" i="40"/>
  <c r="AF248" i="40"/>
  <c r="AE248" i="40"/>
  <c r="AC248" i="40"/>
  <c r="AD248" i="40"/>
  <c r="AB248" i="40"/>
  <c r="AA248" i="40"/>
  <c r="N1185" i="40"/>
  <c r="Z184" i="40" s="1"/>
  <c r="AI184" i="40"/>
  <c r="AH184" i="40"/>
  <c r="AG184" i="40"/>
  <c r="AF184" i="40"/>
  <c r="AE184" i="40"/>
  <c r="AC184" i="40"/>
  <c r="AD184" i="40"/>
  <c r="AB184" i="40"/>
  <c r="AA184" i="40"/>
  <c r="N1121" i="40"/>
  <c r="Z120" i="40" s="1"/>
  <c r="AI120" i="40"/>
  <c r="AH120" i="40"/>
  <c r="AG120" i="40"/>
  <c r="AF120" i="40"/>
  <c r="AE120" i="40"/>
  <c r="AC120" i="40"/>
  <c r="AD120" i="40"/>
  <c r="AB120" i="40"/>
  <c r="AA120" i="40"/>
  <c r="N1057" i="40"/>
  <c r="Z56" i="40" s="1"/>
  <c r="AI56" i="40"/>
  <c r="AH56" i="40"/>
  <c r="AG56" i="40"/>
  <c r="AF56" i="40"/>
  <c r="AE56" i="40"/>
  <c r="AC56" i="40"/>
  <c r="AD56" i="40"/>
  <c r="AB56" i="40"/>
  <c r="AA56" i="40"/>
  <c r="AI930" i="40"/>
  <c r="AH930" i="40"/>
  <c r="AG930" i="40"/>
  <c r="AF930" i="40"/>
  <c r="AD930" i="40"/>
  <c r="AE930" i="40"/>
  <c r="AC930" i="40"/>
  <c r="AA930" i="40"/>
  <c r="AB930" i="40"/>
  <c r="N1931" i="40"/>
  <c r="Z930" i="40" s="1"/>
  <c r="N1923" i="40"/>
  <c r="Z922" i="40" s="1"/>
  <c r="AI922" i="40"/>
  <c r="AH922" i="40"/>
  <c r="AG922" i="40"/>
  <c r="AF922" i="40"/>
  <c r="AE922" i="40"/>
  <c r="AD922" i="40"/>
  <c r="AC922" i="40"/>
  <c r="AA922" i="40"/>
  <c r="AB922" i="40"/>
  <c r="AI952" i="40"/>
  <c r="AH952" i="40"/>
  <c r="AG952" i="40"/>
  <c r="AE952" i="40"/>
  <c r="AF952" i="40"/>
  <c r="AD952" i="40"/>
  <c r="AC952" i="40"/>
  <c r="AA952" i="40"/>
  <c r="AB952" i="40"/>
  <c r="N1953" i="40"/>
  <c r="Z952" i="40" s="1"/>
  <c r="N1888" i="40"/>
  <c r="Z887" i="40" s="1"/>
  <c r="AI887" i="40"/>
  <c r="AH887" i="40"/>
  <c r="AG887" i="40"/>
  <c r="AF887" i="40"/>
  <c r="AE887" i="40"/>
  <c r="AD887" i="40"/>
  <c r="AC887" i="40"/>
  <c r="AB887" i="40"/>
  <c r="AA887" i="40"/>
  <c r="N1838" i="40"/>
  <c r="Z837" i="40" s="1"/>
  <c r="AH837" i="40"/>
  <c r="AI837" i="40"/>
  <c r="AF837" i="40"/>
  <c r="AG837" i="40"/>
  <c r="AE837" i="40"/>
  <c r="AD837" i="40"/>
  <c r="AC837" i="40"/>
  <c r="AB837" i="40"/>
  <c r="AA837" i="40"/>
  <c r="N1763" i="40"/>
  <c r="Z762" i="40" s="1"/>
  <c r="AI762" i="40"/>
  <c r="AH762" i="40"/>
  <c r="AG762" i="40"/>
  <c r="AF762" i="40"/>
  <c r="AE762" i="40"/>
  <c r="AD762" i="40"/>
  <c r="AC762" i="40"/>
  <c r="AA762" i="40"/>
  <c r="AB762" i="40"/>
  <c r="N1708" i="40"/>
  <c r="Z707" i="40" s="1"/>
  <c r="AI707" i="40"/>
  <c r="AH707" i="40"/>
  <c r="AF707" i="40"/>
  <c r="AG707" i="40"/>
  <c r="AE707" i="40"/>
  <c r="AD707" i="40"/>
  <c r="AC707" i="40"/>
  <c r="AA707" i="40"/>
  <c r="AB707" i="40"/>
  <c r="N1654" i="40"/>
  <c r="Z653" i="40" s="1"/>
  <c r="AI653" i="40"/>
  <c r="AH653" i="40"/>
  <c r="AG653" i="40"/>
  <c r="AF653" i="40"/>
  <c r="AE653" i="40"/>
  <c r="AD653" i="40"/>
  <c r="AC653" i="40"/>
  <c r="AB653" i="40"/>
  <c r="AA653" i="40"/>
  <c r="N1572" i="40"/>
  <c r="Z571" i="40" s="1"/>
  <c r="AH571" i="40"/>
  <c r="AI571" i="40"/>
  <c r="AF571" i="40"/>
  <c r="AG571" i="40"/>
  <c r="AE571" i="40"/>
  <c r="AD571" i="40"/>
  <c r="AC571" i="40"/>
  <c r="AB571" i="40"/>
  <c r="AA571" i="40"/>
  <c r="N1508" i="40"/>
  <c r="Z507" i="40" s="1"/>
  <c r="AH507" i="40"/>
  <c r="AI507" i="40"/>
  <c r="AG507" i="40"/>
  <c r="AF507" i="40"/>
  <c r="AE507" i="40"/>
  <c r="AD507" i="40"/>
  <c r="AC507" i="40"/>
  <c r="AB507" i="40"/>
  <c r="AA507" i="40"/>
  <c r="N1444" i="40"/>
  <c r="Z443" i="40" s="1"/>
  <c r="AH443" i="40"/>
  <c r="AI443" i="40"/>
  <c r="AG443" i="40"/>
  <c r="AF443" i="40"/>
  <c r="AE443" i="40"/>
  <c r="AD443" i="40"/>
  <c r="AC443" i="40"/>
  <c r="AB443" i="40"/>
  <c r="AA443" i="40"/>
  <c r="N1380" i="40"/>
  <c r="Z379" i="40" s="1"/>
  <c r="AI379" i="40"/>
  <c r="AH379" i="40"/>
  <c r="AG379" i="40"/>
  <c r="AF379" i="40"/>
  <c r="AE379" i="40"/>
  <c r="AD379" i="40"/>
  <c r="AC379" i="40"/>
  <c r="AB379" i="40"/>
  <c r="AA379" i="40"/>
  <c r="N1327" i="40"/>
  <c r="Z326" i="40" s="1"/>
  <c r="AI326" i="40"/>
  <c r="AG326" i="40"/>
  <c r="AH326" i="40"/>
  <c r="AF326" i="40"/>
  <c r="AE326" i="40"/>
  <c r="AD326" i="40"/>
  <c r="AC326" i="40"/>
  <c r="AB326" i="40"/>
  <c r="AA326" i="40"/>
  <c r="AI267" i="40"/>
  <c r="AH267" i="40"/>
  <c r="AG267" i="40"/>
  <c r="AF267" i="40"/>
  <c r="AE267" i="40"/>
  <c r="AD267" i="40"/>
  <c r="AC267" i="40"/>
  <c r="AB267" i="40"/>
  <c r="AA267" i="40"/>
  <c r="N1268" i="40"/>
  <c r="Z267" i="40" s="1"/>
  <c r="AI203" i="40"/>
  <c r="AH203" i="40"/>
  <c r="AG203" i="40"/>
  <c r="AF203" i="40"/>
  <c r="AE203" i="40"/>
  <c r="AC203" i="40"/>
  <c r="AD203" i="40"/>
  <c r="AB203" i="40"/>
  <c r="AA203" i="40"/>
  <c r="N1204" i="40"/>
  <c r="Z203" i="40" s="1"/>
  <c r="AI139" i="40"/>
  <c r="AH139" i="40"/>
  <c r="AG139" i="40"/>
  <c r="AF139" i="40"/>
  <c r="AE139" i="40"/>
  <c r="AC139" i="40"/>
  <c r="AD139" i="40"/>
  <c r="AB139" i="40"/>
  <c r="AA139" i="40"/>
  <c r="N1140" i="40"/>
  <c r="Z139" i="40" s="1"/>
  <c r="AI75" i="40"/>
  <c r="AH75" i="40"/>
  <c r="AG75" i="40"/>
  <c r="AF75" i="40"/>
  <c r="AE75" i="40"/>
  <c r="AC75" i="40"/>
  <c r="AD75" i="40"/>
  <c r="AB75" i="40"/>
  <c r="AA75" i="40"/>
  <c r="N1076" i="40"/>
  <c r="Z75" i="40" s="1"/>
  <c r="AI11" i="40"/>
  <c r="AH11" i="40"/>
  <c r="AG11" i="40"/>
  <c r="AF11" i="40"/>
  <c r="AE11" i="40"/>
  <c r="AD11" i="40"/>
  <c r="AC11" i="40"/>
  <c r="AB11" i="40"/>
  <c r="AA11" i="40"/>
  <c r="N1012" i="40"/>
  <c r="Z11" i="40" s="1"/>
  <c r="N1582" i="40"/>
  <c r="Z581" i="40" s="1"/>
  <c r="AH581" i="40"/>
  <c r="AI581" i="40"/>
  <c r="AG581" i="40"/>
  <c r="AF581" i="40"/>
  <c r="AE581" i="40"/>
  <c r="AD581" i="40"/>
  <c r="AC581" i="40"/>
  <c r="AB581" i="40"/>
  <c r="AA581" i="40"/>
  <c r="AI396" i="40"/>
  <c r="AH396" i="40"/>
  <c r="AG396" i="40"/>
  <c r="AF396" i="40"/>
  <c r="AE396" i="40"/>
  <c r="AD396" i="40"/>
  <c r="AB396" i="40"/>
  <c r="AC396" i="40"/>
  <c r="AA396" i="40"/>
  <c r="N1397" i="40"/>
  <c r="Z396" i="40" s="1"/>
  <c r="N1299" i="40"/>
  <c r="Z298" i="40" s="1"/>
  <c r="AI298" i="40"/>
  <c r="AH298" i="40"/>
  <c r="AG298" i="40"/>
  <c r="AF298" i="40"/>
  <c r="AE298" i="40"/>
  <c r="AD298" i="40"/>
  <c r="AC298" i="40"/>
  <c r="AB298" i="40"/>
  <c r="AA298" i="40"/>
  <c r="N1235" i="40"/>
  <c r="Z234" i="40" s="1"/>
  <c r="AI234" i="40"/>
  <c r="AH234" i="40"/>
  <c r="AG234" i="40"/>
  <c r="AF234" i="40"/>
  <c r="AE234" i="40"/>
  <c r="AD234" i="40"/>
  <c r="AC234" i="40"/>
  <c r="AB234" i="40"/>
  <c r="AA234" i="40"/>
  <c r="N1171" i="40"/>
  <c r="Z170" i="40" s="1"/>
  <c r="AI170" i="40"/>
  <c r="AH170" i="40"/>
  <c r="AG170" i="40"/>
  <c r="AF170" i="40"/>
  <c r="AE170" i="40"/>
  <c r="AD170" i="40"/>
  <c r="AC170" i="40"/>
  <c r="AB170" i="40"/>
  <c r="AA170" i="40"/>
  <c r="N1107" i="40"/>
  <c r="Z106" i="40" s="1"/>
  <c r="AI106" i="40"/>
  <c r="AH106" i="40"/>
  <c r="AG106" i="40"/>
  <c r="AF106" i="40"/>
  <c r="AD106" i="40"/>
  <c r="AE106" i="40"/>
  <c r="AC106" i="40"/>
  <c r="AB106" i="40"/>
  <c r="AA106" i="40"/>
  <c r="N1043" i="40"/>
  <c r="Z42" i="40" s="1"/>
  <c r="AI42" i="40"/>
  <c r="AH42" i="40"/>
  <c r="AG42" i="40"/>
  <c r="AF42" i="40"/>
  <c r="AD42" i="40"/>
  <c r="AE42" i="40"/>
  <c r="AC42" i="40"/>
  <c r="AB42" i="40"/>
  <c r="AA42" i="40"/>
  <c r="AI743" i="40"/>
  <c r="AH743" i="40"/>
  <c r="AG743" i="40"/>
  <c r="AE743" i="40"/>
  <c r="AF743" i="40"/>
  <c r="AD743" i="40"/>
  <c r="AC743" i="40"/>
  <c r="AB743" i="40"/>
  <c r="AA743" i="40"/>
  <c r="N1744" i="40"/>
  <c r="Z743" i="40" s="1"/>
  <c r="N1454" i="40"/>
  <c r="Z453" i="40" s="1"/>
  <c r="AH453" i="40"/>
  <c r="AI453" i="40"/>
  <c r="AF453" i="40"/>
  <c r="AG453" i="40"/>
  <c r="AE453" i="40"/>
  <c r="AD453" i="40"/>
  <c r="AC453" i="40"/>
  <c r="AB453" i="40"/>
  <c r="AA453" i="40"/>
  <c r="AI980" i="40"/>
  <c r="AH980" i="40"/>
  <c r="AG980" i="40"/>
  <c r="AF980" i="40"/>
  <c r="AE980" i="40"/>
  <c r="AD980" i="40"/>
  <c r="AA980" i="40"/>
  <c r="AB980" i="40"/>
  <c r="AC980" i="40"/>
  <c r="N1981" i="40"/>
  <c r="Z980" i="40" s="1"/>
  <c r="AI923" i="40"/>
  <c r="AH923" i="40"/>
  <c r="AF923" i="40"/>
  <c r="AG923" i="40"/>
  <c r="AE923" i="40"/>
  <c r="AD923" i="40"/>
  <c r="AC923" i="40"/>
  <c r="AA923" i="40"/>
  <c r="AB923" i="40"/>
  <c r="N1924" i="40"/>
  <c r="Z923" i="40" s="1"/>
  <c r="N1855" i="40"/>
  <c r="Z854" i="40" s="1"/>
  <c r="AI854" i="40"/>
  <c r="AH854" i="40"/>
  <c r="AF854" i="40"/>
  <c r="AG854" i="40"/>
  <c r="AE854" i="40"/>
  <c r="AD854" i="40"/>
  <c r="AC854" i="40"/>
  <c r="AA854" i="40"/>
  <c r="AB854" i="40"/>
  <c r="AI798" i="40"/>
  <c r="AH798" i="40"/>
  <c r="AF798" i="40"/>
  <c r="AG798" i="40"/>
  <c r="AE798" i="40"/>
  <c r="AD798" i="40"/>
  <c r="AC798" i="40"/>
  <c r="AA798" i="40"/>
  <c r="AB798" i="40"/>
  <c r="N1799" i="40"/>
  <c r="Z798" i="40" s="1"/>
  <c r="N1724" i="40"/>
  <c r="Z723" i="40" s="1"/>
  <c r="AI723" i="40"/>
  <c r="AH723" i="40"/>
  <c r="AF723" i="40"/>
  <c r="AG723" i="40"/>
  <c r="AE723" i="40"/>
  <c r="AD723" i="40"/>
  <c r="AC723" i="40"/>
  <c r="AA723" i="40"/>
  <c r="AB723" i="40"/>
  <c r="N1665" i="40"/>
  <c r="Z664" i="40" s="1"/>
  <c r="AH664" i="40"/>
  <c r="AI664" i="40"/>
  <c r="AG664" i="40"/>
  <c r="AF664" i="40"/>
  <c r="AE664" i="40"/>
  <c r="AD664" i="40"/>
  <c r="AC664" i="40"/>
  <c r="AA664" i="40"/>
  <c r="AB664" i="40"/>
  <c r="N1605" i="40"/>
  <c r="Z604" i="40" s="1"/>
  <c r="AI604" i="40"/>
  <c r="AH604" i="40"/>
  <c r="AG604" i="40"/>
  <c r="AF604" i="40"/>
  <c r="AE604" i="40"/>
  <c r="AD604" i="40"/>
  <c r="AC604" i="40"/>
  <c r="AA604" i="40"/>
  <c r="AB604" i="40"/>
  <c r="AI546" i="40"/>
  <c r="AH546" i="40"/>
  <c r="AG546" i="40"/>
  <c r="AF546" i="40"/>
  <c r="AD546" i="40"/>
  <c r="AE546" i="40"/>
  <c r="AC546" i="40"/>
  <c r="AA546" i="40"/>
  <c r="AB546" i="40"/>
  <c r="N1547" i="40"/>
  <c r="Z546" i="40" s="1"/>
  <c r="AI482" i="40"/>
  <c r="AH482" i="40"/>
  <c r="AG482" i="40"/>
  <c r="AF482" i="40"/>
  <c r="AD482" i="40"/>
  <c r="AE482" i="40"/>
  <c r="AC482" i="40"/>
  <c r="AA482" i="40"/>
  <c r="AB482" i="40"/>
  <c r="N1483" i="40"/>
  <c r="Z482" i="40" s="1"/>
  <c r="AI418" i="40"/>
  <c r="AH418" i="40"/>
  <c r="AG418" i="40"/>
  <c r="AF418" i="40"/>
  <c r="AD418" i="40"/>
  <c r="AE418" i="40"/>
  <c r="AC418" i="40"/>
  <c r="AA418" i="40"/>
  <c r="AB418" i="40"/>
  <c r="N1419" i="40"/>
  <c r="Z418" i="40" s="1"/>
  <c r="AI354" i="40"/>
  <c r="AH354" i="40"/>
  <c r="AG354" i="40"/>
  <c r="AF354" i="40"/>
  <c r="AE354" i="40"/>
  <c r="AD354" i="40"/>
  <c r="AC354" i="40"/>
  <c r="AB354" i="40"/>
  <c r="AA354" i="40"/>
  <c r="N1355" i="40"/>
  <c r="Z354" i="40" s="1"/>
  <c r="N1298" i="40"/>
  <c r="Z297" i="40" s="1"/>
  <c r="AI297" i="40"/>
  <c r="AH297" i="40"/>
  <c r="AG297" i="40"/>
  <c r="AF297" i="40"/>
  <c r="AE297" i="40"/>
  <c r="AD297" i="40"/>
  <c r="AC297" i="40"/>
  <c r="AA297" i="40"/>
  <c r="AB297" i="40"/>
  <c r="N1234" i="40"/>
  <c r="Z233" i="40" s="1"/>
  <c r="AI233" i="40"/>
  <c r="AH233" i="40"/>
  <c r="AG233" i="40"/>
  <c r="AF233" i="40"/>
  <c r="AE233" i="40"/>
  <c r="AD233" i="40"/>
  <c r="AC233" i="40"/>
  <c r="AA233" i="40"/>
  <c r="AB233" i="40"/>
  <c r="N1170" i="40"/>
  <c r="Z169" i="40" s="1"/>
  <c r="AI169" i="40"/>
  <c r="AH169" i="40"/>
  <c r="AG169" i="40"/>
  <c r="AF169" i="40"/>
  <c r="AE169" i="40"/>
  <c r="AD169" i="40"/>
  <c r="AC169" i="40"/>
  <c r="AA169" i="40"/>
  <c r="AB169" i="40"/>
  <c r="N1106" i="40"/>
  <c r="Z105" i="40" s="1"/>
  <c r="AI105" i="40"/>
  <c r="AH105" i="40"/>
  <c r="AG105" i="40"/>
  <c r="AF105" i="40"/>
  <c r="AE105" i="40"/>
  <c r="AD105" i="40"/>
  <c r="AC105" i="40"/>
  <c r="AA105" i="40"/>
  <c r="AB105" i="40"/>
  <c r="N1042" i="40"/>
  <c r="Z41" i="40" s="1"/>
  <c r="AI41" i="40"/>
  <c r="AH41" i="40"/>
  <c r="AG41" i="40"/>
  <c r="AF41" i="40"/>
  <c r="AE41" i="40"/>
  <c r="AD41" i="40"/>
  <c r="AC41" i="40"/>
  <c r="AA41" i="40"/>
  <c r="AB41" i="40"/>
  <c r="N1862" i="40"/>
  <c r="Z861" i="40" s="1"/>
  <c r="AI861" i="40"/>
  <c r="AH861" i="40"/>
  <c r="AF861" i="40"/>
  <c r="AG861" i="40"/>
  <c r="AE861" i="40"/>
  <c r="AD861" i="40"/>
  <c r="AC861" i="40"/>
  <c r="AB861" i="40"/>
  <c r="AA861" i="40"/>
  <c r="N1898" i="40"/>
  <c r="Z897" i="40" s="1"/>
  <c r="AI897" i="40"/>
  <c r="AH897" i="40"/>
  <c r="AG897" i="40"/>
  <c r="AF897" i="40"/>
  <c r="AE897" i="40"/>
  <c r="AD897" i="40"/>
  <c r="AC897" i="40"/>
  <c r="AB897" i="40"/>
  <c r="AA897" i="40"/>
  <c r="N1798" i="40"/>
  <c r="Z797" i="40" s="1"/>
  <c r="AI797" i="40"/>
  <c r="AH797" i="40"/>
  <c r="AF797" i="40"/>
  <c r="AG797" i="40"/>
  <c r="AE797" i="40"/>
  <c r="AD797" i="40"/>
  <c r="AC797" i="40"/>
  <c r="AB797" i="40"/>
  <c r="AA797" i="40"/>
  <c r="AI747" i="40"/>
  <c r="AH747" i="40"/>
  <c r="AG747" i="40"/>
  <c r="AF747" i="40"/>
  <c r="AE747" i="40"/>
  <c r="AD747" i="40"/>
  <c r="AC747" i="40"/>
  <c r="AA747" i="40"/>
  <c r="AB747" i="40"/>
  <c r="N1748" i="40"/>
  <c r="Z747" i="40" s="1"/>
  <c r="N1664" i="40"/>
  <c r="Z663" i="40" s="1"/>
  <c r="AH663" i="40"/>
  <c r="AI663" i="40"/>
  <c r="AG663" i="40"/>
  <c r="AF663" i="40"/>
  <c r="AE663" i="40"/>
  <c r="AD663" i="40"/>
  <c r="AC663" i="40"/>
  <c r="AB663" i="40"/>
  <c r="AA663" i="40"/>
  <c r="AH592" i="40"/>
  <c r="AI592" i="40"/>
  <c r="AG592" i="40"/>
  <c r="AF592" i="40"/>
  <c r="AE592" i="40"/>
  <c r="AB592" i="40"/>
  <c r="AD592" i="40"/>
  <c r="AA592" i="40"/>
  <c r="AC592" i="40"/>
  <c r="N1593" i="40"/>
  <c r="Z592" i="40" s="1"/>
  <c r="AH528" i="40"/>
  <c r="AI528" i="40"/>
  <c r="AG528" i="40"/>
  <c r="AF528" i="40"/>
  <c r="AE528" i="40"/>
  <c r="AD528" i="40"/>
  <c r="AB528" i="40"/>
  <c r="AC528" i="40"/>
  <c r="AA528" i="40"/>
  <c r="N1529" i="40"/>
  <c r="Z528" i="40" s="1"/>
  <c r="AH464" i="40"/>
  <c r="AI464" i="40"/>
  <c r="AG464" i="40"/>
  <c r="AF464" i="40"/>
  <c r="AE464" i="40"/>
  <c r="AD464" i="40"/>
  <c r="AB464" i="40"/>
  <c r="AC464" i="40"/>
  <c r="AA464" i="40"/>
  <c r="N1465" i="40"/>
  <c r="Z464" i="40" s="1"/>
  <c r="AH400" i="40"/>
  <c r="AI400" i="40"/>
  <c r="AG400" i="40"/>
  <c r="AF400" i="40"/>
  <c r="AE400" i="40"/>
  <c r="AD400" i="40"/>
  <c r="AB400" i="40"/>
  <c r="AC400" i="40"/>
  <c r="AA400" i="40"/>
  <c r="N1401" i="40"/>
  <c r="Z400" i="40" s="1"/>
  <c r="N1331" i="40"/>
  <c r="Z330" i="40" s="1"/>
  <c r="AI330" i="40"/>
  <c r="AH330" i="40"/>
  <c r="AG330" i="40"/>
  <c r="AF330" i="40"/>
  <c r="AE330" i="40"/>
  <c r="AD330" i="40"/>
  <c r="AC330" i="40"/>
  <c r="AB330" i="40"/>
  <c r="AA330" i="40"/>
  <c r="N1271" i="40"/>
  <c r="Z270" i="40" s="1"/>
  <c r="AI270" i="40"/>
  <c r="AG270" i="40"/>
  <c r="AH270" i="40"/>
  <c r="AF270" i="40"/>
  <c r="AE270" i="40"/>
  <c r="AD270" i="40"/>
  <c r="AB270" i="40"/>
  <c r="AC270" i="40"/>
  <c r="AA270" i="40"/>
  <c r="N1207" i="40"/>
  <c r="Z206" i="40" s="1"/>
  <c r="AI206" i="40"/>
  <c r="AG206" i="40"/>
  <c r="AH206" i="40"/>
  <c r="AF206" i="40"/>
  <c r="AE206" i="40"/>
  <c r="AD206" i="40"/>
  <c r="AB206" i="40"/>
  <c r="AC206" i="40"/>
  <c r="AA206" i="40"/>
  <c r="N1143" i="40"/>
  <c r="Z142" i="40" s="1"/>
  <c r="AI142" i="40"/>
  <c r="AG142" i="40"/>
  <c r="AH142" i="40"/>
  <c r="AF142" i="40"/>
  <c r="AE142" i="40"/>
  <c r="AC142" i="40"/>
  <c r="AD142" i="40"/>
  <c r="AB142" i="40"/>
  <c r="AA142" i="40"/>
  <c r="N1079" i="40"/>
  <c r="Z78" i="40" s="1"/>
  <c r="AI78" i="40"/>
  <c r="AG78" i="40"/>
  <c r="AH78" i="40"/>
  <c r="AF78" i="40"/>
  <c r="AD78" i="40"/>
  <c r="AE78" i="40"/>
  <c r="AC78" i="40"/>
  <c r="AB78" i="40"/>
  <c r="AA78" i="40"/>
  <c r="N1015" i="40"/>
  <c r="Z14" i="40" s="1"/>
  <c r="AI14" i="40"/>
  <c r="AG14" i="40"/>
  <c r="AH14" i="40"/>
  <c r="AF14" i="40"/>
  <c r="AD14" i="40"/>
  <c r="AE14" i="40"/>
  <c r="AC14" i="40"/>
  <c r="AB14" i="40"/>
  <c r="AA14" i="40"/>
  <c r="AH512" i="40"/>
  <c r="AI512" i="40"/>
  <c r="AG512" i="40"/>
  <c r="AF512" i="40"/>
  <c r="AE512" i="40"/>
  <c r="AD512" i="40"/>
  <c r="AB512" i="40"/>
  <c r="AC512" i="40"/>
  <c r="AA512" i="40"/>
  <c r="N1513" i="40"/>
  <c r="Z512" i="40" s="1"/>
  <c r="AI960" i="40"/>
  <c r="AH960" i="40"/>
  <c r="AG960" i="40"/>
  <c r="AF960" i="40"/>
  <c r="AE960" i="40"/>
  <c r="AD960" i="40"/>
  <c r="AA960" i="40"/>
  <c r="AB960" i="40"/>
  <c r="AC960" i="40"/>
  <c r="N1961" i="40"/>
  <c r="Z960" i="40" s="1"/>
  <c r="N1897" i="40"/>
  <c r="Z896" i="40" s="1"/>
  <c r="AI896" i="40"/>
  <c r="AH896" i="40"/>
  <c r="AF896" i="40"/>
  <c r="AG896" i="40"/>
  <c r="AE896" i="40"/>
  <c r="AD896" i="40"/>
  <c r="AA896" i="40"/>
  <c r="AB896" i="40"/>
  <c r="AC896" i="40"/>
  <c r="N1841" i="40"/>
  <c r="Z840" i="40" s="1"/>
  <c r="AI840" i="40"/>
  <c r="AH840" i="40"/>
  <c r="AF840" i="40"/>
  <c r="AG840" i="40"/>
  <c r="AE840" i="40"/>
  <c r="AD840" i="40"/>
  <c r="AA840" i="40"/>
  <c r="AB840" i="40"/>
  <c r="AC840" i="40"/>
  <c r="N1766" i="40"/>
  <c r="Z765" i="40" s="1"/>
  <c r="AI765" i="40"/>
  <c r="AH765" i="40"/>
  <c r="AF765" i="40"/>
  <c r="AG765" i="40"/>
  <c r="AE765" i="40"/>
  <c r="AD765" i="40"/>
  <c r="AC765" i="40"/>
  <c r="AB765" i="40"/>
  <c r="AA765" i="40"/>
  <c r="AI715" i="40"/>
  <c r="AH715" i="40"/>
  <c r="AG715" i="40"/>
  <c r="AF715" i="40"/>
  <c r="AE715" i="40"/>
  <c r="AD715" i="40"/>
  <c r="AC715" i="40"/>
  <c r="AA715" i="40"/>
  <c r="AB715" i="40"/>
  <c r="N1716" i="40"/>
  <c r="Z715" i="40" s="1"/>
  <c r="AH651" i="40"/>
  <c r="AI651" i="40"/>
  <c r="AG651" i="40"/>
  <c r="AF651" i="40"/>
  <c r="AE651" i="40"/>
  <c r="AD651" i="40"/>
  <c r="AC651" i="40"/>
  <c r="AA651" i="40"/>
  <c r="AB651" i="40"/>
  <c r="N1652" i="40"/>
  <c r="Z651" i="40" s="1"/>
  <c r="AI586" i="40"/>
  <c r="AH586" i="40"/>
  <c r="AG586" i="40"/>
  <c r="AF586" i="40"/>
  <c r="AD586" i="40"/>
  <c r="AE586" i="40"/>
  <c r="AC586" i="40"/>
  <c r="AA586" i="40"/>
  <c r="AB586" i="40"/>
  <c r="N1587" i="40"/>
  <c r="Z586" i="40" s="1"/>
  <c r="AI522" i="40"/>
  <c r="AH522" i="40"/>
  <c r="AG522" i="40"/>
  <c r="AF522" i="40"/>
  <c r="AD522" i="40"/>
  <c r="AE522" i="40"/>
  <c r="AC522" i="40"/>
  <c r="AA522" i="40"/>
  <c r="AB522" i="40"/>
  <c r="N1523" i="40"/>
  <c r="Z522" i="40" s="1"/>
  <c r="AI458" i="40"/>
  <c r="AH458" i="40"/>
  <c r="AG458" i="40"/>
  <c r="AF458" i="40"/>
  <c r="AD458" i="40"/>
  <c r="AE458" i="40"/>
  <c r="AC458" i="40"/>
  <c r="AA458" i="40"/>
  <c r="AB458" i="40"/>
  <c r="N1459" i="40"/>
  <c r="Z458" i="40" s="1"/>
  <c r="AI394" i="40"/>
  <c r="AH394" i="40"/>
  <c r="AG394" i="40"/>
  <c r="AF394" i="40"/>
  <c r="AE394" i="40"/>
  <c r="AD394" i="40"/>
  <c r="AB394" i="40"/>
  <c r="AC394" i="40"/>
  <c r="AA394" i="40"/>
  <c r="N1395" i="40"/>
  <c r="Z394" i="40" s="1"/>
  <c r="N1336" i="40"/>
  <c r="Z335" i="40" s="1"/>
  <c r="AI335" i="40"/>
  <c r="AH335" i="40"/>
  <c r="AG335" i="40"/>
  <c r="AF335" i="40"/>
  <c r="AE335" i="40"/>
  <c r="AD335" i="40"/>
  <c r="AB335" i="40"/>
  <c r="AC335" i="40"/>
  <c r="AA335" i="40"/>
  <c r="N1258" i="40"/>
  <c r="Z257" i="40" s="1"/>
  <c r="AI257" i="40"/>
  <c r="AH257" i="40"/>
  <c r="AG257" i="40"/>
  <c r="AF257" i="40"/>
  <c r="AE257" i="40"/>
  <c r="AD257" i="40"/>
  <c r="AC257" i="40"/>
  <c r="AA257" i="40"/>
  <c r="AB257" i="40"/>
  <c r="N1194" i="40"/>
  <c r="Z193" i="40" s="1"/>
  <c r="AI193" i="40"/>
  <c r="AH193" i="40"/>
  <c r="AG193" i="40"/>
  <c r="AF193" i="40"/>
  <c r="AE193" i="40"/>
  <c r="AD193" i="40"/>
  <c r="AC193" i="40"/>
  <c r="AA193" i="40"/>
  <c r="AB193" i="40"/>
  <c r="N1130" i="40"/>
  <c r="Z129" i="40" s="1"/>
  <c r="AI129" i="40"/>
  <c r="AH129" i="40"/>
  <c r="AG129" i="40"/>
  <c r="AF129" i="40"/>
  <c r="AE129" i="40"/>
  <c r="AD129" i="40"/>
  <c r="AC129" i="40"/>
  <c r="AA129" i="40"/>
  <c r="AB129" i="40"/>
  <c r="N1066" i="40"/>
  <c r="Z65" i="40" s="1"/>
  <c r="AI65" i="40"/>
  <c r="AH65" i="40"/>
  <c r="AG65" i="40"/>
  <c r="AF65" i="40"/>
  <c r="AE65" i="40"/>
  <c r="AD65" i="40"/>
  <c r="AC65" i="40"/>
  <c r="AA65" i="40"/>
  <c r="AB65" i="40"/>
  <c r="N1623" i="40"/>
  <c r="Z622" i="40" s="1"/>
  <c r="AI622" i="40"/>
  <c r="AH622" i="40"/>
  <c r="AG622" i="40"/>
  <c r="AF622" i="40"/>
  <c r="AE622" i="40"/>
  <c r="AD622" i="40"/>
  <c r="AC622" i="40"/>
  <c r="AA622" i="40"/>
  <c r="AB622" i="40"/>
  <c r="N1759" i="40"/>
  <c r="Z758" i="40" s="1"/>
  <c r="AI758" i="40"/>
  <c r="AH758" i="40"/>
  <c r="AG758" i="40"/>
  <c r="AF758" i="40"/>
  <c r="AE758" i="40"/>
  <c r="AD758" i="40"/>
  <c r="AC758" i="40"/>
  <c r="AA758" i="40"/>
  <c r="AB758" i="40"/>
  <c r="N1586" i="40"/>
  <c r="Z585" i="40" s="1"/>
  <c r="AH585" i="40"/>
  <c r="AI585" i="40"/>
  <c r="AG585" i="40"/>
  <c r="AF585" i="40"/>
  <c r="AE585" i="40"/>
  <c r="AD585" i="40"/>
  <c r="AC585" i="40"/>
  <c r="AA585" i="40"/>
  <c r="AB585" i="40"/>
  <c r="N1522" i="40"/>
  <c r="Z521" i="40" s="1"/>
  <c r="AH521" i="40"/>
  <c r="AI521" i="40"/>
  <c r="AG521" i="40"/>
  <c r="AF521" i="40"/>
  <c r="AE521" i="40"/>
  <c r="AD521" i="40"/>
  <c r="AC521" i="40"/>
  <c r="AA521" i="40"/>
  <c r="AB521" i="40"/>
  <c r="N1458" i="40"/>
  <c r="Z457" i="40" s="1"/>
  <c r="AH457" i="40"/>
  <c r="AI457" i="40"/>
  <c r="AG457" i="40"/>
  <c r="AF457" i="40"/>
  <c r="AE457" i="40"/>
  <c r="AD457" i="40"/>
  <c r="AC457" i="40"/>
  <c r="AA457" i="40"/>
  <c r="AB457" i="40"/>
  <c r="N1394" i="40"/>
  <c r="Z393" i="40" s="1"/>
  <c r="AI393" i="40"/>
  <c r="AH393" i="40"/>
  <c r="AG393" i="40"/>
  <c r="AF393" i="40"/>
  <c r="AE393" i="40"/>
  <c r="AD393" i="40"/>
  <c r="AC393" i="40"/>
  <c r="AA393" i="40"/>
  <c r="AB393" i="40"/>
  <c r="N1335" i="40"/>
  <c r="Z334" i="40" s="1"/>
  <c r="AI334" i="40"/>
  <c r="AG334" i="40"/>
  <c r="AH334" i="40"/>
  <c r="AF334" i="40"/>
  <c r="AE334" i="40"/>
  <c r="AD334" i="40"/>
  <c r="AB334" i="40"/>
  <c r="AC334" i="40"/>
  <c r="AA334" i="40"/>
  <c r="N1263" i="40"/>
  <c r="Z262" i="40" s="1"/>
  <c r="AI262" i="40"/>
  <c r="AG262" i="40"/>
  <c r="AH262" i="40"/>
  <c r="AF262" i="40"/>
  <c r="AE262" i="40"/>
  <c r="AD262" i="40"/>
  <c r="AC262" i="40"/>
  <c r="AB262" i="40"/>
  <c r="AA262" i="40"/>
  <c r="N1199" i="40"/>
  <c r="Z198" i="40" s="1"/>
  <c r="AI198" i="40"/>
  <c r="AG198" i="40"/>
  <c r="AH198" i="40"/>
  <c r="AF198" i="40"/>
  <c r="AE198" i="40"/>
  <c r="AD198" i="40"/>
  <c r="AC198" i="40"/>
  <c r="AB198" i="40"/>
  <c r="AA198" i="40"/>
  <c r="N1135" i="40"/>
  <c r="Z134" i="40" s="1"/>
  <c r="AI134" i="40"/>
  <c r="AG134" i="40"/>
  <c r="AH134" i="40"/>
  <c r="AF134" i="40"/>
  <c r="AE134" i="40"/>
  <c r="AC134" i="40"/>
  <c r="AD134" i="40"/>
  <c r="AB134" i="40"/>
  <c r="AA134" i="40"/>
  <c r="N1071" i="40"/>
  <c r="Z70" i="40" s="1"/>
  <c r="AI70" i="40"/>
  <c r="AG70" i="40"/>
  <c r="AH70" i="40"/>
  <c r="AF70" i="40"/>
  <c r="AD70" i="40"/>
  <c r="AE70" i="40"/>
  <c r="AC70" i="40"/>
  <c r="AB70" i="40"/>
  <c r="AA70" i="40"/>
  <c r="N1007" i="40"/>
  <c r="Z6" i="40" s="1"/>
  <c r="AI6" i="40"/>
  <c r="AG6" i="40"/>
  <c r="AH6" i="40"/>
  <c r="AF6" i="40"/>
  <c r="AD6" i="40"/>
  <c r="AE6" i="40"/>
  <c r="AC6" i="40"/>
  <c r="AB6" i="40"/>
  <c r="AA6" i="40"/>
  <c r="N1518" i="40"/>
  <c r="Z517" i="40" s="1"/>
  <c r="AH517" i="40"/>
  <c r="AI517" i="40"/>
  <c r="AG517" i="40"/>
  <c r="AF517" i="40"/>
  <c r="AE517" i="40"/>
  <c r="AD517" i="40"/>
  <c r="AC517" i="40"/>
  <c r="AB517" i="40"/>
  <c r="AA517" i="40"/>
  <c r="N1896" i="40"/>
  <c r="Z895" i="40" s="1"/>
  <c r="AI895" i="40"/>
  <c r="AH895" i="40"/>
  <c r="AG895" i="40"/>
  <c r="AE895" i="40"/>
  <c r="AF895" i="40"/>
  <c r="AD895" i="40"/>
  <c r="AC895" i="40"/>
  <c r="AB895" i="40"/>
  <c r="AA895" i="40"/>
  <c r="N1990" i="40"/>
  <c r="Z989" i="40" s="1"/>
  <c r="AI989" i="40"/>
  <c r="AH989" i="40"/>
  <c r="AG989" i="40"/>
  <c r="AE989" i="40"/>
  <c r="AF989" i="40"/>
  <c r="AD989" i="40"/>
  <c r="AC989" i="40"/>
  <c r="AB989" i="40"/>
  <c r="AA989" i="40"/>
  <c r="AI926" i="40"/>
  <c r="AH926" i="40"/>
  <c r="AG926" i="40"/>
  <c r="AF926" i="40"/>
  <c r="AE926" i="40"/>
  <c r="AD926" i="40"/>
  <c r="AC926" i="40"/>
  <c r="AA926" i="40"/>
  <c r="AB926" i="40"/>
  <c r="N1927" i="40"/>
  <c r="Z926" i="40" s="1"/>
  <c r="N1852" i="40"/>
  <c r="Z851" i="40" s="1"/>
  <c r="AI851" i="40"/>
  <c r="AH851" i="40"/>
  <c r="AF851" i="40"/>
  <c r="AG851" i="40"/>
  <c r="AE851" i="40"/>
  <c r="AD851" i="40"/>
  <c r="AC851" i="40"/>
  <c r="AA851" i="40"/>
  <c r="AB851" i="40"/>
  <c r="AI795" i="40"/>
  <c r="AH795" i="40"/>
  <c r="AF795" i="40"/>
  <c r="AG795" i="40"/>
  <c r="AE795" i="40"/>
  <c r="AD795" i="40"/>
  <c r="AC795" i="40"/>
  <c r="AA795" i="40"/>
  <c r="AB795" i="40"/>
  <c r="N1796" i="40"/>
  <c r="Z795" i="40" s="1"/>
  <c r="N1727" i="40"/>
  <c r="Z726" i="40" s="1"/>
  <c r="AI726" i="40"/>
  <c r="AH726" i="40"/>
  <c r="AG726" i="40"/>
  <c r="AF726" i="40"/>
  <c r="AE726" i="40"/>
  <c r="AD726" i="40"/>
  <c r="AC726" i="40"/>
  <c r="AA726" i="40"/>
  <c r="AB726" i="40"/>
  <c r="N1644" i="40"/>
  <c r="Z643" i="40" s="1"/>
  <c r="AH643" i="40"/>
  <c r="AI643" i="40"/>
  <c r="AF643" i="40"/>
  <c r="AG643" i="40"/>
  <c r="AE643" i="40"/>
  <c r="AD643" i="40"/>
  <c r="AC643" i="40"/>
  <c r="AA643" i="40"/>
  <c r="AB643" i="40"/>
  <c r="N1585" i="40"/>
  <c r="Z584" i="40" s="1"/>
  <c r="AH584" i="40"/>
  <c r="AI584" i="40"/>
  <c r="AG584" i="40"/>
  <c r="AF584" i="40"/>
  <c r="AE584" i="40"/>
  <c r="AB584" i="40"/>
  <c r="AD584" i="40"/>
  <c r="AC584" i="40"/>
  <c r="AA584" i="40"/>
  <c r="N1521" i="40"/>
  <c r="Z520" i="40" s="1"/>
  <c r="AH520" i="40"/>
  <c r="AI520" i="40"/>
  <c r="AG520" i="40"/>
  <c r="AF520" i="40"/>
  <c r="AE520" i="40"/>
  <c r="AD520" i="40"/>
  <c r="AB520" i="40"/>
  <c r="AC520" i="40"/>
  <c r="AA520" i="40"/>
  <c r="N1457" i="40"/>
  <c r="Z456" i="40" s="1"/>
  <c r="AH456" i="40"/>
  <c r="AI456" i="40"/>
  <c r="AG456" i="40"/>
  <c r="AF456" i="40"/>
  <c r="AE456" i="40"/>
  <c r="AD456" i="40"/>
  <c r="AB456" i="40"/>
  <c r="AC456" i="40"/>
  <c r="AA456" i="40"/>
  <c r="N1393" i="40"/>
  <c r="Z392" i="40" s="1"/>
  <c r="AI392" i="40"/>
  <c r="AH392" i="40"/>
  <c r="AG392" i="40"/>
  <c r="AF392" i="40"/>
  <c r="AE392" i="40"/>
  <c r="AD392" i="40"/>
  <c r="AB392" i="40"/>
  <c r="AC392" i="40"/>
  <c r="AA392" i="40"/>
  <c r="N1316" i="40"/>
  <c r="Z315" i="40" s="1"/>
  <c r="AI315" i="40"/>
  <c r="AH315" i="40"/>
  <c r="AG315" i="40"/>
  <c r="AF315" i="40"/>
  <c r="AE315" i="40"/>
  <c r="AD315" i="40"/>
  <c r="AC315" i="40"/>
  <c r="AB315" i="40"/>
  <c r="AA315" i="40"/>
  <c r="N1250" i="40"/>
  <c r="Z249" i="40" s="1"/>
  <c r="AI249" i="40"/>
  <c r="AH249" i="40"/>
  <c r="AG249" i="40"/>
  <c r="AF249" i="40"/>
  <c r="AE249" i="40"/>
  <c r="AD249" i="40"/>
  <c r="AC249" i="40"/>
  <c r="AA249" i="40"/>
  <c r="AB249" i="40"/>
  <c r="N1186" i="40"/>
  <c r="Z185" i="40" s="1"/>
  <c r="AI185" i="40"/>
  <c r="AH185" i="40"/>
  <c r="AG185" i="40"/>
  <c r="AF185" i="40"/>
  <c r="AE185" i="40"/>
  <c r="AD185" i="40"/>
  <c r="AC185" i="40"/>
  <c r="AA185" i="40"/>
  <c r="AB185" i="40"/>
  <c r="N1122" i="40"/>
  <c r="Z121" i="40" s="1"/>
  <c r="AI121" i="40"/>
  <c r="AH121" i="40"/>
  <c r="AG121" i="40"/>
  <c r="AF121" i="40"/>
  <c r="AE121" i="40"/>
  <c r="AD121" i="40"/>
  <c r="AC121" i="40"/>
  <c r="AA121" i="40"/>
  <c r="AB121" i="40"/>
  <c r="N1058" i="40"/>
  <c r="Z57" i="40" s="1"/>
  <c r="AI57" i="40"/>
  <c r="AH57" i="40"/>
  <c r="AG57" i="40"/>
  <c r="AF57" i="40"/>
  <c r="AE57" i="40"/>
  <c r="AD57" i="40"/>
  <c r="AC57" i="40"/>
  <c r="AA57" i="40"/>
  <c r="AB57" i="40"/>
  <c r="N1912" i="40"/>
  <c r="Z911" i="40" s="1"/>
  <c r="AI911" i="40"/>
  <c r="AH911" i="40"/>
  <c r="AG911" i="40"/>
  <c r="AE911" i="40"/>
  <c r="AF911" i="40"/>
  <c r="AD911" i="40"/>
  <c r="AC911" i="40"/>
  <c r="AB911" i="40"/>
  <c r="AA911" i="40"/>
  <c r="AI934" i="40"/>
  <c r="AH934" i="40"/>
  <c r="AG934" i="40"/>
  <c r="AF934" i="40"/>
  <c r="AE934" i="40"/>
  <c r="AD934" i="40"/>
  <c r="AC934" i="40"/>
  <c r="AA934" i="40"/>
  <c r="AB934" i="40"/>
  <c r="N1935" i="40"/>
  <c r="Z934" i="40" s="1"/>
  <c r="N1970" i="40"/>
  <c r="Z969" i="40" s="1"/>
  <c r="AI969" i="40"/>
  <c r="AH969" i="40"/>
  <c r="AG969" i="40"/>
  <c r="AF969" i="40"/>
  <c r="AE969" i="40"/>
  <c r="AD969" i="40"/>
  <c r="AC969" i="40"/>
  <c r="AB969" i="40"/>
  <c r="AA969" i="40"/>
  <c r="N1914" i="40"/>
  <c r="Z913" i="40" s="1"/>
  <c r="AI913" i="40"/>
  <c r="AH913" i="40"/>
  <c r="AG913" i="40"/>
  <c r="AF913" i="40"/>
  <c r="AE913" i="40"/>
  <c r="AD913" i="40"/>
  <c r="AC913" i="40"/>
  <c r="AB913" i="40"/>
  <c r="AA913" i="40"/>
  <c r="AI857" i="40"/>
  <c r="AH857" i="40"/>
  <c r="AG857" i="40"/>
  <c r="AF857" i="40"/>
  <c r="AE857" i="40"/>
  <c r="AD857" i="40"/>
  <c r="AC857" i="40"/>
  <c r="AB857" i="40"/>
  <c r="AA857" i="40"/>
  <c r="N1858" i="40"/>
  <c r="Z857" i="40" s="1"/>
  <c r="N1789" i="40"/>
  <c r="Z788" i="40" s="1"/>
  <c r="AI788" i="40"/>
  <c r="AG788" i="40"/>
  <c r="AH788" i="40"/>
  <c r="AF788" i="40"/>
  <c r="AE788" i="40"/>
  <c r="AD788" i="40"/>
  <c r="AA788" i="40"/>
  <c r="AB788" i="40"/>
  <c r="AC788" i="40"/>
  <c r="N1720" i="40"/>
  <c r="Z719" i="40" s="1"/>
  <c r="AI719" i="40"/>
  <c r="AH719" i="40"/>
  <c r="AG719" i="40"/>
  <c r="AE719" i="40"/>
  <c r="AF719" i="40"/>
  <c r="AD719" i="40"/>
  <c r="AC719" i="40"/>
  <c r="AB719" i="40"/>
  <c r="AA719" i="40"/>
  <c r="AH667" i="40"/>
  <c r="AI667" i="40"/>
  <c r="AF667" i="40"/>
  <c r="AG667" i="40"/>
  <c r="AE667" i="40"/>
  <c r="AD667" i="40"/>
  <c r="AC667" i="40"/>
  <c r="AA667" i="40"/>
  <c r="AB667" i="40"/>
  <c r="N1668" i="40"/>
  <c r="Z667" i="40" s="1"/>
  <c r="AI612" i="40"/>
  <c r="AH612" i="40"/>
  <c r="AG612" i="40"/>
  <c r="AF612" i="40"/>
  <c r="AE612" i="40"/>
  <c r="AD612" i="40"/>
  <c r="AC612" i="40"/>
  <c r="AA612" i="40"/>
  <c r="AB612" i="40"/>
  <c r="N1613" i="40"/>
  <c r="Z612" i="40" s="1"/>
  <c r="AI548" i="40"/>
  <c r="AH548" i="40"/>
  <c r="AG548" i="40"/>
  <c r="AF548" i="40"/>
  <c r="AE548" i="40"/>
  <c r="AD548" i="40"/>
  <c r="AB548" i="40"/>
  <c r="AC548" i="40"/>
  <c r="AA548" i="40"/>
  <c r="N1549" i="40"/>
  <c r="Z548" i="40" s="1"/>
  <c r="AI484" i="40"/>
  <c r="AH484" i="40"/>
  <c r="AG484" i="40"/>
  <c r="AF484" i="40"/>
  <c r="AE484" i="40"/>
  <c r="AD484" i="40"/>
  <c r="AB484" i="40"/>
  <c r="AC484" i="40"/>
  <c r="AA484" i="40"/>
  <c r="N1485" i="40"/>
  <c r="Z484" i="40" s="1"/>
  <c r="AI420" i="40"/>
  <c r="AH420" i="40"/>
  <c r="AG420" i="40"/>
  <c r="AF420" i="40"/>
  <c r="AE420" i="40"/>
  <c r="AD420" i="40"/>
  <c r="AB420" i="40"/>
  <c r="AC420" i="40"/>
  <c r="AA420" i="40"/>
  <c r="N1421" i="40"/>
  <c r="Z420" i="40" s="1"/>
  <c r="AI356" i="40"/>
  <c r="AH356" i="40"/>
  <c r="AG356" i="40"/>
  <c r="AF356" i="40"/>
  <c r="AE356" i="40"/>
  <c r="AC356" i="40"/>
  <c r="AD356" i="40"/>
  <c r="AB356" i="40"/>
  <c r="AA356" i="40"/>
  <c r="N1357" i="40"/>
  <c r="Z356" i="40" s="1"/>
  <c r="N1301" i="40"/>
  <c r="Z300" i="40" s="1"/>
  <c r="AI300" i="40"/>
  <c r="AH300" i="40"/>
  <c r="AG300" i="40"/>
  <c r="AF300" i="40"/>
  <c r="AE300" i="40"/>
  <c r="AC300" i="40"/>
  <c r="AD300" i="40"/>
  <c r="AB300" i="40"/>
  <c r="AA300" i="40"/>
  <c r="N1243" i="40"/>
  <c r="Z242" i="40" s="1"/>
  <c r="AI242" i="40"/>
  <c r="AH242" i="40"/>
  <c r="AG242" i="40"/>
  <c r="AF242" i="40"/>
  <c r="AE242" i="40"/>
  <c r="AD242" i="40"/>
  <c r="AC242" i="40"/>
  <c r="AB242" i="40"/>
  <c r="AA242" i="40"/>
  <c r="N1179" i="40"/>
  <c r="Z178" i="40" s="1"/>
  <c r="AI178" i="40"/>
  <c r="AH178" i="40"/>
  <c r="AG178" i="40"/>
  <c r="AF178" i="40"/>
  <c r="AE178" i="40"/>
  <c r="AD178" i="40"/>
  <c r="AB178" i="40"/>
  <c r="AC178" i="40"/>
  <c r="AA178" i="40"/>
  <c r="N1115" i="40"/>
  <c r="Z114" i="40" s="1"/>
  <c r="AI114" i="40"/>
  <c r="AH114" i="40"/>
  <c r="AG114" i="40"/>
  <c r="AF114" i="40"/>
  <c r="AD114" i="40"/>
  <c r="AE114" i="40"/>
  <c r="AC114" i="40"/>
  <c r="AB114" i="40"/>
  <c r="AA114" i="40"/>
  <c r="N1051" i="40"/>
  <c r="Z50" i="40" s="1"/>
  <c r="AI50" i="40"/>
  <c r="AH50" i="40"/>
  <c r="AG50" i="40"/>
  <c r="AF50" i="40"/>
  <c r="AD50" i="40"/>
  <c r="AE50" i="40"/>
  <c r="AC50" i="40"/>
  <c r="AB50" i="40"/>
  <c r="AA50" i="40"/>
  <c r="N1856" i="40"/>
  <c r="Z855" i="40" s="1"/>
  <c r="AI855" i="40"/>
  <c r="AH855" i="40"/>
  <c r="AG855" i="40"/>
  <c r="AF855" i="40"/>
  <c r="AE855" i="40"/>
  <c r="AD855" i="40"/>
  <c r="AC855" i="40"/>
  <c r="AB855" i="40"/>
  <c r="AA855" i="40"/>
  <c r="N1879" i="40"/>
  <c r="Z878" i="40" s="1"/>
  <c r="AI878" i="40"/>
  <c r="AH878" i="40"/>
  <c r="AG878" i="40"/>
  <c r="AF878" i="40"/>
  <c r="AE878" i="40"/>
  <c r="AD878" i="40"/>
  <c r="AC878" i="40"/>
  <c r="AA878" i="40"/>
  <c r="AB878" i="40"/>
  <c r="N1942" i="40"/>
  <c r="Z941" i="40" s="1"/>
  <c r="AH941" i="40"/>
  <c r="AI941" i="40"/>
  <c r="AG941" i="40"/>
  <c r="AE941" i="40"/>
  <c r="AF941" i="40"/>
  <c r="AD941" i="40"/>
  <c r="AC941" i="40"/>
  <c r="AB941" i="40"/>
  <c r="AA941" i="40"/>
  <c r="N1882" i="40"/>
  <c r="Z881" i="40" s="1"/>
  <c r="AI881" i="40"/>
  <c r="AH881" i="40"/>
  <c r="AG881" i="40"/>
  <c r="AF881" i="40"/>
  <c r="AE881" i="40"/>
  <c r="AD881" i="40"/>
  <c r="AC881" i="40"/>
  <c r="AB881" i="40"/>
  <c r="AA881" i="40"/>
  <c r="AI825" i="40"/>
  <c r="AH825" i="40"/>
  <c r="AG825" i="40"/>
  <c r="AF825" i="40"/>
  <c r="AE825" i="40"/>
  <c r="AD825" i="40"/>
  <c r="AC825" i="40"/>
  <c r="AB825" i="40"/>
  <c r="AA825" i="40"/>
  <c r="N1826" i="40"/>
  <c r="Z825" i="40" s="1"/>
  <c r="N1757" i="40"/>
  <c r="Z756" i="40" s="1"/>
  <c r="AI756" i="40"/>
  <c r="AG756" i="40"/>
  <c r="AH756" i="40"/>
  <c r="AF756" i="40"/>
  <c r="AE756" i="40"/>
  <c r="AD756" i="40"/>
  <c r="AA756" i="40"/>
  <c r="AB756" i="40"/>
  <c r="AC756" i="40"/>
  <c r="N1701" i="40"/>
  <c r="Z700" i="40" s="1"/>
  <c r="AI700" i="40"/>
  <c r="AG700" i="40"/>
  <c r="AH700" i="40"/>
  <c r="AF700" i="40"/>
  <c r="AE700" i="40"/>
  <c r="AD700" i="40"/>
  <c r="AC700" i="40"/>
  <c r="AA700" i="40"/>
  <c r="AB700" i="40"/>
  <c r="AI642" i="40"/>
  <c r="AH642" i="40"/>
  <c r="AG642" i="40"/>
  <c r="AF642" i="40"/>
  <c r="AD642" i="40"/>
  <c r="AE642" i="40"/>
  <c r="AC642" i="40"/>
  <c r="AA642" i="40"/>
  <c r="AB642" i="40"/>
  <c r="N1643" i="40"/>
  <c r="Z642" i="40" s="1"/>
  <c r="N1560" i="40"/>
  <c r="Z559" i="40" s="1"/>
  <c r="AH559" i="40"/>
  <c r="AI559" i="40"/>
  <c r="AG559" i="40"/>
  <c r="AE559" i="40"/>
  <c r="AF559" i="40"/>
  <c r="AD559" i="40"/>
  <c r="AC559" i="40"/>
  <c r="AB559" i="40"/>
  <c r="AA559" i="40"/>
  <c r="N1496" i="40"/>
  <c r="Z495" i="40" s="1"/>
  <c r="AH495" i="40"/>
  <c r="AI495" i="40"/>
  <c r="AG495" i="40"/>
  <c r="AE495" i="40"/>
  <c r="AF495" i="40"/>
  <c r="AD495" i="40"/>
  <c r="AC495" i="40"/>
  <c r="AB495" i="40"/>
  <c r="AA495" i="40"/>
  <c r="N1432" i="40"/>
  <c r="Z431" i="40" s="1"/>
  <c r="AH431" i="40"/>
  <c r="AI431" i="40"/>
  <c r="AG431" i="40"/>
  <c r="AE431" i="40"/>
  <c r="AF431" i="40"/>
  <c r="AD431" i="40"/>
  <c r="AB431" i="40"/>
  <c r="AC431" i="40"/>
  <c r="AA431" i="40"/>
  <c r="N1368" i="40"/>
  <c r="Z367" i="40" s="1"/>
  <c r="AI367" i="40"/>
  <c r="AH367" i="40"/>
  <c r="AG367" i="40"/>
  <c r="AE367" i="40"/>
  <c r="AF367" i="40"/>
  <c r="AD367" i="40"/>
  <c r="AB367" i="40"/>
  <c r="AC367" i="40"/>
  <c r="AA367" i="40"/>
  <c r="N1321" i="40"/>
  <c r="Z320" i="40" s="1"/>
  <c r="AI320" i="40"/>
  <c r="AH320" i="40"/>
  <c r="AG320" i="40"/>
  <c r="AF320" i="40"/>
  <c r="AE320" i="40"/>
  <c r="AC320" i="40"/>
  <c r="AD320" i="40"/>
  <c r="AB320" i="40"/>
  <c r="AA320" i="40"/>
  <c r="N1261" i="40"/>
  <c r="Z260" i="40" s="1"/>
  <c r="AI260" i="40"/>
  <c r="AH260" i="40"/>
  <c r="AG260" i="40"/>
  <c r="AF260" i="40"/>
  <c r="AE260" i="40"/>
  <c r="AC260" i="40"/>
  <c r="AD260" i="40"/>
  <c r="AB260" i="40"/>
  <c r="AA260" i="40"/>
  <c r="N1197" i="40"/>
  <c r="Z196" i="40" s="1"/>
  <c r="AI196" i="40"/>
  <c r="AH196" i="40"/>
  <c r="AG196" i="40"/>
  <c r="AF196" i="40"/>
  <c r="AE196" i="40"/>
  <c r="AC196" i="40"/>
  <c r="AD196" i="40"/>
  <c r="AB196" i="40"/>
  <c r="AA196" i="40"/>
  <c r="N1133" i="40"/>
  <c r="Z132" i="40" s="1"/>
  <c r="AI132" i="40"/>
  <c r="AH132" i="40"/>
  <c r="AG132" i="40"/>
  <c r="AF132" i="40"/>
  <c r="AE132" i="40"/>
  <c r="AC132" i="40"/>
  <c r="AD132" i="40"/>
  <c r="AB132" i="40"/>
  <c r="AA132" i="40"/>
  <c r="N1069" i="40"/>
  <c r="Z68" i="40" s="1"/>
  <c r="AI68" i="40"/>
  <c r="AH68" i="40"/>
  <c r="AG68" i="40"/>
  <c r="AF68" i="40"/>
  <c r="AE68" i="40"/>
  <c r="AD68" i="40"/>
  <c r="AC68" i="40"/>
  <c r="AB68" i="40"/>
  <c r="AA68" i="40"/>
  <c r="N1005" i="40"/>
  <c r="Z4" i="40" s="1"/>
  <c r="AI4" i="40"/>
  <c r="AH4" i="40"/>
  <c r="AG4" i="40"/>
  <c r="AE4" i="40"/>
  <c r="AF4" i="40"/>
  <c r="AD4" i="40"/>
  <c r="AC4" i="40"/>
  <c r="AB4" i="40"/>
  <c r="AA4" i="40"/>
  <c r="N1542" i="40"/>
  <c r="Z541" i="40" s="1"/>
  <c r="AH541" i="40"/>
  <c r="AI541" i="40"/>
  <c r="AG541" i="40"/>
  <c r="AF541" i="40"/>
  <c r="AE541" i="40"/>
  <c r="AD541" i="40"/>
  <c r="AC541" i="40"/>
  <c r="AB541" i="40"/>
  <c r="AA541" i="40"/>
  <c r="AI384" i="40"/>
  <c r="AH384" i="40"/>
  <c r="AG384" i="40"/>
  <c r="AF384" i="40"/>
  <c r="AE384" i="40"/>
  <c r="AD384" i="40"/>
  <c r="AB384" i="40"/>
  <c r="AC384" i="40"/>
  <c r="AA384" i="40"/>
  <c r="N1385" i="40"/>
  <c r="Z384" i="40" s="1"/>
  <c r="AI285" i="40"/>
  <c r="AH285" i="40"/>
  <c r="AF285" i="40"/>
  <c r="AG285" i="40"/>
  <c r="AE285" i="40"/>
  <c r="AD285" i="40"/>
  <c r="AC285" i="40"/>
  <c r="AB285" i="40"/>
  <c r="AA285" i="40"/>
  <c r="N1286" i="40"/>
  <c r="Z285" i="40" s="1"/>
  <c r="AI221" i="40"/>
  <c r="AH221" i="40"/>
  <c r="AG221" i="40"/>
  <c r="AF221" i="40"/>
  <c r="AE221" i="40"/>
  <c r="AD221" i="40"/>
  <c r="AC221" i="40"/>
  <c r="AB221" i="40"/>
  <c r="AA221" i="40"/>
  <c r="N1222" i="40"/>
  <c r="Z221" i="40" s="1"/>
  <c r="AI157" i="40"/>
  <c r="AH157" i="40"/>
  <c r="AG157" i="40"/>
  <c r="AF157" i="40"/>
  <c r="AE157" i="40"/>
  <c r="AD157" i="40"/>
  <c r="AC157" i="40"/>
  <c r="AB157" i="40"/>
  <c r="AA157" i="40"/>
  <c r="N1158" i="40"/>
  <c r="Z157" i="40" s="1"/>
  <c r="AI93" i="40"/>
  <c r="AH93" i="40"/>
  <c r="AG93" i="40"/>
  <c r="AF93" i="40"/>
  <c r="AE93" i="40"/>
  <c r="AD93" i="40"/>
  <c r="AC93" i="40"/>
  <c r="AB93" i="40"/>
  <c r="AA93" i="40"/>
  <c r="N1094" i="40"/>
  <c r="Z93" i="40" s="1"/>
  <c r="AI29" i="40"/>
  <c r="AH29" i="40"/>
  <c r="AG29" i="40"/>
  <c r="AF29" i="40"/>
  <c r="AE29" i="40"/>
  <c r="AD29" i="40"/>
  <c r="AC29" i="40"/>
  <c r="AB29" i="40"/>
  <c r="AA29" i="40"/>
  <c r="N1030" i="40"/>
  <c r="Z29" i="40" s="1"/>
  <c r="AI676" i="40"/>
  <c r="AG676" i="40"/>
  <c r="AH676" i="40"/>
  <c r="AF676" i="40"/>
  <c r="AE676" i="40"/>
  <c r="AD676" i="40"/>
  <c r="AC676" i="40"/>
  <c r="AA676" i="40"/>
  <c r="AB676" i="40"/>
  <c r="N1677" i="40"/>
  <c r="Z676" i="40" s="1"/>
  <c r="AI436" i="40"/>
  <c r="AH436" i="40"/>
  <c r="AG436" i="40"/>
  <c r="AF436" i="40"/>
  <c r="AE436" i="40"/>
  <c r="AD436" i="40"/>
  <c r="AB436" i="40"/>
  <c r="AC436" i="40"/>
  <c r="AA436" i="40"/>
  <c r="N1437" i="40"/>
  <c r="Z436" i="40" s="1"/>
  <c r="N1974" i="40"/>
  <c r="Z973" i="40" s="1"/>
  <c r="AH973" i="40"/>
  <c r="AI973" i="40"/>
  <c r="AG973" i="40"/>
  <c r="AE973" i="40"/>
  <c r="AF973" i="40"/>
  <c r="AD973" i="40"/>
  <c r="AC973" i="40"/>
  <c r="AB973" i="40"/>
  <c r="AA973" i="40"/>
  <c r="AH917" i="40"/>
  <c r="AI917" i="40"/>
  <c r="AG917" i="40"/>
  <c r="AE917" i="40"/>
  <c r="AF917" i="40"/>
  <c r="AD917" i="40"/>
  <c r="AC917" i="40"/>
  <c r="AB917" i="40"/>
  <c r="AA917" i="40"/>
  <c r="N1918" i="40"/>
  <c r="Z917" i="40" s="1"/>
  <c r="N1849" i="40"/>
  <c r="Z848" i="40" s="1"/>
  <c r="AI848" i="40"/>
  <c r="AH848" i="40"/>
  <c r="AF848" i="40"/>
  <c r="AG848" i="40"/>
  <c r="AE848" i="40"/>
  <c r="AD848" i="40"/>
  <c r="AA848" i="40"/>
  <c r="AB848" i="40"/>
  <c r="AC848" i="40"/>
  <c r="N1793" i="40"/>
  <c r="Z792" i="40" s="1"/>
  <c r="AI792" i="40"/>
  <c r="AG792" i="40"/>
  <c r="AH792" i="40"/>
  <c r="AF792" i="40"/>
  <c r="AE792" i="40"/>
  <c r="AD792" i="40"/>
  <c r="AC792" i="40"/>
  <c r="AA792" i="40"/>
  <c r="AB792" i="40"/>
  <c r="N1717" i="40"/>
  <c r="Z716" i="40" s="1"/>
  <c r="AI716" i="40"/>
  <c r="AG716" i="40"/>
  <c r="AH716" i="40"/>
  <c r="AF716" i="40"/>
  <c r="AE716" i="40"/>
  <c r="AD716" i="40"/>
  <c r="AA716" i="40"/>
  <c r="AC716" i="40"/>
  <c r="AB716" i="40"/>
  <c r="AI658" i="40"/>
  <c r="AH658" i="40"/>
  <c r="AG658" i="40"/>
  <c r="AF658" i="40"/>
  <c r="AE658" i="40"/>
  <c r="AD658" i="40"/>
  <c r="AC658" i="40"/>
  <c r="AA658" i="40"/>
  <c r="AB658" i="40"/>
  <c r="N1659" i="40"/>
  <c r="Z658" i="40" s="1"/>
  <c r="N1599" i="40"/>
  <c r="Z598" i="40" s="1"/>
  <c r="AI598" i="40"/>
  <c r="AH598" i="40"/>
  <c r="AG598" i="40"/>
  <c r="AF598" i="40"/>
  <c r="AE598" i="40"/>
  <c r="AD598" i="40"/>
  <c r="AC598" i="40"/>
  <c r="AA598" i="40"/>
  <c r="AB598" i="40"/>
  <c r="N1535" i="40"/>
  <c r="Z534" i="40" s="1"/>
  <c r="AI534" i="40"/>
  <c r="AH534" i="40"/>
  <c r="AF534" i="40"/>
  <c r="AG534" i="40"/>
  <c r="AE534" i="40"/>
  <c r="AD534" i="40"/>
  <c r="AC534" i="40"/>
  <c r="AB534" i="40"/>
  <c r="AA534" i="40"/>
  <c r="N1471" i="40"/>
  <c r="Z470" i="40" s="1"/>
  <c r="AI470" i="40"/>
  <c r="AH470" i="40"/>
  <c r="AG470" i="40"/>
  <c r="AF470" i="40"/>
  <c r="AE470" i="40"/>
  <c r="AD470" i="40"/>
  <c r="AC470" i="40"/>
  <c r="AB470" i="40"/>
  <c r="AA470" i="40"/>
  <c r="N1407" i="40"/>
  <c r="Z406" i="40" s="1"/>
  <c r="AI406" i="40"/>
  <c r="AH406" i="40"/>
  <c r="AG406" i="40"/>
  <c r="AF406" i="40"/>
  <c r="AE406" i="40"/>
  <c r="AD406" i="40"/>
  <c r="AB406" i="40"/>
  <c r="AC406" i="40"/>
  <c r="AA406" i="40"/>
  <c r="N1343" i="40"/>
  <c r="Z342" i="40" s="1"/>
  <c r="AI342" i="40"/>
  <c r="AH342" i="40"/>
  <c r="AG342" i="40"/>
  <c r="AF342" i="40"/>
  <c r="AE342" i="40"/>
  <c r="AD342" i="40"/>
  <c r="AB342" i="40"/>
  <c r="AC342" i="40"/>
  <c r="AA342" i="40"/>
  <c r="AI291" i="40"/>
  <c r="AH291" i="40"/>
  <c r="AG291" i="40"/>
  <c r="AF291" i="40"/>
  <c r="AE291" i="40"/>
  <c r="AD291" i="40"/>
  <c r="AC291" i="40"/>
  <c r="AB291" i="40"/>
  <c r="AA291" i="40"/>
  <c r="N1292" i="40"/>
  <c r="Z291" i="40" s="1"/>
  <c r="AI227" i="40"/>
  <c r="AH227" i="40"/>
  <c r="AG227" i="40"/>
  <c r="AF227" i="40"/>
  <c r="AE227" i="40"/>
  <c r="AC227" i="40"/>
  <c r="AD227" i="40"/>
  <c r="AB227" i="40"/>
  <c r="AA227" i="40"/>
  <c r="N1228" i="40"/>
  <c r="Z227" i="40" s="1"/>
  <c r="AI163" i="40"/>
  <c r="AH163" i="40"/>
  <c r="AG163" i="40"/>
  <c r="AF163" i="40"/>
  <c r="AE163" i="40"/>
  <c r="AC163" i="40"/>
  <c r="AD163" i="40"/>
  <c r="AB163" i="40"/>
  <c r="AA163" i="40"/>
  <c r="N1164" i="40"/>
  <c r="Z163" i="40" s="1"/>
  <c r="AI99" i="40"/>
  <c r="AH99" i="40"/>
  <c r="AG99" i="40"/>
  <c r="AF99" i="40"/>
  <c r="AE99" i="40"/>
  <c r="AD99" i="40"/>
  <c r="AC99" i="40"/>
  <c r="AB99" i="40"/>
  <c r="AA99" i="40"/>
  <c r="N1100" i="40"/>
  <c r="Z99" i="40" s="1"/>
  <c r="AI35" i="40"/>
  <c r="AH35" i="40"/>
  <c r="AG35" i="40"/>
  <c r="AF35" i="40"/>
  <c r="AE35" i="40"/>
  <c r="AD35" i="40"/>
  <c r="AC35" i="40"/>
  <c r="AB35" i="40"/>
  <c r="AA35" i="40"/>
  <c r="N1036" i="40"/>
  <c r="Z35" i="40" s="1"/>
  <c r="AI811" i="40"/>
  <c r="AH811" i="40"/>
  <c r="AF811" i="40"/>
  <c r="AG811" i="40"/>
  <c r="AE811" i="40"/>
  <c r="AD811" i="40"/>
  <c r="AC811" i="40"/>
  <c r="AA811" i="40"/>
  <c r="AB811" i="40"/>
  <c r="N1812" i="40"/>
  <c r="Z811" i="40" s="1"/>
  <c r="AI866" i="40"/>
  <c r="AH866" i="40"/>
  <c r="AG866" i="40"/>
  <c r="AF866" i="40"/>
  <c r="AD866" i="40"/>
  <c r="AE866" i="40"/>
  <c r="AC866" i="40"/>
  <c r="AA866" i="40"/>
  <c r="AB866" i="40"/>
  <c r="N1867" i="40"/>
  <c r="Z866" i="40" s="1"/>
  <c r="N1792" i="40"/>
  <c r="Z791" i="40" s="1"/>
  <c r="AI791" i="40"/>
  <c r="AH791" i="40"/>
  <c r="AG791" i="40"/>
  <c r="AF791" i="40"/>
  <c r="AE791" i="40"/>
  <c r="AD791" i="40"/>
  <c r="AC791" i="40"/>
  <c r="AB791" i="40"/>
  <c r="AA791" i="40"/>
  <c r="N1742" i="40"/>
  <c r="Z741" i="40" s="1"/>
  <c r="AI741" i="40"/>
  <c r="AH741" i="40"/>
  <c r="AG741" i="40"/>
  <c r="AF741" i="40"/>
  <c r="AE741" i="40"/>
  <c r="AD741" i="40"/>
  <c r="AC741" i="40"/>
  <c r="AB741" i="40"/>
  <c r="AA741" i="40"/>
  <c r="N1658" i="40"/>
  <c r="Z657" i="40" s="1"/>
  <c r="AH657" i="40"/>
  <c r="AI657" i="40"/>
  <c r="AG657" i="40"/>
  <c r="AF657" i="40"/>
  <c r="AE657" i="40"/>
  <c r="AD657" i="40"/>
  <c r="AC657" i="40"/>
  <c r="AA657" i="40"/>
  <c r="AB657" i="40"/>
  <c r="AI580" i="40"/>
  <c r="AH580" i="40"/>
  <c r="AG580" i="40"/>
  <c r="AF580" i="40"/>
  <c r="AE580" i="40"/>
  <c r="AD580" i="40"/>
  <c r="AB580" i="40"/>
  <c r="AC580" i="40"/>
  <c r="AA580" i="40"/>
  <c r="N1581" i="40"/>
  <c r="Z580" i="40" s="1"/>
  <c r="AI516" i="40"/>
  <c r="AH516" i="40"/>
  <c r="AG516" i="40"/>
  <c r="AF516" i="40"/>
  <c r="AE516" i="40"/>
  <c r="AD516" i="40"/>
  <c r="AB516" i="40"/>
  <c r="AC516" i="40"/>
  <c r="AA516" i="40"/>
  <c r="N1517" i="40"/>
  <c r="Z516" i="40" s="1"/>
  <c r="AI452" i="40"/>
  <c r="AH452" i="40"/>
  <c r="AG452" i="40"/>
  <c r="AF452" i="40"/>
  <c r="AE452" i="40"/>
  <c r="AD452" i="40"/>
  <c r="AB452" i="40"/>
  <c r="AC452" i="40"/>
  <c r="AA452" i="40"/>
  <c r="N1453" i="40"/>
  <c r="Z452" i="40" s="1"/>
  <c r="AI388" i="40"/>
  <c r="AH388" i="40"/>
  <c r="AG388" i="40"/>
  <c r="AF388" i="40"/>
  <c r="AE388" i="40"/>
  <c r="AD388" i="40"/>
  <c r="AB388" i="40"/>
  <c r="AC388" i="40"/>
  <c r="AA388" i="40"/>
  <c r="N1389" i="40"/>
  <c r="Z388" i="40" s="1"/>
  <c r="N1325" i="40"/>
  <c r="Z324" i="40" s="1"/>
  <c r="AI324" i="40"/>
  <c r="AH324" i="40"/>
  <c r="AG324" i="40"/>
  <c r="AF324" i="40"/>
  <c r="AE324" i="40"/>
  <c r="AC324" i="40"/>
  <c r="AD324" i="40"/>
  <c r="AB324" i="40"/>
  <c r="AA324" i="40"/>
  <c r="N1265" i="40"/>
  <c r="Z264" i="40" s="1"/>
  <c r="AI264" i="40"/>
  <c r="AH264" i="40"/>
  <c r="AG264" i="40"/>
  <c r="AF264" i="40"/>
  <c r="AE264" i="40"/>
  <c r="AC264" i="40"/>
  <c r="AD264" i="40"/>
  <c r="AB264" i="40"/>
  <c r="AA264" i="40"/>
  <c r="N1201" i="40"/>
  <c r="Z200" i="40" s="1"/>
  <c r="AI200" i="40"/>
  <c r="AH200" i="40"/>
  <c r="AG200" i="40"/>
  <c r="AF200" i="40"/>
  <c r="AE200" i="40"/>
  <c r="AC200" i="40"/>
  <c r="AD200" i="40"/>
  <c r="AB200" i="40"/>
  <c r="AA200" i="40"/>
  <c r="N1137" i="40"/>
  <c r="Z136" i="40" s="1"/>
  <c r="AI136" i="40"/>
  <c r="AH136" i="40"/>
  <c r="AG136" i="40"/>
  <c r="AF136" i="40"/>
  <c r="AE136" i="40"/>
  <c r="AC136" i="40"/>
  <c r="AD136" i="40"/>
  <c r="AB136" i="40"/>
  <c r="AA136" i="40"/>
  <c r="N1073" i="40"/>
  <c r="Z72" i="40" s="1"/>
  <c r="AI72" i="40"/>
  <c r="AH72" i="40"/>
  <c r="AG72" i="40"/>
  <c r="AF72" i="40"/>
  <c r="AE72" i="40"/>
  <c r="AC72" i="40"/>
  <c r="AD72" i="40"/>
  <c r="AB72" i="40"/>
  <c r="AA72" i="40"/>
  <c r="N1009" i="40"/>
  <c r="Z8" i="40" s="1"/>
  <c r="AI8" i="40"/>
  <c r="AH8" i="40"/>
  <c r="AG8" i="40"/>
  <c r="AF8" i="40"/>
  <c r="AE8" i="40"/>
  <c r="AC8" i="40"/>
  <c r="AD8" i="40"/>
  <c r="AB8" i="40"/>
  <c r="AA8" i="40"/>
  <c r="N1967" i="40"/>
  <c r="Z966" i="40" s="1"/>
  <c r="AI966" i="40"/>
  <c r="AH966" i="40"/>
  <c r="AG966" i="40"/>
  <c r="AF966" i="40"/>
  <c r="AE966" i="40"/>
  <c r="AD966" i="40"/>
  <c r="AC966" i="40"/>
  <c r="AA966" i="40"/>
  <c r="AB966" i="40"/>
  <c r="N1950" i="40"/>
  <c r="Z949" i="40" s="1"/>
  <c r="AH949" i="40"/>
  <c r="AI949" i="40"/>
  <c r="AG949" i="40"/>
  <c r="AE949" i="40"/>
  <c r="AF949" i="40"/>
  <c r="AD949" i="40"/>
  <c r="AC949" i="40"/>
  <c r="AB949" i="40"/>
  <c r="AA949" i="40"/>
  <c r="N1891" i="40"/>
  <c r="Z890" i="40" s="1"/>
  <c r="AI890" i="40"/>
  <c r="AH890" i="40"/>
  <c r="AG890" i="40"/>
  <c r="AF890" i="40"/>
  <c r="AE890" i="40"/>
  <c r="AD890" i="40"/>
  <c r="AC890" i="40"/>
  <c r="AA890" i="40"/>
  <c r="AB890" i="40"/>
  <c r="AI834" i="40"/>
  <c r="AH834" i="40"/>
  <c r="AG834" i="40"/>
  <c r="AF834" i="40"/>
  <c r="AD834" i="40"/>
  <c r="AE834" i="40"/>
  <c r="AC834" i="40"/>
  <c r="AA834" i="40"/>
  <c r="AB834" i="40"/>
  <c r="N1835" i="40"/>
  <c r="Z834" i="40" s="1"/>
  <c r="N1760" i="40"/>
  <c r="Z759" i="40" s="1"/>
  <c r="AI759" i="40"/>
  <c r="AH759" i="40"/>
  <c r="AG759" i="40"/>
  <c r="AF759" i="40"/>
  <c r="AE759" i="40"/>
  <c r="AD759" i="40"/>
  <c r="AC759" i="40"/>
  <c r="AB759" i="40"/>
  <c r="AA759" i="40"/>
  <c r="AI710" i="40"/>
  <c r="AH710" i="40"/>
  <c r="AG710" i="40"/>
  <c r="AF710" i="40"/>
  <c r="AE710" i="40"/>
  <c r="AD710" i="40"/>
  <c r="AC710" i="40"/>
  <c r="AA710" i="40"/>
  <c r="AB710" i="40"/>
  <c r="N1711" i="40"/>
  <c r="Z710" i="40" s="1"/>
  <c r="N1633" i="40"/>
  <c r="Z632" i="40" s="1"/>
  <c r="AH632" i="40"/>
  <c r="AI632" i="40"/>
  <c r="AG632" i="40"/>
  <c r="AF632" i="40"/>
  <c r="AE632" i="40"/>
  <c r="AD632" i="40"/>
  <c r="AC632" i="40"/>
  <c r="AA632" i="40"/>
  <c r="AB632" i="40"/>
  <c r="N1580" i="40"/>
  <c r="Z579" i="40" s="1"/>
  <c r="AH579" i="40"/>
  <c r="AI579" i="40"/>
  <c r="AF579" i="40"/>
  <c r="AG579" i="40"/>
  <c r="AE579" i="40"/>
  <c r="AD579" i="40"/>
  <c r="AC579" i="40"/>
  <c r="AA579" i="40"/>
  <c r="AB579" i="40"/>
  <c r="N1516" i="40"/>
  <c r="Z515" i="40" s="1"/>
  <c r="AH515" i="40"/>
  <c r="AI515" i="40"/>
  <c r="AG515" i="40"/>
  <c r="AF515" i="40"/>
  <c r="AE515" i="40"/>
  <c r="AD515" i="40"/>
  <c r="AC515" i="40"/>
  <c r="AA515" i="40"/>
  <c r="AB515" i="40"/>
  <c r="N1452" i="40"/>
  <c r="Z451" i="40" s="1"/>
  <c r="AH451" i="40"/>
  <c r="AI451" i="40"/>
  <c r="AG451" i="40"/>
  <c r="AF451" i="40"/>
  <c r="AE451" i="40"/>
  <c r="AD451" i="40"/>
  <c r="AC451" i="40"/>
  <c r="AA451" i="40"/>
  <c r="AB451" i="40"/>
  <c r="N1388" i="40"/>
  <c r="Z387" i="40" s="1"/>
  <c r="AI387" i="40"/>
  <c r="AH387" i="40"/>
  <c r="AG387" i="40"/>
  <c r="AF387" i="40"/>
  <c r="AE387" i="40"/>
  <c r="AD387" i="40"/>
  <c r="AC387" i="40"/>
  <c r="AB387" i="40"/>
  <c r="AA387" i="40"/>
  <c r="AI317" i="40"/>
  <c r="AH317" i="40"/>
  <c r="AF317" i="40"/>
  <c r="AG317" i="40"/>
  <c r="AE317" i="40"/>
  <c r="AD317" i="40"/>
  <c r="AC317" i="40"/>
  <c r="AB317" i="40"/>
  <c r="AA317" i="40"/>
  <c r="N1318" i="40"/>
  <c r="Z317" i="40" s="1"/>
  <c r="AI251" i="40"/>
  <c r="AH251" i="40"/>
  <c r="AG251" i="40"/>
  <c r="AF251" i="40"/>
  <c r="AE251" i="40"/>
  <c r="AD251" i="40"/>
  <c r="AC251" i="40"/>
  <c r="AB251" i="40"/>
  <c r="AA251" i="40"/>
  <c r="N1252" i="40"/>
  <c r="Z251" i="40" s="1"/>
  <c r="AI187" i="40"/>
  <c r="AH187" i="40"/>
  <c r="AG187" i="40"/>
  <c r="AF187" i="40"/>
  <c r="AE187" i="40"/>
  <c r="AC187" i="40"/>
  <c r="AD187" i="40"/>
  <c r="AB187" i="40"/>
  <c r="AA187" i="40"/>
  <c r="N1188" i="40"/>
  <c r="Z187" i="40" s="1"/>
  <c r="AI123" i="40"/>
  <c r="AH123" i="40"/>
  <c r="AG123" i="40"/>
  <c r="AF123" i="40"/>
  <c r="AE123" i="40"/>
  <c r="AC123" i="40"/>
  <c r="AD123" i="40"/>
  <c r="AB123" i="40"/>
  <c r="AA123" i="40"/>
  <c r="N1124" i="40"/>
  <c r="Z123" i="40" s="1"/>
  <c r="AI59" i="40"/>
  <c r="AH59" i="40"/>
  <c r="AG59" i="40"/>
  <c r="AF59" i="40"/>
  <c r="AE59" i="40"/>
  <c r="AD59" i="40"/>
  <c r="AC59" i="40"/>
  <c r="AB59" i="40"/>
  <c r="AA59" i="40"/>
  <c r="N1060" i="40"/>
  <c r="Z59" i="40" s="1"/>
  <c r="N1893" i="40"/>
  <c r="Z892" i="40" s="1"/>
  <c r="AI892" i="40"/>
  <c r="AH892" i="40"/>
  <c r="AG892" i="40"/>
  <c r="AF892" i="40"/>
  <c r="AE892" i="40"/>
  <c r="AD892" i="40"/>
  <c r="AC892" i="40"/>
  <c r="AA892" i="40"/>
  <c r="AB892" i="40"/>
  <c r="N1704" i="40"/>
  <c r="Z703" i="40" s="1"/>
  <c r="AI703" i="40"/>
  <c r="AH703" i="40"/>
  <c r="AG703" i="40"/>
  <c r="AF703" i="40"/>
  <c r="AE703" i="40"/>
  <c r="AD703" i="40"/>
  <c r="AC703" i="40"/>
  <c r="AB703" i="40"/>
  <c r="AA703" i="40"/>
  <c r="N1998" i="40"/>
  <c r="Z997" i="40" s="1"/>
  <c r="AH997" i="40"/>
  <c r="AI997" i="40"/>
  <c r="AG997" i="40"/>
  <c r="AE997" i="40"/>
  <c r="AF997" i="40"/>
  <c r="AD997" i="40"/>
  <c r="AC997" i="40"/>
  <c r="AB997" i="40"/>
  <c r="AA997" i="40"/>
  <c r="N1698" i="40"/>
  <c r="Z697" i="40" s="1"/>
  <c r="AI697" i="40"/>
  <c r="AH697" i="40"/>
  <c r="AG697" i="40"/>
  <c r="AF697" i="40"/>
  <c r="AE697" i="40"/>
  <c r="AD697" i="40"/>
  <c r="AC697" i="40"/>
  <c r="AB697" i="40"/>
  <c r="AA697" i="40"/>
  <c r="N1574" i="40"/>
  <c r="Z573" i="40" s="1"/>
  <c r="AH573" i="40"/>
  <c r="AI573" i="40"/>
  <c r="AF573" i="40"/>
  <c r="AG573" i="40"/>
  <c r="AE573" i="40"/>
  <c r="AD573" i="40"/>
  <c r="AC573" i="40"/>
  <c r="AB573" i="40"/>
  <c r="AA573" i="40"/>
  <c r="N1510" i="40"/>
  <c r="Z509" i="40" s="1"/>
  <c r="AH509" i="40"/>
  <c r="AI509" i="40"/>
  <c r="AF509" i="40"/>
  <c r="AG509" i="40"/>
  <c r="AE509" i="40"/>
  <c r="AD509" i="40"/>
  <c r="AC509" i="40"/>
  <c r="AB509" i="40"/>
  <c r="AA509" i="40"/>
  <c r="N1446" i="40"/>
  <c r="Z445" i="40" s="1"/>
  <c r="AH445" i="40"/>
  <c r="AI445" i="40"/>
  <c r="AF445" i="40"/>
  <c r="AG445" i="40"/>
  <c r="AE445" i="40"/>
  <c r="AD445" i="40"/>
  <c r="AC445" i="40"/>
  <c r="AB445" i="40"/>
  <c r="AA445" i="40"/>
  <c r="N1382" i="40"/>
  <c r="Z381" i="40" s="1"/>
  <c r="AI381" i="40"/>
  <c r="AH381" i="40"/>
  <c r="AF381" i="40"/>
  <c r="AG381" i="40"/>
  <c r="AE381" i="40"/>
  <c r="AD381" i="40"/>
  <c r="AC381" i="40"/>
  <c r="AB381" i="40"/>
  <c r="AA381" i="40"/>
  <c r="AI329" i="40"/>
  <c r="AH329" i="40"/>
  <c r="AG329" i="40"/>
  <c r="AF329" i="40"/>
  <c r="AE329" i="40"/>
  <c r="AD329" i="40"/>
  <c r="AC329" i="40"/>
  <c r="AA329" i="40"/>
  <c r="AB329" i="40"/>
  <c r="N1330" i="40"/>
  <c r="Z329" i="40" s="1"/>
  <c r="N1257" i="40"/>
  <c r="Z256" i="40" s="1"/>
  <c r="AI256" i="40"/>
  <c r="AH256" i="40"/>
  <c r="AG256" i="40"/>
  <c r="AF256" i="40"/>
  <c r="AE256" i="40"/>
  <c r="AC256" i="40"/>
  <c r="AD256" i="40"/>
  <c r="AB256" i="40"/>
  <c r="AA256" i="40"/>
  <c r="N1193" i="40"/>
  <c r="Z192" i="40" s="1"/>
  <c r="AI192" i="40"/>
  <c r="AH192" i="40"/>
  <c r="AG192" i="40"/>
  <c r="AF192" i="40"/>
  <c r="AE192" i="40"/>
  <c r="AC192" i="40"/>
  <c r="AD192" i="40"/>
  <c r="AB192" i="40"/>
  <c r="AA192" i="40"/>
  <c r="N1129" i="40"/>
  <c r="Z128" i="40" s="1"/>
  <c r="AI128" i="40"/>
  <c r="AH128" i="40"/>
  <c r="AG128" i="40"/>
  <c r="AF128" i="40"/>
  <c r="AE128" i="40"/>
  <c r="AC128" i="40"/>
  <c r="AD128" i="40"/>
  <c r="AB128" i="40"/>
  <c r="AA128" i="40"/>
  <c r="N1065" i="40"/>
  <c r="Z64" i="40" s="1"/>
  <c r="AI64" i="40"/>
  <c r="AH64" i="40"/>
  <c r="AG64" i="40"/>
  <c r="AF64" i="40"/>
  <c r="AE64" i="40"/>
  <c r="AC64" i="40"/>
  <c r="AD64" i="40"/>
  <c r="AB64" i="40"/>
  <c r="AA64" i="40"/>
  <c r="AI946" i="40"/>
  <c r="AH946" i="40"/>
  <c r="AG946" i="40"/>
  <c r="AF946" i="40"/>
  <c r="AE946" i="40"/>
  <c r="AD946" i="40"/>
  <c r="AC946" i="40"/>
  <c r="AA946" i="40"/>
  <c r="AB946" i="40"/>
  <c r="N1947" i="40"/>
  <c r="Z946" i="40" s="1"/>
  <c r="N1956" i="40"/>
  <c r="Z955" i="40" s="1"/>
  <c r="AI955" i="40"/>
  <c r="AH955" i="40"/>
  <c r="AF955" i="40"/>
  <c r="AG955" i="40"/>
  <c r="AE955" i="40"/>
  <c r="AD955" i="40"/>
  <c r="AC955" i="40"/>
  <c r="AA955" i="40"/>
  <c r="AB955" i="40"/>
  <c r="N1884" i="40"/>
  <c r="Z883" i="40" s="1"/>
  <c r="AI883" i="40"/>
  <c r="AH883" i="40"/>
  <c r="AF883" i="40"/>
  <c r="AG883" i="40"/>
  <c r="AE883" i="40"/>
  <c r="AD883" i="40"/>
  <c r="AC883" i="40"/>
  <c r="AA883" i="40"/>
  <c r="AB883" i="40"/>
  <c r="N1984" i="40"/>
  <c r="Z983" i="40" s="1"/>
  <c r="AI983" i="40"/>
  <c r="AH983" i="40"/>
  <c r="AG983" i="40"/>
  <c r="AE983" i="40"/>
  <c r="AF983" i="40"/>
  <c r="AD983" i="40"/>
  <c r="AC983" i="40"/>
  <c r="AB983" i="40"/>
  <c r="AA983" i="40"/>
  <c r="N1921" i="40"/>
  <c r="Z920" i="40" s="1"/>
  <c r="AI920" i="40"/>
  <c r="AH920" i="40"/>
  <c r="AF920" i="40"/>
  <c r="AG920" i="40"/>
  <c r="AE920" i="40"/>
  <c r="AD920" i="40"/>
  <c r="AC920" i="40"/>
  <c r="AA920" i="40"/>
  <c r="AB920" i="40"/>
  <c r="N1845" i="40"/>
  <c r="Z844" i="40" s="1"/>
  <c r="AI844" i="40"/>
  <c r="AH844" i="40"/>
  <c r="AF844" i="40"/>
  <c r="AG844" i="40"/>
  <c r="AE844" i="40"/>
  <c r="AD844" i="40"/>
  <c r="AA844" i="40"/>
  <c r="AC844" i="40"/>
  <c r="AB844" i="40"/>
  <c r="AH789" i="40"/>
  <c r="AI789" i="40"/>
  <c r="AF789" i="40"/>
  <c r="AG789" i="40"/>
  <c r="AE789" i="40"/>
  <c r="AD789" i="40"/>
  <c r="AC789" i="40"/>
  <c r="AB789" i="40"/>
  <c r="AA789" i="40"/>
  <c r="N1790" i="40"/>
  <c r="Z789" i="40" s="1"/>
  <c r="N1721" i="40"/>
  <c r="Z720" i="40" s="1"/>
  <c r="AI720" i="40"/>
  <c r="AG720" i="40"/>
  <c r="AH720" i="40"/>
  <c r="AF720" i="40"/>
  <c r="AE720" i="40"/>
  <c r="AD720" i="40"/>
  <c r="AA720" i="40"/>
  <c r="AB720" i="40"/>
  <c r="AC720" i="40"/>
  <c r="N1638" i="40"/>
  <c r="Z637" i="40" s="1"/>
  <c r="AH637" i="40"/>
  <c r="AI637" i="40"/>
  <c r="AF637" i="40"/>
  <c r="AG637" i="40"/>
  <c r="AE637" i="40"/>
  <c r="AD637" i="40"/>
  <c r="AC637" i="40"/>
  <c r="AB637" i="40"/>
  <c r="AA637" i="40"/>
  <c r="AI578" i="40"/>
  <c r="AH578" i="40"/>
  <c r="AG578" i="40"/>
  <c r="AF578" i="40"/>
  <c r="AD578" i="40"/>
  <c r="AE578" i="40"/>
  <c r="AC578" i="40"/>
  <c r="AA578" i="40"/>
  <c r="AB578" i="40"/>
  <c r="N1579" i="40"/>
  <c r="Z578" i="40" s="1"/>
  <c r="AI514" i="40"/>
  <c r="AH514" i="40"/>
  <c r="AG514" i="40"/>
  <c r="AF514" i="40"/>
  <c r="AD514" i="40"/>
  <c r="AE514" i="40"/>
  <c r="AC514" i="40"/>
  <c r="AA514" i="40"/>
  <c r="AB514" i="40"/>
  <c r="N1515" i="40"/>
  <c r="Z514" i="40" s="1"/>
  <c r="AI450" i="40"/>
  <c r="AH450" i="40"/>
  <c r="AG450" i="40"/>
  <c r="AF450" i="40"/>
  <c r="AD450" i="40"/>
  <c r="AE450" i="40"/>
  <c r="AC450" i="40"/>
  <c r="AA450" i="40"/>
  <c r="AB450" i="40"/>
  <c r="N1451" i="40"/>
  <c r="Z450" i="40" s="1"/>
  <c r="AI386" i="40"/>
  <c r="AH386" i="40"/>
  <c r="AG386" i="40"/>
  <c r="AF386" i="40"/>
  <c r="AE386" i="40"/>
  <c r="AD386" i="40"/>
  <c r="AB386" i="40"/>
  <c r="AC386" i="40"/>
  <c r="AA386" i="40"/>
  <c r="N1387" i="40"/>
  <c r="Z386" i="40" s="1"/>
  <c r="N1309" i="40"/>
  <c r="Z308" i="40" s="1"/>
  <c r="AI308" i="40"/>
  <c r="AH308" i="40"/>
  <c r="AG308" i="40"/>
  <c r="AF308" i="40"/>
  <c r="AE308" i="40"/>
  <c r="AC308" i="40"/>
  <c r="AD308" i="40"/>
  <c r="AB308" i="40"/>
  <c r="AA308" i="40"/>
  <c r="AI243" i="40"/>
  <c r="AH243" i="40"/>
  <c r="AG243" i="40"/>
  <c r="AF243" i="40"/>
  <c r="AE243" i="40"/>
  <c r="AC243" i="40"/>
  <c r="AD243" i="40"/>
  <c r="AB243" i="40"/>
  <c r="AA243" i="40"/>
  <c r="N1244" i="40"/>
  <c r="Z243" i="40" s="1"/>
  <c r="AI179" i="40"/>
  <c r="AH179" i="40"/>
  <c r="AG179" i="40"/>
  <c r="AF179" i="40"/>
  <c r="AE179" i="40"/>
  <c r="AC179" i="40"/>
  <c r="AD179" i="40"/>
  <c r="AB179" i="40"/>
  <c r="AA179" i="40"/>
  <c r="N1180" i="40"/>
  <c r="Z179" i="40" s="1"/>
  <c r="AI115" i="40"/>
  <c r="AH115" i="40"/>
  <c r="AG115" i="40"/>
  <c r="AF115" i="40"/>
  <c r="AE115" i="40"/>
  <c r="AC115" i="40"/>
  <c r="AD115" i="40"/>
  <c r="AB115" i="40"/>
  <c r="AA115" i="40"/>
  <c r="N1116" i="40"/>
  <c r="Z115" i="40" s="1"/>
  <c r="AI51" i="40"/>
  <c r="AH51" i="40"/>
  <c r="AG51" i="40"/>
  <c r="AF51" i="40"/>
  <c r="AE51" i="40"/>
  <c r="AC51" i="40"/>
  <c r="AD51" i="40"/>
  <c r="AB51" i="40"/>
  <c r="AA51" i="40"/>
  <c r="N1052" i="40"/>
  <c r="Z51" i="40" s="1"/>
  <c r="N1850" i="40"/>
  <c r="Z849" i="40" s="1"/>
  <c r="AI849" i="40"/>
  <c r="AH849" i="40"/>
  <c r="AG849" i="40"/>
  <c r="AF849" i="40"/>
  <c r="AE849" i="40"/>
  <c r="AD849" i="40"/>
  <c r="AC849" i="40"/>
  <c r="AB849" i="40"/>
  <c r="AA849" i="40"/>
  <c r="AI891" i="40"/>
  <c r="AH891" i="40"/>
  <c r="AF891" i="40"/>
  <c r="AG891" i="40"/>
  <c r="AE891" i="40"/>
  <c r="AD891" i="40"/>
  <c r="AC891" i="40"/>
  <c r="AA891" i="40"/>
  <c r="AB891" i="40"/>
  <c r="N1892" i="40"/>
  <c r="Z891" i="40" s="1"/>
  <c r="N1964" i="40"/>
  <c r="Z963" i="40" s="1"/>
  <c r="AI963" i="40"/>
  <c r="AH963" i="40"/>
  <c r="AF963" i="40"/>
  <c r="AG963" i="40"/>
  <c r="AE963" i="40"/>
  <c r="AD963" i="40"/>
  <c r="AC963" i="40"/>
  <c r="AA963" i="40"/>
  <c r="AB963" i="40"/>
  <c r="N1907" i="40"/>
  <c r="Z906" i="40" s="1"/>
  <c r="AI906" i="40"/>
  <c r="AH906" i="40"/>
  <c r="AG906" i="40"/>
  <c r="AF906" i="40"/>
  <c r="AD906" i="40"/>
  <c r="AE906" i="40"/>
  <c r="AC906" i="40"/>
  <c r="AA906" i="40"/>
  <c r="AB906" i="40"/>
  <c r="N1839" i="40"/>
  <c r="Z838" i="40" s="1"/>
  <c r="AI838" i="40"/>
  <c r="AH838" i="40"/>
  <c r="AF838" i="40"/>
  <c r="AG838" i="40"/>
  <c r="AE838" i="40"/>
  <c r="AD838" i="40"/>
  <c r="AC838" i="40"/>
  <c r="AA838" i="40"/>
  <c r="AB838" i="40"/>
  <c r="N1782" i="40"/>
  <c r="Z781" i="40" s="1"/>
  <c r="AH781" i="40"/>
  <c r="AI781" i="40"/>
  <c r="AG781" i="40"/>
  <c r="AF781" i="40"/>
  <c r="AE781" i="40"/>
  <c r="AD781" i="40"/>
  <c r="AC781" i="40"/>
  <c r="AB781" i="40"/>
  <c r="AA781" i="40"/>
  <c r="AI713" i="40"/>
  <c r="AH713" i="40"/>
  <c r="AG713" i="40"/>
  <c r="AF713" i="40"/>
  <c r="AE713" i="40"/>
  <c r="AD713" i="40"/>
  <c r="AC713" i="40"/>
  <c r="AB713" i="40"/>
  <c r="AA713" i="40"/>
  <c r="N1714" i="40"/>
  <c r="Z713" i="40" s="1"/>
  <c r="AI660" i="40"/>
  <c r="AH660" i="40"/>
  <c r="AG660" i="40"/>
  <c r="AF660" i="40"/>
  <c r="AE660" i="40"/>
  <c r="AD660" i="40"/>
  <c r="AA660" i="40"/>
  <c r="AB660" i="40"/>
  <c r="AC660" i="40"/>
  <c r="N1661" i="40"/>
  <c r="Z660" i="40" s="1"/>
  <c r="N1602" i="40"/>
  <c r="Z601" i="40" s="1"/>
  <c r="AH601" i="40"/>
  <c r="AI601" i="40"/>
  <c r="AG601" i="40"/>
  <c r="AF601" i="40"/>
  <c r="AE601" i="40"/>
  <c r="AD601" i="40"/>
  <c r="AC601" i="40"/>
  <c r="AA601" i="40"/>
  <c r="AB601" i="40"/>
  <c r="N1538" i="40"/>
  <c r="Z537" i="40" s="1"/>
  <c r="AH537" i="40"/>
  <c r="AI537" i="40"/>
  <c r="AG537" i="40"/>
  <c r="AF537" i="40"/>
  <c r="AE537" i="40"/>
  <c r="AD537" i="40"/>
  <c r="AC537" i="40"/>
  <c r="AA537" i="40"/>
  <c r="AB537" i="40"/>
  <c r="N1474" i="40"/>
  <c r="Z473" i="40" s="1"/>
  <c r="AH473" i="40"/>
  <c r="AI473" i="40"/>
  <c r="AG473" i="40"/>
  <c r="AF473" i="40"/>
  <c r="AE473" i="40"/>
  <c r="AD473" i="40"/>
  <c r="AC473" i="40"/>
  <c r="AA473" i="40"/>
  <c r="AB473" i="40"/>
  <c r="N1410" i="40"/>
  <c r="Z409" i="40" s="1"/>
  <c r="AH409" i="40"/>
  <c r="AI409" i="40"/>
  <c r="AG409" i="40"/>
  <c r="AF409" i="40"/>
  <c r="AE409" i="40"/>
  <c r="AD409" i="40"/>
  <c r="AC409" i="40"/>
  <c r="AA409" i="40"/>
  <c r="AB409" i="40"/>
  <c r="N1346" i="40"/>
  <c r="Z345" i="40" s="1"/>
  <c r="AI345" i="40"/>
  <c r="AH345" i="40"/>
  <c r="AG345" i="40"/>
  <c r="AF345" i="40"/>
  <c r="AE345" i="40"/>
  <c r="AD345" i="40"/>
  <c r="AC345" i="40"/>
  <c r="AA345" i="40"/>
  <c r="AB345" i="40"/>
  <c r="AI293" i="40"/>
  <c r="AH293" i="40"/>
  <c r="AF293" i="40"/>
  <c r="AG293" i="40"/>
  <c r="AE293" i="40"/>
  <c r="AD293" i="40"/>
  <c r="AC293" i="40"/>
  <c r="AB293" i="40"/>
  <c r="AA293" i="40"/>
  <c r="N1294" i="40"/>
  <c r="Z293" i="40" s="1"/>
  <c r="AI229" i="40"/>
  <c r="AH229" i="40"/>
  <c r="AF229" i="40"/>
  <c r="AG229" i="40"/>
  <c r="AE229" i="40"/>
  <c r="AD229" i="40"/>
  <c r="AC229" i="40"/>
  <c r="AB229" i="40"/>
  <c r="AA229" i="40"/>
  <c r="N1230" i="40"/>
  <c r="Z229" i="40" s="1"/>
  <c r="AI165" i="40"/>
  <c r="AH165" i="40"/>
  <c r="AG165" i="40"/>
  <c r="AF165" i="40"/>
  <c r="AE165" i="40"/>
  <c r="AD165" i="40"/>
  <c r="AC165" i="40"/>
  <c r="AB165" i="40"/>
  <c r="AA165" i="40"/>
  <c r="N1166" i="40"/>
  <c r="Z165" i="40" s="1"/>
  <c r="AI101" i="40"/>
  <c r="AH101" i="40"/>
  <c r="AG101" i="40"/>
  <c r="AF101" i="40"/>
  <c r="AE101" i="40"/>
  <c r="AD101" i="40"/>
  <c r="AC101" i="40"/>
  <c r="AB101" i="40"/>
  <c r="AA101" i="40"/>
  <c r="N1102" i="40"/>
  <c r="Z101" i="40" s="1"/>
  <c r="AI37" i="40"/>
  <c r="AH37" i="40"/>
  <c r="AG37" i="40"/>
  <c r="AF37" i="40"/>
  <c r="AE37" i="40"/>
  <c r="AD37" i="40"/>
  <c r="AC37" i="40"/>
  <c r="AB37" i="40"/>
  <c r="AA37" i="40"/>
  <c r="N1038" i="40"/>
  <c r="Z37" i="40" s="1"/>
  <c r="AI793" i="40"/>
  <c r="AH793" i="40"/>
  <c r="AG793" i="40"/>
  <c r="AF793" i="40"/>
  <c r="AE793" i="40"/>
  <c r="AD793" i="40"/>
  <c r="AC793" i="40"/>
  <c r="AB793" i="40"/>
  <c r="AA793" i="40"/>
  <c r="N1794" i="40"/>
  <c r="Z793" i="40" s="1"/>
  <c r="N2002" i="40"/>
  <c r="Z1001" i="40" s="1"/>
  <c r="AI1001" i="40"/>
  <c r="AH1001" i="40"/>
  <c r="AG1001" i="40"/>
  <c r="AE1001" i="40"/>
  <c r="AF1001" i="40"/>
  <c r="AD1001" i="40"/>
  <c r="AC1001" i="40"/>
  <c r="AB1001" i="40"/>
  <c r="AA1001" i="40"/>
  <c r="AI936" i="40"/>
  <c r="AH936" i="40"/>
  <c r="AG936" i="40"/>
  <c r="AE936" i="40"/>
  <c r="AF936" i="40"/>
  <c r="AD936" i="40"/>
  <c r="AA936" i="40"/>
  <c r="AB936" i="40"/>
  <c r="AC936" i="40"/>
  <c r="N1937" i="40"/>
  <c r="Z936" i="40" s="1"/>
  <c r="N1875" i="40"/>
  <c r="Z874" i="40" s="1"/>
  <c r="AI874" i="40"/>
  <c r="AH874" i="40"/>
  <c r="AG874" i="40"/>
  <c r="AF874" i="40"/>
  <c r="AD874" i="40"/>
  <c r="AE874" i="40"/>
  <c r="AC874" i="40"/>
  <c r="AA874" i="40"/>
  <c r="AB874" i="40"/>
  <c r="N1807" i="40"/>
  <c r="Z806" i="40" s="1"/>
  <c r="AI806" i="40"/>
  <c r="AH806" i="40"/>
  <c r="AF806" i="40"/>
  <c r="AG806" i="40"/>
  <c r="AE806" i="40"/>
  <c r="AD806" i="40"/>
  <c r="AC806" i="40"/>
  <c r="AA806" i="40"/>
  <c r="AB806" i="40"/>
  <c r="N1750" i="40"/>
  <c r="Z749" i="40" s="1"/>
  <c r="AH749" i="40"/>
  <c r="AI749" i="40"/>
  <c r="AG749" i="40"/>
  <c r="AF749" i="40"/>
  <c r="AE749" i="40"/>
  <c r="AD749" i="40"/>
  <c r="AC749" i="40"/>
  <c r="AB749" i="40"/>
  <c r="AA749" i="40"/>
  <c r="N1696" i="40"/>
  <c r="Z695" i="40" s="1"/>
  <c r="AI695" i="40"/>
  <c r="AH695" i="40"/>
  <c r="AG695" i="40"/>
  <c r="AF695" i="40"/>
  <c r="AE695" i="40"/>
  <c r="AD695" i="40"/>
  <c r="AC695" i="40"/>
  <c r="AB695" i="40"/>
  <c r="AA695" i="40"/>
  <c r="N1624" i="40"/>
  <c r="Z623" i="40" s="1"/>
  <c r="AH623" i="40"/>
  <c r="AI623" i="40"/>
  <c r="AG623" i="40"/>
  <c r="AE623" i="40"/>
  <c r="AF623" i="40"/>
  <c r="AD623" i="40"/>
  <c r="AC623" i="40"/>
  <c r="AB623" i="40"/>
  <c r="AA623" i="40"/>
  <c r="AI554" i="40"/>
  <c r="AH554" i="40"/>
  <c r="AG554" i="40"/>
  <c r="AF554" i="40"/>
  <c r="AD554" i="40"/>
  <c r="AE554" i="40"/>
  <c r="AC554" i="40"/>
  <c r="AA554" i="40"/>
  <c r="AB554" i="40"/>
  <c r="N1555" i="40"/>
  <c r="Z554" i="40" s="1"/>
  <c r="AI490" i="40"/>
  <c r="AH490" i="40"/>
  <c r="AG490" i="40"/>
  <c r="AF490" i="40"/>
  <c r="AD490" i="40"/>
  <c r="AE490" i="40"/>
  <c r="AC490" i="40"/>
  <c r="AA490" i="40"/>
  <c r="AB490" i="40"/>
  <c r="N1491" i="40"/>
  <c r="Z490" i="40" s="1"/>
  <c r="AI426" i="40"/>
  <c r="AH426" i="40"/>
  <c r="AG426" i="40"/>
  <c r="AF426" i="40"/>
  <c r="AD426" i="40"/>
  <c r="AE426" i="40"/>
  <c r="AC426" i="40"/>
  <c r="AB426" i="40"/>
  <c r="AA426" i="40"/>
  <c r="N1427" i="40"/>
  <c r="Z426" i="40" s="1"/>
  <c r="AI362" i="40"/>
  <c r="AH362" i="40"/>
  <c r="AG362" i="40"/>
  <c r="AF362" i="40"/>
  <c r="AE362" i="40"/>
  <c r="AD362" i="40"/>
  <c r="AC362" i="40"/>
  <c r="AB362" i="40"/>
  <c r="AA362" i="40"/>
  <c r="N1363" i="40"/>
  <c r="Z362" i="40" s="1"/>
  <c r="N1314" i="40"/>
  <c r="Z313" i="40" s="1"/>
  <c r="AI313" i="40"/>
  <c r="AH313" i="40"/>
  <c r="AG313" i="40"/>
  <c r="AF313" i="40"/>
  <c r="AE313" i="40"/>
  <c r="AD313" i="40"/>
  <c r="AC313" i="40"/>
  <c r="AA313" i="40"/>
  <c r="AB313" i="40"/>
  <c r="N1248" i="40"/>
  <c r="Z247" i="40" s="1"/>
  <c r="AI247" i="40"/>
  <c r="AH247" i="40"/>
  <c r="AG247" i="40"/>
  <c r="AF247" i="40"/>
  <c r="AE247" i="40"/>
  <c r="AD247" i="40"/>
  <c r="AB247" i="40"/>
  <c r="AC247" i="40"/>
  <c r="AA247" i="40"/>
  <c r="N1184" i="40"/>
  <c r="Z183" i="40" s="1"/>
  <c r="AI183" i="40"/>
  <c r="AH183" i="40"/>
  <c r="AG183" i="40"/>
  <c r="AF183" i="40"/>
  <c r="AE183" i="40"/>
  <c r="AD183" i="40"/>
  <c r="AC183" i="40"/>
  <c r="AB183" i="40"/>
  <c r="AA183" i="40"/>
  <c r="N1120" i="40"/>
  <c r="Z119" i="40" s="1"/>
  <c r="AI119" i="40"/>
  <c r="AH119" i="40"/>
  <c r="AG119" i="40"/>
  <c r="AF119" i="40"/>
  <c r="AE119" i="40"/>
  <c r="AD119" i="40"/>
  <c r="AC119" i="40"/>
  <c r="AB119" i="40"/>
  <c r="AA119" i="40"/>
  <c r="N1056" i="40"/>
  <c r="Z55" i="40" s="1"/>
  <c r="AI55" i="40"/>
  <c r="AH55" i="40"/>
  <c r="AG55" i="40"/>
  <c r="AF55" i="40"/>
  <c r="AE55" i="40"/>
  <c r="AD55" i="40"/>
  <c r="AC55" i="40"/>
  <c r="AB55" i="40"/>
  <c r="AA55" i="40"/>
  <c r="N1975" i="40"/>
  <c r="Z974" i="40" s="1"/>
  <c r="AI974" i="40"/>
  <c r="AH974" i="40"/>
  <c r="AG974" i="40"/>
  <c r="AF974" i="40"/>
  <c r="AE974" i="40"/>
  <c r="AD974" i="40"/>
  <c r="AC974" i="40"/>
  <c r="AA974" i="40"/>
  <c r="AB974" i="40"/>
  <c r="AI500" i="40"/>
  <c r="AH500" i="40"/>
  <c r="AG500" i="40"/>
  <c r="AF500" i="40"/>
  <c r="AE500" i="40"/>
  <c r="AD500" i="40"/>
  <c r="AB500" i="40"/>
  <c r="AC500" i="40"/>
  <c r="AA500" i="40"/>
  <c r="N1501" i="40"/>
  <c r="Z500" i="40" s="1"/>
  <c r="AI372" i="40"/>
  <c r="AH372" i="40"/>
  <c r="AG372" i="40"/>
  <c r="AF372" i="40"/>
  <c r="AE372" i="40"/>
  <c r="AC372" i="40"/>
  <c r="AD372" i="40"/>
  <c r="AB372" i="40"/>
  <c r="AA372" i="40"/>
  <c r="N1373" i="40"/>
  <c r="Z372" i="40" s="1"/>
  <c r="N1279" i="40"/>
  <c r="Z278" i="40" s="1"/>
  <c r="AI278" i="40"/>
  <c r="AH278" i="40"/>
  <c r="AG278" i="40"/>
  <c r="AF278" i="40"/>
  <c r="AE278" i="40"/>
  <c r="AD278" i="40"/>
  <c r="AB278" i="40"/>
  <c r="AC278" i="40"/>
  <c r="AA278" i="40"/>
  <c r="N1215" i="40"/>
  <c r="Z214" i="40" s="1"/>
  <c r="AI214" i="40"/>
  <c r="AH214" i="40"/>
  <c r="AG214" i="40"/>
  <c r="AF214" i="40"/>
  <c r="AE214" i="40"/>
  <c r="AD214" i="40"/>
  <c r="AC214" i="40"/>
  <c r="AB214" i="40"/>
  <c r="AA214" i="40"/>
  <c r="N1151" i="40"/>
  <c r="Z150" i="40" s="1"/>
  <c r="AI150" i="40"/>
  <c r="AH150" i="40"/>
  <c r="AG150" i="40"/>
  <c r="AF150" i="40"/>
  <c r="AE150" i="40"/>
  <c r="AC150" i="40"/>
  <c r="AD150" i="40"/>
  <c r="AB150" i="40"/>
  <c r="AA150" i="40"/>
  <c r="N1087" i="40"/>
  <c r="Z86" i="40" s="1"/>
  <c r="AI86" i="40"/>
  <c r="AH86" i="40"/>
  <c r="AG86" i="40"/>
  <c r="AF86" i="40"/>
  <c r="AD86" i="40"/>
  <c r="AE86" i="40"/>
  <c r="AC86" i="40"/>
  <c r="AB86" i="40"/>
  <c r="AA86" i="40"/>
  <c r="N1023" i="40"/>
  <c r="Z22" i="40" s="1"/>
  <c r="AI22" i="40"/>
  <c r="AH22" i="40"/>
  <c r="AG22" i="40"/>
  <c r="AF22" i="40"/>
  <c r="AD22" i="40"/>
  <c r="AE22" i="40"/>
  <c r="AC22" i="40"/>
  <c r="AB22" i="40"/>
  <c r="AA22" i="40"/>
  <c r="N1617" i="40"/>
  <c r="Z616" i="40" s="1"/>
  <c r="AH616" i="40"/>
  <c r="AI616" i="40"/>
  <c r="AG616" i="40"/>
  <c r="AF616" i="40"/>
  <c r="AE616" i="40"/>
  <c r="AD616" i="40"/>
  <c r="AA616" i="40"/>
  <c r="AB616" i="40"/>
  <c r="AC616" i="40"/>
  <c r="N1414" i="40"/>
  <c r="Z413" i="40" s="1"/>
  <c r="AH413" i="40"/>
  <c r="AI413" i="40"/>
  <c r="AF413" i="40"/>
  <c r="AG413" i="40"/>
  <c r="AE413" i="40"/>
  <c r="AD413" i="40"/>
  <c r="AC413" i="40"/>
  <c r="AB413" i="40"/>
  <c r="AA413" i="40"/>
  <c r="N1968" i="40"/>
  <c r="Z967" i="40" s="1"/>
  <c r="AI967" i="40"/>
  <c r="AH967" i="40"/>
  <c r="AG967" i="40"/>
  <c r="AF967" i="40"/>
  <c r="AE967" i="40"/>
  <c r="AD967" i="40"/>
  <c r="AC967" i="40"/>
  <c r="AB967" i="40"/>
  <c r="AA967" i="40"/>
  <c r="N1911" i="40"/>
  <c r="Z910" i="40" s="1"/>
  <c r="AI910" i="40"/>
  <c r="AH910" i="40"/>
  <c r="AG910" i="40"/>
  <c r="AF910" i="40"/>
  <c r="AE910" i="40"/>
  <c r="AD910" i="40"/>
  <c r="AC910" i="40"/>
  <c r="AA910" i="40"/>
  <c r="AB910" i="40"/>
  <c r="N1836" i="40"/>
  <c r="Z835" i="40" s="1"/>
  <c r="AI835" i="40"/>
  <c r="AH835" i="40"/>
  <c r="AF835" i="40"/>
  <c r="AG835" i="40"/>
  <c r="AE835" i="40"/>
  <c r="AD835" i="40"/>
  <c r="AC835" i="40"/>
  <c r="AA835" i="40"/>
  <c r="AB835" i="40"/>
  <c r="AI786" i="40"/>
  <c r="AH786" i="40"/>
  <c r="AG786" i="40"/>
  <c r="AF786" i="40"/>
  <c r="AE786" i="40"/>
  <c r="AD786" i="40"/>
  <c r="AC786" i="40"/>
  <c r="AA786" i="40"/>
  <c r="AB786" i="40"/>
  <c r="N1787" i="40"/>
  <c r="Z786" i="40" s="1"/>
  <c r="AI711" i="40"/>
  <c r="AH711" i="40"/>
  <c r="AG711" i="40"/>
  <c r="AE711" i="40"/>
  <c r="AF711" i="40"/>
  <c r="AD711" i="40"/>
  <c r="AC711" i="40"/>
  <c r="AB711" i="40"/>
  <c r="AA711" i="40"/>
  <c r="N1712" i="40"/>
  <c r="Z711" i="40" s="1"/>
  <c r="AI652" i="40"/>
  <c r="AH652" i="40"/>
  <c r="AG652" i="40"/>
  <c r="AF652" i="40"/>
  <c r="AE652" i="40"/>
  <c r="AD652" i="40"/>
  <c r="AA652" i="40"/>
  <c r="AC652" i="40"/>
  <c r="AB652" i="40"/>
  <c r="N1653" i="40"/>
  <c r="Z652" i="40" s="1"/>
  <c r="N1588" i="40"/>
  <c r="Z587" i="40" s="1"/>
  <c r="AH587" i="40"/>
  <c r="AI587" i="40"/>
  <c r="AG587" i="40"/>
  <c r="AF587" i="40"/>
  <c r="AE587" i="40"/>
  <c r="AD587" i="40"/>
  <c r="AC587" i="40"/>
  <c r="AA587" i="40"/>
  <c r="AB587" i="40"/>
  <c r="N1524" i="40"/>
  <c r="Z523" i="40" s="1"/>
  <c r="AH523" i="40"/>
  <c r="AI523" i="40"/>
  <c r="AF523" i="40"/>
  <c r="AG523" i="40"/>
  <c r="AE523" i="40"/>
  <c r="AD523" i="40"/>
  <c r="AC523" i="40"/>
  <c r="AA523" i="40"/>
  <c r="AB523" i="40"/>
  <c r="N1460" i="40"/>
  <c r="Z459" i="40" s="1"/>
  <c r="AH459" i="40"/>
  <c r="AI459" i="40"/>
  <c r="AG459" i="40"/>
  <c r="AF459" i="40"/>
  <c r="AE459" i="40"/>
  <c r="AD459" i="40"/>
  <c r="AC459" i="40"/>
  <c r="AA459" i="40"/>
  <c r="AB459" i="40"/>
  <c r="N1396" i="40"/>
  <c r="Z395" i="40" s="1"/>
  <c r="AI395" i="40"/>
  <c r="AH395" i="40"/>
  <c r="AG395" i="40"/>
  <c r="AF395" i="40"/>
  <c r="AE395" i="40"/>
  <c r="AD395" i="40"/>
  <c r="AC395" i="40"/>
  <c r="AB395" i="40"/>
  <c r="AA395" i="40"/>
  <c r="AI337" i="40"/>
  <c r="AH337" i="40"/>
  <c r="AG337" i="40"/>
  <c r="AF337" i="40"/>
  <c r="AE337" i="40"/>
  <c r="AD337" i="40"/>
  <c r="AC337" i="40"/>
  <c r="AB337" i="40"/>
  <c r="AA337" i="40"/>
  <c r="N1338" i="40"/>
  <c r="Z337" i="40" s="1"/>
  <c r="N1285" i="40"/>
  <c r="Z284" i="40" s="1"/>
  <c r="AI284" i="40"/>
  <c r="AH284" i="40"/>
  <c r="AG284" i="40"/>
  <c r="AF284" i="40"/>
  <c r="AE284" i="40"/>
  <c r="AC284" i="40"/>
  <c r="AD284" i="40"/>
  <c r="AB284" i="40"/>
  <c r="AA284" i="40"/>
  <c r="N1221" i="40"/>
  <c r="Z220" i="40" s="1"/>
  <c r="AI220" i="40"/>
  <c r="AH220" i="40"/>
  <c r="AG220" i="40"/>
  <c r="AF220" i="40"/>
  <c r="AE220" i="40"/>
  <c r="AC220" i="40"/>
  <c r="AD220" i="40"/>
  <c r="AB220" i="40"/>
  <c r="AA220" i="40"/>
  <c r="N1157" i="40"/>
  <c r="Z156" i="40" s="1"/>
  <c r="AI156" i="40"/>
  <c r="AH156" i="40"/>
  <c r="AG156" i="40"/>
  <c r="AF156" i="40"/>
  <c r="AE156" i="40"/>
  <c r="AC156" i="40"/>
  <c r="AD156" i="40"/>
  <c r="AB156" i="40"/>
  <c r="AA156" i="40"/>
  <c r="N1093" i="40"/>
  <c r="Z92" i="40" s="1"/>
  <c r="AI92" i="40"/>
  <c r="AH92" i="40"/>
  <c r="AG92" i="40"/>
  <c r="AF92" i="40"/>
  <c r="AE92" i="40"/>
  <c r="AD92" i="40"/>
  <c r="AC92" i="40"/>
  <c r="AB92" i="40"/>
  <c r="AA92" i="40"/>
  <c r="N1029" i="40"/>
  <c r="Z28" i="40" s="1"/>
  <c r="AI28" i="40"/>
  <c r="AH28" i="40"/>
  <c r="AG28" i="40"/>
  <c r="AF28" i="40"/>
  <c r="AE28" i="40"/>
  <c r="AD28" i="40"/>
  <c r="AC28" i="40"/>
  <c r="AB28" i="40"/>
  <c r="AA28" i="40"/>
  <c r="N1737" i="40"/>
  <c r="Z736" i="40" s="1"/>
  <c r="AI736" i="40"/>
  <c r="AG736" i="40"/>
  <c r="AH736" i="40"/>
  <c r="AF736" i="40"/>
  <c r="AE736" i="40"/>
  <c r="AD736" i="40"/>
  <c r="AA736" i="40"/>
  <c r="AB736" i="40"/>
  <c r="AC736" i="40"/>
  <c r="N1848" i="40"/>
  <c r="Z847" i="40" s="1"/>
  <c r="AI847" i="40"/>
  <c r="AH847" i="40"/>
  <c r="AG847" i="40"/>
  <c r="AE847" i="40"/>
  <c r="AF847" i="40"/>
  <c r="AD847" i="40"/>
  <c r="AC847" i="40"/>
  <c r="AB847" i="40"/>
  <c r="AA847" i="40"/>
  <c r="N1786" i="40"/>
  <c r="Z785" i="40" s="1"/>
  <c r="AI785" i="40"/>
  <c r="AH785" i="40"/>
  <c r="AG785" i="40"/>
  <c r="AF785" i="40"/>
  <c r="AE785" i="40"/>
  <c r="AD785" i="40"/>
  <c r="AC785" i="40"/>
  <c r="AB785" i="40"/>
  <c r="AA785" i="40"/>
  <c r="AI729" i="40"/>
  <c r="AH729" i="40"/>
  <c r="AG729" i="40"/>
  <c r="AF729" i="40"/>
  <c r="AE729" i="40"/>
  <c r="AD729" i="40"/>
  <c r="AC729" i="40"/>
  <c r="AB729" i="40"/>
  <c r="AA729" i="40"/>
  <c r="N1730" i="40"/>
  <c r="Z729" i="40" s="1"/>
  <c r="N1646" i="40"/>
  <c r="Z645" i="40" s="1"/>
  <c r="AH645" i="40"/>
  <c r="AI645" i="40"/>
  <c r="AG645" i="40"/>
  <c r="AF645" i="40"/>
  <c r="AE645" i="40"/>
  <c r="AD645" i="40"/>
  <c r="AC645" i="40"/>
  <c r="AB645" i="40"/>
  <c r="AA645" i="40"/>
  <c r="N1570" i="40"/>
  <c r="Z569" i="40" s="1"/>
  <c r="AH569" i="40"/>
  <c r="AI569" i="40"/>
  <c r="AG569" i="40"/>
  <c r="AF569" i="40"/>
  <c r="AE569" i="40"/>
  <c r="AD569" i="40"/>
  <c r="AC569" i="40"/>
  <c r="AA569" i="40"/>
  <c r="AB569" i="40"/>
  <c r="N1506" i="40"/>
  <c r="Z505" i="40" s="1"/>
  <c r="AH505" i="40"/>
  <c r="AI505" i="40"/>
  <c r="AG505" i="40"/>
  <c r="AF505" i="40"/>
  <c r="AE505" i="40"/>
  <c r="AD505" i="40"/>
  <c r="AC505" i="40"/>
  <c r="AA505" i="40"/>
  <c r="AB505" i="40"/>
  <c r="N1442" i="40"/>
  <c r="Z441" i="40" s="1"/>
  <c r="AH441" i="40"/>
  <c r="AI441" i="40"/>
  <c r="AG441" i="40"/>
  <c r="AF441" i="40"/>
  <c r="AE441" i="40"/>
  <c r="AD441" i="40"/>
  <c r="AC441" i="40"/>
  <c r="AB441" i="40"/>
  <c r="AA441" i="40"/>
  <c r="N1378" i="40"/>
  <c r="Z377" i="40" s="1"/>
  <c r="AI377" i="40"/>
  <c r="AH377" i="40"/>
  <c r="AG377" i="40"/>
  <c r="AF377" i="40"/>
  <c r="AE377" i="40"/>
  <c r="AD377" i="40"/>
  <c r="AC377" i="40"/>
  <c r="AA377" i="40"/>
  <c r="AB377" i="40"/>
  <c r="N1311" i="40"/>
  <c r="Z310" i="40" s="1"/>
  <c r="AI310" i="40"/>
  <c r="AH310" i="40"/>
  <c r="AG310" i="40"/>
  <c r="AF310" i="40"/>
  <c r="AE310" i="40"/>
  <c r="AD310" i="40"/>
  <c r="AB310" i="40"/>
  <c r="AC310" i="40"/>
  <c r="AA310" i="40"/>
  <c r="N1259" i="40"/>
  <c r="Z258" i="40" s="1"/>
  <c r="AI258" i="40"/>
  <c r="AH258" i="40"/>
  <c r="AG258" i="40"/>
  <c r="AF258" i="40"/>
  <c r="AE258" i="40"/>
  <c r="AD258" i="40"/>
  <c r="AC258" i="40"/>
  <c r="AB258" i="40"/>
  <c r="AA258" i="40"/>
  <c r="N1195" i="40"/>
  <c r="Z194" i="40" s="1"/>
  <c r="AI194" i="40"/>
  <c r="AH194" i="40"/>
  <c r="AG194" i="40"/>
  <c r="AF194" i="40"/>
  <c r="AE194" i="40"/>
  <c r="AD194" i="40"/>
  <c r="AB194" i="40"/>
  <c r="AC194" i="40"/>
  <c r="AA194" i="40"/>
  <c r="N1131" i="40"/>
  <c r="Z130" i="40" s="1"/>
  <c r="AI130" i="40"/>
  <c r="AH130" i="40"/>
  <c r="AG130" i="40"/>
  <c r="AF130" i="40"/>
  <c r="AE130" i="40"/>
  <c r="AC130" i="40"/>
  <c r="AD130" i="40"/>
  <c r="AB130" i="40"/>
  <c r="AA130" i="40"/>
  <c r="N1067" i="40"/>
  <c r="Z66" i="40" s="1"/>
  <c r="AI66" i="40"/>
  <c r="AH66" i="40"/>
  <c r="AG66" i="40"/>
  <c r="AF66" i="40"/>
  <c r="AD66" i="40"/>
  <c r="AE66" i="40"/>
  <c r="AC66" i="40"/>
  <c r="AB66" i="40"/>
  <c r="AA66" i="40"/>
  <c r="N1952" i="40"/>
  <c r="Z951" i="40" s="1"/>
  <c r="AI951" i="40"/>
  <c r="AH951" i="40"/>
  <c r="AG951" i="40"/>
  <c r="AE951" i="40"/>
  <c r="AF951" i="40"/>
  <c r="AD951" i="40"/>
  <c r="AC951" i="40"/>
  <c r="AB951" i="40"/>
  <c r="AA951" i="40"/>
  <c r="N1929" i="40"/>
  <c r="Z928" i="40" s="1"/>
  <c r="AI928" i="40"/>
  <c r="AH928" i="40"/>
  <c r="AF928" i="40"/>
  <c r="AG928" i="40"/>
  <c r="AE928" i="40"/>
  <c r="AD928" i="40"/>
  <c r="AA928" i="40"/>
  <c r="AB928" i="40"/>
  <c r="AC928" i="40"/>
  <c r="AI944" i="40"/>
  <c r="AH944" i="40"/>
  <c r="AG944" i="40"/>
  <c r="AE944" i="40"/>
  <c r="AF944" i="40"/>
  <c r="AD944" i="40"/>
  <c r="AA944" i="40"/>
  <c r="AB944" i="40"/>
  <c r="AC944" i="40"/>
  <c r="N1945" i="40"/>
  <c r="Z944" i="40" s="1"/>
  <c r="N1885" i="40"/>
  <c r="Z884" i="40" s="1"/>
  <c r="AI884" i="40"/>
  <c r="AH884" i="40"/>
  <c r="AG884" i="40"/>
  <c r="AF884" i="40"/>
  <c r="AE884" i="40"/>
  <c r="AD884" i="40"/>
  <c r="AA884" i="40"/>
  <c r="AB884" i="40"/>
  <c r="AC884" i="40"/>
  <c r="N1816" i="40"/>
  <c r="Z815" i="40" s="1"/>
  <c r="AI815" i="40"/>
  <c r="AH815" i="40"/>
  <c r="AG815" i="40"/>
  <c r="AE815" i="40"/>
  <c r="AF815" i="40"/>
  <c r="AD815" i="40"/>
  <c r="AC815" i="40"/>
  <c r="AB815" i="40"/>
  <c r="AA815" i="40"/>
  <c r="N1754" i="40"/>
  <c r="Z753" i="40" s="1"/>
  <c r="AI753" i="40"/>
  <c r="AH753" i="40"/>
  <c r="AG753" i="40"/>
  <c r="AF753" i="40"/>
  <c r="AE753" i="40"/>
  <c r="AD753" i="40"/>
  <c r="AC753" i="40"/>
  <c r="AB753" i="40"/>
  <c r="AA753" i="40"/>
  <c r="N1705" i="40"/>
  <c r="Z704" i="40" s="1"/>
  <c r="AI704" i="40"/>
  <c r="AG704" i="40"/>
  <c r="AH704" i="40"/>
  <c r="AF704" i="40"/>
  <c r="AE704" i="40"/>
  <c r="AD704" i="40"/>
  <c r="AA704" i="40"/>
  <c r="AB704" i="40"/>
  <c r="AC704" i="40"/>
  <c r="AI626" i="40"/>
  <c r="AH626" i="40"/>
  <c r="AG626" i="40"/>
  <c r="AF626" i="40"/>
  <c r="AE626" i="40"/>
  <c r="AD626" i="40"/>
  <c r="AC626" i="40"/>
  <c r="AA626" i="40"/>
  <c r="AB626" i="40"/>
  <c r="N1627" i="40"/>
  <c r="Z626" i="40" s="1"/>
  <c r="AI574" i="40"/>
  <c r="AH574" i="40"/>
  <c r="AF574" i="40"/>
  <c r="AG574" i="40"/>
  <c r="AE574" i="40"/>
  <c r="AD574" i="40"/>
  <c r="AC574" i="40"/>
  <c r="AB574" i="40"/>
  <c r="AA574" i="40"/>
  <c r="N1575" i="40"/>
  <c r="Z574" i="40" s="1"/>
  <c r="AI510" i="40"/>
  <c r="AH510" i="40"/>
  <c r="AG510" i="40"/>
  <c r="AF510" i="40"/>
  <c r="AE510" i="40"/>
  <c r="AD510" i="40"/>
  <c r="AC510" i="40"/>
  <c r="AB510" i="40"/>
  <c r="AA510" i="40"/>
  <c r="N1511" i="40"/>
  <c r="Z510" i="40" s="1"/>
  <c r="AI446" i="40"/>
  <c r="AG446" i="40"/>
  <c r="AH446" i="40"/>
  <c r="AF446" i="40"/>
  <c r="AE446" i="40"/>
  <c r="AD446" i="40"/>
  <c r="AB446" i="40"/>
  <c r="AC446" i="40"/>
  <c r="AA446" i="40"/>
  <c r="N1447" i="40"/>
  <c r="Z446" i="40" s="1"/>
  <c r="AI382" i="40"/>
  <c r="AG382" i="40"/>
  <c r="AH382" i="40"/>
  <c r="AF382" i="40"/>
  <c r="AE382" i="40"/>
  <c r="AD382" i="40"/>
  <c r="AB382" i="40"/>
  <c r="AC382" i="40"/>
  <c r="AA382" i="40"/>
  <c r="N1383" i="40"/>
  <c r="Z382" i="40" s="1"/>
  <c r="N1303" i="40"/>
  <c r="Z302" i="40" s="1"/>
  <c r="AI302" i="40"/>
  <c r="AG302" i="40"/>
  <c r="AH302" i="40"/>
  <c r="AF302" i="40"/>
  <c r="AE302" i="40"/>
  <c r="AD302" i="40"/>
  <c r="AB302" i="40"/>
  <c r="AC302" i="40"/>
  <c r="AA302" i="40"/>
  <c r="N1245" i="40"/>
  <c r="Z244" i="40" s="1"/>
  <c r="AI244" i="40"/>
  <c r="AH244" i="40"/>
  <c r="AG244" i="40"/>
  <c r="AF244" i="40"/>
  <c r="AE244" i="40"/>
  <c r="AC244" i="40"/>
  <c r="AD244" i="40"/>
  <c r="AB244" i="40"/>
  <c r="AA244" i="40"/>
  <c r="N1181" i="40"/>
  <c r="Z180" i="40" s="1"/>
  <c r="AI180" i="40"/>
  <c r="AH180" i="40"/>
  <c r="AG180" i="40"/>
  <c r="AF180" i="40"/>
  <c r="AE180" i="40"/>
  <c r="AC180" i="40"/>
  <c r="AD180" i="40"/>
  <c r="AB180" i="40"/>
  <c r="AA180" i="40"/>
  <c r="N1117" i="40"/>
  <c r="Z116" i="40" s="1"/>
  <c r="AI116" i="40"/>
  <c r="AH116" i="40"/>
  <c r="AG116" i="40"/>
  <c r="AF116" i="40"/>
  <c r="AE116" i="40"/>
  <c r="AC116" i="40"/>
  <c r="AD116" i="40"/>
  <c r="AB116" i="40"/>
  <c r="AA116" i="40"/>
  <c r="N1053" i="40"/>
  <c r="Z52" i="40" s="1"/>
  <c r="AI52" i="40"/>
  <c r="AH52" i="40"/>
  <c r="AG52" i="40"/>
  <c r="AF52" i="40"/>
  <c r="AE52" i="40"/>
  <c r="AC52" i="40"/>
  <c r="AD52" i="40"/>
  <c r="AB52" i="40"/>
  <c r="AA52" i="40"/>
  <c r="N1910" i="40"/>
  <c r="Z909" i="40" s="1"/>
  <c r="AH909" i="40"/>
  <c r="AI909" i="40"/>
  <c r="AG909" i="40"/>
  <c r="AE909" i="40"/>
  <c r="AF909" i="40"/>
  <c r="AD909" i="40"/>
  <c r="AC909" i="40"/>
  <c r="AB909" i="40"/>
  <c r="AA909" i="40"/>
  <c r="N1651" i="40"/>
  <c r="Z650" i="40" s="1"/>
  <c r="AI650" i="40"/>
  <c r="AH650" i="40"/>
  <c r="AG650" i="40"/>
  <c r="AF650" i="40"/>
  <c r="AD650" i="40"/>
  <c r="AE650" i="40"/>
  <c r="AC650" i="40"/>
  <c r="AA650" i="40"/>
  <c r="AB650" i="40"/>
  <c r="N1753" i="40"/>
  <c r="Z752" i="40" s="1"/>
  <c r="AI752" i="40"/>
  <c r="AG752" i="40"/>
  <c r="AH752" i="40"/>
  <c r="AF752" i="40"/>
  <c r="AE752" i="40"/>
  <c r="AD752" i="40"/>
  <c r="AA752" i="40"/>
  <c r="AB752" i="40"/>
  <c r="AC752" i="40"/>
  <c r="N1775" i="40"/>
  <c r="Z774" i="40" s="1"/>
  <c r="AI774" i="40"/>
  <c r="AH774" i="40"/>
  <c r="AG774" i="40"/>
  <c r="AF774" i="40"/>
  <c r="AE774" i="40"/>
  <c r="AD774" i="40"/>
  <c r="AC774" i="40"/>
  <c r="AA774" i="40"/>
  <c r="AB774" i="40"/>
  <c r="AH821" i="40"/>
  <c r="AI821" i="40"/>
  <c r="AF821" i="40"/>
  <c r="AG821" i="40"/>
  <c r="AE821" i="40"/>
  <c r="AD821" i="40"/>
  <c r="AC821" i="40"/>
  <c r="AB821" i="40"/>
  <c r="N1822" i="40"/>
  <c r="Z821" i="40" s="1"/>
  <c r="AA821" i="40"/>
  <c r="N1692" i="40"/>
  <c r="Z691" i="40" s="1"/>
  <c r="AI691" i="40"/>
  <c r="AH691" i="40"/>
  <c r="AF691" i="40"/>
  <c r="AG691" i="40"/>
  <c r="AE691" i="40"/>
  <c r="AD691" i="40"/>
  <c r="AC691" i="40"/>
  <c r="AA691" i="40"/>
  <c r="AB691" i="40"/>
  <c r="N1568" i="40"/>
  <c r="Z567" i="40" s="1"/>
  <c r="AH567" i="40"/>
  <c r="AI567" i="40"/>
  <c r="AG567" i="40"/>
  <c r="AF567" i="40"/>
  <c r="AE567" i="40"/>
  <c r="AD567" i="40"/>
  <c r="AC567" i="40"/>
  <c r="AB567" i="40"/>
  <c r="AA567" i="40"/>
  <c r="N1440" i="40"/>
  <c r="Z439" i="40" s="1"/>
  <c r="AH439" i="40"/>
  <c r="AI439" i="40"/>
  <c r="AG439" i="40"/>
  <c r="AF439" i="40"/>
  <c r="AE439" i="40"/>
  <c r="AD439" i="40"/>
  <c r="AC439" i="40"/>
  <c r="AB439" i="40"/>
  <c r="AA439" i="40"/>
  <c r="AI323" i="40"/>
  <c r="AH323" i="40"/>
  <c r="AG323" i="40"/>
  <c r="AF323" i="40"/>
  <c r="AE323" i="40"/>
  <c r="AD323" i="40"/>
  <c r="AC323" i="40"/>
  <c r="AB323" i="40"/>
  <c r="AA323" i="40"/>
  <c r="N1324" i="40"/>
  <c r="Z323" i="40" s="1"/>
  <c r="N1187" i="40"/>
  <c r="Z186" i="40" s="1"/>
  <c r="AI186" i="40"/>
  <c r="AH186" i="40"/>
  <c r="AG186" i="40"/>
  <c r="AF186" i="40"/>
  <c r="AE186" i="40"/>
  <c r="AD186" i="40"/>
  <c r="AC186" i="40"/>
  <c r="AB186" i="40"/>
  <c r="AA186" i="40"/>
  <c r="N1059" i="40"/>
  <c r="Z58" i="40" s="1"/>
  <c r="AI58" i="40"/>
  <c r="AH58" i="40"/>
  <c r="AG58" i="40"/>
  <c r="AF58" i="40"/>
  <c r="AD58" i="40"/>
  <c r="AE58" i="40"/>
  <c r="AC58" i="40"/>
  <c r="AB58" i="40"/>
  <c r="AA58" i="40"/>
  <c r="N1881" i="40"/>
  <c r="Z880" i="40" s="1"/>
  <c r="AI880" i="40"/>
  <c r="AH880" i="40"/>
  <c r="AF880" i="40"/>
  <c r="AG880" i="40"/>
  <c r="AE880" i="40"/>
  <c r="AD880" i="40"/>
  <c r="AA880" i="40"/>
  <c r="AB880" i="40"/>
  <c r="AC880" i="40"/>
  <c r="N1917" i="40"/>
  <c r="Z916" i="40" s="1"/>
  <c r="AI916" i="40"/>
  <c r="AH916" i="40"/>
  <c r="AG916" i="40"/>
  <c r="AF916" i="40"/>
  <c r="AE916" i="40"/>
  <c r="AD916" i="40"/>
  <c r="AA916" i="40"/>
  <c r="AB916" i="40"/>
  <c r="AC916" i="40"/>
  <c r="AI871" i="40"/>
  <c r="AH871" i="40"/>
  <c r="AG871" i="40"/>
  <c r="AE871" i="40"/>
  <c r="AF871" i="40"/>
  <c r="AD871" i="40"/>
  <c r="AC871" i="40"/>
  <c r="AB871" i="40"/>
  <c r="AA871" i="40"/>
  <c r="N1872" i="40"/>
  <c r="Z871" i="40" s="1"/>
  <c r="N1971" i="40"/>
  <c r="Z970" i="40" s="1"/>
  <c r="AI970" i="40"/>
  <c r="AH970" i="40"/>
  <c r="AG970" i="40"/>
  <c r="AF970" i="40"/>
  <c r="AD970" i="40"/>
  <c r="AE970" i="40"/>
  <c r="AC970" i="40"/>
  <c r="AA970" i="40"/>
  <c r="AB970" i="40"/>
  <c r="AI914" i="40"/>
  <c r="AH914" i="40"/>
  <c r="AG914" i="40"/>
  <c r="AF914" i="40"/>
  <c r="AE914" i="40"/>
  <c r="AD914" i="40"/>
  <c r="AC914" i="40"/>
  <c r="AA914" i="40"/>
  <c r="AB914" i="40"/>
  <c r="N1915" i="40"/>
  <c r="Z914" i="40" s="1"/>
  <c r="AI839" i="40"/>
  <c r="AH839" i="40"/>
  <c r="AG839" i="40"/>
  <c r="AE839" i="40"/>
  <c r="AF839" i="40"/>
  <c r="AD839" i="40"/>
  <c r="AC839" i="40"/>
  <c r="AB839" i="40"/>
  <c r="AA839" i="40"/>
  <c r="N1840" i="40"/>
  <c r="Z839" i="40" s="1"/>
  <c r="N1783" i="40"/>
  <c r="Z782" i="40" s="1"/>
  <c r="AI782" i="40"/>
  <c r="AH782" i="40"/>
  <c r="AG782" i="40"/>
  <c r="AF782" i="40"/>
  <c r="AE782" i="40"/>
  <c r="AD782" i="40"/>
  <c r="AC782" i="40"/>
  <c r="AA782" i="40"/>
  <c r="AB782" i="40"/>
  <c r="N1703" i="40"/>
  <c r="Z702" i="40" s="1"/>
  <c r="AI702" i="40"/>
  <c r="AH702" i="40"/>
  <c r="AF702" i="40"/>
  <c r="AG702" i="40"/>
  <c r="AE702" i="40"/>
  <c r="AD702" i="40"/>
  <c r="AC702" i="40"/>
  <c r="AA702" i="40"/>
  <c r="AB702" i="40"/>
  <c r="N1631" i="40"/>
  <c r="Z630" i="40" s="1"/>
  <c r="AI630" i="40"/>
  <c r="AH630" i="40"/>
  <c r="AG630" i="40"/>
  <c r="AF630" i="40"/>
  <c r="AE630" i="40"/>
  <c r="AD630" i="40"/>
  <c r="AC630" i="40"/>
  <c r="AA630" i="40"/>
  <c r="AB630" i="40"/>
  <c r="N1567" i="40"/>
  <c r="Z566" i="40" s="1"/>
  <c r="AI566" i="40"/>
  <c r="AH566" i="40"/>
  <c r="AG566" i="40"/>
  <c r="AF566" i="40"/>
  <c r="AE566" i="40"/>
  <c r="AD566" i="40"/>
  <c r="AC566" i="40"/>
  <c r="AB566" i="40"/>
  <c r="AA566" i="40"/>
  <c r="N1503" i="40"/>
  <c r="Z502" i="40" s="1"/>
  <c r="AI502" i="40"/>
  <c r="AH502" i="40"/>
  <c r="AF502" i="40"/>
  <c r="AG502" i="40"/>
  <c r="AE502" i="40"/>
  <c r="AD502" i="40"/>
  <c r="AC502" i="40"/>
  <c r="AB502" i="40"/>
  <c r="AA502" i="40"/>
  <c r="N1439" i="40"/>
  <c r="Z438" i="40" s="1"/>
  <c r="AI438" i="40"/>
  <c r="AH438" i="40"/>
  <c r="AG438" i="40"/>
  <c r="AF438" i="40"/>
  <c r="AE438" i="40"/>
  <c r="AD438" i="40"/>
  <c r="AB438" i="40"/>
  <c r="AC438" i="40"/>
  <c r="AA438" i="40"/>
  <c r="N1375" i="40"/>
  <c r="Z374" i="40" s="1"/>
  <c r="AI374" i="40"/>
  <c r="AH374" i="40"/>
  <c r="AG374" i="40"/>
  <c r="AF374" i="40"/>
  <c r="AE374" i="40"/>
  <c r="AD374" i="40"/>
  <c r="AB374" i="40"/>
  <c r="AC374" i="40"/>
  <c r="AA374" i="40"/>
  <c r="AI301" i="40"/>
  <c r="AH301" i="40"/>
  <c r="AG301" i="40"/>
  <c r="AF301" i="40"/>
  <c r="AE301" i="40"/>
  <c r="AD301" i="40"/>
  <c r="AC301" i="40"/>
  <c r="AA301" i="40"/>
  <c r="AB301" i="40"/>
  <c r="N1302" i="40"/>
  <c r="Z301" i="40" s="1"/>
  <c r="N1237" i="40"/>
  <c r="Z236" i="40" s="1"/>
  <c r="AI236" i="40"/>
  <c r="AH236" i="40"/>
  <c r="AG236" i="40"/>
  <c r="AF236" i="40"/>
  <c r="AE236" i="40"/>
  <c r="AC236" i="40"/>
  <c r="AD236" i="40"/>
  <c r="AB236" i="40"/>
  <c r="AA236" i="40"/>
  <c r="N1173" i="40"/>
  <c r="Z172" i="40" s="1"/>
  <c r="AI172" i="40"/>
  <c r="AH172" i="40"/>
  <c r="AG172" i="40"/>
  <c r="AF172" i="40"/>
  <c r="AE172" i="40"/>
  <c r="AC172" i="40"/>
  <c r="AD172" i="40"/>
  <c r="AB172" i="40"/>
  <c r="AA172" i="40"/>
  <c r="N1109" i="40"/>
  <c r="Z108" i="40" s="1"/>
  <c r="AI108" i="40"/>
  <c r="AH108" i="40"/>
  <c r="AG108" i="40"/>
  <c r="AF108" i="40"/>
  <c r="AE108" i="40"/>
  <c r="AD108" i="40"/>
  <c r="AC108" i="40"/>
  <c r="AB108" i="40"/>
  <c r="AA108" i="40"/>
  <c r="N1045" i="40"/>
  <c r="Z44" i="40" s="1"/>
  <c r="AI44" i="40"/>
  <c r="AH44" i="40"/>
  <c r="AG44" i="40"/>
  <c r="AF44" i="40"/>
  <c r="AE44" i="40"/>
  <c r="AD44" i="40"/>
  <c r="AC44" i="40"/>
  <c r="AB44" i="40"/>
  <c r="AA44" i="40"/>
  <c r="N1806" i="40"/>
  <c r="Z805" i="40" s="1"/>
  <c r="AH805" i="40"/>
  <c r="AI805" i="40"/>
  <c r="AF805" i="40"/>
  <c r="AG805" i="40"/>
  <c r="AE805" i="40"/>
  <c r="AD805" i="40"/>
  <c r="AC805" i="40"/>
  <c r="AB805" i="40"/>
  <c r="AA805" i="40"/>
  <c r="N1991" i="40"/>
  <c r="Z990" i="40" s="1"/>
  <c r="AI990" i="40"/>
  <c r="AH990" i="40"/>
  <c r="AG990" i="40"/>
  <c r="AF990" i="40"/>
  <c r="AE990" i="40"/>
  <c r="AD990" i="40"/>
  <c r="AC990" i="40"/>
  <c r="AA990" i="40"/>
  <c r="AB990" i="40"/>
  <c r="AI958" i="40"/>
  <c r="AH958" i="40"/>
  <c r="AG958" i="40"/>
  <c r="AF958" i="40"/>
  <c r="AE958" i="40"/>
  <c r="AD958" i="40"/>
  <c r="AC958" i="40"/>
  <c r="AA958" i="40"/>
  <c r="AB958" i="40"/>
  <c r="N1959" i="40"/>
  <c r="Z958" i="40" s="1"/>
  <c r="N1901" i="40"/>
  <c r="Z900" i="40" s="1"/>
  <c r="AI900" i="40"/>
  <c r="AH900" i="40"/>
  <c r="AG900" i="40"/>
  <c r="AF900" i="40"/>
  <c r="AE900" i="40"/>
  <c r="AD900" i="40"/>
  <c r="AC900" i="40"/>
  <c r="AA900" i="40"/>
  <c r="AB900" i="40"/>
  <c r="N1832" i="40"/>
  <c r="Z831" i="40" s="1"/>
  <c r="AI831" i="40"/>
  <c r="AH831" i="40"/>
  <c r="AG831" i="40"/>
  <c r="AF831" i="40"/>
  <c r="AE831" i="40"/>
  <c r="AD831" i="40"/>
  <c r="AC831" i="40"/>
  <c r="AB831" i="40"/>
  <c r="AA831" i="40"/>
  <c r="N1770" i="40"/>
  <c r="Z769" i="40" s="1"/>
  <c r="AI769" i="40"/>
  <c r="AH769" i="40"/>
  <c r="AG769" i="40"/>
  <c r="AF769" i="40"/>
  <c r="AE769" i="40"/>
  <c r="AD769" i="40"/>
  <c r="AC769" i="40"/>
  <c r="AB769" i="40"/>
  <c r="AA769" i="40"/>
  <c r="AI708" i="40"/>
  <c r="AG708" i="40"/>
  <c r="AH708" i="40"/>
  <c r="AF708" i="40"/>
  <c r="AE708" i="40"/>
  <c r="AD708" i="40"/>
  <c r="AC708" i="40"/>
  <c r="AA708" i="40"/>
  <c r="AB708" i="40"/>
  <c r="N1709" i="40"/>
  <c r="Z708" i="40" s="1"/>
  <c r="N1655" i="40"/>
  <c r="Z654" i="40" s="1"/>
  <c r="AI654" i="40"/>
  <c r="AH654" i="40"/>
  <c r="AG654" i="40"/>
  <c r="AF654" i="40"/>
  <c r="AE654" i="40"/>
  <c r="AD654" i="40"/>
  <c r="AC654" i="40"/>
  <c r="AA654" i="40"/>
  <c r="AB654" i="40"/>
  <c r="N1590" i="40"/>
  <c r="Z589" i="40" s="1"/>
  <c r="AH589" i="40"/>
  <c r="AI589" i="40"/>
  <c r="AG589" i="40"/>
  <c r="AF589" i="40"/>
  <c r="AE589" i="40"/>
  <c r="AD589" i="40"/>
  <c r="AC589" i="40"/>
  <c r="AA589" i="40"/>
  <c r="AB589" i="40"/>
  <c r="N1526" i="40"/>
  <c r="Z525" i="40" s="1"/>
  <c r="AH525" i="40"/>
  <c r="AI525" i="40"/>
  <c r="AF525" i="40"/>
  <c r="AG525" i="40"/>
  <c r="AE525" i="40"/>
  <c r="AD525" i="40"/>
  <c r="AC525" i="40"/>
  <c r="AA525" i="40"/>
  <c r="AB525" i="40"/>
  <c r="N1462" i="40"/>
  <c r="Z461" i="40" s="1"/>
  <c r="AH461" i="40"/>
  <c r="AI461" i="40"/>
  <c r="AG461" i="40"/>
  <c r="AF461" i="40"/>
  <c r="AE461" i="40"/>
  <c r="AD461" i="40"/>
  <c r="AC461" i="40"/>
  <c r="AA461" i="40"/>
  <c r="AB461" i="40"/>
  <c r="N1398" i="40"/>
  <c r="Z397" i="40" s="1"/>
  <c r="AI397" i="40"/>
  <c r="AH397" i="40"/>
  <c r="AG397" i="40"/>
  <c r="AF397" i="40"/>
  <c r="AE397" i="40"/>
  <c r="AD397" i="40"/>
  <c r="AC397" i="40"/>
  <c r="AA397" i="40"/>
  <c r="AB397" i="40"/>
  <c r="AI339" i="40"/>
  <c r="AH339" i="40"/>
  <c r="AG339" i="40"/>
  <c r="AF339" i="40"/>
  <c r="AE339" i="40"/>
  <c r="AD339" i="40"/>
  <c r="AC339" i="40"/>
  <c r="AB339" i="40"/>
  <c r="AA339" i="40"/>
  <c r="N1340" i="40"/>
  <c r="Z339" i="40" s="1"/>
  <c r="N1287" i="40"/>
  <c r="Z286" i="40" s="1"/>
  <c r="AI286" i="40"/>
  <c r="AG286" i="40"/>
  <c r="AH286" i="40"/>
  <c r="AF286" i="40"/>
  <c r="AE286" i="40"/>
  <c r="AD286" i="40"/>
  <c r="AC286" i="40"/>
  <c r="AB286" i="40"/>
  <c r="AA286" i="40"/>
  <c r="N1223" i="40"/>
  <c r="Z222" i="40" s="1"/>
  <c r="AI222" i="40"/>
  <c r="AG222" i="40"/>
  <c r="AH222" i="40"/>
  <c r="AF222" i="40"/>
  <c r="AE222" i="40"/>
  <c r="AD222" i="40"/>
  <c r="AB222" i="40"/>
  <c r="AC222" i="40"/>
  <c r="AA222" i="40"/>
  <c r="N1159" i="40"/>
  <c r="Z158" i="40" s="1"/>
  <c r="AI158" i="40"/>
  <c r="AG158" i="40"/>
  <c r="AH158" i="40"/>
  <c r="AF158" i="40"/>
  <c r="AE158" i="40"/>
  <c r="AC158" i="40"/>
  <c r="AD158" i="40"/>
  <c r="AB158" i="40"/>
  <c r="AA158" i="40"/>
  <c r="N1095" i="40"/>
  <c r="Z94" i="40" s="1"/>
  <c r="AI94" i="40"/>
  <c r="AG94" i="40"/>
  <c r="AH94" i="40"/>
  <c r="AF94" i="40"/>
  <c r="AD94" i="40"/>
  <c r="AE94" i="40"/>
  <c r="AC94" i="40"/>
  <c r="AB94" i="40"/>
  <c r="AA94" i="40"/>
  <c r="N1031" i="40"/>
  <c r="Z30" i="40" s="1"/>
  <c r="AI30" i="40"/>
  <c r="AG30" i="40"/>
  <c r="AH30" i="40"/>
  <c r="AF30" i="40"/>
  <c r="AD30" i="40"/>
  <c r="AE30" i="40"/>
  <c r="AC30" i="40"/>
  <c r="AB30" i="40"/>
  <c r="AA30" i="40"/>
  <c r="N1731" i="40"/>
  <c r="Z730" i="40" s="1"/>
  <c r="AI730" i="40"/>
  <c r="AH730" i="40"/>
  <c r="AG730" i="40"/>
  <c r="AF730" i="40"/>
  <c r="AE730" i="40"/>
  <c r="AD730" i="40"/>
  <c r="AC730" i="40"/>
  <c r="AA730" i="40"/>
  <c r="AB730" i="40"/>
  <c r="N1995" i="40"/>
  <c r="Z994" i="40" s="1"/>
  <c r="AI994" i="40"/>
  <c r="AH994" i="40"/>
  <c r="AG994" i="40"/>
  <c r="AF994" i="40"/>
  <c r="AD994" i="40"/>
  <c r="AE994" i="40"/>
  <c r="AC994" i="40"/>
  <c r="AA994" i="40"/>
  <c r="AB994" i="40"/>
  <c r="N1925" i="40"/>
  <c r="Z924" i="40" s="1"/>
  <c r="AI924" i="40"/>
  <c r="AH924" i="40"/>
  <c r="AG924" i="40"/>
  <c r="AF924" i="40"/>
  <c r="AE924" i="40"/>
  <c r="AD924" i="40"/>
  <c r="AC924" i="40"/>
  <c r="AA924" i="40"/>
  <c r="AB924" i="40"/>
  <c r="N1869" i="40"/>
  <c r="Z868" i="40" s="1"/>
  <c r="AI868" i="40"/>
  <c r="AH868" i="40"/>
  <c r="AG868" i="40"/>
  <c r="AF868" i="40"/>
  <c r="AE868" i="40"/>
  <c r="AD868" i="40"/>
  <c r="AC868" i="40"/>
  <c r="AA868" i="40"/>
  <c r="AB868" i="40"/>
  <c r="N1800" i="40"/>
  <c r="Z799" i="40" s="1"/>
  <c r="AI799" i="40"/>
  <c r="AH799" i="40"/>
  <c r="AG799" i="40"/>
  <c r="AF799" i="40"/>
  <c r="AE799" i="40"/>
  <c r="AD799" i="40"/>
  <c r="AC799" i="40"/>
  <c r="AB799" i="40"/>
  <c r="AA799" i="40"/>
  <c r="N1738" i="40"/>
  <c r="Z737" i="40" s="1"/>
  <c r="AI737" i="40"/>
  <c r="AH737" i="40"/>
  <c r="AG737" i="40"/>
  <c r="AF737" i="40"/>
  <c r="AE737" i="40"/>
  <c r="AD737" i="40"/>
  <c r="AC737" i="40"/>
  <c r="AB737" i="40"/>
  <c r="AA737" i="40"/>
  <c r="N1690" i="40"/>
  <c r="Z689" i="40" s="1"/>
  <c r="AI689" i="40"/>
  <c r="AH689" i="40"/>
  <c r="AG689" i="40"/>
  <c r="AF689" i="40"/>
  <c r="AE689" i="40"/>
  <c r="AD689" i="40"/>
  <c r="AC689" i="40"/>
  <c r="AB689" i="40"/>
  <c r="AA689" i="40"/>
  <c r="N1618" i="40"/>
  <c r="Z617" i="40" s="1"/>
  <c r="AH617" i="40"/>
  <c r="AI617" i="40"/>
  <c r="AG617" i="40"/>
  <c r="AF617" i="40"/>
  <c r="AE617" i="40"/>
  <c r="AD617" i="40"/>
  <c r="AC617" i="40"/>
  <c r="AA617" i="40"/>
  <c r="AB617" i="40"/>
  <c r="N1548" i="40"/>
  <c r="Z547" i="40" s="1"/>
  <c r="AH547" i="40"/>
  <c r="AI547" i="40"/>
  <c r="AF547" i="40"/>
  <c r="AG547" i="40"/>
  <c r="AE547" i="40"/>
  <c r="AD547" i="40"/>
  <c r="AC547" i="40"/>
  <c r="AA547" i="40"/>
  <c r="AB547" i="40"/>
  <c r="N1484" i="40"/>
  <c r="Z483" i="40" s="1"/>
  <c r="AH483" i="40"/>
  <c r="AI483" i="40"/>
  <c r="AG483" i="40"/>
  <c r="AF483" i="40"/>
  <c r="AE483" i="40"/>
  <c r="AD483" i="40"/>
  <c r="AC483" i="40"/>
  <c r="AA483" i="40"/>
  <c r="AB483" i="40"/>
  <c r="N1420" i="40"/>
  <c r="Z419" i="40" s="1"/>
  <c r="AH419" i="40"/>
  <c r="AI419" i="40"/>
  <c r="AG419" i="40"/>
  <c r="AF419" i="40"/>
  <c r="AE419" i="40"/>
  <c r="AD419" i="40"/>
  <c r="AC419" i="40"/>
  <c r="AB419" i="40"/>
  <c r="AA419" i="40"/>
  <c r="N1356" i="40"/>
  <c r="Z355" i="40" s="1"/>
  <c r="AI355" i="40"/>
  <c r="AH355" i="40"/>
  <c r="AG355" i="40"/>
  <c r="AF355" i="40"/>
  <c r="AE355" i="40"/>
  <c r="AD355" i="40"/>
  <c r="AC355" i="40"/>
  <c r="AB355" i="40"/>
  <c r="AA355" i="40"/>
  <c r="N1307" i="40"/>
  <c r="Z306" i="40" s="1"/>
  <c r="AI306" i="40"/>
  <c r="AH306" i="40"/>
  <c r="AG306" i="40"/>
  <c r="AF306" i="40"/>
  <c r="AE306" i="40"/>
  <c r="AD306" i="40"/>
  <c r="AC306" i="40"/>
  <c r="AB306" i="40"/>
  <c r="AA306" i="40"/>
  <c r="N1242" i="40"/>
  <c r="Z241" i="40" s="1"/>
  <c r="AI241" i="40"/>
  <c r="AH241" i="40"/>
  <c r="AG241" i="40"/>
  <c r="AF241" i="40"/>
  <c r="AE241" i="40"/>
  <c r="AD241" i="40"/>
  <c r="AC241" i="40"/>
  <c r="AB241" i="40"/>
  <c r="AA241" i="40"/>
  <c r="N1178" i="40"/>
  <c r="Z177" i="40" s="1"/>
  <c r="AI177" i="40"/>
  <c r="AH177" i="40"/>
  <c r="AG177" i="40"/>
  <c r="AF177" i="40"/>
  <c r="AE177" i="40"/>
  <c r="AD177" i="40"/>
  <c r="AC177" i="40"/>
  <c r="AB177" i="40"/>
  <c r="AA177" i="40"/>
  <c r="N1114" i="40"/>
  <c r="Z113" i="40" s="1"/>
  <c r="AI113" i="40"/>
  <c r="AH113" i="40"/>
  <c r="AG113" i="40"/>
  <c r="AF113" i="40"/>
  <c r="AE113" i="40"/>
  <c r="AD113" i="40"/>
  <c r="AC113" i="40"/>
  <c r="AB113" i="40"/>
  <c r="AA113" i="40"/>
  <c r="N1050" i="40"/>
  <c r="Z49" i="40" s="1"/>
  <c r="AI49" i="40"/>
  <c r="AH49" i="40"/>
  <c r="AG49" i="40"/>
  <c r="AF49" i="40"/>
  <c r="AE49" i="40"/>
  <c r="AD49" i="40"/>
  <c r="AC49" i="40"/>
  <c r="AB49" i="40"/>
  <c r="AA49" i="40"/>
  <c r="AI905" i="40"/>
  <c r="AH905" i="40"/>
  <c r="AG905" i="40"/>
  <c r="AE905" i="40"/>
  <c r="AF905" i="40"/>
  <c r="AD905" i="40"/>
  <c r="AC905" i="40"/>
  <c r="AB905" i="40"/>
  <c r="N1906" i="40"/>
  <c r="Z905" i="40" s="1"/>
  <c r="AA905" i="40"/>
  <c r="N1478" i="40"/>
  <c r="Z477" i="40" s="1"/>
  <c r="AH477" i="40"/>
  <c r="AI477" i="40"/>
  <c r="AF477" i="40"/>
  <c r="AG477" i="40"/>
  <c r="AE477" i="40"/>
  <c r="AD477" i="40"/>
  <c r="AC477" i="40"/>
  <c r="AB477" i="40"/>
  <c r="AA477" i="40"/>
  <c r="N1362" i="40"/>
  <c r="Z361" i="40" s="1"/>
  <c r="AI361" i="40"/>
  <c r="AH361" i="40"/>
  <c r="AG361" i="40"/>
  <c r="AF361" i="40"/>
  <c r="AE361" i="40"/>
  <c r="AD361" i="40"/>
  <c r="AC361" i="40"/>
  <c r="AA361" i="40"/>
  <c r="AB361" i="40"/>
  <c r="N1273" i="40"/>
  <c r="Z272" i="40" s="1"/>
  <c r="AI272" i="40"/>
  <c r="AH272" i="40"/>
  <c r="AG272" i="40"/>
  <c r="AF272" i="40"/>
  <c r="AE272" i="40"/>
  <c r="AC272" i="40"/>
  <c r="AD272" i="40"/>
  <c r="AB272" i="40"/>
  <c r="AA272" i="40"/>
  <c r="N1209" i="40"/>
  <c r="Z208" i="40" s="1"/>
  <c r="AI208" i="40"/>
  <c r="AH208" i="40"/>
  <c r="AG208" i="40"/>
  <c r="AF208" i="40"/>
  <c r="AE208" i="40"/>
  <c r="AC208" i="40"/>
  <c r="AD208" i="40"/>
  <c r="AB208" i="40"/>
  <c r="AA208" i="40"/>
  <c r="N1145" i="40"/>
  <c r="Z144" i="40" s="1"/>
  <c r="AI144" i="40"/>
  <c r="AH144" i="40"/>
  <c r="AG144" i="40"/>
  <c r="AF144" i="40"/>
  <c r="AE144" i="40"/>
  <c r="AC144" i="40"/>
  <c r="AD144" i="40"/>
  <c r="AB144" i="40"/>
  <c r="AA144" i="40"/>
  <c r="N1081" i="40"/>
  <c r="Z80" i="40" s="1"/>
  <c r="AI80" i="40"/>
  <c r="AH80" i="40"/>
  <c r="AG80" i="40"/>
  <c r="AF80" i="40"/>
  <c r="AE80" i="40"/>
  <c r="AC80" i="40"/>
  <c r="AD80" i="40"/>
  <c r="AB80" i="40"/>
  <c r="AA80" i="40"/>
  <c r="N1017" i="40"/>
  <c r="Z16" i="40" s="1"/>
  <c r="AI16" i="40"/>
  <c r="AH16" i="40"/>
  <c r="AG16" i="40"/>
  <c r="AF16" i="40"/>
  <c r="AE16" i="40"/>
  <c r="AC16" i="40"/>
  <c r="AD16" i="40"/>
  <c r="AB16" i="40"/>
  <c r="AA16" i="40"/>
  <c r="AI564" i="40"/>
  <c r="AH564" i="40"/>
  <c r="AG564" i="40"/>
  <c r="AF564" i="40"/>
  <c r="AE564" i="40"/>
  <c r="AD564" i="40"/>
  <c r="AB564" i="40"/>
  <c r="AC564" i="40"/>
  <c r="AA564" i="40"/>
  <c r="N1565" i="40"/>
  <c r="Z564" i="40" s="1"/>
  <c r="N1402" i="40"/>
  <c r="Z401" i="40" s="1"/>
  <c r="AH401" i="40"/>
  <c r="AI401" i="40"/>
  <c r="AG401" i="40"/>
  <c r="AF401" i="40"/>
  <c r="AE401" i="40"/>
  <c r="AD401" i="40"/>
  <c r="AC401" i="40"/>
  <c r="AB401" i="40"/>
  <c r="AA401" i="40"/>
  <c r="N1962" i="40"/>
  <c r="Z961" i="40" s="1"/>
  <c r="AI961" i="40"/>
  <c r="AH961" i="40"/>
  <c r="AG961" i="40"/>
  <c r="AF961" i="40"/>
  <c r="AE961" i="40"/>
  <c r="AD961" i="40"/>
  <c r="AC961" i="40"/>
  <c r="AB961" i="40"/>
  <c r="AA961" i="40"/>
  <c r="N1905" i="40"/>
  <c r="Z904" i="40" s="1"/>
  <c r="AI904" i="40"/>
  <c r="AH904" i="40"/>
  <c r="AF904" i="40"/>
  <c r="AG904" i="40"/>
  <c r="AE904" i="40"/>
  <c r="AD904" i="40"/>
  <c r="AA904" i="40"/>
  <c r="AB904" i="40"/>
  <c r="AC904" i="40"/>
  <c r="N1830" i="40"/>
  <c r="Z829" i="40" s="1"/>
  <c r="AI829" i="40"/>
  <c r="AH829" i="40"/>
  <c r="AF829" i="40"/>
  <c r="AG829" i="40"/>
  <c r="AE829" i="40"/>
  <c r="AD829" i="40"/>
  <c r="AC829" i="40"/>
  <c r="AB829" i="40"/>
  <c r="AA829" i="40"/>
  <c r="AI779" i="40"/>
  <c r="AH779" i="40"/>
  <c r="AG779" i="40"/>
  <c r="AF779" i="40"/>
  <c r="AE779" i="40"/>
  <c r="AD779" i="40"/>
  <c r="AC779" i="40"/>
  <c r="AA779" i="40"/>
  <c r="AB779" i="40"/>
  <c r="N1780" i="40"/>
  <c r="Z779" i="40" s="1"/>
  <c r="AI706" i="40"/>
  <c r="AH706" i="40"/>
  <c r="AG706" i="40"/>
  <c r="AF706" i="40"/>
  <c r="AD706" i="40"/>
  <c r="AE706" i="40"/>
  <c r="AC706" i="40"/>
  <c r="AA706" i="40"/>
  <c r="AB706" i="40"/>
  <c r="N1707" i="40"/>
  <c r="Z706" i="40" s="1"/>
  <c r="N1647" i="40"/>
  <c r="Z646" i="40" s="1"/>
  <c r="AI646" i="40"/>
  <c r="AH646" i="40"/>
  <c r="AG646" i="40"/>
  <c r="AF646" i="40"/>
  <c r="AE646" i="40"/>
  <c r="AD646" i="40"/>
  <c r="AC646" i="40"/>
  <c r="AA646" i="40"/>
  <c r="AB646" i="40"/>
  <c r="N1576" i="40"/>
  <c r="Z575" i="40" s="1"/>
  <c r="AH575" i="40"/>
  <c r="AI575" i="40"/>
  <c r="AG575" i="40"/>
  <c r="AF575" i="40"/>
  <c r="AE575" i="40"/>
  <c r="AD575" i="40"/>
  <c r="AC575" i="40"/>
  <c r="AB575" i="40"/>
  <c r="AA575" i="40"/>
  <c r="N1512" i="40"/>
  <c r="Z511" i="40" s="1"/>
  <c r="AH511" i="40"/>
  <c r="AI511" i="40"/>
  <c r="AG511" i="40"/>
  <c r="AF511" i="40"/>
  <c r="AE511" i="40"/>
  <c r="AD511" i="40"/>
  <c r="AC511" i="40"/>
  <c r="AB511" i="40"/>
  <c r="AA511" i="40"/>
  <c r="N1448" i="40"/>
  <c r="Z447" i="40" s="1"/>
  <c r="AH447" i="40"/>
  <c r="AI447" i="40"/>
  <c r="AG447" i="40"/>
  <c r="AF447" i="40"/>
  <c r="AE447" i="40"/>
  <c r="AD447" i="40"/>
  <c r="AC447" i="40"/>
  <c r="AB447" i="40"/>
  <c r="AA447" i="40"/>
  <c r="N1384" i="40"/>
  <c r="Z383" i="40" s="1"/>
  <c r="AI383" i="40"/>
  <c r="AH383" i="40"/>
  <c r="AG383" i="40"/>
  <c r="AF383" i="40"/>
  <c r="AE383" i="40"/>
  <c r="AD383" i="40"/>
  <c r="AB383" i="40"/>
  <c r="AC383" i="40"/>
  <c r="AA383" i="40"/>
  <c r="AI331" i="40"/>
  <c r="AH331" i="40"/>
  <c r="AG331" i="40"/>
  <c r="AF331" i="40"/>
  <c r="AE331" i="40"/>
  <c r="AD331" i="40"/>
  <c r="AC331" i="40"/>
  <c r="AB331" i="40"/>
  <c r="AA331" i="40"/>
  <c r="N1332" i="40"/>
  <c r="Z331" i="40" s="1"/>
  <c r="N1272" i="40"/>
  <c r="Z271" i="40" s="1"/>
  <c r="AI271" i="40"/>
  <c r="AH271" i="40"/>
  <c r="AG271" i="40"/>
  <c r="AF271" i="40"/>
  <c r="AE271" i="40"/>
  <c r="AD271" i="40"/>
  <c r="AB271" i="40"/>
  <c r="AC271" i="40"/>
  <c r="AA271" i="40"/>
  <c r="N1208" i="40"/>
  <c r="Z207" i="40" s="1"/>
  <c r="AI207" i="40"/>
  <c r="AH207" i="40"/>
  <c r="AG207" i="40"/>
  <c r="AF207" i="40"/>
  <c r="AE207" i="40"/>
  <c r="AD207" i="40"/>
  <c r="AC207" i="40"/>
  <c r="AB207" i="40"/>
  <c r="AA207" i="40"/>
  <c r="N1144" i="40"/>
  <c r="Z143" i="40" s="1"/>
  <c r="AI143" i="40"/>
  <c r="AH143" i="40"/>
  <c r="AG143" i="40"/>
  <c r="AF143" i="40"/>
  <c r="AE143" i="40"/>
  <c r="AD143" i="40"/>
  <c r="AC143" i="40"/>
  <c r="AB143" i="40"/>
  <c r="AA143" i="40"/>
  <c r="N1080" i="40"/>
  <c r="Z79" i="40" s="1"/>
  <c r="AI79" i="40"/>
  <c r="AH79" i="40"/>
  <c r="AG79" i="40"/>
  <c r="AF79" i="40"/>
  <c r="AE79" i="40"/>
  <c r="AD79" i="40"/>
  <c r="AC79" i="40"/>
  <c r="AB79" i="40"/>
  <c r="AA79" i="40"/>
  <c r="N1016" i="40"/>
  <c r="Z15" i="40" s="1"/>
  <c r="AI15" i="40"/>
  <c r="AH15" i="40"/>
  <c r="AG15" i="40"/>
  <c r="AF15" i="40"/>
  <c r="AE15" i="40"/>
  <c r="AD15" i="40"/>
  <c r="AC15" i="40"/>
  <c r="AB15" i="40"/>
  <c r="AA15" i="40"/>
  <c r="N1666" i="40"/>
  <c r="Z665" i="40" s="1"/>
  <c r="AH665" i="40"/>
  <c r="AI665" i="40"/>
  <c r="AG665" i="40"/>
  <c r="AF665" i="40"/>
  <c r="AE665" i="40"/>
  <c r="AD665" i="40"/>
  <c r="AC665" i="40"/>
  <c r="AA665" i="40"/>
  <c r="AB665" i="40"/>
  <c r="AI841" i="40"/>
  <c r="AH841" i="40"/>
  <c r="AG841" i="40"/>
  <c r="AF841" i="40"/>
  <c r="AE841" i="40"/>
  <c r="AD841" i="40"/>
  <c r="AC841" i="40"/>
  <c r="AB841" i="40"/>
  <c r="N1842" i="40"/>
  <c r="Z841" i="40" s="1"/>
  <c r="AA841" i="40"/>
  <c r="N1779" i="40"/>
  <c r="Z778" i="40" s="1"/>
  <c r="AI778" i="40"/>
  <c r="AH778" i="40"/>
  <c r="AG778" i="40"/>
  <c r="AF778" i="40"/>
  <c r="AD778" i="40"/>
  <c r="AE778" i="40"/>
  <c r="AC778" i="40"/>
  <c r="AA778" i="40"/>
  <c r="AB778" i="40"/>
  <c r="N1706" i="40"/>
  <c r="Z705" i="40" s="1"/>
  <c r="AI705" i="40"/>
  <c r="AH705" i="40"/>
  <c r="AG705" i="40"/>
  <c r="AF705" i="40"/>
  <c r="AE705" i="40"/>
  <c r="AD705" i="40"/>
  <c r="AC705" i="40"/>
  <c r="AB705" i="40"/>
  <c r="AA705" i="40"/>
  <c r="N1640" i="40"/>
  <c r="Z639" i="40" s="1"/>
  <c r="AH639" i="40"/>
  <c r="AI639" i="40"/>
  <c r="AG639" i="40"/>
  <c r="AF639" i="40"/>
  <c r="AE639" i="40"/>
  <c r="AD639" i="40"/>
  <c r="AC639" i="40"/>
  <c r="AB639" i="40"/>
  <c r="AA639" i="40"/>
  <c r="N1558" i="40"/>
  <c r="Z557" i="40" s="1"/>
  <c r="AH557" i="40"/>
  <c r="AI557" i="40"/>
  <c r="AG557" i="40"/>
  <c r="AF557" i="40"/>
  <c r="AE557" i="40"/>
  <c r="AD557" i="40"/>
  <c r="AC557" i="40"/>
  <c r="AA557" i="40"/>
  <c r="AB557" i="40"/>
  <c r="N1494" i="40"/>
  <c r="Z493" i="40" s="1"/>
  <c r="AH493" i="40"/>
  <c r="AI493" i="40"/>
  <c r="AG493" i="40"/>
  <c r="AF493" i="40"/>
  <c r="AE493" i="40"/>
  <c r="AD493" i="40"/>
  <c r="AC493" i="40"/>
  <c r="AA493" i="40"/>
  <c r="AB493" i="40"/>
  <c r="N1430" i="40"/>
  <c r="Z429" i="40" s="1"/>
  <c r="AH429" i="40"/>
  <c r="AI429" i="40"/>
  <c r="AG429" i="40"/>
  <c r="AF429" i="40"/>
  <c r="AE429" i="40"/>
  <c r="AD429" i="40"/>
  <c r="AC429" i="40"/>
  <c r="AB429" i="40"/>
  <c r="AA429" i="40"/>
  <c r="N1366" i="40"/>
  <c r="Z365" i="40" s="1"/>
  <c r="AI365" i="40"/>
  <c r="AH365" i="40"/>
  <c r="AG365" i="40"/>
  <c r="AF365" i="40"/>
  <c r="AE365" i="40"/>
  <c r="AD365" i="40"/>
  <c r="AC365" i="40"/>
  <c r="AA365" i="40"/>
  <c r="AB365" i="40"/>
  <c r="N1304" i="40"/>
  <c r="Z303" i="40" s="1"/>
  <c r="AI303" i="40"/>
  <c r="AH303" i="40"/>
  <c r="AG303" i="40"/>
  <c r="AE303" i="40"/>
  <c r="AF303" i="40"/>
  <c r="AD303" i="40"/>
  <c r="AB303" i="40"/>
  <c r="AC303" i="40"/>
  <c r="AA303" i="40"/>
  <c r="AI245" i="40"/>
  <c r="AH245" i="40"/>
  <c r="AG245" i="40"/>
  <c r="AF245" i="40"/>
  <c r="AE245" i="40"/>
  <c r="AD245" i="40"/>
  <c r="AC245" i="40"/>
  <c r="AB245" i="40"/>
  <c r="AA245" i="40"/>
  <c r="N1246" i="40"/>
  <c r="Z245" i="40" s="1"/>
  <c r="AI181" i="40"/>
  <c r="AH181" i="40"/>
  <c r="AG181" i="40"/>
  <c r="AF181" i="40"/>
  <c r="AE181" i="40"/>
  <c r="AD181" i="40"/>
  <c r="AC181" i="40"/>
  <c r="AB181" i="40"/>
  <c r="AA181" i="40"/>
  <c r="N1182" i="40"/>
  <c r="Z181" i="40" s="1"/>
  <c r="AI117" i="40"/>
  <c r="AH117" i="40"/>
  <c r="AG117" i="40"/>
  <c r="AF117" i="40"/>
  <c r="AE117" i="40"/>
  <c r="AD117" i="40"/>
  <c r="AC117" i="40"/>
  <c r="AB117" i="40"/>
  <c r="AA117" i="40"/>
  <c r="N1118" i="40"/>
  <c r="Z117" i="40" s="1"/>
  <c r="AI53" i="40"/>
  <c r="AH53" i="40"/>
  <c r="AG53" i="40"/>
  <c r="AF53" i="40"/>
  <c r="AE53" i="40"/>
  <c r="AD53" i="40"/>
  <c r="AC53" i="40"/>
  <c r="AB53" i="40"/>
  <c r="AA53" i="40"/>
  <c r="N1054" i="40"/>
  <c r="Z53" i="40" s="1"/>
  <c r="N1887" i="40"/>
  <c r="Z886" i="40" s="1"/>
  <c r="AI886" i="40"/>
  <c r="AH886" i="40"/>
  <c r="AG886" i="40"/>
  <c r="AF886" i="40"/>
  <c r="AE886" i="40"/>
  <c r="AD886" i="40"/>
  <c r="AC886" i="40"/>
  <c r="AA886" i="40"/>
  <c r="AB886" i="40"/>
  <c r="AH885" i="40"/>
  <c r="AI885" i="40"/>
  <c r="AG885" i="40"/>
  <c r="AE885" i="40"/>
  <c r="AF885" i="40"/>
  <c r="AD885" i="40"/>
  <c r="AC885" i="40"/>
  <c r="AB885" i="40"/>
  <c r="AA885" i="40"/>
  <c r="N1886" i="40"/>
  <c r="Z885" i="40" s="1"/>
  <c r="N1934" i="40"/>
  <c r="Z933" i="40" s="1"/>
  <c r="AH933" i="40"/>
  <c r="AI933" i="40"/>
  <c r="AG933" i="40"/>
  <c r="AE933" i="40"/>
  <c r="AF933" i="40"/>
  <c r="AD933" i="40"/>
  <c r="AC933" i="40"/>
  <c r="AB933" i="40"/>
  <c r="AA933" i="40"/>
  <c r="N1878" i="40"/>
  <c r="Z877" i="40" s="1"/>
  <c r="AH877" i="40"/>
  <c r="AI877" i="40"/>
  <c r="AG877" i="40"/>
  <c r="AE877" i="40"/>
  <c r="AF877" i="40"/>
  <c r="AD877" i="40"/>
  <c r="AC877" i="40"/>
  <c r="AB877" i="40"/>
  <c r="AA877" i="40"/>
  <c r="AI809" i="40"/>
  <c r="AH809" i="40"/>
  <c r="AG809" i="40"/>
  <c r="AF809" i="40"/>
  <c r="AE809" i="40"/>
  <c r="AD809" i="40"/>
  <c r="AC809" i="40"/>
  <c r="AB809" i="40"/>
  <c r="N1810" i="40"/>
  <c r="Z809" i="40" s="1"/>
  <c r="AA809" i="40"/>
  <c r="N1747" i="40"/>
  <c r="Z746" i="40" s="1"/>
  <c r="AI746" i="40"/>
  <c r="AH746" i="40"/>
  <c r="AG746" i="40"/>
  <c r="AF746" i="40"/>
  <c r="AD746" i="40"/>
  <c r="AE746" i="40"/>
  <c r="AC746" i="40"/>
  <c r="AA746" i="40"/>
  <c r="AB746" i="40"/>
  <c r="AI698" i="40"/>
  <c r="AH698" i="40"/>
  <c r="AG698" i="40"/>
  <c r="AF698" i="40"/>
  <c r="AE698" i="40"/>
  <c r="AD698" i="40"/>
  <c r="AC698" i="40"/>
  <c r="AA698" i="40"/>
  <c r="AB698" i="40"/>
  <c r="N1699" i="40"/>
  <c r="Z698" i="40" s="1"/>
  <c r="AI620" i="40"/>
  <c r="AH620" i="40"/>
  <c r="AG620" i="40"/>
  <c r="AF620" i="40"/>
  <c r="AE620" i="40"/>
  <c r="AD620" i="40"/>
  <c r="AA620" i="40"/>
  <c r="AC620" i="40"/>
  <c r="AB620" i="40"/>
  <c r="N1621" i="40"/>
  <c r="Z620" i="40" s="1"/>
  <c r="N1569" i="40"/>
  <c r="Z568" i="40" s="1"/>
  <c r="AH568" i="40"/>
  <c r="AI568" i="40"/>
  <c r="AG568" i="40"/>
  <c r="AF568" i="40"/>
  <c r="AE568" i="40"/>
  <c r="AD568" i="40"/>
  <c r="AB568" i="40"/>
  <c r="AC568" i="40"/>
  <c r="AA568" i="40"/>
  <c r="N1505" i="40"/>
  <c r="Z504" i="40" s="1"/>
  <c r="AH504" i="40"/>
  <c r="AI504" i="40"/>
  <c r="AG504" i="40"/>
  <c r="AF504" i="40"/>
  <c r="AE504" i="40"/>
  <c r="AD504" i="40"/>
  <c r="AB504" i="40"/>
  <c r="AC504" i="40"/>
  <c r="AA504" i="40"/>
  <c r="N1441" i="40"/>
  <c r="Z440" i="40" s="1"/>
  <c r="AH440" i="40"/>
  <c r="AI440" i="40"/>
  <c r="AG440" i="40"/>
  <c r="AF440" i="40"/>
  <c r="AE440" i="40"/>
  <c r="AD440" i="40"/>
  <c r="AB440" i="40"/>
  <c r="AC440" i="40"/>
  <c r="AA440" i="40"/>
  <c r="N1377" i="40"/>
  <c r="Z376" i="40" s="1"/>
  <c r="AI376" i="40"/>
  <c r="AH376" i="40"/>
  <c r="AG376" i="40"/>
  <c r="AF376" i="40"/>
  <c r="AE376" i="40"/>
  <c r="AD376" i="40"/>
  <c r="AB376" i="40"/>
  <c r="AC376" i="40"/>
  <c r="AA376" i="40"/>
  <c r="N1296" i="40"/>
  <c r="Z295" i="40" s="1"/>
  <c r="AI295" i="40"/>
  <c r="AH295" i="40"/>
  <c r="AG295" i="40"/>
  <c r="AE295" i="40"/>
  <c r="AF295" i="40"/>
  <c r="AD295" i="40"/>
  <c r="AC295" i="40"/>
  <c r="AB295" i="40"/>
  <c r="AA295" i="40"/>
  <c r="N1232" i="40"/>
  <c r="Z231" i="40" s="1"/>
  <c r="AI231" i="40"/>
  <c r="AH231" i="40"/>
  <c r="AG231" i="40"/>
  <c r="AF231" i="40"/>
  <c r="AE231" i="40"/>
  <c r="AD231" i="40"/>
  <c r="AC231" i="40"/>
  <c r="AB231" i="40"/>
  <c r="AA231" i="40"/>
  <c r="N1168" i="40"/>
  <c r="Z167" i="40" s="1"/>
  <c r="AI167" i="40"/>
  <c r="AH167" i="40"/>
  <c r="AG167" i="40"/>
  <c r="AF167" i="40"/>
  <c r="AE167" i="40"/>
  <c r="AD167" i="40"/>
  <c r="AC167" i="40"/>
  <c r="AB167" i="40"/>
  <c r="AA167" i="40"/>
  <c r="N1104" i="40"/>
  <c r="Z103" i="40" s="1"/>
  <c r="AI103" i="40"/>
  <c r="AH103" i="40"/>
  <c r="AG103" i="40"/>
  <c r="AF103" i="40"/>
  <c r="AE103" i="40"/>
  <c r="AD103" i="40"/>
  <c r="AC103" i="40"/>
  <c r="AB103" i="40"/>
  <c r="AA103" i="40"/>
  <c r="N1040" i="40"/>
  <c r="Z39" i="40" s="1"/>
  <c r="AI39" i="40"/>
  <c r="AH39" i="40"/>
  <c r="AG39" i="40"/>
  <c r="AF39" i="40"/>
  <c r="AE39" i="40"/>
  <c r="AD39" i="40"/>
  <c r="AC39" i="40"/>
  <c r="AB39" i="40"/>
  <c r="AA39" i="40"/>
  <c r="N1853" i="40"/>
  <c r="Z852" i="40" s="1"/>
  <c r="AI852" i="40"/>
  <c r="AH852" i="40"/>
  <c r="AF852" i="40"/>
  <c r="AG852" i="40"/>
  <c r="AE852" i="40"/>
  <c r="AD852" i="40"/>
  <c r="AA852" i="40"/>
  <c r="AB852" i="40"/>
  <c r="AC852" i="40"/>
  <c r="N1843" i="40"/>
  <c r="Z842" i="40" s="1"/>
  <c r="AI842" i="40"/>
  <c r="AH842" i="40"/>
  <c r="AG842" i="40"/>
  <c r="AF842" i="40"/>
  <c r="AD842" i="40"/>
  <c r="AE842" i="40"/>
  <c r="AC842" i="40"/>
  <c r="AA842" i="40"/>
  <c r="AB842" i="40"/>
  <c r="N1834" i="40"/>
  <c r="Z833" i="40" s="1"/>
  <c r="AI833" i="40"/>
  <c r="AH833" i="40"/>
  <c r="AG833" i="40"/>
  <c r="AF833" i="40"/>
  <c r="AE833" i="40"/>
  <c r="AD833" i="40"/>
  <c r="AC833" i="40"/>
  <c r="AB833" i="40"/>
  <c r="AA833" i="40"/>
  <c r="AI644" i="40"/>
  <c r="AH644" i="40"/>
  <c r="AG644" i="40"/>
  <c r="AF644" i="40"/>
  <c r="AE644" i="40"/>
  <c r="AD644" i="40"/>
  <c r="AC644" i="40"/>
  <c r="AA644" i="40"/>
  <c r="AB644" i="40"/>
  <c r="N1645" i="40"/>
  <c r="Z644" i="40" s="1"/>
  <c r="N1978" i="40"/>
  <c r="Z977" i="40" s="1"/>
  <c r="AI977" i="40"/>
  <c r="AH977" i="40"/>
  <c r="AG977" i="40"/>
  <c r="AF977" i="40"/>
  <c r="AE977" i="40"/>
  <c r="AD977" i="40"/>
  <c r="AC977" i="40"/>
  <c r="AB977" i="40"/>
  <c r="AA977" i="40"/>
  <c r="N1740" i="40"/>
  <c r="Z739" i="40" s="1"/>
  <c r="AI739" i="40"/>
  <c r="AH739" i="40"/>
  <c r="AF739" i="40"/>
  <c r="AG739" i="40"/>
  <c r="AE739" i="40"/>
  <c r="AD739" i="40"/>
  <c r="AC739" i="40"/>
  <c r="AA739" i="40"/>
  <c r="AB739" i="40"/>
  <c r="AI638" i="40"/>
  <c r="AH638" i="40"/>
  <c r="AF638" i="40"/>
  <c r="AG638" i="40"/>
  <c r="AE638" i="40"/>
  <c r="AD638" i="40"/>
  <c r="AC638" i="40"/>
  <c r="AA638" i="40"/>
  <c r="AB638" i="40"/>
  <c r="N1639" i="40"/>
  <c r="Z638" i="40" s="1"/>
  <c r="N1504" i="40"/>
  <c r="Z503" i="40" s="1"/>
  <c r="AH503" i="40"/>
  <c r="AI503" i="40"/>
  <c r="AG503" i="40"/>
  <c r="AF503" i="40"/>
  <c r="AE503" i="40"/>
  <c r="AD503" i="40"/>
  <c r="AC503" i="40"/>
  <c r="AB503" i="40"/>
  <c r="AA503" i="40"/>
  <c r="N1376" i="40"/>
  <c r="Z375" i="40" s="1"/>
  <c r="AI375" i="40"/>
  <c r="AH375" i="40"/>
  <c r="AG375" i="40"/>
  <c r="AF375" i="40"/>
  <c r="AE375" i="40"/>
  <c r="AD375" i="40"/>
  <c r="AB375" i="40"/>
  <c r="AC375" i="40"/>
  <c r="AA375" i="40"/>
  <c r="N1251" i="40"/>
  <c r="Z250" i="40" s="1"/>
  <c r="AI250" i="40"/>
  <c r="AH250" i="40"/>
  <c r="AG250" i="40"/>
  <c r="AF250" i="40"/>
  <c r="AE250" i="40"/>
  <c r="AD250" i="40"/>
  <c r="AB250" i="40"/>
  <c r="AC250" i="40"/>
  <c r="AA250" i="40"/>
  <c r="N1123" i="40"/>
  <c r="Z122" i="40" s="1"/>
  <c r="AI122" i="40"/>
  <c r="AH122" i="40"/>
  <c r="AG122" i="40"/>
  <c r="AF122" i="40"/>
  <c r="AE122" i="40"/>
  <c r="AC122" i="40"/>
  <c r="AD122" i="40"/>
  <c r="AB122" i="40"/>
  <c r="AA122" i="40"/>
  <c r="N1689" i="40"/>
  <c r="Z688" i="40" s="1"/>
  <c r="AI688" i="40"/>
  <c r="AG688" i="40"/>
  <c r="AH688" i="40"/>
  <c r="AF688" i="40"/>
  <c r="AE688" i="40"/>
  <c r="AD688" i="40"/>
  <c r="AA688" i="40"/>
  <c r="AB688" i="40"/>
  <c r="AC688" i="40"/>
  <c r="AI954" i="40"/>
  <c r="AH954" i="40"/>
  <c r="AG954" i="40"/>
  <c r="AF954" i="40"/>
  <c r="AE954" i="40"/>
  <c r="AD954" i="40"/>
  <c r="AC954" i="40"/>
  <c r="AA954" i="40"/>
  <c r="AB954" i="40"/>
  <c r="N1955" i="40"/>
  <c r="Z954" i="40" s="1"/>
  <c r="N1815" i="40"/>
  <c r="Z814" i="40" s="1"/>
  <c r="AI814" i="40"/>
  <c r="AH814" i="40"/>
  <c r="AF814" i="40"/>
  <c r="AG814" i="40"/>
  <c r="AE814" i="40"/>
  <c r="AD814" i="40"/>
  <c r="AC814" i="40"/>
  <c r="AA814" i="40"/>
  <c r="AB814" i="40"/>
  <c r="N1734" i="40"/>
  <c r="Z733" i="40" s="1"/>
  <c r="AI733" i="40"/>
  <c r="AH733" i="40"/>
  <c r="AF733" i="40"/>
  <c r="AG733" i="40"/>
  <c r="AE733" i="40"/>
  <c r="AD733" i="40"/>
  <c r="AC733" i="40"/>
  <c r="AB733" i="40"/>
  <c r="AA733" i="40"/>
  <c r="N1686" i="40"/>
  <c r="Z685" i="40" s="1"/>
  <c r="AI685" i="40"/>
  <c r="AH685" i="40"/>
  <c r="AG685" i="40"/>
  <c r="AF685" i="40"/>
  <c r="AE685" i="40"/>
  <c r="AD685" i="40"/>
  <c r="AC685" i="40"/>
  <c r="AB685" i="40"/>
  <c r="AA685" i="40"/>
  <c r="N1632" i="40"/>
  <c r="Z631" i="40" s="1"/>
  <c r="AH631" i="40"/>
  <c r="AI631" i="40"/>
  <c r="AG631" i="40"/>
  <c r="AF631" i="40"/>
  <c r="AE631" i="40"/>
  <c r="AD631" i="40"/>
  <c r="AC631" i="40"/>
  <c r="AB631" i="40"/>
  <c r="AA631" i="40"/>
  <c r="N1562" i="40"/>
  <c r="Z561" i="40" s="1"/>
  <c r="AH561" i="40"/>
  <c r="AI561" i="40"/>
  <c r="AG561" i="40"/>
  <c r="AF561" i="40"/>
  <c r="AE561" i="40"/>
  <c r="AD561" i="40"/>
  <c r="AC561" i="40"/>
  <c r="AB561" i="40"/>
  <c r="AA561" i="40"/>
  <c r="N1498" i="40"/>
  <c r="Z497" i="40" s="1"/>
  <c r="AH497" i="40"/>
  <c r="AI497" i="40"/>
  <c r="AG497" i="40"/>
  <c r="AF497" i="40"/>
  <c r="AE497" i="40"/>
  <c r="AD497" i="40"/>
  <c r="AC497" i="40"/>
  <c r="AB497" i="40"/>
  <c r="AA497" i="40"/>
  <c r="N1434" i="40"/>
  <c r="Z433" i="40" s="1"/>
  <c r="AH433" i="40"/>
  <c r="AI433" i="40"/>
  <c r="AG433" i="40"/>
  <c r="AF433" i="40"/>
  <c r="AE433" i="40"/>
  <c r="AD433" i="40"/>
  <c r="AC433" i="40"/>
  <c r="AA433" i="40"/>
  <c r="AB433" i="40"/>
  <c r="N1370" i="40"/>
  <c r="Z369" i="40" s="1"/>
  <c r="AI369" i="40"/>
  <c r="AH369" i="40"/>
  <c r="AG369" i="40"/>
  <c r="AF369" i="40"/>
  <c r="AE369" i="40"/>
  <c r="AD369" i="40"/>
  <c r="AC369" i="40"/>
  <c r="AB369" i="40"/>
  <c r="AA369" i="40"/>
  <c r="N1317" i="40"/>
  <c r="Z316" i="40" s="1"/>
  <c r="AI316" i="40"/>
  <c r="AH316" i="40"/>
  <c r="AG316" i="40"/>
  <c r="AF316" i="40"/>
  <c r="AE316" i="40"/>
  <c r="AC316" i="40"/>
  <c r="AD316" i="40"/>
  <c r="AB316" i="40"/>
  <c r="AA316" i="40"/>
  <c r="AI237" i="40"/>
  <c r="AH237" i="40"/>
  <c r="AG237" i="40"/>
  <c r="AF237" i="40"/>
  <c r="AE237" i="40"/>
  <c r="AD237" i="40"/>
  <c r="AC237" i="40"/>
  <c r="AA237" i="40"/>
  <c r="AB237" i="40"/>
  <c r="N1238" i="40"/>
  <c r="Z237" i="40" s="1"/>
  <c r="AI173" i="40"/>
  <c r="AH173" i="40"/>
  <c r="AG173" i="40"/>
  <c r="AF173" i="40"/>
  <c r="AE173" i="40"/>
  <c r="AD173" i="40"/>
  <c r="AC173" i="40"/>
  <c r="AA173" i="40"/>
  <c r="AB173" i="40"/>
  <c r="N1174" i="40"/>
  <c r="Z173" i="40" s="1"/>
  <c r="AI109" i="40"/>
  <c r="AH109" i="40"/>
  <c r="AG109" i="40"/>
  <c r="AF109" i="40"/>
  <c r="AE109" i="40"/>
  <c r="AD109" i="40"/>
  <c r="AC109" i="40"/>
  <c r="AA109" i="40"/>
  <c r="AB109" i="40"/>
  <c r="N1110" i="40"/>
  <c r="Z109" i="40" s="1"/>
  <c r="AI45" i="40"/>
  <c r="AH45" i="40"/>
  <c r="AG45" i="40"/>
  <c r="AF45" i="40"/>
  <c r="AE45" i="40"/>
  <c r="AD45" i="40"/>
  <c r="AC45" i="40"/>
  <c r="AA45" i="40"/>
  <c r="AB45" i="40"/>
  <c r="N1046" i="40"/>
  <c r="Z45" i="40" s="1"/>
  <c r="AI830" i="40"/>
  <c r="AH830" i="40"/>
  <c r="AF830" i="40"/>
  <c r="AG830" i="40"/>
  <c r="AE830" i="40"/>
  <c r="AD830" i="40"/>
  <c r="AC830" i="40"/>
  <c r="AA830" i="40"/>
  <c r="AB830" i="40"/>
  <c r="N1831" i="40"/>
  <c r="Z830" i="40" s="1"/>
  <c r="N1873" i="40"/>
  <c r="Z872" i="40" s="1"/>
  <c r="AI872" i="40"/>
  <c r="AH872" i="40"/>
  <c r="AF872" i="40"/>
  <c r="AG872" i="40"/>
  <c r="AE872" i="40"/>
  <c r="AD872" i="40"/>
  <c r="AA872" i="40"/>
  <c r="AB872" i="40"/>
  <c r="AC872" i="40"/>
  <c r="N1859" i="40"/>
  <c r="Z858" i="40" s="1"/>
  <c r="AI858" i="40"/>
  <c r="AH858" i="40"/>
  <c r="AG858" i="40"/>
  <c r="AF858" i="40"/>
  <c r="AE858" i="40"/>
  <c r="AD858" i="40"/>
  <c r="AC858" i="40"/>
  <c r="AA858" i="40"/>
  <c r="AB858" i="40"/>
  <c r="AI964" i="40"/>
  <c r="AH964" i="40"/>
  <c r="AG964" i="40"/>
  <c r="AF964" i="40"/>
  <c r="AE964" i="40"/>
  <c r="AD964" i="40"/>
  <c r="AC964" i="40"/>
  <c r="AA964" i="40"/>
  <c r="AB964" i="40"/>
  <c r="N1965" i="40"/>
  <c r="Z964" i="40" s="1"/>
  <c r="AI907" i="40"/>
  <c r="AH907" i="40"/>
  <c r="AF907" i="40"/>
  <c r="AG907" i="40"/>
  <c r="AE907" i="40"/>
  <c r="AD907" i="40"/>
  <c r="AC907" i="40"/>
  <c r="AA907" i="40"/>
  <c r="AB907" i="40"/>
  <c r="N1908" i="40"/>
  <c r="Z907" i="40" s="1"/>
  <c r="N1833" i="40"/>
  <c r="Z832" i="40" s="1"/>
  <c r="AI832" i="40"/>
  <c r="AH832" i="40"/>
  <c r="AF832" i="40"/>
  <c r="AG832" i="40"/>
  <c r="AE832" i="40"/>
  <c r="AD832" i="40"/>
  <c r="AA832" i="40"/>
  <c r="AB832" i="40"/>
  <c r="AC832" i="40"/>
  <c r="N1777" i="40"/>
  <c r="Z776" i="40" s="1"/>
  <c r="AI776" i="40"/>
  <c r="AG776" i="40"/>
  <c r="AH776" i="40"/>
  <c r="AF776" i="40"/>
  <c r="AE776" i="40"/>
  <c r="AD776" i="40"/>
  <c r="AA776" i="40"/>
  <c r="AB776" i="40"/>
  <c r="AC776" i="40"/>
  <c r="N1685" i="40"/>
  <c r="Z684" i="40" s="1"/>
  <c r="AI684" i="40"/>
  <c r="AG684" i="40"/>
  <c r="AH684" i="40"/>
  <c r="AF684" i="40"/>
  <c r="AE684" i="40"/>
  <c r="AD684" i="40"/>
  <c r="AA684" i="40"/>
  <c r="AC684" i="40"/>
  <c r="AB684" i="40"/>
  <c r="AH619" i="40"/>
  <c r="AI619" i="40"/>
  <c r="AG619" i="40"/>
  <c r="AF619" i="40"/>
  <c r="AE619" i="40"/>
  <c r="AD619" i="40"/>
  <c r="AC619" i="40"/>
  <c r="AA619" i="40"/>
  <c r="AB619" i="40"/>
  <c r="N1620" i="40"/>
  <c r="Z619" i="40" s="1"/>
  <c r="N1556" i="40"/>
  <c r="Z555" i="40" s="1"/>
  <c r="AH555" i="40"/>
  <c r="AI555" i="40"/>
  <c r="AF555" i="40"/>
  <c r="AG555" i="40"/>
  <c r="AE555" i="40"/>
  <c r="AD555" i="40"/>
  <c r="AC555" i="40"/>
  <c r="AA555" i="40"/>
  <c r="AB555" i="40"/>
  <c r="N1492" i="40"/>
  <c r="Z491" i="40" s="1"/>
  <c r="AH491" i="40"/>
  <c r="AI491" i="40"/>
  <c r="AG491" i="40"/>
  <c r="AF491" i="40"/>
  <c r="AE491" i="40"/>
  <c r="AD491" i="40"/>
  <c r="AC491" i="40"/>
  <c r="AA491" i="40"/>
  <c r="AB491" i="40"/>
  <c r="N1428" i="40"/>
  <c r="Z427" i="40" s="1"/>
  <c r="AH427" i="40"/>
  <c r="AI427" i="40"/>
  <c r="AG427" i="40"/>
  <c r="AF427" i="40"/>
  <c r="AE427" i="40"/>
  <c r="AD427" i="40"/>
  <c r="AC427" i="40"/>
  <c r="AB427" i="40"/>
  <c r="AA427" i="40"/>
  <c r="N1364" i="40"/>
  <c r="Z363" i="40" s="1"/>
  <c r="AI363" i="40"/>
  <c r="AH363" i="40"/>
  <c r="AG363" i="40"/>
  <c r="AF363" i="40"/>
  <c r="AE363" i="40"/>
  <c r="AD363" i="40"/>
  <c r="AC363" i="40"/>
  <c r="AB363" i="40"/>
  <c r="AA363" i="40"/>
  <c r="N1288" i="40"/>
  <c r="Z287" i="40" s="1"/>
  <c r="AI287" i="40"/>
  <c r="AH287" i="40"/>
  <c r="AG287" i="40"/>
  <c r="AF287" i="40"/>
  <c r="AE287" i="40"/>
  <c r="AD287" i="40"/>
  <c r="AC287" i="40"/>
  <c r="AB287" i="40"/>
  <c r="AA287" i="40"/>
  <c r="N1224" i="40"/>
  <c r="Z223" i="40" s="1"/>
  <c r="AI223" i="40"/>
  <c r="AH223" i="40"/>
  <c r="AG223" i="40"/>
  <c r="AF223" i="40"/>
  <c r="AE223" i="40"/>
  <c r="AD223" i="40"/>
  <c r="AB223" i="40"/>
  <c r="AC223" i="40"/>
  <c r="AA223" i="40"/>
  <c r="N1160" i="40"/>
  <c r="Z159" i="40" s="1"/>
  <c r="AI159" i="40"/>
  <c r="AH159" i="40"/>
  <c r="AG159" i="40"/>
  <c r="AF159" i="40"/>
  <c r="AE159" i="40"/>
  <c r="AD159" i="40"/>
  <c r="AC159" i="40"/>
  <c r="AB159" i="40"/>
  <c r="AA159" i="40"/>
  <c r="N1096" i="40"/>
  <c r="Z95" i="40" s="1"/>
  <c r="AI95" i="40"/>
  <c r="AH95" i="40"/>
  <c r="AG95" i="40"/>
  <c r="AF95" i="40"/>
  <c r="AE95" i="40"/>
  <c r="AD95" i="40"/>
  <c r="AC95" i="40"/>
  <c r="AB95" i="40"/>
  <c r="AA95" i="40"/>
  <c r="N1032" i="40"/>
  <c r="Z31" i="40" s="1"/>
  <c r="AI31" i="40"/>
  <c r="AH31" i="40"/>
  <c r="AG31" i="40"/>
  <c r="AF31" i="40"/>
  <c r="AE31" i="40"/>
  <c r="AD31" i="40"/>
  <c r="AC31" i="40"/>
  <c r="AB31" i="40"/>
  <c r="AA31" i="40"/>
  <c r="N1725" i="40"/>
  <c r="Z724" i="40" s="1"/>
  <c r="AI724" i="40"/>
  <c r="AG724" i="40"/>
  <c r="AH724" i="40"/>
  <c r="AF724" i="40"/>
  <c r="AE724" i="40"/>
  <c r="AD724" i="40"/>
  <c r="AA724" i="40"/>
  <c r="AB724" i="40"/>
  <c r="AC724" i="40"/>
  <c r="N1960" i="40"/>
  <c r="Z959" i="40" s="1"/>
  <c r="AI959" i="40"/>
  <c r="AH959" i="40"/>
  <c r="AG959" i="40"/>
  <c r="AF959" i="40"/>
  <c r="AE959" i="40"/>
  <c r="AD959" i="40"/>
  <c r="AC959" i="40"/>
  <c r="AB959" i="40"/>
  <c r="AA959" i="40"/>
  <c r="N1948" i="40"/>
  <c r="Z947" i="40" s="1"/>
  <c r="AI947" i="40"/>
  <c r="AH947" i="40"/>
  <c r="AF947" i="40"/>
  <c r="AG947" i="40"/>
  <c r="AE947" i="40"/>
  <c r="AD947" i="40"/>
  <c r="AC947" i="40"/>
  <c r="AA947" i="40"/>
  <c r="AB947" i="40"/>
  <c r="AI894" i="40"/>
  <c r="AH894" i="40"/>
  <c r="AG894" i="40"/>
  <c r="AF894" i="40"/>
  <c r="AE894" i="40"/>
  <c r="AD894" i="40"/>
  <c r="AC894" i="40"/>
  <c r="AA894" i="40"/>
  <c r="AB894" i="40"/>
  <c r="N1895" i="40"/>
  <c r="Z894" i="40" s="1"/>
  <c r="N1820" i="40"/>
  <c r="Z819" i="40" s="1"/>
  <c r="AI819" i="40"/>
  <c r="AH819" i="40"/>
  <c r="AF819" i="40"/>
  <c r="AG819" i="40"/>
  <c r="AE819" i="40"/>
  <c r="AD819" i="40"/>
  <c r="AC819" i="40"/>
  <c r="AA819" i="40"/>
  <c r="AB819" i="40"/>
  <c r="AI763" i="40"/>
  <c r="AH763" i="40"/>
  <c r="AF763" i="40"/>
  <c r="AG763" i="40"/>
  <c r="AE763" i="40"/>
  <c r="AD763" i="40"/>
  <c r="AC763" i="40"/>
  <c r="AA763" i="40"/>
  <c r="AB763" i="40"/>
  <c r="N1764" i="40"/>
  <c r="Z763" i="40" s="1"/>
  <c r="N1702" i="40"/>
  <c r="Z701" i="40" s="1"/>
  <c r="AI701" i="40"/>
  <c r="AH701" i="40"/>
  <c r="AF701" i="40"/>
  <c r="AG701" i="40"/>
  <c r="AE701" i="40"/>
  <c r="AD701" i="40"/>
  <c r="AC701" i="40"/>
  <c r="AB701" i="40"/>
  <c r="AA701" i="40"/>
  <c r="N1649" i="40"/>
  <c r="Z648" i="40" s="1"/>
  <c r="AH648" i="40"/>
  <c r="AI648" i="40"/>
  <c r="AG648" i="40"/>
  <c r="AF648" i="40"/>
  <c r="AE648" i="40"/>
  <c r="AD648" i="40"/>
  <c r="AA648" i="40"/>
  <c r="AB648" i="40"/>
  <c r="AC648" i="40"/>
  <c r="N1584" i="40"/>
  <c r="Z583" i="40" s="1"/>
  <c r="AH583" i="40"/>
  <c r="AI583" i="40"/>
  <c r="AG583" i="40"/>
  <c r="AE583" i="40"/>
  <c r="AF583" i="40"/>
  <c r="AD583" i="40"/>
  <c r="AC583" i="40"/>
  <c r="AB583" i="40"/>
  <c r="AA583" i="40"/>
  <c r="N1520" i="40"/>
  <c r="Z519" i="40" s="1"/>
  <c r="AH519" i="40"/>
  <c r="AI519" i="40"/>
  <c r="AG519" i="40"/>
  <c r="AE519" i="40"/>
  <c r="AF519" i="40"/>
  <c r="AD519" i="40"/>
  <c r="AC519" i="40"/>
  <c r="AB519" i="40"/>
  <c r="AA519" i="40"/>
  <c r="N1456" i="40"/>
  <c r="Z455" i="40" s="1"/>
  <c r="AH455" i="40"/>
  <c r="AI455" i="40"/>
  <c r="AG455" i="40"/>
  <c r="AE455" i="40"/>
  <c r="AF455" i="40"/>
  <c r="AD455" i="40"/>
  <c r="AC455" i="40"/>
  <c r="AB455" i="40"/>
  <c r="AA455" i="40"/>
  <c r="N1392" i="40"/>
  <c r="Z391" i="40" s="1"/>
  <c r="AI391" i="40"/>
  <c r="AH391" i="40"/>
  <c r="AG391" i="40"/>
  <c r="AE391" i="40"/>
  <c r="AF391" i="40"/>
  <c r="AD391" i="40"/>
  <c r="AB391" i="40"/>
  <c r="AC391" i="40"/>
  <c r="AA391" i="40"/>
  <c r="AI333" i="40"/>
  <c r="AH333" i="40"/>
  <c r="AG333" i="40"/>
  <c r="AF333" i="40"/>
  <c r="AE333" i="40"/>
  <c r="AD333" i="40"/>
  <c r="AC333" i="40"/>
  <c r="AA333" i="40"/>
  <c r="AB333" i="40"/>
  <c r="N1334" i="40"/>
  <c r="Z333" i="40" s="1"/>
  <c r="N1281" i="40"/>
  <c r="Z280" i="40" s="1"/>
  <c r="AI280" i="40"/>
  <c r="AH280" i="40"/>
  <c r="AG280" i="40"/>
  <c r="AF280" i="40"/>
  <c r="AE280" i="40"/>
  <c r="AC280" i="40"/>
  <c r="AD280" i="40"/>
  <c r="AB280" i="40"/>
  <c r="AA280" i="40"/>
  <c r="N1217" i="40"/>
  <c r="Z216" i="40" s="1"/>
  <c r="AI216" i="40"/>
  <c r="AH216" i="40"/>
  <c r="AG216" i="40"/>
  <c r="AF216" i="40"/>
  <c r="AE216" i="40"/>
  <c r="AC216" i="40"/>
  <c r="AD216" i="40"/>
  <c r="AB216" i="40"/>
  <c r="AA216" i="40"/>
  <c r="N1153" i="40"/>
  <c r="Z152" i="40" s="1"/>
  <c r="AI152" i="40"/>
  <c r="AH152" i="40"/>
  <c r="AG152" i="40"/>
  <c r="AF152" i="40"/>
  <c r="AE152" i="40"/>
  <c r="AC152" i="40"/>
  <c r="AD152" i="40"/>
  <c r="AB152" i="40"/>
  <c r="AA152" i="40"/>
  <c r="N1089" i="40"/>
  <c r="Z88" i="40" s="1"/>
  <c r="AI88" i="40"/>
  <c r="AH88" i="40"/>
  <c r="AG88" i="40"/>
  <c r="AF88" i="40"/>
  <c r="AE88" i="40"/>
  <c r="AC88" i="40"/>
  <c r="AD88" i="40"/>
  <c r="AB88" i="40"/>
  <c r="AA88" i="40"/>
  <c r="N1025" i="40"/>
  <c r="Z24" i="40" s="1"/>
  <c r="AI24" i="40"/>
  <c r="AH24" i="40"/>
  <c r="AG24" i="40"/>
  <c r="AF24" i="40"/>
  <c r="AE24" i="40"/>
  <c r="AC24" i="40"/>
  <c r="AD24" i="40"/>
  <c r="AB24" i="40"/>
  <c r="AA24" i="40"/>
  <c r="AH647" i="40"/>
  <c r="AI647" i="40"/>
  <c r="AG647" i="40"/>
  <c r="AE647" i="40"/>
  <c r="AF647" i="40"/>
  <c r="AD647" i="40"/>
  <c r="AC647" i="40"/>
  <c r="AB647" i="40"/>
  <c r="AA647" i="40"/>
  <c r="N1648" i="40"/>
  <c r="Z647" i="40" s="1"/>
  <c r="AI988" i="40"/>
  <c r="AH988" i="40"/>
  <c r="AG988" i="40"/>
  <c r="AF988" i="40"/>
  <c r="AE988" i="40"/>
  <c r="AD988" i="40"/>
  <c r="AC988" i="40"/>
  <c r="AA988" i="40"/>
  <c r="AB988" i="40"/>
  <c r="N1989" i="40"/>
  <c r="Z988" i="40" s="1"/>
  <c r="N1919" i="40"/>
  <c r="Z918" i="40" s="1"/>
  <c r="AI918" i="40"/>
  <c r="AH918" i="40"/>
  <c r="AG918" i="40"/>
  <c r="AF918" i="40"/>
  <c r="AE918" i="40"/>
  <c r="AD918" i="40"/>
  <c r="AC918" i="40"/>
  <c r="AA918" i="40"/>
  <c r="AB918" i="40"/>
  <c r="AI862" i="40"/>
  <c r="AH862" i="40"/>
  <c r="AF862" i="40"/>
  <c r="AG862" i="40"/>
  <c r="AE862" i="40"/>
  <c r="AD862" i="40"/>
  <c r="AC862" i="40"/>
  <c r="AA862" i="40"/>
  <c r="AB862" i="40"/>
  <c r="N1863" i="40"/>
  <c r="Z862" i="40" s="1"/>
  <c r="N1788" i="40"/>
  <c r="Z787" i="40" s="1"/>
  <c r="AI787" i="40"/>
  <c r="AH787" i="40"/>
  <c r="AF787" i="40"/>
  <c r="AG787" i="40"/>
  <c r="AE787" i="40"/>
  <c r="AD787" i="40"/>
  <c r="AC787" i="40"/>
  <c r="AA787" i="40"/>
  <c r="AB787" i="40"/>
  <c r="AI731" i="40"/>
  <c r="AH731" i="40"/>
  <c r="AF731" i="40"/>
  <c r="AG731" i="40"/>
  <c r="AE731" i="40"/>
  <c r="AD731" i="40"/>
  <c r="AC731" i="40"/>
  <c r="AA731" i="40"/>
  <c r="AB731" i="40"/>
  <c r="N1732" i="40"/>
  <c r="Z731" i="40" s="1"/>
  <c r="AI683" i="40"/>
  <c r="AH683" i="40"/>
  <c r="AG683" i="40"/>
  <c r="AF683" i="40"/>
  <c r="AE683" i="40"/>
  <c r="AD683" i="40"/>
  <c r="AC683" i="40"/>
  <c r="AA683" i="40"/>
  <c r="AB683" i="40"/>
  <c r="N1684" i="40"/>
  <c r="Z683" i="40" s="1"/>
  <c r="AI606" i="40"/>
  <c r="AH606" i="40"/>
  <c r="AF606" i="40"/>
  <c r="AG606" i="40"/>
  <c r="AE606" i="40"/>
  <c r="AD606" i="40"/>
  <c r="AC606" i="40"/>
  <c r="AA606" i="40"/>
  <c r="AB606" i="40"/>
  <c r="N1607" i="40"/>
  <c r="Z606" i="40" s="1"/>
  <c r="AI542" i="40"/>
  <c r="AH542" i="40"/>
  <c r="AG542" i="40"/>
  <c r="AF542" i="40"/>
  <c r="AE542" i="40"/>
  <c r="AD542" i="40"/>
  <c r="AC542" i="40"/>
  <c r="AB542" i="40"/>
  <c r="AA542" i="40"/>
  <c r="N1543" i="40"/>
  <c r="Z542" i="40" s="1"/>
  <c r="AI478" i="40"/>
  <c r="AG478" i="40"/>
  <c r="AH478" i="40"/>
  <c r="AF478" i="40"/>
  <c r="AE478" i="40"/>
  <c r="AD478" i="40"/>
  <c r="AC478" i="40"/>
  <c r="AB478" i="40"/>
  <c r="AA478" i="40"/>
  <c r="N1479" i="40"/>
  <c r="Z478" i="40" s="1"/>
  <c r="AI414" i="40"/>
  <c r="AG414" i="40"/>
  <c r="AH414" i="40"/>
  <c r="AF414" i="40"/>
  <c r="AE414" i="40"/>
  <c r="AD414" i="40"/>
  <c r="AB414" i="40"/>
  <c r="AC414" i="40"/>
  <c r="AA414" i="40"/>
  <c r="N1415" i="40"/>
  <c r="Z414" i="40" s="1"/>
  <c r="AI350" i="40"/>
  <c r="AG350" i="40"/>
  <c r="AH350" i="40"/>
  <c r="AF350" i="40"/>
  <c r="AE350" i="40"/>
  <c r="AD350" i="40"/>
  <c r="AC350" i="40"/>
  <c r="AB350" i="40"/>
  <c r="AA350" i="40"/>
  <c r="N1351" i="40"/>
  <c r="Z350" i="40" s="1"/>
  <c r="N1300" i="40"/>
  <c r="Z299" i="40" s="1"/>
  <c r="AI299" i="40"/>
  <c r="AH299" i="40"/>
  <c r="AG299" i="40"/>
  <c r="AF299" i="40"/>
  <c r="AE299" i="40"/>
  <c r="AD299" i="40"/>
  <c r="AC299" i="40"/>
  <c r="AB299" i="40"/>
  <c r="AA299" i="40"/>
  <c r="AI235" i="40"/>
  <c r="AH235" i="40"/>
  <c r="AG235" i="40"/>
  <c r="AF235" i="40"/>
  <c r="AE235" i="40"/>
  <c r="AC235" i="40"/>
  <c r="AD235" i="40"/>
  <c r="AB235" i="40"/>
  <c r="AA235" i="40"/>
  <c r="N1236" i="40"/>
  <c r="Z235" i="40" s="1"/>
  <c r="AI171" i="40"/>
  <c r="AH171" i="40"/>
  <c r="AG171" i="40"/>
  <c r="AF171" i="40"/>
  <c r="AE171" i="40"/>
  <c r="AC171" i="40"/>
  <c r="AD171" i="40"/>
  <c r="AB171" i="40"/>
  <c r="AA171" i="40"/>
  <c r="N1172" i="40"/>
  <c r="Z171" i="40" s="1"/>
  <c r="AI107" i="40"/>
  <c r="AH107" i="40"/>
  <c r="AG107" i="40"/>
  <c r="AF107" i="40"/>
  <c r="AE107" i="40"/>
  <c r="AC107" i="40"/>
  <c r="AD107" i="40"/>
  <c r="AB107" i="40"/>
  <c r="AA107" i="40"/>
  <c r="N1108" i="40"/>
  <c r="Z107" i="40" s="1"/>
  <c r="AI43" i="40"/>
  <c r="AH43" i="40"/>
  <c r="AG43" i="40"/>
  <c r="AF43" i="40"/>
  <c r="AE43" i="40"/>
  <c r="AC43" i="40"/>
  <c r="AD43" i="40"/>
  <c r="AB43" i="40"/>
  <c r="AA43" i="40"/>
  <c r="N1044" i="40"/>
  <c r="Z43" i="40" s="1"/>
  <c r="N1837" i="40"/>
  <c r="Z836" i="40" s="1"/>
  <c r="AI836" i="40"/>
  <c r="AH836" i="40"/>
  <c r="AF836" i="40"/>
  <c r="AG836" i="40"/>
  <c r="AE836" i="40"/>
  <c r="AD836" i="40"/>
  <c r="AC836" i="40"/>
  <c r="AA836" i="40"/>
  <c r="AB836" i="40"/>
  <c r="AI460" i="40"/>
  <c r="AH460" i="40"/>
  <c r="AG460" i="40"/>
  <c r="AF460" i="40"/>
  <c r="AE460" i="40"/>
  <c r="AD460" i="40"/>
  <c r="AB460" i="40"/>
  <c r="AC460" i="40"/>
  <c r="AA460" i="40"/>
  <c r="N1461" i="40"/>
  <c r="Z460" i="40" s="1"/>
  <c r="N1344" i="40"/>
  <c r="Z343" i="40" s="1"/>
  <c r="AI343" i="40"/>
  <c r="AH343" i="40"/>
  <c r="AG343" i="40"/>
  <c r="AE343" i="40"/>
  <c r="AF343" i="40"/>
  <c r="AD343" i="40"/>
  <c r="AB343" i="40"/>
  <c r="AC343" i="40"/>
  <c r="AA343" i="40"/>
  <c r="N1267" i="40"/>
  <c r="Z266" i="40" s="1"/>
  <c r="AI266" i="40"/>
  <c r="AH266" i="40"/>
  <c r="AG266" i="40"/>
  <c r="AF266" i="40"/>
  <c r="AE266" i="40"/>
  <c r="AD266" i="40"/>
  <c r="AC266" i="40"/>
  <c r="AB266" i="40"/>
  <c r="AA266" i="40"/>
  <c r="N1203" i="40"/>
  <c r="Z202" i="40" s="1"/>
  <c r="AI202" i="40"/>
  <c r="AH202" i="40"/>
  <c r="AG202" i="40"/>
  <c r="AF202" i="40"/>
  <c r="AE202" i="40"/>
  <c r="AD202" i="40"/>
  <c r="AC202" i="40"/>
  <c r="AB202" i="40"/>
  <c r="AA202" i="40"/>
  <c r="N1139" i="40"/>
  <c r="Z138" i="40" s="1"/>
  <c r="AI138" i="40"/>
  <c r="AH138" i="40"/>
  <c r="AG138" i="40"/>
  <c r="AF138" i="40"/>
  <c r="AE138" i="40"/>
  <c r="AC138" i="40"/>
  <c r="AD138" i="40"/>
  <c r="AB138" i="40"/>
  <c r="AA138" i="40"/>
  <c r="N1075" i="40"/>
  <c r="Z74" i="40" s="1"/>
  <c r="AI74" i="40"/>
  <c r="AH74" i="40"/>
  <c r="AG74" i="40"/>
  <c r="AF74" i="40"/>
  <c r="AD74" i="40"/>
  <c r="AE74" i="40"/>
  <c r="AC74" i="40"/>
  <c r="AB74" i="40"/>
  <c r="AA74" i="40"/>
  <c r="N1011" i="40"/>
  <c r="Z10" i="40" s="1"/>
  <c r="AI10" i="40"/>
  <c r="AH10" i="40"/>
  <c r="AG10" i="40"/>
  <c r="AF10" i="40"/>
  <c r="AD10" i="40"/>
  <c r="AE10" i="40"/>
  <c r="AC10" i="40"/>
  <c r="AB10" i="40"/>
  <c r="AA10" i="40"/>
  <c r="N1530" i="40"/>
  <c r="Z529" i="40" s="1"/>
  <c r="AH529" i="40"/>
  <c r="AI529" i="40"/>
  <c r="AG529" i="40"/>
  <c r="AF529" i="40"/>
  <c r="AE529" i="40"/>
  <c r="AD529" i="40"/>
  <c r="AC529" i="40"/>
  <c r="AB529" i="40"/>
  <c r="AA529" i="40"/>
  <c r="N1390" i="40"/>
  <c r="Z389" i="40" s="1"/>
  <c r="AI389" i="40"/>
  <c r="AH389" i="40"/>
  <c r="AF389" i="40"/>
  <c r="AG389" i="40"/>
  <c r="AE389" i="40"/>
  <c r="AD389" i="40"/>
  <c r="AC389" i="40"/>
  <c r="AB389" i="40"/>
  <c r="AA389" i="40"/>
  <c r="AI956" i="40"/>
  <c r="AH956" i="40"/>
  <c r="AG956" i="40"/>
  <c r="AF956" i="40"/>
  <c r="AE956" i="40"/>
  <c r="AD956" i="40"/>
  <c r="AC956" i="40"/>
  <c r="AA956" i="40"/>
  <c r="AB956" i="40"/>
  <c r="N1957" i="40"/>
  <c r="Z956" i="40" s="1"/>
  <c r="AI898" i="40"/>
  <c r="AH898" i="40"/>
  <c r="AG898" i="40"/>
  <c r="AF898" i="40"/>
  <c r="AD898" i="40"/>
  <c r="AE898" i="40"/>
  <c r="AC898" i="40"/>
  <c r="AA898" i="40"/>
  <c r="AB898" i="40"/>
  <c r="N1899" i="40"/>
  <c r="Z898" i="40" s="1"/>
  <c r="N1824" i="40"/>
  <c r="Z823" i="40" s="1"/>
  <c r="AI823" i="40"/>
  <c r="AH823" i="40"/>
  <c r="AG823" i="40"/>
  <c r="AF823" i="40"/>
  <c r="AE823" i="40"/>
  <c r="AD823" i="40"/>
  <c r="AC823" i="40"/>
  <c r="AB823" i="40"/>
  <c r="AA823" i="40"/>
  <c r="N1774" i="40"/>
  <c r="Z773" i="40" s="1"/>
  <c r="AH773" i="40"/>
  <c r="AI773" i="40"/>
  <c r="AG773" i="40"/>
  <c r="AF773" i="40"/>
  <c r="AE773" i="40"/>
  <c r="AD773" i="40"/>
  <c r="AC773" i="40"/>
  <c r="AB773" i="40"/>
  <c r="AA773" i="40"/>
  <c r="AI699" i="40"/>
  <c r="AH699" i="40"/>
  <c r="AF699" i="40"/>
  <c r="AG699" i="40"/>
  <c r="AE699" i="40"/>
  <c r="AD699" i="40"/>
  <c r="AC699" i="40"/>
  <c r="AA699" i="40"/>
  <c r="AB699" i="40"/>
  <c r="N1700" i="40"/>
  <c r="Z699" i="40" s="1"/>
  <c r="N1641" i="40"/>
  <c r="Z640" i="40" s="1"/>
  <c r="AH640" i="40"/>
  <c r="AI640" i="40"/>
  <c r="AG640" i="40"/>
  <c r="AF640" i="40"/>
  <c r="AE640" i="40"/>
  <c r="AD640" i="40"/>
  <c r="AA640" i="40"/>
  <c r="AB640" i="40"/>
  <c r="AC640" i="40"/>
  <c r="AI570" i="40"/>
  <c r="AH570" i="40"/>
  <c r="AG570" i="40"/>
  <c r="AF570" i="40"/>
  <c r="AE570" i="40"/>
  <c r="AD570" i="40"/>
  <c r="AC570" i="40"/>
  <c r="AB570" i="40"/>
  <c r="AA570" i="40"/>
  <c r="N1571" i="40"/>
  <c r="Z570" i="40" s="1"/>
  <c r="AI506" i="40"/>
  <c r="AH506" i="40"/>
  <c r="AG506" i="40"/>
  <c r="AF506" i="40"/>
  <c r="AE506" i="40"/>
  <c r="AD506" i="40"/>
  <c r="AC506" i="40"/>
  <c r="AB506" i="40"/>
  <c r="AA506" i="40"/>
  <c r="N1507" i="40"/>
  <c r="Z506" i="40" s="1"/>
  <c r="AI442" i="40"/>
  <c r="AH442" i="40"/>
  <c r="AG442" i="40"/>
  <c r="AF442" i="40"/>
  <c r="AE442" i="40"/>
  <c r="AD442" i="40"/>
  <c r="AC442" i="40"/>
  <c r="AB442" i="40"/>
  <c r="AA442" i="40"/>
  <c r="N1443" i="40"/>
  <c r="Z442" i="40" s="1"/>
  <c r="AI378" i="40"/>
  <c r="AH378" i="40"/>
  <c r="AG378" i="40"/>
  <c r="AF378" i="40"/>
  <c r="AE378" i="40"/>
  <c r="AD378" i="40"/>
  <c r="AC378" i="40"/>
  <c r="AB378" i="40"/>
  <c r="AA378" i="40"/>
  <c r="N1379" i="40"/>
  <c r="Z378" i="40" s="1"/>
  <c r="AI325" i="40"/>
  <c r="AH325" i="40"/>
  <c r="AF325" i="40"/>
  <c r="AG325" i="40"/>
  <c r="AE325" i="40"/>
  <c r="AD325" i="40"/>
  <c r="AC325" i="40"/>
  <c r="AB325" i="40"/>
  <c r="AA325" i="40"/>
  <c r="N1326" i="40"/>
  <c r="Z325" i="40" s="1"/>
  <c r="N1266" i="40"/>
  <c r="Z265" i="40" s="1"/>
  <c r="AI265" i="40"/>
  <c r="AH265" i="40"/>
  <c r="AG265" i="40"/>
  <c r="AF265" i="40"/>
  <c r="AE265" i="40"/>
  <c r="AD265" i="40"/>
  <c r="AC265" i="40"/>
  <c r="AA265" i="40"/>
  <c r="AB265" i="40"/>
  <c r="N1202" i="40"/>
  <c r="Z201" i="40" s="1"/>
  <c r="AI201" i="40"/>
  <c r="AH201" i="40"/>
  <c r="AG201" i="40"/>
  <c r="AF201" i="40"/>
  <c r="AE201" i="40"/>
  <c r="AD201" i="40"/>
  <c r="AC201" i="40"/>
  <c r="AA201" i="40"/>
  <c r="AB201" i="40"/>
  <c r="N1138" i="40"/>
  <c r="Z137" i="40" s="1"/>
  <c r="AI137" i="40"/>
  <c r="AH137" i="40"/>
  <c r="AG137" i="40"/>
  <c r="AF137" i="40"/>
  <c r="AE137" i="40"/>
  <c r="AD137" i="40"/>
  <c r="AC137" i="40"/>
  <c r="AA137" i="40"/>
  <c r="AB137" i="40"/>
  <c r="N1074" i="40"/>
  <c r="Z73" i="40" s="1"/>
  <c r="AI73" i="40"/>
  <c r="AH73" i="40"/>
  <c r="AG73" i="40"/>
  <c r="AF73" i="40"/>
  <c r="AE73" i="40"/>
  <c r="AD73" i="40"/>
  <c r="AC73" i="40"/>
  <c r="AA73" i="40"/>
  <c r="AB73" i="40"/>
  <c r="N1010" i="40"/>
  <c r="Z9" i="40" s="1"/>
  <c r="AI9" i="40"/>
  <c r="AH9" i="40"/>
  <c r="AG9" i="40"/>
  <c r="AF9" i="40"/>
  <c r="AE9" i="40"/>
  <c r="AD9" i="40"/>
  <c r="AC9" i="40"/>
  <c r="AA9" i="40"/>
  <c r="AB9" i="40"/>
  <c r="AH611" i="40"/>
  <c r="AI611" i="40"/>
  <c r="AF611" i="40"/>
  <c r="AG611" i="40"/>
  <c r="AE611" i="40"/>
  <c r="AD611" i="40"/>
  <c r="AC611" i="40"/>
  <c r="AA611" i="40"/>
  <c r="AB611" i="40"/>
  <c r="N1612" i="40"/>
  <c r="Z611" i="40" s="1"/>
  <c r="N1829" i="40"/>
  <c r="Z828" i="40" s="1"/>
  <c r="AI828" i="40"/>
  <c r="AH828" i="40"/>
  <c r="AF828" i="40"/>
  <c r="AG828" i="40"/>
  <c r="AE828" i="40"/>
  <c r="AD828" i="40"/>
  <c r="AC828" i="40"/>
  <c r="AA828" i="40"/>
  <c r="AB828" i="40"/>
  <c r="N1773" i="40"/>
  <c r="Z772" i="40" s="1"/>
  <c r="AI772" i="40"/>
  <c r="AG772" i="40"/>
  <c r="AH772" i="40"/>
  <c r="AF772" i="40"/>
  <c r="AE772" i="40"/>
  <c r="AD772" i="40"/>
  <c r="AC772" i="40"/>
  <c r="AA772" i="40"/>
  <c r="AB772" i="40"/>
  <c r="AI687" i="40"/>
  <c r="AH687" i="40"/>
  <c r="AG687" i="40"/>
  <c r="AE687" i="40"/>
  <c r="AF687" i="40"/>
  <c r="AD687" i="40"/>
  <c r="AC687" i="40"/>
  <c r="AB687" i="40"/>
  <c r="AA687" i="40"/>
  <c r="N1688" i="40"/>
  <c r="Z687" i="40" s="1"/>
  <c r="N1634" i="40"/>
  <c r="Z633" i="40" s="1"/>
  <c r="AH633" i="40"/>
  <c r="AI633" i="40"/>
  <c r="AG633" i="40"/>
  <c r="AF633" i="40"/>
  <c r="AE633" i="40"/>
  <c r="AD633" i="40"/>
  <c r="AC633" i="40"/>
  <c r="AA633" i="40"/>
  <c r="AB633" i="40"/>
  <c r="N1552" i="40"/>
  <c r="Z551" i="40" s="1"/>
  <c r="AH551" i="40"/>
  <c r="AI551" i="40"/>
  <c r="AG551" i="40"/>
  <c r="AE551" i="40"/>
  <c r="AF551" i="40"/>
  <c r="AD551" i="40"/>
  <c r="AC551" i="40"/>
  <c r="AB551" i="40"/>
  <c r="AA551" i="40"/>
  <c r="N1488" i="40"/>
  <c r="Z487" i="40" s="1"/>
  <c r="AH487" i="40"/>
  <c r="AI487" i="40"/>
  <c r="AG487" i="40"/>
  <c r="AE487" i="40"/>
  <c r="AF487" i="40"/>
  <c r="AD487" i="40"/>
  <c r="AC487" i="40"/>
  <c r="AB487" i="40"/>
  <c r="AA487" i="40"/>
  <c r="N1424" i="40"/>
  <c r="Z423" i="40" s="1"/>
  <c r="AH423" i="40"/>
  <c r="AI423" i="40"/>
  <c r="AG423" i="40"/>
  <c r="AE423" i="40"/>
  <c r="AF423" i="40"/>
  <c r="AD423" i="40"/>
  <c r="AB423" i="40"/>
  <c r="AC423" i="40"/>
  <c r="AA423" i="40"/>
  <c r="N1360" i="40"/>
  <c r="Z359" i="40" s="1"/>
  <c r="AI359" i="40"/>
  <c r="AH359" i="40"/>
  <c r="AG359" i="40"/>
  <c r="AE359" i="40"/>
  <c r="AF359" i="40"/>
  <c r="AD359" i="40"/>
  <c r="AC359" i="40"/>
  <c r="AB359" i="40"/>
  <c r="AA359" i="40"/>
  <c r="N1297" i="40"/>
  <c r="Z296" i="40" s="1"/>
  <c r="AI296" i="40"/>
  <c r="AH296" i="40"/>
  <c r="AG296" i="40"/>
  <c r="AF296" i="40"/>
  <c r="AE296" i="40"/>
  <c r="AC296" i="40"/>
  <c r="AD296" i="40"/>
  <c r="AB296" i="40"/>
  <c r="AA296" i="40"/>
  <c r="N1239" i="40"/>
  <c r="Z238" i="40" s="1"/>
  <c r="AI238" i="40"/>
  <c r="AG238" i="40"/>
  <c r="AH238" i="40"/>
  <c r="AF238" i="40"/>
  <c r="AE238" i="40"/>
  <c r="AD238" i="40"/>
  <c r="AB238" i="40"/>
  <c r="AC238" i="40"/>
  <c r="AA238" i="40"/>
  <c r="N1175" i="40"/>
  <c r="Z174" i="40" s="1"/>
  <c r="AI174" i="40"/>
  <c r="AG174" i="40"/>
  <c r="AH174" i="40"/>
  <c r="AF174" i="40"/>
  <c r="AE174" i="40"/>
  <c r="AD174" i="40"/>
  <c r="AB174" i="40"/>
  <c r="AC174" i="40"/>
  <c r="AA174" i="40"/>
  <c r="N1111" i="40"/>
  <c r="Z110" i="40" s="1"/>
  <c r="AI110" i="40"/>
  <c r="AG110" i="40"/>
  <c r="AH110" i="40"/>
  <c r="AF110" i="40"/>
  <c r="AD110" i="40"/>
  <c r="AE110" i="40"/>
  <c r="AC110" i="40"/>
  <c r="AB110" i="40"/>
  <c r="AA110" i="40"/>
  <c r="N1047" i="40"/>
  <c r="Z46" i="40" s="1"/>
  <c r="AI46" i="40"/>
  <c r="AG46" i="40"/>
  <c r="AH46" i="40"/>
  <c r="AF46" i="40"/>
  <c r="AD46" i="40"/>
  <c r="AE46" i="40"/>
  <c r="AC46" i="40"/>
  <c r="AB46" i="40"/>
  <c r="AA46" i="40"/>
  <c r="N1825" i="40"/>
  <c r="Z824" i="40" s="1"/>
  <c r="AI824" i="40"/>
  <c r="AH824" i="40"/>
  <c r="AF824" i="40"/>
  <c r="AG824" i="40"/>
  <c r="AE824" i="40"/>
  <c r="AD824" i="40"/>
  <c r="AC824" i="40"/>
  <c r="AA824" i="40"/>
  <c r="AB824" i="40"/>
  <c r="N1992" i="40"/>
  <c r="Z991" i="40" s="1"/>
  <c r="AI991" i="40"/>
  <c r="AH991" i="40"/>
  <c r="AG991" i="40"/>
  <c r="AE991" i="40"/>
  <c r="AF991" i="40"/>
  <c r="AD991" i="40"/>
  <c r="AC991" i="40"/>
  <c r="AB991" i="40"/>
  <c r="AA991" i="40"/>
  <c r="N1928" i="40"/>
  <c r="Z927" i="40" s="1"/>
  <c r="AI927" i="40"/>
  <c r="AH927" i="40"/>
  <c r="AG927" i="40"/>
  <c r="AE927" i="40"/>
  <c r="AF927" i="40"/>
  <c r="AD927" i="40"/>
  <c r="AC927" i="40"/>
  <c r="AB927" i="40"/>
  <c r="AA927" i="40"/>
  <c r="N1866" i="40"/>
  <c r="Z865" i="40" s="1"/>
  <c r="AI865" i="40"/>
  <c r="AH865" i="40"/>
  <c r="AG865" i="40"/>
  <c r="AF865" i="40"/>
  <c r="AE865" i="40"/>
  <c r="AD865" i="40"/>
  <c r="AC865" i="40"/>
  <c r="AB865" i="40"/>
  <c r="AA865" i="40"/>
  <c r="N1797" i="40"/>
  <c r="Z796" i="40" s="1"/>
  <c r="AI796" i="40"/>
  <c r="AG796" i="40"/>
  <c r="AH796" i="40"/>
  <c r="AF796" i="40"/>
  <c r="AE796" i="40"/>
  <c r="AD796" i="40"/>
  <c r="AC796" i="40"/>
  <c r="AA796" i="40"/>
  <c r="AB796" i="40"/>
  <c r="N1741" i="40"/>
  <c r="Z740" i="40" s="1"/>
  <c r="AI740" i="40"/>
  <c r="AG740" i="40"/>
  <c r="AH740" i="40"/>
  <c r="AF740" i="40"/>
  <c r="AE740" i="40"/>
  <c r="AD740" i="40"/>
  <c r="AC740" i="40"/>
  <c r="AA740" i="40"/>
  <c r="AB740" i="40"/>
  <c r="AI692" i="40"/>
  <c r="AG692" i="40"/>
  <c r="AH692" i="40"/>
  <c r="AF692" i="40"/>
  <c r="AE692" i="40"/>
  <c r="AD692" i="40"/>
  <c r="AA692" i="40"/>
  <c r="AB692" i="40"/>
  <c r="AC692" i="40"/>
  <c r="N1693" i="40"/>
  <c r="Z692" i="40" s="1"/>
  <c r="N1615" i="40"/>
  <c r="Z614" i="40" s="1"/>
  <c r="AI614" i="40"/>
  <c r="AH614" i="40"/>
  <c r="AG614" i="40"/>
  <c r="AF614" i="40"/>
  <c r="AE614" i="40"/>
  <c r="AD614" i="40"/>
  <c r="AC614" i="40"/>
  <c r="AA614" i="40"/>
  <c r="AB614" i="40"/>
  <c r="AI562" i="40"/>
  <c r="AH562" i="40"/>
  <c r="AG562" i="40"/>
  <c r="AF562" i="40"/>
  <c r="AE562" i="40"/>
  <c r="AD562" i="40"/>
  <c r="AC562" i="40"/>
  <c r="AB562" i="40"/>
  <c r="AA562" i="40"/>
  <c r="N1563" i="40"/>
  <c r="Z562" i="40" s="1"/>
  <c r="AI498" i="40"/>
  <c r="AH498" i="40"/>
  <c r="AG498" i="40"/>
  <c r="AF498" i="40"/>
  <c r="AE498" i="40"/>
  <c r="AD498" i="40"/>
  <c r="AC498" i="40"/>
  <c r="AB498" i="40"/>
  <c r="AA498" i="40"/>
  <c r="N1499" i="40"/>
  <c r="Z498" i="40" s="1"/>
  <c r="AI434" i="40"/>
  <c r="AH434" i="40"/>
  <c r="AG434" i="40"/>
  <c r="AF434" i="40"/>
  <c r="AE434" i="40"/>
  <c r="AD434" i="40"/>
  <c r="AC434" i="40"/>
  <c r="AA434" i="40"/>
  <c r="AB434" i="40"/>
  <c r="N1435" i="40"/>
  <c r="Z434" i="40" s="1"/>
  <c r="AI370" i="40"/>
  <c r="AH370" i="40"/>
  <c r="AG370" i="40"/>
  <c r="AE370" i="40"/>
  <c r="AF370" i="40"/>
  <c r="AD370" i="40"/>
  <c r="AC370" i="40"/>
  <c r="AB370" i="40"/>
  <c r="AA370" i="40"/>
  <c r="N1371" i="40"/>
  <c r="Z370" i="40" s="1"/>
  <c r="N1290" i="40"/>
  <c r="Z289" i="40" s="1"/>
  <c r="AI289" i="40"/>
  <c r="AH289" i="40"/>
  <c r="AG289" i="40"/>
  <c r="AF289" i="40"/>
  <c r="AE289" i="40"/>
  <c r="AD289" i="40"/>
  <c r="AC289" i="40"/>
  <c r="AA289" i="40"/>
  <c r="AB289" i="40"/>
  <c r="N1226" i="40"/>
  <c r="Z225" i="40" s="1"/>
  <c r="AI225" i="40"/>
  <c r="AH225" i="40"/>
  <c r="AG225" i="40"/>
  <c r="AF225" i="40"/>
  <c r="AE225" i="40"/>
  <c r="AD225" i="40"/>
  <c r="AC225" i="40"/>
  <c r="AA225" i="40"/>
  <c r="AB225" i="40"/>
  <c r="N1162" i="40"/>
  <c r="Z161" i="40" s="1"/>
  <c r="AI161" i="40"/>
  <c r="AH161" i="40"/>
  <c r="AG161" i="40"/>
  <c r="AF161" i="40"/>
  <c r="AE161" i="40"/>
  <c r="AD161" i="40"/>
  <c r="AC161" i="40"/>
  <c r="AA161" i="40"/>
  <c r="AB161" i="40"/>
  <c r="N1098" i="40"/>
  <c r="Z97" i="40" s="1"/>
  <c r="AI97" i="40"/>
  <c r="AH97" i="40"/>
  <c r="AG97" i="40"/>
  <c r="AF97" i="40"/>
  <c r="AE97" i="40"/>
  <c r="AD97" i="40"/>
  <c r="AC97" i="40"/>
  <c r="AA97" i="40"/>
  <c r="AB97" i="40"/>
  <c r="N1034" i="40"/>
  <c r="Z33" i="40" s="1"/>
  <c r="AI33" i="40"/>
  <c r="AH33" i="40"/>
  <c r="AG33" i="40"/>
  <c r="AF33" i="40"/>
  <c r="AE33" i="40"/>
  <c r="AD33" i="40"/>
  <c r="AC33" i="40"/>
  <c r="AA33" i="40"/>
  <c r="AB33" i="40"/>
  <c r="AI938" i="40"/>
  <c r="AH938" i="40"/>
  <c r="AG938" i="40"/>
  <c r="AF938" i="40"/>
  <c r="AD938" i="40"/>
  <c r="AE938" i="40"/>
  <c r="AC938" i="40"/>
  <c r="AA938" i="40"/>
  <c r="AB938" i="40"/>
  <c r="N1939" i="40"/>
  <c r="Z938" i="40" s="1"/>
  <c r="AI674" i="40"/>
  <c r="AH674" i="40"/>
  <c r="AG674" i="40"/>
  <c r="AF674" i="40"/>
  <c r="AD674" i="40"/>
  <c r="AE674" i="40"/>
  <c r="AC674" i="40"/>
  <c r="AA674" i="40"/>
  <c r="AB674" i="40"/>
  <c r="N1675" i="40"/>
  <c r="Z674" i="40" s="1"/>
  <c r="N1626" i="40"/>
  <c r="Z625" i="40" s="1"/>
  <c r="AH625" i="40"/>
  <c r="AI625" i="40"/>
  <c r="AG625" i="40"/>
  <c r="AF625" i="40"/>
  <c r="AE625" i="40"/>
  <c r="AD625" i="40"/>
  <c r="AC625" i="40"/>
  <c r="AA625" i="40"/>
  <c r="AB625" i="40"/>
  <c r="AI556" i="40"/>
  <c r="AH556" i="40"/>
  <c r="AG556" i="40"/>
  <c r="AF556" i="40"/>
  <c r="AE556" i="40"/>
  <c r="AD556" i="40"/>
  <c r="AB556" i="40"/>
  <c r="AC556" i="40"/>
  <c r="AA556" i="40"/>
  <c r="N1557" i="40"/>
  <c r="Z556" i="40" s="1"/>
  <c r="AI492" i="40"/>
  <c r="AH492" i="40"/>
  <c r="AG492" i="40"/>
  <c r="AF492" i="40"/>
  <c r="AE492" i="40"/>
  <c r="AD492" i="40"/>
  <c r="AB492" i="40"/>
  <c r="AC492" i="40"/>
  <c r="AA492" i="40"/>
  <c r="N1493" i="40"/>
  <c r="Z492" i="40" s="1"/>
  <c r="AI428" i="40"/>
  <c r="AH428" i="40"/>
  <c r="AG428" i="40"/>
  <c r="AF428" i="40"/>
  <c r="AE428" i="40"/>
  <c r="AD428" i="40"/>
  <c r="AB428" i="40"/>
  <c r="AC428" i="40"/>
  <c r="AA428" i="40"/>
  <c r="N1429" i="40"/>
  <c r="Z428" i="40" s="1"/>
  <c r="AI364" i="40"/>
  <c r="AH364" i="40"/>
  <c r="AG364" i="40"/>
  <c r="AF364" i="40"/>
  <c r="AE364" i="40"/>
  <c r="AC364" i="40"/>
  <c r="AD364" i="40"/>
  <c r="AB364" i="40"/>
  <c r="AA364" i="40"/>
  <c r="N1365" i="40"/>
  <c r="Z364" i="40" s="1"/>
  <c r="AI309" i="40"/>
  <c r="AH309" i="40"/>
  <c r="AG309" i="40"/>
  <c r="AF309" i="40"/>
  <c r="AE309" i="40"/>
  <c r="AD309" i="40"/>
  <c r="AC309" i="40"/>
  <c r="AB309" i="40"/>
  <c r="AA309" i="40"/>
  <c r="N1310" i="40"/>
  <c r="Z309" i="40" s="1"/>
  <c r="N1231" i="40"/>
  <c r="Z230" i="40" s="1"/>
  <c r="AI230" i="40"/>
  <c r="AG230" i="40"/>
  <c r="AH230" i="40"/>
  <c r="AF230" i="40"/>
  <c r="AE230" i="40"/>
  <c r="AD230" i="40"/>
  <c r="AC230" i="40"/>
  <c r="AB230" i="40"/>
  <c r="AA230" i="40"/>
  <c r="N1167" i="40"/>
  <c r="Z166" i="40" s="1"/>
  <c r="AI166" i="40"/>
  <c r="AG166" i="40"/>
  <c r="AH166" i="40"/>
  <c r="AF166" i="40"/>
  <c r="AE166" i="40"/>
  <c r="AD166" i="40"/>
  <c r="AC166" i="40"/>
  <c r="AB166" i="40"/>
  <c r="AA166" i="40"/>
  <c r="N1103" i="40"/>
  <c r="Z102" i="40" s="1"/>
  <c r="AI102" i="40"/>
  <c r="AG102" i="40"/>
  <c r="AH102" i="40"/>
  <c r="AF102" i="40"/>
  <c r="AD102" i="40"/>
  <c r="AE102" i="40"/>
  <c r="AC102" i="40"/>
  <c r="AB102" i="40"/>
  <c r="AA102" i="40"/>
  <c r="N1039" i="40"/>
  <c r="Z38" i="40" s="1"/>
  <c r="AI38" i="40"/>
  <c r="AG38" i="40"/>
  <c r="AH38" i="40"/>
  <c r="AF38" i="40"/>
  <c r="AD38" i="40"/>
  <c r="AE38" i="40"/>
  <c r="AC38" i="40"/>
  <c r="AB38" i="40"/>
  <c r="AA38" i="40"/>
  <c r="N1756" i="40"/>
  <c r="Z755" i="40" s="1"/>
  <c r="AI755" i="40"/>
  <c r="AH755" i="40"/>
  <c r="AF755" i="40"/>
  <c r="AG755" i="40"/>
  <c r="AE755" i="40"/>
  <c r="AD755" i="40"/>
  <c r="AC755" i="40"/>
  <c r="AA755" i="40"/>
  <c r="AB755" i="40"/>
  <c r="AI984" i="40"/>
  <c r="AH984" i="40"/>
  <c r="AG984" i="40"/>
  <c r="AF984" i="40"/>
  <c r="AE984" i="40"/>
  <c r="AD984" i="40"/>
  <c r="AC984" i="40"/>
  <c r="AA984" i="40"/>
  <c r="AB984" i="40"/>
  <c r="N1985" i="40"/>
  <c r="Z984" i="40" s="1"/>
  <c r="N1846" i="40"/>
  <c r="Z845" i="40" s="1"/>
  <c r="AH845" i="40"/>
  <c r="AI845" i="40"/>
  <c r="AF845" i="40"/>
  <c r="AG845" i="40"/>
  <c r="AE845" i="40"/>
  <c r="AD845" i="40"/>
  <c r="AC845" i="40"/>
  <c r="AB845" i="40"/>
  <c r="AA845" i="40"/>
  <c r="N1954" i="40"/>
  <c r="Z953" i="40" s="1"/>
  <c r="AI953" i="40"/>
  <c r="AH953" i="40"/>
  <c r="AG953" i="40"/>
  <c r="AE953" i="40"/>
  <c r="AF953" i="40"/>
  <c r="AD953" i="40"/>
  <c r="AC953" i="40"/>
  <c r="AB953" i="40"/>
  <c r="AA953" i="40"/>
  <c r="N1902" i="40"/>
  <c r="Z901" i="40" s="1"/>
  <c r="AH901" i="40"/>
  <c r="AI901" i="40"/>
  <c r="AG901" i="40"/>
  <c r="AE901" i="40"/>
  <c r="AF901" i="40"/>
  <c r="AD901" i="40"/>
  <c r="AC901" i="40"/>
  <c r="AB901" i="40"/>
  <c r="AA901" i="40"/>
  <c r="N1827" i="40"/>
  <c r="Z826" i="40" s="1"/>
  <c r="AI826" i="40"/>
  <c r="AH826" i="40"/>
  <c r="AG826" i="40"/>
  <c r="AF826" i="40"/>
  <c r="AE826" i="40"/>
  <c r="AD826" i="40"/>
  <c r="AC826" i="40"/>
  <c r="AA826" i="40"/>
  <c r="AB826" i="40"/>
  <c r="AI770" i="40"/>
  <c r="AH770" i="40"/>
  <c r="AG770" i="40"/>
  <c r="AF770" i="40"/>
  <c r="AD770" i="40"/>
  <c r="AE770" i="40"/>
  <c r="AC770" i="40"/>
  <c r="AA770" i="40"/>
  <c r="AB770" i="40"/>
  <c r="N1771" i="40"/>
  <c r="Z770" i="40" s="1"/>
  <c r="AI678" i="40"/>
  <c r="AH678" i="40"/>
  <c r="AG678" i="40"/>
  <c r="AF678" i="40"/>
  <c r="AE678" i="40"/>
  <c r="AD678" i="40"/>
  <c r="AC678" i="40"/>
  <c r="AA678" i="40"/>
  <c r="AB678" i="40"/>
  <c r="N1679" i="40"/>
  <c r="Z678" i="40" s="1"/>
  <c r="N1608" i="40"/>
  <c r="Z607" i="40" s="1"/>
  <c r="AH607" i="40"/>
  <c r="AI607" i="40"/>
  <c r="AG607" i="40"/>
  <c r="AF607" i="40"/>
  <c r="AE607" i="40"/>
  <c r="AD607" i="40"/>
  <c r="AC607" i="40"/>
  <c r="AB607" i="40"/>
  <c r="AA607" i="40"/>
  <c r="N1544" i="40"/>
  <c r="Z543" i="40" s="1"/>
  <c r="AH543" i="40"/>
  <c r="AI543" i="40"/>
  <c r="AG543" i="40"/>
  <c r="AF543" i="40"/>
  <c r="AE543" i="40"/>
  <c r="AD543" i="40"/>
  <c r="AC543" i="40"/>
  <c r="AB543" i="40"/>
  <c r="AA543" i="40"/>
  <c r="N1480" i="40"/>
  <c r="Z479" i="40" s="1"/>
  <c r="AH479" i="40"/>
  <c r="AI479" i="40"/>
  <c r="AG479" i="40"/>
  <c r="AF479" i="40"/>
  <c r="AE479" i="40"/>
  <c r="AD479" i="40"/>
  <c r="AC479" i="40"/>
  <c r="AB479" i="40"/>
  <c r="AA479" i="40"/>
  <c r="N1416" i="40"/>
  <c r="Z415" i="40" s="1"/>
  <c r="AH415" i="40"/>
  <c r="AI415" i="40"/>
  <c r="AG415" i="40"/>
  <c r="AF415" i="40"/>
  <c r="AE415" i="40"/>
  <c r="AD415" i="40"/>
  <c r="AB415" i="40"/>
  <c r="AC415" i="40"/>
  <c r="AA415" i="40"/>
  <c r="N1352" i="40"/>
  <c r="Z351" i="40" s="1"/>
  <c r="AI351" i="40"/>
  <c r="AH351" i="40"/>
  <c r="AG351" i="40"/>
  <c r="AE351" i="40"/>
  <c r="AF351" i="40"/>
  <c r="AD351" i="40"/>
  <c r="AC351" i="40"/>
  <c r="AB351" i="40"/>
  <c r="AA351" i="40"/>
  <c r="AI281" i="40"/>
  <c r="AH281" i="40"/>
  <c r="AG281" i="40"/>
  <c r="AF281" i="40"/>
  <c r="AE281" i="40"/>
  <c r="AD281" i="40"/>
  <c r="AC281" i="40"/>
  <c r="AA281" i="40"/>
  <c r="AB281" i="40"/>
  <c r="N1282" i="40"/>
  <c r="Z281" i="40" s="1"/>
  <c r="N1218" i="40"/>
  <c r="Z217" i="40" s="1"/>
  <c r="AI217" i="40"/>
  <c r="AH217" i="40"/>
  <c r="AG217" i="40"/>
  <c r="AF217" i="40"/>
  <c r="AE217" i="40"/>
  <c r="AD217" i="40"/>
  <c r="AC217" i="40"/>
  <c r="AA217" i="40"/>
  <c r="AB217" i="40"/>
  <c r="N1154" i="40"/>
  <c r="Z153" i="40" s="1"/>
  <c r="AI153" i="40"/>
  <c r="AH153" i="40"/>
  <c r="AG153" i="40"/>
  <c r="AF153" i="40"/>
  <c r="AE153" i="40"/>
  <c r="AD153" i="40"/>
  <c r="AC153" i="40"/>
  <c r="AA153" i="40"/>
  <c r="AB153" i="40"/>
  <c r="N1090" i="40"/>
  <c r="Z89" i="40" s="1"/>
  <c r="AI89" i="40"/>
  <c r="AH89" i="40"/>
  <c r="AG89" i="40"/>
  <c r="AF89" i="40"/>
  <c r="AE89" i="40"/>
  <c r="AD89" i="40"/>
  <c r="AC89" i="40"/>
  <c r="AA89" i="40"/>
  <c r="AB89" i="40"/>
  <c r="N1026" i="40"/>
  <c r="Z25" i="40" s="1"/>
  <c r="AI25" i="40"/>
  <c r="AH25" i="40"/>
  <c r="AG25" i="40"/>
  <c r="AF25" i="40"/>
  <c r="AE25" i="40"/>
  <c r="AD25" i="40"/>
  <c r="AC25" i="40"/>
  <c r="AA25" i="40"/>
  <c r="AB25" i="40"/>
  <c r="N1642" i="40"/>
  <c r="Z641" i="40" s="1"/>
  <c r="AH641" i="40"/>
  <c r="AI641" i="40"/>
  <c r="AG641" i="40"/>
  <c r="AF641" i="40"/>
  <c r="AE641" i="40"/>
  <c r="AD641" i="40"/>
  <c r="AC641" i="40"/>
  <c r="AA641" i="40"/>
  <c r="AB641" i="40"/>
  <c r="AI942" i="40"/>
  <c r="AH942" i="40"/>
  <c r="AG942" i="40"/>
  <c r="AF942" i="40"/>
  <c r="AE942" i="40"/>
  <c r="AD942" i="40"/>
  <c r="AC942" i="40"/>
  <c r="AA942" i="40"/>
  <c r="AB942" i="40"/>
  <c r="N1943" i="40"/>
  <c r="Z942" i="40" s="1"/>
  <c r="N1889" i="40"/>
  <c r="Z888" i="40" s="1"/>
  <c r="AI888" i="40"/>
  <c r="AH888" i="40"/>
  <c r="AF888" i="40"/>
  <c r="AG888" i="40"/>
  <c r="AE888" i="40"/>
  <c r="AD888" i="40"/>
  <c r="AC888" i="40"/>
  <c r="AA888" i="40"/>
  <c r="AB888" i="40"/>
  <c r="N1813" i="40"/>
  <c r="Z812" i="40" s="1"/>
  <c r="AI812" i="40"/>
  <c r="AH812" i="40"/>
  <c r="AF812" i="40"/>
  <c r="AG812" i="40"/>
  <c r="AE812" i="40"/>
  <c r="AD812" i="40"/>
  <c r="AA812" i="40"/>
  <c r="AC812" i="40"/>
  <c r="AB812" i="40"/>
  <c r="AH757" i="40"/>
  <c r="AI757" i="40"/>
  <c r="AF757" i="40"/>
  <c r="AG757" i="40"/>
  <c r="AE757" i="40"/>
  <c r="AD757" i="40"/>
  <c r="AC757" i="40"/>
  <c r="AB757" i="40"/>
  <c r="AA757" i="40"/>
  <c r="N1758" i="40"/>
  <c r="Z757" i="40" s="1"/>
  <c r="AI696" i="40"/>
  <c r="AG696" i="40"/>
  <c r="AH696" i="40"/>
  <c r="AF696" i="40"/>
  <c r="AE696" i="40"/>
  <c r="AD696" i="40"/>
  <c r="AC696" i="40"/>
  <c r="AA696" i="40"/>
  <c r="AB696" i="40"/>
  <c r="N1697" i="40"/>
  <c r="Z696" i="40" s="1"/>
  <c r="N1637" i="40"/>
  <c r="Z636" i="40" s="1"/>
  <c r="AI636" i="40"/>
  <c r="AH636" i="40"/>
  <c r="AG636" i="40"/>
  <c r="AF636" i="40"/>
  <c r="AE636" i="40"/>
  <c r="AD636" i="40"/>
  <c r="AC636" i="40"/>
  <c r="AA636" i="40"/>
  <c r="AB636" i="40"/>
  <c r="N1578" i="40"/>
  <c r="Z577" i="40" s="1"/>
  <c r="AH577" i="40"/>
  <c r="AI577" i="40"/>
  <c r="AG577" i="40"/>
  <c r="AF577" i="40"/>
  <c r="AE577" i="40"/>
  <c r="AD577" i="40"/>
  <c r="AC577" i="40"/>
  <c r="AA577" i="40"/>
  <c r="AB577" i="40"/>
  <c r="N1514" i="40"/>
  <c r="Z513" i="40" s="1"/>
  <c r="AH513" i="40"/>
  <c r="AI513" i="40"/>
  <c r="AG513" i="40"/>
  <c r="AF513" i="40"/>
  <c r="AE513" i="40"/>
  <c r="AD513" i="40"/>
  <c r="AC513" i="40"/>
  <c r="AA513" i="40"/>
  <c r="AB513" i="40"/>
  <c r="N1450" i="40"/>
  <c r="Z449" i="40" s="1"/>
  <c r="AH449" i="40"/>
  <c r="AI449" i="40"/>
  <c r="AG449" i="40"/>
  <c r="AF449" i="40"/>
  <c r="AE449" i="40"/>
  <c r="AD449" i="40"/>
  <c r="AC449" i="40"/>
  <c r="AA449" i="40"/>
  <c r="AB449" i="40"/>
  <c r="N1386" i="40"/>
  <c r="Z385" i="40" s="1"/>
  <c r="AI385" i="40"/>
  <c r="AH385" i="40"/>
  <c r="AG385" i="40"/>
  <c r="AF385" i="40"/>
  <c r="AE385" i="40"/>
  <c r="AD385" i="40"/>
  <c r="AC385" i="40"/>
  <c r="AA385" i="40"/>
  <c r="AB385" i="40"/>
  <c r="N1328" i="40"/>
  <c r="Z327" i="40" s="1"/>
  <c r="AI327" i="40"/>
  <c r="AH327" i="40"/>
  <c r="AG327" i="40"/>
  <c r="AF327" i="40"/>
  <c r="AE327" i="40"/>
  <c r="AD327" i="40"/>
  <c r="AC327" i="40"/>
  <c r="AB327" i="40"/>
  <c r="AA327" i="40"/>
  <c r="N1275" i="40"/>
  <c r="Z274" i="40" s="1"/>
  <c r="AI274" i="40"/>
  <c r="AH274" i="40"/>
  <c r="AG274" i="40"/>
  <c r="AF274" i="40"/>
  <c r="AE274" i="40"/>
  <c r="AD274" i="40"/>
  <c r="AC274" i="40"/>
  <c r="AB274" i="40"/>
  <c r="AA274" i="40"/>
  <c r="N1211" i="40"/>
  <c r="Z210" i="40" s="1"/>
  <c r="AI210" i="40"/>
  <c r="AH210" i="40"/>
  <c r="AG210" i="40"/>
  <c r="AF210" i="40"/>
  <c r="AE210" i="40"/>
  <c r="AD210" i="40"/>
  <c r="AB210" i="40"/>
  <c r="AC210" i="40"/>
  <c r="AA210" i="40"/>
  <c r="N1147" i="40"/>
  <c r="Z146" i="40" s="1"/>
  <c r="AI146" i="40"/>
  <c r="AH146" i="40"/>
  <c r="AG146" i="40"/>
  <c r="AF146" i="40"/>
  <c r="AE146" i="40"/>
  <c r="AC146" i="40"/>
  <c r="AD146" i="40"/>
  <c r="AB146" i="40"/>
  <c r="AA146" i="40"/>
  <c r="N1083" i="40"/>
  <c r="Z82" i="40" s="1"/>
  <c r="AI82" i="40"/>
  <c r="AH82" i="40"/>
  <c r="AG82" i="40"/>
  <c r="AF82" i="40"/>
  <c r="AD82" i="40"/>
  <c r="AE82" i="40"/>
  <c r="AC82" i="40"/>
  <c r="AB82" i="40"/>
  <c r="AA82" i="40"/>
  <c r="N1019" i="40"/>
  <c r="Z18" i="40" s="1"/>
  <c r="AI18" i="40"/>
  <c r="AH18" i="40"/>
  <c r="AG18" i="40"/>
  <c r="AF18" i="40"/>
  <c r="AD18" i="40"/>
  <c r="AE18" i="40"/>
  <c r="AC18" i="40"/>
  <c r="AB18" i="40"/>
  <c r="AA18" i="40"/>
  <c r="N1606" i="40"/>
  <c r="Z605" i="40" s="1"/>
  <c r="AH605" i="40"/>
  <c r="AI605" i="40"/>
  <c r="AF605" i="40"/>
  <c r="AG605" i="40"/>
  <c r="AE605" i="40"/>
  <c r="AD605" i="40"/>
  <c r="AC605" i="40"/>
  <c r="AA605" i="40"/>
  <c r="AB605" i="40"/>
  <c r="N1982" i="40"/>
  <c r="Z981" i="40" s="1"/>
  <c r="AH981" i="40"/>
  <c r="AI981" i="40"/>
  <c r="AG981" i="40"/>
  <c r="AE981" i="40"/>
  <c r="AF981" i="40"/>
  <c r="AD981" i="40"/>
  <c r="AC981" i="40"/>
  <c r="AB981" i="40"/>
  <c r="AA981" i="40"/>
  <c r="N1913" i="40"/>
  <c r="Z912" i="40" s="1"/>
  <c r="AI912" i="40"/>
  <c r="AH912" i="40"/>
  <c r="AF912" i="40"/>
  <c r="AG912" i="40"/>
  <c r="AE912" i="40"/>
  <c r="AD912" i="40"/>
  <c r="AA912" i="40"/>
  <c r="AB912" i="40"/>
  <c r="AC912" i="40"/>
  <c r="N1857" i="40"/>
  <c r="Z856" i="40" s="1"/>
  <c r="AI856" i="40"/>
  <c r="AH856" i="40"/>
  <c r="AF856" i="40"/>
  <c r="AG856" i="40"/>
  <c r="AE856" i="40"/>
  <c r="AD856" i="40"/>
  <c r="AC856" i="40"/>
  <c r="AA856" i="40"/>
  <c r="AB856" i="40"/>
  <c r="N1781" i="40"/>
  <c r="Z780" i="40" s="1"/>
  <c r="AI780" i="40"/>
  <c r="AG780" i="40"/>
  <c r="AH780" i="40"/>
  <c r="AF780" i="40"/>
  <c r="AE780" i="40"/>
  <c r="AD780" i="40"/>
  <c r="AA780" i="40"/>
  <c r="AC780" i="40"/>
  <c r="AB780" i="40"/>
  <c r="AI725" i="40"/>
  <c r="AH725" i="40"/>
  <c r="AF725" i="40"/>
  <c r="AG725" i="40"/>
  <c r="AE725" i="40"/>
  <c r="AD725" i="40"/>
  <c r="AC725" i="40"/>
  <c r="AB725" i="40"/>
  <c r="AA725" i="40"/>
  <c r="N1726" i="40"/>
  <c r="Z725" i="40" s="1"/>
  <c r="N1672" i="40"/>
  <c r="Z671" i="40" s="1"/>
  <c r="AH671" i="40"/>
  <c r="AI671" i="40"/>
  <c r="AG671" i="40"/>
  <c r="AF671" i="40"/>
  <c r="AE671" i="40"/>
  <c r="AD671" i="40"/>
  <c r="AC671" i="40"/>
  <c r="AB671" i="40"/>
  <c r="AA671" i="40"/>
  <c r="N1601" i="40"/>
  <c r="Z600" i="40" s="1"/>
  <c r="AH600" i="40"/>
  <c r="AI600" i="40"/>
  <c r="AG600" i="40"/>
  <c r="AF600" i="40"/>
  <c r="AE600" i="40"/>
  <c r="AD600" i="40"/>
  <c r="AC600" i="40"/>
  <c r="AA600" i="40"/>
  <c r="AB600" i="40"/>
  <c r="N1537" i="40"/>
  <c r="Z536" i="40" s="1"/>
  <c r="AH536" i="40"/>
  <c r="AI536" i="40"/>
  <c r="AG536" i="40"/>
  <c r="AF536" i="40"/>
  <c r="AE536" i="40"/>
  <c r="AD536" i="40"/>
  <c r="AB536" i="40"/>
  <c r="AC536" i="40"/>
  <c r="AA536" i="40"/>
  <c r="N1473" i="40"/>
  <c r="Z472" i="40" s="1"/>
  <c r="AH472" i="40"/>
  <c r="AI472" i="40"/>
  <c r="AG472" i="40"/>
  <c r="AF472" i="40"/>
  <c r="AE472" i="40"/>
  <c r="AD472" i="40"/>
  <c r="AB472" i="40"/>
  <c r="AC472" i="40"/>
  <c r="AA472" i="40"/>
  <c r="N1409" i="40"/>
  <c r="Z408" i="40" s="1"/>
  <c r="AH408" i="40"/>
  <c r="AI408" i="40"/>
  <c r="AG408" i="40"/>
  <c r="AF408" i="40"/>
  <c r="AE408" i="40"/>
  <c r="AD408" i="40"/>
  <c r="AB408" i="40"/>
  <c r="AC408" i="40"/>
  <c r="AA408" i="40"/>
  <c r="N1345" i="40"/>
  <c r="Z344" i="40" s="1"/>
  <c r="AI344" i="40"/>
  <c r="AH344" i="40"/>
  <c r="AG344" i="40"/>
  <c r="AF344" i="40"/>
  <c r="AE344" i="40"/>
  <c r="AC344" i="40"/>
  <c r="AD344" i="40"/>
  <c r="AB344" i="40"/>
  <c r="AA344" i="40"/>
  <c r="N1293" i="40"/>
  <c r="Z292" i="40" s="1"/>
  <c r="AI292" i="40"/>
  <c r="AH292" i="40"/>
  <c r="AG292" i="40"/>
  <c r="AF292" i="40"/>
  <c r="AE292" i="40"/>
  <c r="AC292" i="40"/>
  <c r="AD292" i="40"/>
  <c r="AB292" i="40"/>
  <c r="AA292" i="40"/>
  <c r="N1229" i="40"/>
  <c r="Z228" i="40" s="1"/>
  <c r="AI228" i="40"/>
  <c r="AH228" i="40"/>
  <c r="AG228" i="40"/>
  <c r="AF228" i="40"/>
  <c r="AE228" i="40"/>
  <c r="AC228" i="40"/>
  <c r="AD228" i="40"/>
  <c r="AB228" i="40"/>
  <c r="AA228" i="40"/>
  <c r="N1165" i="40"/>
  <c r="Z164" i="40" s="1"/>
  <c r="AI164" i="40"/>
  <c r="AH164" i="40"/>
  <c r="AG164" i="40"/>
  <c r="AF164" i="40"/>
  <c r="AE164" i="40"/>
  <c r="AC164" i="40"/>
  <c r="AD164" i="40"/>
  <c r="AB164" i="40"/>
  <c r="AA164" i="40"/>
  <c r="N1101" i="40"/>
  <c r="Z100" i="40" s="1"/>
  <c r="AI100" i="40"/>
  <c r="AH100" i="40"/>
  <c r="AG100" i="40"/>
  <c r="AF100" i="40"/>
  <c r="AE100" i="40"/>
  <c r="AD100" i="40"/>
  <c r="AC100" i="40"/>
  <c r="AB100" i="40"/>
  <c r="AA100" i="40"/>
  <c r="N1037" i="40"/>
  <c r="Z36" i="40" s="1"/>
  <c r="AI36" i="40"/>
  <c r="AH36" i="40"/>
  <c r="AG36" i="40"/>
  <c r="AF36" i="40"/>
  <c r="AE36" i="40"/>
  <c r="AD36" i="40"/>
  <c r="AC36" i="40"/>
  <c r="AB36" i="40"/>
  <c r="AA36" i="40"/>
  <c r="N1768" i="40"/>
  <c r="Z767" i="40" s="1"/>
  <c r="AI767" i="40"/>
  <c r="AH767" i="40"/>
  <c r="AG767" i="40"/>
  <c r="AF767" i="40"/>
  <c r="AE767" i="40"/>
  <c r="AD767" i="40"/>
  <c r="AC767" i="40"/>
  <c r="AB767" i="40"/>
  <c r="AA767" i="40"/>
  <c r="AH448" i="40"/>
  <c r="AI448" i="40"/>
  <c r="AG448" i="40"/>
  <c r="AF448" i="40"/>
  <c r="AE448" i="40"/>
  <c r="AD448" i="40"/>
  <c r="AB448" i="40"/>
  <c r="AC448" i="40"/>
  <c r="AA448" i="40"/>
  <c r="N1449" i="40"/>
  <c r="Z448" i="40" s="1"/>
  <c r="N1320" i="40"/>
  <c r="Z319" i="40" s="1"/>
  <c r="AI319" i="40"/>
  <c r="AH319" i="40"/>
  <c r="AG319" i="40"/>
  <c r="AF319" i="40"/>
  <c r="AE319" i="40"/>
  <c r="AD319" i="40"/>
  <c r="AC319" i="40"/>
  <c r="AB319" i="40"/>
  <c r="AA319" i="40"/>
  <c r="AI253" i="40"/>
  <c r="AH253" i="40"/>
  <c r="AF253" i="40"/>
  <c r="AG253" i="40"/>
  <c r="AE253" i="40"/>
  <c r="AD253" i="40"/>
  <c r="AC253" i="40"/>
  <c r="AB253" i="40"/>
  <c r="AA253" i="40"/>
  <c r="N1254" i="40"/>
  <c r="Z253" i="40" s="1"/>
  <c r="AI189" i="40"/>
  <c r="AH189" i="40"/>
  <c r="AG189" i="40"/>
  <c r="AF189" i="40"/>
  <c r="AE189" i="40"/>
  <c r="AD189" i="40"/>
  <c r="AC189" i="40"/>
  <c r="AB189" i="40"/>
  <c r="AA189" i="40"/>
  <c r="N1190" i="40"/>
  <c r="Z189" i="40" s="1"/>
  <c r="AI125" i="40"/>
  <c r="AH125" i="40"/>
  <c r="AG125" i="40"/>
  <c r="AF125" i="40"/>
  <c r="AE125" i="40"/>
  <c r="AD125" i="40"/>
  <c r="AC125" i="40"/>
  <c r="AB125" i="40"/>
  <c r="AA125" i="40"/>
  <c r="N1126" i="40"/>
  <c r="Z125" i="40" s="1"/>
  <c r="AI61" i="40"/>
  <c r="AH61" i="40"/>
  <c r="AG61" i="40"/>
  <c r="AF61" i="40"/>
  <c r="AE61" i="40"/>
  <c r="AD61" i="40"/>
  <c r="AC61" i="40"/>
  <c r="AB61" i="40"/>
  <c r="AA61" i="40"/>
  <c r="N1062" i="40"/>
  <c r="Z61" i="40" s="1"/>
  <c r="AI962" i="40"/>
  <c r="AH962" i="40"/>
  <c r="AG962" i="40"/>
  <c r="AF962" i="40"/>
  <c r="AD962" i="40"/>
  <c r="AE962" i="40"/>
  <c r="AC962" i="40"/>
  <c r="AA962" i="40"/>
  <c r="AB962" i="40"/>
  <c r="N1963" i="40"/>
  <c r="Z962" i="40" s="1"/>
  <c r="N1490" i="40"/>
  <c r="Z489" i="40" s="1"/>
  <c r="AH489" i="40"/>
  <c r="AI489" i="40"/>
  <c r="AG489" i="40"/>
  <c r="AF489" i="40"/>
  <c r="AE489" i="40"/>
  <c r="AD489" i="40"/>
  <c r="AC489" i="40"/>
  <c r="AA489" i="40"/>
  <c r="AB489" i="40"/>
  <c r="N1350" i="40"/>
  <c r="Z349" i="40" s="1"/>
  <c r="AI349" i="40"/>
  <c r="AH349" i="40"/>
  <c r="AF349" i="40"/>
  <c r="AG349" i="40"/>
  <c r="AE349" i="40"/>
  <c r="AD349" i="40"/>
  <c r="AC349" i="40"/>
  <c r="AB349" i="40"/>
  <c r="AA349" i="40"/>
  <c r="N1946" i="40"/>
  <c r="Z945" i="40" s="1"/>
  <c r="AI945" i="40"/>
  <c r="AH945" i="40"/>
  <c r="AG945" i="40"/>
  <c r="AE945" i="40"/>
  <c r="AF945" i="40"/>
  <c r="AD945" i="40"/>
  <c r="AC945" i="40"/>
  <c r="AB945" i="40"/>
  <c r="AA945" i="40"/>
  <c r="N1880" i="40"/>
  <c r="Z879" i="40" s="1"/>
  <c r="AI879" i="40"/>
  <c r="AH879" i="40"/>
  <c r="AG879" i="40"/>
  <c r="AE879" i="40"/>
  <c r="AF879" i="40"/>
  <c r="AD879" i="40"/>
  <c r="AC879" i="40"/>
  <c r="AB879" i="40"/>
  <c r="AA879" i="40"/>
  <c r="N1818" i="40"/>
  <c r="Z817" i="40" s="1"/>
  <c r="AI817" i="40"/>
  <c r="AH817" i="40"/>
  <c r="AG817" i="40"/>
  <c r="AF817" i="40"/>
  <c r="AE817" i="40"/>
  <c r="AD817" i="40"/>
  <c r="AC817" i="40"/>
  <c r="AB817" i="40"/>
  <c r="AA817" i="40"/>
  <c r="AI761" i="40"/>
  <c r="AH761" i="40"/>
  <c r="AG761" i="40"/>
  <c r="AF761" i="40"/>
  <c r="AE761" i="40"/>
  <c r="AD761" i="40"/>
  <c r="AC761" i="40"/>
  <c r="AB761" i="40"/>
  <c r="AA761" i="40"/>
  <c r="N1762" i="40"/>
  <c r="Z761" i="40" s="1"/>
  <c r="N1694" i="40"/>
  <c r="Z693" i="40" s="1"/>
  <c r="AI693" i="40"/>
  <c r="AH693" i="40"/>
  <c r="AF693" i="40"/>
  <c r="AG693" i="40"/>
  <c r="AE693" i="40"/>
  <c r="AD693" i="40"/>
  <c r="AC693" i="40"/>
  <c r="AB693" i="40"/>
  <c r="AA693" i="40"/>
  <c r="N1635" i="40"/>
  <c r="Z634" i="40" s="1"/>
  <c r="AI634" i="40"/>
  <c r="AH634" i="40"/>
  <c r="AG634" i="40"/>
  <c r="AF634" i="40"/>
  <c r="AE634" i="40"/>
  <c r="AD634" i="40"/>
  <c r="AC634" i="40"/>
  <c r="AA634" i="40"/>
  <c r="AB634" i="40"/>
  <c r="N1564" i="40"/>
  <c r="Z563" i="40" s="1"/>
  <c r="AH563" i="40"/>
  <c r="AI563" i="40"/>
  <c r="AF563" i="40"/>
  <c r="AG563" i="40"/>
  <c r="AE563" i="40"/>
  <c r="AD563" i="40"/>
  <c r="AC563" i="40"/>
  <c r="AB563" i="40"/>
  <c r="AA563" i="40"/>
  <c r="N1500" i="40"/>
  <c r="Z499" i="40" s="1"/>
  <c r="AH499" i="40"/>
  <c r="AI499" i="40"/>
  <c r="AG499" i="40"/>
  <c r="AF499" i="40"/>
  <c r="AE499" i="40"/>
  <c r="AD499" i="40"/>
  <c r="AC499" i="40"/>
  <c r="AB499" i="40"/>
  <c r="AA499" i="40"/>
  <c r="N1436" i="40"/>
  <c r="Z435" i="40" s="1"/>
  <c r="AH435" i="40"/>
  <c r="AI435" i="40"/>
  <c r="AG435" i="40"/>
  <c r="AF435" i="40"/>
  <c r="AE435" i="40"/>
  <c r="AD435" i="40"/>
  <c r="AC435" i="40"/>
  <c r="AA435" i="40"/>
  <c r="AB435" i="40"/>
  <c r="N1372" i="40"/>
  <c r="Z371" i="40" s="1"/>
  <c r="AI371" i="40"/>
  <c r="AH371" i="40"/>
  <c r="AG371" i="40"/>
  <c r="AF371" i="40"/>
  <c r="AE371" i="40"/>
  <c r="AD371" i="40"/>
  <c r="AC371" i="40"/>
  <c r="AB371" i="40"/>
  <c r="AA371" i="40"/>
  <c r="N1319" i="40"/>
  <c r="Z318" i="40" s="1"/>
  <c r="AI318" i="40"/>
  <c r="AG318" i="40"/>
  <c r="AH318" i="40"/>
  <c r="AF318" i="40"/>
  <c r="AE318" i="40"/>
  <c r="AD318" i="40"/>
  <c r="AC318" i="40"/>
  <c r="AB318" i="40"/>
  <c r="AA318" i="40"/>
  <c r="AI259" i="40"/>
  <c r="AH259" i="40"/>
  <c r="AG259" i="40"/>
  <c r="AF259" i="40"/>
  <c r="AE259" i="40"/>
  <c r="AD259" i="40"/>
  <c r="AC259" i="40"/>
  <c r="AB259" i="40"/>
  <c r="AA259" i="40"/>
  <c r="N1260" i="40"/>
  <c r="Z259" i="40" s="1"/>
  <c r="AI195" i="40"/>
  <c r="AH195" i="40"/>
  <c r="AG195" i="40"/>
  <c r="AF195" i="40"/>
  <c r="AE195" i="40"/>
  <c r="AC195" i="40"/>
  <c r="AD195" i="40"/>
  <c r="AB195" i="40"/>
  <c r="AA195" i="40"/>
  <c r="N1196" i="40"/>
  <c r="Z195" i="40" s="1"/>
  <c r="AI131" i="40"/>
  <c r="AH131" i="40"/>
  <c r="AG131" i="40"/>
  <c r="AF131" i="40"/>
  <c r="AE131" i="40"/>
  <c r="AC131" i="40"/>
  <c r="AD131" i="40"/>
  <c r="AB131" i="40"/>
  <c r="AA131" i="40"/>
  <c r="N1132" i="40"/>
  <c r="Z131" i="40" s="1"/>
  <c r="AI67" i="40"/>
  <c r="AH67" i="40"/>
  <c r="AG67" i="40"/>
  <c r="AF67" i="40"/>
  <c r="AE67" i="40"/>
  <c r="AD67" i="40"/>
  <c r="AC67" i="40"/>
  <c r="AB67" i="40"/>
  <c r="AA67" i="40"/>
  <c r="N1068" i="40"/>
  <c r="Z67" i="40" s="1"/>
  <c r="AI3" i="40"/>
  <c r="AH3" i="40"/>
  <c r="AG3" i="40"/>
  <c r="AF3" i="40"/>
  <c r="AE3" i="40"/>
  <c r="AD3" i="40"/>
  <c r="AC3" i="40"/>
  <c r="AB3" i="40"/>
  <c r="AA3" i="40"/>
  <c r="N1004" i="40"/>
  <c r="Z3" i="40" s="1"/>
  <c r="N1536" i="40"/>
  <c r="Z535" i="40" s="1"/>
  <c r="AH535" i="40"/>
  <c r="AI535" i="40"/>
  <c r="AG535" i="40"/>
  <c r="AF535" i="40"/>
  <c r="AE535" i="40"/>
  <c r="AD535" i="40"/>
  <c r="AC535" i="40"/>
  <c r="AB535" i="40"/>
  <c r="AA535" i="40"/>
  <c r="N1823" i="40"/>
  <c r="Z822" i="40" s="1"/>
  <c r="AI822" i="40"/>
  <c r="AH822" i="40"/>
  <c r="AF822" i="40"/>
  <c r="AG822" i="40"/>
  <c r="AE822" i="40"/>
  <c r="AD822" i="40"/>
  <c r="AC822" i="40"/>
  <c r="AA822" i="40"/>
  <c r="AB822" i="40"/>
  <c r="AI766" i="40"/>
  <c r="AH766" i="40"/>
  <c r="AF766" i="40"/>
  <c r="AG766" i="40"/>
  <c r="AE766" i="40"/>
  <c r="AD766" i="40"/>
  <c r="AC766" i="40"/>
  <c r="AA766" i="40"/>
  <c r="AB766" i="40"/>
  <c r="N1767" i="40"/>
  <c r="Z766" i="40" s="1"/>
  <c r="N1681" i="40"/>
  <c r="Z680" i="40" s="1"/>
  <c r="AI680" i="40"/>
  <c r="AG680" i="40"/>
  <c r="AH680" i="40"/>
  <c r="AF680" i="40"/>
  <c r="AE680" i="40"/>
  <c r="AD680" i="40"/>
  <c r="AA680" i="40"/>
  <c r="AB680" i="40"/>
  <c r="AC680" i="40"/>
  <c r="AH615" i="40"/>
  <c r="AI615" i="40"/>
  <c r="AG615" i="40"/>
  <c r="AE615" i="40"/>
  <c r="AF615" i="40"/>
  <c r="AD615" i="40"/>
  <c r="AC615" i="40"/>
  <c r="AB615" i="40"/>
  <c r="AA615" i="40"/>
  <c r="N1616" i="40"/>
  <c r="Z615" i="40" s="1"/>
  <c r="N1546" i="40"/>
  <c r="Z545" i="40" s="1"/>
  <c r="AH545" i="40"/>
  <c r="AI545" i="40"/>
  <c r="AG545" i="40"/>
  <c r="AF545" i="40"/>
  <c r="AE545" i="40"/>
  <c r="AD545" i="40"/>
  <c r="AC545" i="40"/>
  <c r="AA545" i="40"/>
  <c r="AB545" i="40"/>
  <c r="N1482" i="40"/>
  <c r="Z481" i="40" s="1"/>
  <c r="AH481" i="40"/>
  <c r="AI481" i="40"/>
  <c r="AG481" i="40"/>
  <c r="AF481" i="40"/>
  <c r="AE481" i="40"/>
  <c r="AD481" i="40"/>
  <c r="AC481" i="40"/>
  <c r="AA481" i="40"/>
  <c r="AB481" i="40"/>
  <c r="N1418" i="40"/>
  <c r="Z417" i="40" s="1"/>
  <c r="AH417" i="40"/>
  <c r="AI417" i="40"/>
  <c r="AG417" i="40"/>
  <c r="AF417" i="40"/>
  <c r="AE417" i="40"/>
  <c r="AD417" i="40"/>
  <c r="AC417" i="40"/>
  <c r="AA417" i="40"/>
  <c r="AB417" i="40"/>
  <c r="N1354" i="40"/>
  <c r="Z353" i="40" s="1"/>
  <c r="AI353" i="40"/>
  <c r="AH353" i="40"/>
  <c r="AG353" i="40"/>
  <c r="AF353" i="40"/>
  <c r="AE353" i="40"/>
  <c r="AD353" i="40"/>
  <c r="AC353" i="40"/>
  <c r="AA353" i="40"/>
  <c r="AB353" i="40"/>
  <c r="N1291" i="40"/>
  <c r="Z290" i="40" s="1"/>
  <c r="AI290" i="40"/>
  <c r="AH290" i="40"/>
  <c r="AG290" i="40"/>
  <c r="AF290" i="40"/>
  <c r="AE290" i="40"/>
  <c r="AD290" i="40"/>
  <c r="AC290" i="40"/>
  <c r="AB290" i="40"/>
  <c r="AA290" i="40"/>
  <c r="N1233" i="40"/>
  <c r="Z232" i="40" s="1"/>
  <c r="AI232" i="40"/>
  <c r="AH232" i="40"/>
  <c r="AG232" i="40"/>
  <c r="AF232" i="40"/>
  <c r="AE232" i="40"/>
  <c r="AC232" i="40"/>
  <c r="AD232" i="40"/>
  <c r="AB232" i="40"/>
  <c r="AA232" i="40"/>
  <c r="N1169" i="40"/>
  <c r="Z168" i="40" s="1"/>
  <c r="AI168" i="40"/>
  <c r="AH168" i="40"/>
  <c r="AG168" i="40"/>
  <c r="AF168" i="40"/>
  <c r="AE168" i="40"/>
  <c r="AC168" i="40"/>
  <c r="AD168" i="40"/>
  <c r="AB168" i="40"/>
  <c r="AA168" i="40"/>
  <c r="N1105" i="40"/>
  <c r="Z104" i="40" s="1"/>
  <c r="AI104" i="40"/>
  <c r="AH104" i="40"/>
  <c r="AG104" i="40"/>
  <c r="AF104" i="40"/>
  <c r="AE104" i="40"/>
  <c r="AC104" i="40"/>
  <c r="AD104" i="40"/>
  <c r="AB104" i="40"/>
  <c r="AA104" i="40"/>
  <c r="N1041" i="40"/>
  <c r="Z40" i="40" s="1"/>
  <c r="AI40" i="40"/>
  <c r="AH40" i="40"/>
  <c r="AG40" i="40"/>
  <c r="AF40" i="40"/>
  <c r="AE40" i="40"/>
  <c r="AC40" i="40"/>
  <c r="AD40" i="40"/>
  <c r="AB40" i="40"/>
  <c r="AA40" i="40"/>
  <c r="N1749" i="40"/>
  <c r="Z748" i="40" s="1"/>
  <c r="AI748" i="40"/>
  <c r="AG748" i="40"/>
  <c r="AH748" i="40"/>
  <c r="AF748" i="40"/>
  <c r="AE748" i="40"/>
  <c r="AD748" i="40"/>
  <c r="AA748" i="40"/>
  <c r="AC748" i="40"/>
  <c r="AB748" i="40"/>
  <c r="N1979" i="40"/>
  <c r="Z978" i="40" s="1"/>
  <c r="AI978" i="40"/>
  <c r="AH978" i="40"/>
  <c r="AG978" i="40"/>
  <c r="AF978" i="40"/>
  <c r="AE978" i="40"/>
  <c r="AD978" i="40"/>
  <c r="AC978" i="40"/>
  <c r="AA978" i="40"/>
  <c r="AB978" i="40"/>
  <c r="N1916" i="40"/>
  <c r="Z915" i="40" s="1"/>
  <c r="AI915" i="40"/>
  <c r="AH915" i="40"/>
  <c r="AF915" i="40"/>
  <c r="AG915" i="40"/>
  <c r="AE915" i="40"/>
  <c r="AD915" i="40"/>
  <c r="AC915" i="40"/>
  <c r="AA915" i="40"/>
  <c r="AB915" i="40"/>
  <c r="AI859" i="40"/>
  <c r="AH859" i="40"/>
  <c r="AF859" i="40"/>
  <c r="AG859" i="40"/>
  <c r="AE859" i="40"/>
  <c r="AD859" i="40"/>
  <c r="AC859" i="40"/>
  <c r="AA859" i="40"/>
  <c r="AB859" i="40"/>
  <c r="N1860" i="40"/>
  <c r="Z859" i="40" s="1"/>
  <c r="N1791" i="40"/>
  <c r="Z790" i="40" s="1"/>
  <c r="AI790" i="40"/>
  <c r="AH790" i="40"/>
  <c r="AG790" i="40"/>
  <c r="AF790" i="40"/>
  <c r="AE790" i="40"/>
  <c r="AD790" i="40"/>
  <c r="AC790" i="40"/>
  <c r="AA790" i="40"/>
  <c r="AB790" i="40"/>
  <c r="AI734" i="40"/>
  <c r="AH734" i="40"/>
  <c r="AF734" i="40"/>
  <c r="AG734" i="40"/>
  <c r="AE734" i="40"/>
  <c r="AD734" i="40"/>
  <c r="AC734" i="40"/>
  <c r="AA734" i="40"/>
  <c r="AB734" i="40"/>
  <c r="N1735" i="40"/>
  <c r="Z734" i="40" s="1"/>
  <c r="N1687" i="40"/>
  <c r="Z686" i="40" s="1"/>
  <c r="AI686" i="40"/>
  <c r="AH686" i="40"/>
  <c r="AG686" i="40"/>
  <c r="AF686" i="40"/>
  <c r="AE686" i="40"/>
  <c r="AD686" i="40"/>
  <c r="AC686" i="40"/>
  <c r="AA686" i="40"/>
  <c r="AB686" i="40"/>
  <c r="N1610" i="40"/>
  <c r="Z609" i="40" s="1"/>
  <c r="AH609" i="40"/>
  <c r="AI609" i="40"/>
  <c r="AG609" i="40"/>
  <c r="AF609" i="40"/>
  <c r="AE609" i="40"/>
  <c r="AD609" i="40"/>
  <c r="AC609" i="40"/>
  <c r="AA609" i="40"/>
  <c r="AB609" i="40"/>
  <c r="N1551" i="40"/>
  <c r="Z550" i="40" s="1"/>
  <c r="AI550" i="40"/>
  <c r="AH550" i="40"/>
  <c r="AF550" i="40"/>
  <c r="AG550" i="40"/>
  <c r="AE550" i="40"/>
  <c r="AD550" i="40"/>
  <c r="AC550" i="40"/>
  <c r="AB550" i="40"/>
  <c r="AA550" i="40"/>
  <c r="N1487" i="40"/>
  <c r="Z486" i="40" s="1"/>
  <c r="AI486" i="40"/>
  <c r="AH486" i="40"/>
  <c r="AF486" i="40"/>
  <c r="AG486" i="40"/>
  <c r="AE486" i="40"/>
  <c r="AD486" i="40"/>
  <c r="AC486" i="40"/>
  <c r="AB486" i="40"/>
  <c r="AA486" i="40"/>
  <c r="N1423" i="40"/>
  <c r="Z422" i="40" s="1"/>
  <c r="AI422" i="40"/>
  <c r="AG422" i="40"/>
  <c r="AH422" i="40"/>
  <c r="AF422" i="40"/>
  <c r="AE422" i="40"/>
  <c r="AD422" i="40"/>
  <c r="AB422" i="40"/>
  <c r="AC422" i="40"/>
  <c r="AA422" i="40"/>
  <c r="N1359" i="40"/>
  <c r="Z358" i="40" s="1"/>
  <c r="AI358" i="40"/>
  <c r="AG358" i="40"/>
  <c r="AH358" i="40"/>
  <c r="AF358" i="40"/>
  <c r="AE358" i="40"/>
  <c r="AD358" i="40"/>
  <c r="AC358" i="40"/>
  <c r="AB358" i="40"/>
  <c r="AA358" i="40"/>
  <c r="N1283" i="40"/>
  <c r="Z282" i="40" s="1"/>
  <c r="AI282" i="40"/>
  <c r="AH282" i="40"/>
  <c r="AG282" i="40"/>
  <c r="AF282" i="40"/>
  <c r="AE282" i="40"/>
  <c r="AD282" i="40"/>
  <c r="AB282" i="40"/>
  <c r="AC282" i="40"/>
  <c r="AA282" i="40"/>
  <c r="AI219" i="40"/>
  <c r="AH219" i="40"/>
  <c r="AG219" i="40"/>
  <c r="AF219" i="40"/>
  <c r="AE219" i="40"/>
  <c r="AC219" i="40"/>
  <c r="AD219" i="40"/>
  <c r="AB219" i="40"/>
  <c r="AA219" i="40"/>
  <c r="N1220" i="40"/>
  <c r="Z219" i="40" s="1"/>
  <c r="AI155" i="40"/>
  <c r="AH155" i="40"/>
  <c r="AG155" i="40"/>
  <c r="AF155" i="40"/>
  <c r="AE155" i="40"/>
  <c r="AC155" i="40"/>
  <c r="AD155" i="40"/>
  <c r="AB155" i="40"/>
  <c r="AA155" i="40"/>
  <c r="N1156" i="40"/>
  <c r="Z155" i="40" s="1"/>
  <c r="AI91" i="40"/>
  <c r="AH91" i="40"/>
  <c r="AG91" i="40"/>
  <c r="AF91" i="40"/>
  <c r="AE91" i="40"/>
  <c r="AD91" i="40"/>
  <c r="AC91" i="40"/>
  <c r="AB91" i="40"/>
  <c r="AA91" i="40"/>
  <c r="N1092" i="40"/>
  <c r="Z91" i="40" s="1"/>
  <c r="AI27" i="40"/>
  <c r="AH27" i="40"/>
  <c r="AG27" i="40"/>
  <c r="AF27" i="40"/>
  <c r="AE27" i="40"/>
  <c r="AD27" i="40"/>
  <c r="AC27" i="40"/>
  <c r="AB27" i="40"/>
  <c r="AA27" i="40"/>
  <c r="N1028" i="40"/>
  <c r="Z27" i="40" s="1"/>
  <c r="N1550" i="40"/>
  <c r="Z549" i="40" s="1"/>
  <c r="AH549" i="40"/>
  <c r="AI549" i="40"/>
  <c r="AF549" i="40"/>
  <c r="AG549" i="40"/>
  <c r="AE549" i="40"/>
  <c r="AD549" i="40"/>
  <c r="AC549" i="40"/>
  <c r="AB549" i="40"/>
  <c r="AA549" i="40"/>
  <c r="N1486" i="40"/>
  <c r="Z485" i="40" s="1"/>
  <c r="AH485" i="40"/>
  <c r="AI485" i="40"/>
  <c r="AF485" i="40"/>
  <c r="AG485" i="40"/>
  <c r="AE485" i="40"/>
  <c r="AD485" i="40"/>
  <c r="AC485" i="40"/>
  <c r="AB485" i="40"/>
  <c r="AA485" i="40"/>
  <c r="N1422" i="40"/>
  <c r="Z421" i="40" s="1"/>
  <c r="AH421" i="40"/>
  <c r="AI421" i="40"/>
  <c r="AF421" i="40"/>
  <c r="AG421" i="40"/>
  <c r="AE421" i="40"/>
  <c r="AD421" i="40"/>
  <c r="AC421" i="40"/>
  <c r="AA421" i="40"/>
  <c r="AB421" i="40"/>
  <c r="N1358" i="40"/>
  <c r="Z357" i="40" s="1"/>
  <c r="AI357" i="40"/>
  <c r="AH357" i="40"/>
  <c r="AF357" i="40"/>
  <c r="AG357" i="40"/>
  <c r="AE357" i="40"/>
  <c r="AD357" i="40"/>
  <c r="AC357" i="40"/>
  <c r="AB357" i="40"/>
  <c r="AA357" i="40"/>
  <c r="N1295" i="40"/>
  <c r="Z294" i="40" s="1"/>
  <c r="AI294" i="40"/>
  <c r="AG294" i="40"/>
  <c r="AH294" i="40"/>
  <c r="AF294" i="40"/>
  <c r="AE294" i="40"/>
  <c r="AD294" i="40"/>
  <c r="AC294" i="40"/>
  <c r="AB294" i="40"/>
  <c r="AA294" i="40"/>
  <c r="N1225" i="40"/>
  <c r="Z224" i="40" s="1"/>
  <c r="AI224" i="40"/>
  <c r="AH224" i="40"/>
  <c r="AG224" i="40"/>
  <c r="AF224" i="40"/>
  <c r="AE224" i="40"/>
  <c r="AC224" i="40"/>
  <c r="AD224" i="40"/>
  <c r="AB224" i="40"/>
  <c r="AA224" i="40"/>
  <c r="N1161" i="40"/>
  <c r="Z160" i="40" s="1"/>
  <c r="AI160" i="40"/>
  <c r="AH160" i="40"/>
  <c r="AG160" i="40"/>
  <c r="AF160" i="40"/>
  <c r="AE160" i="40"/>
  <c r="AC160" i="40"/>
  <c r="AD160" i="40"/>
  <c r="AB160" i="40"/>
  <c r="AA160" i="40"/>
  <c r="N1097" i="40"/>
  <c r="Z96" i="40" s="1"/>
  <c r="AI96" i="40"/>
  <c r="AH96" i="40"/>
  <c r="AG96" i="40"/>
  <c r="AF96" i="40"/>
  <c r="AE96" i="40"/>
  <c r="AC96" i="40"/>
  <c r="AD96" i="40"/>
  <c r="AB96" i="40"/>
  <c r="AA96" i="40"/>
  <c r="N1033" i="40"/>
  <c r="Z32" i="40" s="1"/>
  <c r="AI32" i="40"/>
  <c r="AH32" i="40"/>
  <c r="AG32" i="40"/>
  <c r="AF32" i="40"/>
  <c r="AE32" i="40"/>
  <c r="AC32" i="40"/>
  <c r="AD32" i="40"/>
  <c r="AB32" i="40"/>
  <c r="AA32" i="40"/>
  <c r="N1695" i="40"/>
  <c r="Z694" i="40" s="1"/>
  <c r="AI694" i="40"/>
  <c r="AH694" i="40"/>
  <c r="AG694" i="40"/>
  <c r="AF694" i="40"/>
  <c r="AE694" i="40"/>
  <c r="AD694" i="40"/>
  <c r="AC694" i="40"/>
  <c r="AA694" i="40"/>
  <c r="AB694" i="40"/>
  <c r="N1972" i="40"/>
  <c r="Z971" i="40" s="1"/>
  <c r="AI971" i="40"/>
  <c r="AH971" i="40"/>
  <c r="AF971" i="40"/>
  <c r="AG971" i="40"/>
  <c r="AE971" i="40"/>
  <c r="AD971" i="40"/>
  <c r="AC971" i="40"/>
  <c r="AA971" i="40"/>
  <c r="AB971" i="40"/>
  <c r="AI827" i="40"/>
  <c r="AH827" i="40"/>
  <c r="AF827" i="40"/>
  <c r="AG827" i="40"/>
  <c r="AE827" i="40"/>
  <c r="AD827" i="40"/>
  <c r="AC827" i="40"/>
  <c r="AA827" i="40"/>
  <c r="AB827" i="40"/>
  <c r="N1828" i="40"/>
  <c r="Z827" i="40" s="1"/>
  <c r="AI948" i="40"/>
  <c r="AH948" i="40"/>
  <c r="AG948" i="40"/>
  <c r="AF948" i="40"/>
  <c r="AE948" i="40"/>
  <c r="AD948" i="40"/>
  <c r="AA948" i="40"/>
  <c r="AB948" i="40"/>
  <c r="AC948" i="40"/>
  <c r="N1949" i="40"/>
  <c r="Z948" i="40" s="1"/>
  <c r="AI889" i="40"/>
  <c r="AH889" i="40"/>
  <c r="AG889" i="40"/>
  <c r="AF889" i="40"/>
  <c r="AE889" i="40"/>
  <c r="AD889" i="40"/>
  <c r="AC889" i="40"/>
  <c r="AB889" i="40"/>
  <c r="AA889" i="40"/>
  <c r="N1890" i="40"/>
  <c r="Z889" i="40" s="1"/>
  <c r="N1821" i="40"/>
  <c r="Z820" i="40" s="1"/>
  <c r="AI820" i="40"/>
  <c r="AH820" i="40"/>
  <c r="AF820" i="40"/>
  <c r="AG820" i="40"/>
  <c r="AE820" i="40"/>
  <c r="AD820" i="40"/>
  <c r="AA820" i="40"/>
  <c r="AB820" i="40"/>
  <c r="AC820" i="40"/>
  <c r="N1752" i="40"/>
  <c r="Z751" i="40" s="1"/>
  <c r="AI751" i="40"/>
  <c r="AH751" i="40"/>
  <c r="AG751" i="40"/>
  <c r="AE751" i="40"/>
  <c r="AF751" i="40"/>
  <c r="AD751" i="40"/>
  <c r="AC751" i="40"/>
  <c r="AB751" i="40"/>
  <c r="AA751" i="40"/>
  <c r="N1674" i="40"/>
  <c r="Z673" i="40" s="1"/>
  <c r="AH673" i="40"/>
  <c r="AI673" i="40"/>
  <c r="AG673" i="40"/>
  <c r="AF673" i="40"/>
  <c r="AE673" i="40"/>
  <c r="AD673" i="40"/>
  <c r="AC673" i="40"/>
  <c r="AB673" i="40"/>
  <c r="AA673" i="40"/>
  <c r="AI602" i="40"/>
  <c r="AH602" i="40"/>
  <c r="AG602" i="40"/>
  <c r="AF602" i="40"/>
  <c r="AE602" i="40"/>
  <c r="AD602" i="40"/>
  <c r="AC602" i="40"/>
  <c r="AA602" i="40"/>
  <c r="AB602" i="40"/>
  <c r="N1603" i="40"/>
  <c r="Z602" i="40" s="1"/>
  <c r="AI538" i="40"/>
  <c r="AH538" i="40"/>
  <c r="AG538" i="40"/>
  <c r="AF538" i="40"/>
  <c r="AE538" i="40"/>
  <c r="AD538" i="40"/>
  <c r="AC538" i="40"/>
  <c r="AB538" i="40"/>
  <c r="AA538" i="40"/>
  <c r="N1539" i="40"/>
  <c r="Z538" i="40" s="1"/>
  <c r="AI474" i="40"/>
  <c r="AH474" i="40"/>
  <c r="AG474" i="40"/>
  <c r="AF474" i="40"/>
  <c r="AE474" i="40"/>
  <c r="AD474" i="40"/>
  <c r="AC474" i="40"/>
  <c r="AB474" i="40"/>
  <c r="AA474" i="40"/>
  <c r="N1475" i="40"/>
  <c r="Z474" i="40" s="1"/>
  <c r="AI410" i="40"/>
  <c r="AH410" i="40"/>
  <c r="AG410" i="40"/>
  <c r="AF410" i="40"/>
  <c r="AE410" i="40"/>
  <c r="AD410" i="40"/>
  <c r="AB410" i="40"/>
  <c r="AC410" i="40"/>
  <c r="AA410" i="40"/>
  <c r="N1411" i="40"/>
  <c r="Z410" i="40" s="1"/>
  <c r="AI346" i="40"/>
  <c r="AH346" i="40"/>
  <c r="AG346" i="40"/>
  <c r="AF346" i="40"/>
  <c r="AE346" i="40"/>
  <c r="AD346" i="40"/>
  <c r="AB346" i="40"/>
  <c r="AC346" i="40"/>
  <c r="AA346" i="40"/>
  <c r="N1347" i="40"/>
  <c r="Z346" i="40" s="1"/>
  <c r="AI275" i="40"/>
  <c r="AH275" i="40"/>
  <c r="AG275" i="40"/>
  <c r="AF275" i="40"/>
  <c r="AE275" i="40"/>
  <c r="AD275" i="40"/>
  <c r="AC275" i="40"/>
  <c r="AB275" i="40"/>
  <c r="AA275" i="40"/>
  <c r="N1276" i="40"/>
  <c r="Z275" i="40" s="1"/>
  <c r="AI211" i="40"/>
  <c r="AH211" i="40"/>
  <c r="AG211" i="40"/>
  <c r="AF211" i="40"/>
  <c r="AE211" i="40"/>
  <c r="AC211" i="40"/>
  <c r="AD211" i="40"/>
  <c r="AB211" i="40"/>
  <c r="AA211" i="40"/>
  <c r="N1212" i="40"/>
  <c r="Z211" i="40" s="1"/>
  <c r="AI147" i="40"/>
  <c r="AH147" i="40"/>
  <c r="AG147" i="40"/>
  <c r="AF147" i="40"/>
  <c r="AE147" i="40"/>
  <c r="AC147" i="40"/>
  <c r="AD147" i="40"/>
  <c r="AB147" i="40"/>
  <c r="AA147" i="40"/>
  <c r="N1148" i="40"/>
  <c r="Z147" i="40" s="1"/>
  <c r="AI83" i="40"/>
  <c r="AH83" i="40"/>
  <c r="AG83" i="40"/>
  <c r="AF83" i="40"/>
  <c r="AE83" i="40"/>
  <c r="AC83" i="40"/>
  <c r="AD83" i="40"/>
  <c r="AB83" i="40"/>
  <c r="AA83" i="40"/>
  <c r="N1084" i="40"/>
  <c r="Z83" i="40" s="1"/>
  <c r="AI19" i="40"/>
  <c r="AH19" i="40"/>
  <c r="AG19" i="40"/>
  <c r="AF19" i="40"/>
  <c r="AE19" i="40"/>
  <c r="AC19" i="40"/>
  <c r="AD19" i="40"/>
  <c r="AB19" i="40"/>
  <c r="AA19" i="40"/>
  <c r="N1020" i="40"/>
  <c r="Z19" i="40" s="1"/>
  <c r="N1594" i="40"/>
  <c r="Z593" i="40" s="1"/>
  <c r="AH593" i="40"/>
  <c r="AI593" i="40"/>
  <c r="AG593" i="40"/>
  <c r="AF593" i="40"/>
  <c r="AE593" i="40"/>
  <c r="AD593" i="40"/>
  <c r="AC593" i="40"/>
  <c r="AA593" i="40"/>
  <c r="AB593" i="40"/>
  <c r="N1996" i="40"/>
  <c r="Z995" i="40" s="1"/>
  <c r="AI995" i="40"/>
  <c r="AH995" i="40"/>
  <c r="AF995" i="40"/>
  <c r="AG995" i="40"/>
  <c r="AE995" i="40"/>
  <c r="AD995" i="40"/>
  <c r="AC995" i="40"/>
  <c r="AA995" i="40"/>
  <c r="AB995" i="40"/>
  <c r="N1932" i="40"/>
  <c r="Z931" i="40" s="1"/>
  <c r="AI931" i="40"/>
  <c r="AH931" i="40"/>
  <c r="AF931" i="40"/>
  <c r="AG931" i="40"/>
  <c r="AE931" i="40"/>
  <c r="AD931" i="40"/>
  <c r="AC931" i="40"/>
  <c r="AA931" i="40"/>
  <c r="AB931" i="40"/>
  <c r="AI882" i="40"/>
  <c r="AH882" i="40"/>
  <c r="AG882" i="40"/>
  <c r="AF882" i="40"/>
  <c r="AE882" i="40"/>
  <c r="AD882" i="40"/>
  <c r="AC882" i="40"/>
  <c r="AA882" i="40"/>
  <c r="AB882" i="40"/>
  <c r="N1883" i="40"/>
  <c r="Z882" i="40" s="1"/>
  <c r="AI807" i="40"/>
  <c r="AH807" i="40"/>
  <c r="AG807" i="40"/>
  <c r="AE807" i="40"/>
  <c r="AF807" i="40"/>
  <c r="AD807" i="40"/>
  <c r="AC807" i="40"/>
  <c r="AB807" i="40"/>
  <c r="AA807" i="40"/>
  <c r="N1808" i="40"/>
  <c r="Z807" i="40" s="1"/>
  <c r="N1751" i="40"/>
  <c r="Z750" i="40" s="1"/>
  <c r="AI750" i="40"/>
  <c r="AH750" i="40"/>
  <c r="AG750" i="40"/>
  <c r="AF750" i="40"/>
  <c r="AE750" i="40"/>
  <c r="AD750" i="40"/>
  <c r="AC750" i="40"/>
  <c r="AA750" i="40"/>
  <c r="AB750" i="40"/>
  <c r="AI690" i="40"/>
  <c r="AH690" i="40"/>
  <c r="AG690" i="40"/>
  <c r="AF690" i="40"/>
  <c r="AE690" i="40"/>
  <c r="AD690" i="40"/>
  <c r="AC690" i="40"/>
  <c r="AA690" i="40"/>
  <c r="AB690" i="40"/>
  <c r="N1691" i="40"/>
  <c r="Z690" i="40" s="1"/>
  <c r="N1630" i="40"/>
  <c r="Z629" i="40" s="1"/>
  <c r="AH629" i="40"/>
  <c r="AI629" i="40"/>
  <c r="AF629" i="40"/>
  <c r="AG629" i="40"/>
  <c r="AE629" i="40"/>
  <c r="AD629" i="40"/>
  <c r="AC629" i="40"/>
  <c r="AB629" i="40"/>
  <c r="AA629" i="40"/>
  <c r="AI572" i="40"/>
  <c r="AH572" i="40"/>
  <c r="AG572" i="40"/>
  <c r="AF572" i="40"/>
  <c r="AE572" i="40"/>
  <c r="AD572" i="40"/>
  <c r="AB572" i="40"/>
  <c r="AC572" i="40"/>
  <c r="AA572" i="40"/>
  <c r="N1573" i="40"/>
  <c r="Z572" i="40" s="1"/>
  <c r="AI508" i="40"/>
  <c r="AH508" i="40"/>
  <c r="AG508" i="40"/>
  <c r="AF508" i="40"/>
  <c r="AE508" i="40"/>
  <c r="AD508" i="40"/>
  <c r="AB508" i="40"/>
  <c r="AC508" i="40"/>
  <c r="AA508" i="40"/>
  <c r="N1509" i="40"/>
  <c r="Z508" i="40" s="1"/>
  <c r="AI444" i="40"/>
  <c r="AH444" i="40"/>
  <c r="AG444" i="40"/>
  <c r="AF444" i="40"/>
  <c r="AE444" i="40"/>
  <c r="AD444" i="40"/>
  <c r="AB444" i="40"/>
  <c r="AC444" i="40"/>
  <c r="AA444" i="40"/>
  <c r="N1445" i="40"/>
  <c r="Z444" i="40" s="1"/>
  <c r="AI380" i="40"/>
  <c r="AH380" i="40"/>
  <c r="AG380" i="40"/>
  <c r="AF380" i="40"/>
  <c r="AE380" i="40"/>
  <c r="AC380" i="40"/>
  <c r="AD380" i="40"/>
  <c r="AB380" i="40"/>
  <c r="AA380" i="40"/>
  <c r="N1381" i="40"/>
  <c r="Z380" i="40" s="1"/>
  <c r="N1322" i="40"/>
  <c r="Z321" i="40" s="1"/>
  <c r="AI321" i="40"/>
  <c r="AH321" i="40"/>
  <c r="AG321" i="40"/>
  <c r="AF321" i="40"/>
  <c r="AE321" i="40"/>
  <c r="AD321" i="40"/>
  <c r="AC321" i="40"/>
  <c r="AA321" i="40"/>
  <c r="AB321" i="40"/>
  <c r="AI261" i="40"/>
  <c r="AH261" i="40"/>
  <c r="AF261" i="40"/>
  <c r="AG261" i="40"/>
  <c r="AE261" i="40"/>
  <c r="AD261" i="40"/>
  <c r="AC261" i="40"/>
  <c r="AB261" i="40"/>
  <c r="AA261" i="40"/>
  <c r="N1262" i="40"/>
  <c r="Z261" i="40" s="1"/>
  <c r="AI197" i="40"/>
  <c r="AH197" i="40"/>
  <c r="AG197" i="40"/>
  <c r="AF197" i="40"/>
  <c r="AE197" i="40"/>
  <c r="AD197" i="40"/>
  <c r="AC197" i="40"/>
  <c r="AB197" i="40"/>
  <c r="AA197" i="40"/>
  <c r="N1198" i="40"/>
  <c r="Z197" i="40" s="1"/>
  <c r="AI133" i="40"/>
  <c r="AH133" i="40"/>
  <c r="AG133" i="40"/>
  <c r="AF133" i="40"/>
  <c r="AE133" i="40"/>
  <c r="AD133" i="40"/>
  <c r="AC133" i="40"/>
  <c r="AB133" i="40"/>
  <c r="AA133" i="40"/>
  <c r="N1134" i="40"/>
  <c r="Z133" i="40" s="1"/>
  <c r="AI69" i="40"/>
  <c r="AH69" i="40"/>
  <c r="AG69" i="40"/>
  <c r="AF69" i="40"/>
  <c r="AE69" i="40"/>
  <c r="AD69" i="40"/>
  <c r="AC69" i="40"/>
  <c r="AB69" i="40"/>
  <c r="AA69" i="40"/>
  <c r="N1070" i="40"/>
  <c r="Z69" i="40" s="1"/>
  <c r="AI5" i="40"/>
  <c r="AH5" i="40"/>
  <c r="AG5" i="40"/>
  <c r="AF5" i="40"/>
  <c r="AE5" i="40"/>
  <c r="AD5" i="40"/>
  <c r="AC5" i="40"/>
  <c r="AB5" i="40"/>
  <c r="AA5" i="40"/>
  <c r="N1006" i="40"/>
  <c r="Z5" i="40" s="1"/>
  <c r="N1554" i="40"/>
  <c r="Z553" i="40" s="1"/>
  <c r="AH553" i="40"/>
  <c r="AI553" i="40"/>
  <c r="AG553" i="40"/>
  <c r="AF553" i="40"/>
  <c r="AE553" i="40"/>
  <c r="AD553" i="40"/>
  <c r="AC553" i="40"/>
  <c r="AA553" i="40"/>
  <c r="AB553" i="40"/>
  <c r="N1976" i="40"/>
  <c r="Z975" i="40" s="1"/>
  <c r="AI975" i="40"/>
  <c r="AH975" i="40"/>
  <c r="AG975" i="40"/>
  <c r="AF975" i="40"/>
  <c r="AE975" i="40"/>
  <c r="AD975" i="40"/>
  <c r="AC975" i="40"/>
  <c r="AB975" i="40"/>
  <c r="AA975" i="40"/>
  <c r="N1900" i="40"/>
  <c r="Z899" i="40" s="1"/>
  <c r="AI899" i="40"/>
  <c r="AH899" i="40"/>
  <c r="AF899" i="40"/>
  <c r="AG899" i="40"/>
  <c r="AE899" i="40"/>
  <c r="AD899" i="40"/>
  <c r="AC899" i="40"/>
  <c r="AA899" i="40"/>
  <c r="AB899" i="40"/>
  <c r="AI850" i="40"/>
  <c r="AH850" i="40"/>
  <c r="AG850" i="40"/>
  <c r="AF850" i="40"/>
  <c r="AE850" i="40"/>
  <c r="AD850" i="40"/>
  <c r="AC850" i="40"/>
  <c r="AA850" i="40"/>
  <c r="AB850" i="40"/>
  <c r="N1851" i="40"/>
  <c r="Z850" i="40" s="1"/>
  <c r="AI775" i="40"/>
  <c r="AH775" i="40"/>
  <c r="AG775" i="40"/>
  <c r="AE775" i="40"/>
  <c r="AF775" i="40"/>
  <c r="AD775" i="40"/>
  <c r="AC775" i="40"/>
  <c r="AB775" i="40"/>
  <c r="AA775" i="40"/>
  <c r="N1776" i="40"/>
  <c r="Z775" i="40" s="1"/>
  <c r="N1719" i="40"/>
  <c r="Z718" i="40" s="1"/>
  <c r="AI718" i="40"/>
  <c r="AH718" i="40"/>
  <c r="AG718" i="40"/>
  <c r="AF718" i="40"/>
  <c r="AE718" i="40"/>
  <c r="AD718" i="40"/>
  <c r="AC718" i="40"/>
  <c r="AA718" i="40"/>
  <c r="AB718" i="40"/>
  <c r="N1667" i="40"/>
  <c r="Z666" i="40" s="1"/>
  <c r="AI666" i="40"/>
  <c r="AH666" i="40"/>
  <c r="AG666" i="40"/>
  <c r="AF666" i="40"/>
  <c r="AE666" i="40"/>
  <c r="AD666" i="40"/>
  <c r="AC666" i="40"/>
  <c r="AA666" i="40"/>
  <c r="AB666" i="40"/>
  <c r="AI594" i="40"/>
  <c r="AH594" i="40"/>
  <c r="AG594" i="40"/>
  <c r="AF594" i="40"/>
  <c r="AE594" i="40"/>
  <c r="AD594" i="40"/>
  <c r="AC594" i="40"/>
  <c r="AA594" i="40"/>
  <c r="AB594" i="40"/>
  <c r="N1595" i="40"/>
  <c r="Z594" i="40" s="1"/>
  <c r="AI530" i="40"/>
  <c r="AH530" i="40"/>
  <c r="AG530" i="40"/>
  <c r="AF530" i="40"/>
  <c r="AE530" i="40"/>
  <c r="AD530" i="40"/>
  <c r="AC530" i="40"/>
  <c r="AB530" i="40"/>
  <c r="AA530" i="40"/>
  <c r="N1531" i="40"/>
  <c r="Z530" i="40" s="1"/>
  <c r="AI466" i="40"/>
  <c r="AH466" i="40"/>
  <c r="AG466" i="40"/>
  <c r="AF466" i="40"/>
  <c r="AE466" i="40"/>
  <c r="AD466" i="40"/>
  <c r="AC466" i="40"/>
  <c r="AB466" i="40"/>
  <c r="AA466" i="40"/>
  <c r="N1467" i="40"/>
  <c r="Z466" i="40" s="1"/>
  <c r="AI402" i="40"/>
  <c r="AH402" i="40"/>
  <c r="AG402" i="40"/>
  <c r="AE402" i="40"/>
  <c r="AF402" i="40"/>
  <c r="AD402" i="40"/>
  <c r="AB402" i="40"/>
  <c r="AC402" i="40"/>
  <c r="AA402" i="40"/>
  <c r="N1403" i="40"/>
  <c r="Z402" i="40" s="1"/>
  <c r="N1339" i="40"/>
  <c r="Z338" i="40" s="1"/>
  <c r="AI338" i="40"/>
  <c r="AH338" i="40"/>
  <c r="AG338" i="40"/>
  <c r="AF338" i="40"/>
  <c r="AE338" i="40"/>
  <c r="AD338" i="40"/>
  <c r="AC338" i="40"/>
  <c r="AB338" i="40"/>
  <c r="AA338" i="40"/>
  <c r="N1280" i="40"/>
  <c r="Z279" i="40" s="1"/>
  <c r="AI279" i="40"/>
  <c r="AH279" i="40"/>
  <c r="AG279" i="40"/>
  <c r="AF279" i="40"/>
  <c r="AE279" i="40"/>
  <c r="AD279" i="40"/>
  <c r="AB279" i="40"/>
  <c r="AC279" i="40"/>
  <c r="AA279" i="40"/>
  <c r="N1216" i="40"/>
  <c r="Z215" i="40" s="1"/>
  <c r="AI215" i="40"/>
  <c r="AH215" i="40"/>
  <c r="AG215" i="40"/>
  <c r="AF215" i="40"/>
  <c r="AE215" i="40"/>
  <c r="AD215" i="40"/>
  <c r="AC215" i="40"/>
  <c r="AB215" i="40"/>
  <c r="AA215" i="40"/>
  <c r="N1152" i="40"/>
  <c r="Z151" i="40" s="1"/>
  <c r="AI151" i="40"/>
  <c r="AH151" i="40"/>
  <c r="AG151" i="40"/>
  <c r="AF151" i="40"/>
  <c r="AE151" i="40"/>
  <c r="AD151" i="40"/>
  <c r="AC151" i="40"/>
  <c r="AB151" i="40"/>
  <c r="AA151" i="40"/>
  <c r="N1088" i="40"/>
  <c r="Z87" i="40" s="1"/>
  <c r="AI87" i="40"/>
  <c r="AH87" i="40"/>
  <c r="AG87" i="40"/>
  <c r="AF87" i="40"/>
  <c r="AE87" i="40"/>
  <c r="AD87" i="40"/>
  <c r="AC87" i="40"/>
  <c r="AB87" i="40"/>
  <c r="AA87" i="40"/>
  <c r="N1024" i="40"/>
  <c r="Z23" i="40" s="1"/>
  <c r="AI23" i="40"/>
  <c r="AH23" i="40"/>
  <c r="AG23" i="40"/>
  <c r="AF23" i="40"/>
  <c r="AE23" i="40"/>
  <c r="AD23" i="40"/>
  <c r="AC23" i="40"/>
  <c r="AB23" i="40"/>
  <c r="AA23" i="40"/>
  <c r="N1718" i="40"/>
  <c r="Z717" i="40" s="1"/>
  <c r="AI717" i="40"/>
  <c r="AH717" i="40"/>
  <c r="AG717" i="40"/>
  <c r="AF717" i="40"/>
  <c r="AE717" i="40"/>
  <c r="AD717" i="40"/>
  <c r="AC717" i="40"/>
  <c r="AB717" i="40"/>
  <c r="AA717" i="40"/>
  <c r="N1426" i="40"/>
  <c r="Z425" i="40" s="1"/>
  <c r="AH425" i="40"/>
  <c r="AI425" i="40"/>
  <c r="AG425" i="40"/>
  <c r="AF425" i="40"/>
  <c r="AE425" i="40"/>
  <c r="AD425" i="40"/>
  <c r="AC425" i="40"/>
  <c r="AA425" i="40"/>
  <c r="AB425" i="40"/>
  <c r="N1313" i="40"/>
  <c r="Z312" i="40" s="1"/>
  <c r="AI312" i="40"/>
  <c r="AH312" i="40"/>
  <c r="AG312" i="40"/>
  <c r="AF312" i="40"/>
  <c r="AE312" i="40"/>
  <c r="AC312" i="40"/>
  <c r="AD312" i="40"/>
  <c r="AB312" i="40"/>
  <c r="AA312" i="40"/>
  <c r="N1247" i="40"/>
  <c r="Z246" i="40" s="1"/>
  <c r="AI246" i="40"/>
  <c r="AH246" i="40"/>
  <c r="AG246" i="40"/>
  <c r="AF246" i="40"/>
  <c r="AE246" i="40"/>
  <c r="AD246" i="40"/>
  <c r="AB246" i="40"/>
  <c r="AC246" i="40"/>
  <c r="AA246" i="40"/>
  <c r="N1183" i="40"/>
  <c r="Z182" i="40" s="1"/>
  <c r="AI182" i="40"/>
  <c r="AH182" i="40"/>
  <c r="AG182" i="40"/>
  <c r="AF182" i="40"/>
  <c r="AE182" i="40"/>
  <c r="AD182" i="40"/>
  <c r="AC182" i="40"/>
  <c r="AB182" i="40"/>
  <c r="AA182" i="40"/>
  <c r="N1119" i="40"/>
  <c r="Z118" i="40" s="1"/>
  <c r="AI118" i="40"/>
  <c r="AH118" i="40"/>
  <c r="AG118" i="40"/>
  <c r="AF118" i="40"/>
  <c r="AD118" i="40"/>
  <c r="AE118" i="40"/>
  <c r="AC118" i="40"/>
  <c r="AB118" i="40"/>
  <c r="AA118" i="40"/>
  <c r="N1055" i="40"/>
  <c r="Z54" i="40" s="1"/>
  <c r="AI54" i="40"/>
  <c r="AH54" i="40"/>
  <c r="AG54" i="40"/>
  <c r="AF54" i="40"/>
  <c r="AD54" i="40"/>
  <c r="AE54" i="40"/>
  <c r="AC54" i="40"/>
  <c r="AB54" i="40"/>
  <c r="AA54" i="40"/>
  <c r="N1868" i="40"/>
  <c r="Z867" i="40" s="1"/>
  <c r="AI867" i="40"/>
  <c r="AH867" i="40"/>
  <c r="AF867" i="40"/>
  <c r="AG867" i="40"/>
  <c r="AE867" i="40"/>
  <c r="AD867" i="40"/>
  <c r="AC867" i="40"/>
  <c r="AA867" i="40"/>
  <c r="AB867" i="40"/>
  <c r="N1472" i="40"/>
  <c r="Z471" i="40" s="1"/>
  <c r="AH471" i="40"/>
  <c r="AI471" i="40"/>
  <c r="AG471" i="40"/>
  <c r="AF471" i="40"/>
  <c r="AE471" i="40"/>
  <c r="AD471" i="40"/>
  <c r="AC471" i="40"/>
  <c r="AB471" i="40"/>
  <c r="AA471" i="40"/>
  <c r="N2000" i="40"/>
  <c r="Z999" i="40" s="1"/>
  <c r="AI999" i="40"/>
  <c r="AH999" i="40"/>
  <c r="AG999" i="40"/>
  <c r="AF999" i="40"/>
  <c r="AD999" i="40"/>
  <c r="AE999" i="40"/>
  <c r="AC999" i="40"/>
  <c r="AB999" i="40"/>
  <c r="AA999" i="40"/>
  <c r="AI940" i="40"/>
  <c r="AH940" i="40"/>
  <c r="AG940" i="40"/>
  <c r="AF940" i="40"/>
  <c r="AE940" i="40"/>
  <c r="AD940" i="40"/>
  <c r="AA940" i="40"/>
  <c r="AC940" i="40"/>
  <c r="AB940" i="40"/>
  <c r="N1941" i="40"/>
  <c r="Z940" i="40" s="1"/>
  <c r="AI873" i="40"/>
  <c r="AH873" i="40"/>
  <c r="AG873" i="40"/>
  <c r="AF873" i="40"/>
  <c r="AE873" i="40"/>
  <c r="AD873" i="40"/>
  <c r="AC873" i="40"/>
  <c r="AB873" i="40"/>
  <c r="N1874" i="40"/>
  <c r="Z873" i="40" s="1"/>
  <c r="AA873" i="40"/>
  <c r="N1811" i="40"/>
  <c r="Z810" i="40" s="1"/>
  <c r="AI810" i="40"/>
  <c r="AH810" i="40"/>
  <c r="AG810" i="40"/>
  <c r="AF810" i="40"/>
  <c r="AD810" i="40"/>
  <c r="AE810" i="40"/>
  <c r="AC810" i="40"/>
  <c r="AA810" i="40"/>
  <c r="AB810" i="40"/>
  <c r="N1743" i="40"/>
  <c r="Z742" i="40" s="1"/>
  <c r="AI742" i="40"/>
  <c r="AH742" i="40"/>
  <c r="AG742" i="40"/>
  <c r="AF742" i="40"/>
  <c r="AE742" i="40"/>
  <c r="AD742" i="40"/>
  <c r="AC742" i="40"/>
  <c r="AA742" i="40"/>
  <c r="AB742" i="40"/>
  <c r="N1682" i="40"/>
  <c r="Z681" i="40" s="1"/>
  <c r="AI681" i="40"/>
  <c r="AH681" i="40"/>
  <c r="AG681" i="40"/>
  <c r="AF681" i="40"/>
  <c r="AE681" i="40"/>
  <c r="AD681" i="40"/>
  <c r="AC681" i="40"/>
  <c r="AB681" i="40"/>
  <c r="AA681" i="40"/>
  <c r="N1628" i="40"/>
  <c r="Z627" i="40" s="1"/>
  <c r="AH627" i="40"/>
  <c r="AI627" i="40"/>
  <c r="AF627" i="40"/>
  <c r="AG627" i="40"/>
  <c r="AE627" i="40"/>
  <c r="AD627" i="40"/>
  <c r="AC627" i="40"/>
  <c r="AA627" i="40"/>
  <c r="AB627" i="40"/>
  <c r="AI558" i="40"/>
  <c r="AH558" i="40"/>
  <c r="AG558" i="40"/>
  <c r="AF558" i="40"/>
  <c r="AE558" i="40"/>
  <c r="AD558" i="40"/>
  <c r="AC558" i="40"/>
  <c r="AA558" i="40"/>
  <c r="AB558" i="40"/>
  <c r="N1559" i="40"/>
  <c r="Z558" i="40" s="1"/>
  <c r="AI494" i="40"/>
  <c r="AH494" i="40"/>
  <c r="AG494" i="40"/>
  <c r="AF494" i="40"/>
  <c r="AE494" i="40"/>
  <c r="AD494" i="40"/>
  <c r="AC494" i="40"/>
  <c r="AA494" i="40"/>
  <c r="AB494" i="40"/>
  <c r="N1495" i="40"/>
  <c r="Z494" i="40" s="1"/>
  <c r="AI430" i="40"/>
  <c r="AG430" i="40"/>
  <c r="AH430" i="40"/>
  <c r="AF430" i="40"/>
  <c r="AE430" i="40"/>
  <c r="AD430" i="40"/>
  <c r="AB430" i="40"/>
  <c r="AC430" i="40"/>
  <c r="AA430" i="40"/>
  <c r="N1431" i="40"/>
  <c r="Z430" i="40" s="1"/>
  <c r="AI366" i="40"/>
  <c r="AG366" i="40"/>
  <c r="AH366" i="40"/>
  <c r="AF366" i="40"/>
  <c r="AE366" i="40"/>
  <c r="AD366" i="40"/>
  <c r="AB366" i="40"/>
  <c r="AC366" i="40"/>
  <c r="AA366" i="40"/>
  <c r="N1367" i="40"/>
  <c r="Z366" i="40" s="1"/>
  <c r="N1312" i="40"/>
  <c r="Z311" i="40" s="1"/>
  <c r="AI311" i="40"/>
  <c r="AH311" i="40"/>
  <c r="AG311" i="40"/>
  <c r="AE311" i="40"/>
  <c r="AF311" i="40"/>
  <c r="AD311" i="40"/>
  <c r="AB311" i="40"/>
  <c r="AC311" i="40"/>
  <c r="AA311" i="40"/>
  <c r="N1253" i="40"/>
  <c r="Z252" i="40" s="1"/>
  <c r="AI252" i="40"/>
  <c r="AH252" i="40"/>
  <c r="AG252" i="40"/>
  <c r="AF252" i="40"/>
  <c r="AE252" i="40"/>
  <c r="AC252" i="40"/>
  <c r="AD252" i="40"/>
  <c r="AB252" i="40"/>
  <c r="AA252" i="40"/>
  <c r="N1189" i="40"/>
  <c r="Z188" i="40" s="1"/>
  <c r="AI188" i="40"/>
  <c r="AH188" i="40"/>
  <c r="AG188" i="40"/>
  <c r="AF188" i="40"/>
  <c r="AE188" i="40"/>
  <c r="AC188" i="40"/>
  <c r="AD188" i="40"/>
  <c r="AB188" i="40"/>
  <c r="AA188" i="40"/>
  <c r="N1125" i="40"/>
  <c r="Z124" i="40" s="1"/>
  <c r="AI124" i="40"/>
  <c r="AH124" i="40"/>
  <c r="AG124" i="40"/>
  <c r="AF124" i="40"/>
  <c r="AE124" i="40"/>
  <c r="AC124" i="40"/>
  <c r="AD124" i="40"/>
  <c r="AB124" i="40"/>
  <c r="AA124" i="40"/>
  <c r="N1061" i="40"/>
  <c r="Z60" i="40" s="1"/>
  <c r="AI60" i="40"/>
  <c r="AH60" i="40"/>
  <c r="AG60" i="40"/>
  <c r="AF60" i="40"/>
  <c r="AE60" i="40"/>
  <c r="AD60" i="40"/>
  <c r="AC60" i="40"/>
  <c r="AB60" i="40"/>
  <c r="AA60" i="40"/>
  <c r="N2001" i="40"/>
  <c r="Z1000" i="40" s="1"/>
  <c r="AI1000" i="40"/>
  <c r="AH1000" i="40"/>
  <c r="AG1000" i="40"/>
  <c r="AF1000" i="40"/>
  <c r="AE1000" i="40"/>
  <c r="AD1000" i="40"/>
  <c r="AA1000" i="40"/>
  <c r="AB1000" i="40"/>
  <c r="AC1000" i="40"/>
  <c r="AI992" i="40"/>
  <c r="AH992" i="40"/>
  <c r="AG992" i="40"/>
  <c r="AF992" i="40"/>
  <c r="AE992" i="40"/>
  <c r="AD992" i="40"/>
  <c r="AA992" i="40"/>
  <c r="AB992" i="40"/>
  <c r="AC992" i="40"/>
  <c r="N1993" i="40"/>
  <c r="Z992" i="40" s="1"/>
  <c r="N1817" i="40"/>
  <c r="Z816" i="40" s="1"/>
  <c r="AI816" i="40"/>
  <c r="AH816" i="40"/>
  <c r="AF816" i="40"/>
  <c r="AG816" i="40"/>
  <c r="AE816" i="40"/>
  <c r="AD816" i="40"/>
  <c r="AA816" i="40"/>
  <c r="AB816" i="40"/>
  <c r="AC816" i="40"/>
  <c r="N1761" i="40"/>
  <c r="Z760" i="40" s="1"/>
  <c r="AI760" i="40"/>
  <c r="AG760" i="40"/>
  <c r="AH760" i="40"/>
  <c r="AF760" i="40"/>
  <c r="AE760" i="40"/>
  <c r="AD760" i="40"/>
  <c r="AC760" i="40"/>
  <c r="AA760" i="40"/>
  <c r="AB760" i="40"/>
  <c r="AI675" i="40"/>
  <c r="AH675" i="40"/>
  <c r="AF675" i="40"/>
  <c r="AG675" i="40"/>
  <c r="AE675" i="40"/>
  <c r="AD675" i="40"/>
  <c r="AC675" i="40"/>
  <c r="AA675" i="40"/>
  <c r="AB675" i="40"/>
  <c r="N1676" i="40"/>
  <c r="Z675" i="40" s="1"/>
  <c r="AI610" i="40"/>
  <c r="AH610" i="40"/>
  <c r="AG610" i="40"/>
  <c r="AF610" i="40"/>
  <c r="AD610" i="40"/>
  <c r="AE610" i="40"/>
  <c r="AC610" i="40"/>
  <c r="AA610" i="40"/>
  <c r="AB610" i="40"/>
  <c r="N1611" i="40"/>
  <c r="Z610" i="40" s="1"/>
  <c r="AI540" i="40"/>
  <c r="AH540" i="40"/>
  <c r="AG540" i="40"/>
  <c r="AF540" i="40"/>
  <c r="AE540" i="40"/>
  <c r="AD540" i="40"/>
  <c r="AB540" i="40"/>
  <c r="AC540" i="40"/>
  <c r="AA540" i="40"/>
  <c r="N1541" i="40"/>
  <c r="Z540" i="40" s="1"/>
  <c r="AI476" i="40"/>
  <c r="AH476" i="40"/>
  <c r="AG476" i="40"/>
  <c r="AF476" i="40"/>
  <c r="AE476" i="40"/>
  <c r="AD476" i="40"/>
  <c r="AB476" i="40"/>
  <c r="AC476" i="40"/>
  <c r="AA476" i="40"/>
  <c r="N1477" i="40"/>
  <c r="Z476" i="40" s="1"/>
  <c r="AI412" i="40"/>
  <c r="AH412" i="40"/>
  <c r="AG412" i="40"/>
  <c r="AF412" i="40"/>
  <c r="AE412" i="40"/>
  <c r="AD412" i="40"/>
  <c r="AB412" i="40"/>
  <c r="AC412" i="40"/>
  <c r="AA412" i="40"/>
  <c r="N1413" i="40"/>
  <c r="Z412" i="40" s="1"/>
  <c r="AI348" i="40"/>
  <c r="AH348" i="40"/>
  <c r="AG348" i="40"/>
  <c r="AF348" i="40"/>
  <c r="AE348" i="40"/>
  <c r="AC348" i="40"/>
  <c r="AD348" i="40"/>
  <c r="AB348" i="40"/>
  <c r="AA348" i="40"/>
  <c r="N1349" i="40"/>
  <c r="Z348" i="40" s="1"/>
  <c r="N1284" i="40"/>
  <c r="Z283" i="40" s="1"/>
  <c r="AI283" i="40"/>
  <c r="AH283" i="40"/>
  <c r="AG283" i="40"/>
  <c r="AF283" i="40"/>
  <c r="AE283" i="40"/>
  <c r="AD283" i="40"/>
  <c r="AC283" i="40"/>
  <c r="AB283" i="40"/>
  <c r="AA283" i="40"/>
  <c r="N1227" i="40"/>
  <c r="Z226" i="40" s="1"/>
  <c r="AI226" i="40"/>
  <c r="AH226" i="40"/>
  <c r="AG226" i="40"/>
  <c r="AF226" i="40"/>
  <c r="AE226" i="40"/>
  <c r="AD226" i="40"/>
  <c r="AC226" i="40"/>
  <c r="AB226" i="40"/>
  <c r="AA226" i="40"/>
  <c r="N1163" i="40"/>
  <c r="Z162" i="40" s="1"/>
  <c r="AI162" i="40"/>
  <c r="AH162" i="40"/>
  <c r="AG162" i="40"/>
  <c r="AF162" i="40"/>
  <c r="AE162" i="40"/>
  <c r="AD162" i="40"/>
  <c r="AB162" i="40"/>
  <c r="AC162" i="40"/>
  <c r="AA162" i="40"/>
  <c r="N1099" i="40"/>
  <c r="Z98" i="40" s="1"/>
  <c r="AI98" i="40"/>
  <c r="AH98" i="40"/>
  <c r="AG98" i="40"/>
  <c r="AF98" i="40"/>
  <c r="AD98" i="40"/>
  <c r="AE98" i="40"/>
  <c r="AC98" i="40"/>
  <c r="AB98" i="40"/>
  <c r="AA98" i="40"/>
  <c r="N1035" i="40"/>
  <c r="Z34" i="40" s="1"/>
  <c r="AI34" i="40"/>
  <c r="AH34" i="40"/>
  <c r="AG34" i="40"/>
  <c r="AF34" i="40"/>
  <c r="AD34" i="40"/>
  <c r="AE34" i="40"/>
  <c r="AC34" i="40"/>
  <c r="AB34" i="40"/>
  <c r="AA34" i="40"/>
  <c r="N1683" i="40"/>
  <c r="Z682" i="40" s="1"/>
  <c r="AI682" i="40"/>
  <c r="AH682" i="40"/>
  <c r="AG682" i="40"/>
  <c r="AF682" i="40"/>
  <c r="AD682" i="40"/>
  <c r="AE682" i="40"/>
  <c r="AC682" i="40"/>
  <c r="AA682" i="40"/>
  <c r="AB682" i="40"/>
  <c r="AI972" i="40"/>
  <c r="AH972" i="40"/>
  <c r="AG972" i="40"/>
  <c r="AF972" i="40"/>
  <c r="AE972" i="40"/>
  <c r="AD972" i="40"/>
  <c r="AA972" i="40"/>
  <c r="AC972" i="40"/>
  <c r="AB972" i="40"/>
  <c r="N1973" i="40"/>
  <c r="Z972" i="40" s="1"/>
  <c r="N1909" i="40"/>
  <c r="Z908" i="40" s="1"/>
  <c r="AI908" i="40"/>
  <c r="AH908" i="40"/>
  <c r="AG908" i="40"/>
  <c r="AF908" i="40"/>
  <c r="AE908" i="40"/>
  <c r="AD908" i="40"/>
  <c r="AA908" i="40"/>
  <c r="AC908" i="40"/>
  <c r="AB908" i="40"/>
  <c r="AH853" i="40"/>
  <c r="AI853" i="40"/>
  <c r="AF853" i="40"/>
  <c r="AG853" i="40"/>
  <c r="AE853" i="40"/>
  <c r="AD853" i="40"/>
  <c r="AC853" i="40"/>
  <c r="AB853" i="40"/>
  <c r="AA853" i="40"/>
  <c r="N1854" i="40"/>
  <c r="Z853" i="40" s="1"/>
  <c r="N1785" i="40"/>
  <c r="Z784" i="40" s="1"/>
  <c r="AI784" i="40"/>
  <c r="AG784" i="40"/>
  <c r="AH784" i="40"/>
  <c r="AF784" i="40"/>
  <c r="AE784" i="40"/>
  <c r="AD784" i="40"/>
  <c r="AA784" i="40"/>
  <c r="AB784" i="40"/>
  <c r="AC784" i="40"/>
  <c r="N1729" i="40"/>
  <c r="Z728" i="40" s="1"/>
  <c r="AI728" i="40"/>
  <c r="AG728" i="40"/>
  <c r="AH728" i="40"/>
  <c r="AF728" i="40"/>
  <c r="AE728" i="40"/>
  <c r="AD728" i="40"/>
  <c r="AC728" i="40"/>
  <c r="AA728" i="40"/>
  <c r="AB728" i="40"/>
  <c r="N1680" i="40"/>
  <c r="Z679" i="40" s="1"/>
  <c r="AI679" i="40"/>
  <c r="AH679" i="40"/>
  <c r="AG679" i="40"/>
  <c r="AE679" i="40"/>
  <c r="AF679" i="40"/>
  <c r="AD679" i="40"/>
  <c r="AC679" i="40"/>
  <c r="AB679" i="40"/>
  <c r="AA679" i="40"/>
  <c r="AH603" i="40"/>
  <c r="AI603" i="40"/>
  <c r="AF603" i="40"/>
  <c r="AG603" i="40"/>
  <c r="AE603" i="40"/>
  <c r="AD603" i="40"/>
  <c r="AC603" i="40"/>
  <c r="AA603" i="40"/>
  <c r="AB603" i="40"/>
  <c r="N1604" i="40"/>
  <c r="Z603" i="40" s="1"/>
  <c r="N1540" i="40"/>
  <c r="Z539" i="40" s="1"/>
  <c r="AH539" i="40"/>
  <c r="AI539" i="40"/>
  <c r="AG539" i="40"/>
  <c r="AF539" i="40"/>
  <c r="AE539" i="40"/>
  <c r="AD539" i="40"/>
  <c r="AC539" i="40"/>
  <c r="AB539" i="40"/>
  <c r="AA539" i="40"/>
  <c r="N1476" i="40"/>
  <c r="Z475" i="40" s="1"/>
  <c r="AH475" i="40"/>
  <c r="AI475" i="40"/>
  <c r="AG475" i="40"/>
  <c r="AF475" i="40"/>
  <c r="AE475" i="40"/>
  <c r="AD475" i="40"/>
  <c r="AC475" i="40"/>
  <c r="AB475" i="40"/>
  <c r="AA475" i="40"/>
  <c r="N1412" i="40"/>
  <c r="Z411" i="40" s="1"/>
  <c r="AH411" i="40"/>
  <c r="AI411" i="40"/>
  <c r="AG411" i="40"/>
  <c r="AF411" i="40"/>
  <c r="AE411" i="40"/>
  <c r="AD411" i="40"/>
  <c r="AC411" i="40"/>
  <c r="AB411" i="40"/>
  <c r="AA411" i="40"/>
  <c r="N1348" i="40"/>
  <c r="Z347" i="40" s="1"/>
  <c r="AI347" i="40"/>
  <c r="AH347" i="40"/>
  <c r="AG347" i="40"/>
  <c r="AF347" i="40"/>
  <c r="AE347" i="40"/>
  <c r="AD347" i="40"/>
  <c r="AC347" i="40"/>
  <c r="AB347" i="40"/>
  <c r="AA347" i="40"/>
  <c r="N1277" i="40"/>
  <c r="Z276" i="40" s="1"/>
  <c r="AI276" i="40"/>
  <c r="AH276" i="40"/>
  <c r="AG276" i="40"/>
  <c r="AF276" i="40"/>
  <c r="AE276" i="40"/>
  <c r="AC276" i="40"/>
  <c r="AD276" i="40"/>
  <c r="AB276" i="40"/>
  <c r="AA276" i="40"/>
  <c r="N1213" i="40"/>
  <c r="Z212" i="40" s="1"/>
  <c r="AI212" i="40"/>
  <c r="AH212" i="40"/>
  <c r="AG212" i="40"/>
  <c r="AF212" i="40"/>
  <c r="AE212" i="40"/>
  <c r="AC212" i="40"/>
  <c r="AD212" i="40"/>
  <c r="AB212" i="40"/>
  <c r="AA212" i="40"/>
  <c r="N1149" i="40"/>
  <c r="Z148" i="40" s="1"/>
  <c r="AI148" i="40"/>
  <c r="AH148" i="40"/>
  <c r="AG148" i="40"/>
  <c r="AF148" i="40"/>
  <c r="AE148" i="40"/>
  <c r="AC148" i="40"/>
  <c r="AD148" i="40"/>
  <c r="AB148" i="40"/>
  <c r="AA148" i="40"/>
  <c r="N1085" i="40"/>
  <c r="Z84" i="40" s="1"/>
  <c r="AI84" i="40"/>
  <c r="AH84" i="40"/>
  <c r="AG84" i="40"/>
  <c r="AF84" i="40"/>
  <c r="AE84" i="40"/>
  <c r="AC84" i="40"/>
  <c r="AD84" i="40"/>
  <c r="AB84" i="40"/>
  <c r="AA84" i="40"/>
  <c r="N1021" i="40"/>
  <c r="Z20" i="40" s="1"/>
  <c r="AI20" i="40"/>
  <c r="AH20" i="40"/>
  <c r="AG20" i="40"/>
  <c r="AF20" i="40"/>
  <c r="AE20" i="40"/>
  <c r="AC20" i="40"/>
  <c r="AD20" i="40"/>
  <c r="AB20" i="40"/>
  <c r="AA20" i="40"/>
  <c r="N1728" i="40"/>
  <c r="Z727" i="40" s="1"/>
  <c r="AI727" i="40"/>
  <c r="AH727" i="40"/>
  <c r="AG727" i="40"/>
  <c r="AF727" i="40"/>
  <c r="AE727" i="40"/>
  <c r="AD727" i="40"/>
  <c r="AC727" i="40"/>
  <c r="AB727" i="40"/>
  <c r="AA727" i="40"/>
  <c r="N1903" i="40"/>
  <c r="Z902" i="40" s="1"/>
  <c r="AI902" i="40"/>
  <c r="AH902" i="40"/>
  <c r="AG902" i="40"/>
  <c r="AF902" i="40"/>
  <c r="AE902" i="40"/>
  <c r="AD902" i="40"/>
  <c r="AC902" i="40"/>
  <c r="AA902" i="40"/>
  <c r="AB902" i="40"/>
  <c r="N1722" i="40"/>
  <c r="Z721" i="40" s="1"/>
  <c r="AI721" i="40"/>
  <c r="AH721" i="40"/>
  <c r="AG721" i="40"/>
  <c r="AF721" i="40"/>
  <c r="AE721" i="40"/>
  <c r="AD721" i="40"/>
  <c r="AC721" i="40"/>
  <c r="AB721" i="40"/>
  <c r="AA721" i="40"/>
  <c r="N1614" i="40"/>
  <c r="Z613" i="40" s="1"/>
  <c r="AH613" i="40"/>
  <c r="AI613" i="40"/>
  <c r="AG613" i="40"/>
  <c r="AF613" i="40"/>
  <c r="AE613" i="40"/>
  <c r="AD613" i="40"/>
  <c r="AC613" i="40"/>
  <c r="AA613" i="40"/>
  <c r="AB613" i="40"/>
  <c r="N1877" i="40"/>
  <c r="Z876" i="40" s="1"/>
  <c r="AI876" i="40"/>
  <c r="AH876" i="40"/>
  <c r="AG876" i="40"/>
  <c r="AF876" i="40"/>
  <c r="AE876" i="40"/>
  <c r="AD876" i="40"/>
  <c r="AA876" i="40"/>
  <c r="AC876" i="40"/>
  <c r="AB876" i="40"/>
  <c r="N1715" i="40"/>
  <c r="Z714" i="40" s="1"/>
  <c r="AI714" i="40"/>
  <c r="AH714" i="40"/>
  <c r="AG714" i="40"/>
  <c r="AF714" i="40"/>
  <c r="AD714" i="40"/>
  <c r="AE714" i="40"/>
  <c r="AC714" i="40"/>
  <c r="AA714" i="40"/>
  <c r="AB714" i="40"/>
  <c r="N1609" i="40"/>
  <c r="Z608" i="40" s="1"/>
  <c r="AH608" i="40"/>
  <c r="AI608" i="40"/>
  <c r="AG608" i="40"/>
  <c r="AF608" i="40"/>
  <c r="AE608" i="40"/>
  <c r="AD608" i="40"/>
  <c r="AA608" i="40"/>
  <c r="AB608" i="40"/>
  <c r="AC608" i="40"/>
  <c r="AH480" i="40"/>
  <c r="AI480" i="40"/>
  <c r="AG480" i="40"/>
  <c r="AF480" i="40"/>
  <c r="AE480" i="40"/>
  <c r="AD480" i="40"/>
  <c r="AB480" i="40"/>
  <c r="AC480" i="40"/>
  <c r="AA480" i="40"/>
  <c r="N1481" i="40"/>
  <c r="Z480" i="40" s="1"/>
  <c r="AI352" i="40"/>
  <c r="AH352" i="40"/>
  <c r="AG352" i="40"/>
  <c r="AF352" i="40"/>
  <c r="AE352" i="40"/>
  <c r="AC352" i="40"/>
  <c r="AD352" i="40"/>
  <c r="AB352" i="40"/>
  <c r="AA352" i="40"/>
  <c r="N1353" i="40"/>
  <c r="Z352" i="40" s="1"/>
  <c r="N1219" i="40"/>
  <c r="Z218" i="40" s="1"/>
  <c r="AI218" i="40"/>
  <c r="AH218" i="40"/>
  <c r="AG218" i="40"/>
  <c r="AF218" i="40"/>
  <c r="AE218" i="40"/>
  <c r="AD218" i="40"/>
  <c r="AC218" i="40"/>
  <c r="AB218" i="40"/>
  <c r="AA218" i="40"/>
  <c r="N1091" i="40"/>
  <c r="Z90" i="40" s="1"/>
  <c r="AI90" i="40"/>
  <c r="AH90" i="40"/>
  <c r="AG90" i="40"/>
  <c r="AF90" i="40"/>
  <c r="AD90" i="40"/>
  <c r="AE90" i="40"/>
  <c r="AC90" i="40"/>
  <c r="AB90" i="40"/>
  <c r="AA90" i="40"/>
  <c r="N1027" i="40"/>
  <c r="Z26" i="40" s="1"/>
  <c r="AI26" i="40"/>
  <c r="AH26" i="40"/>
  <c r="AG26" i="40"/>
  <c r="AF26" i="40"/>
  <c r="AD26" i="40"/>
  <c r="AE26" i="40"/>
  <c r="AC26" i="40"/>
  <c r="AB26" i="40"/>
  <c r="AA26" i="40"/>
  <c r="N1944" i="40"/>
  <c r="Z943" i="40" s="1"/>
  <c r="AI943" i="40"/>
  <c r="AH943" i="40"/>
  <c r="AG943" i="40"/>
  <c r="AE943" i="40"/>
  <c r="AF943" i="40"/>
  <c r="AD943" i="40"/>
  <c r="AC943" i="40"/>
  <c r="AB943" i="40"/>
  <c r="AA943" i="40"/>
  <c r="N1809" i="40"/>
  <c r="Z808" i="40" s="1"/>
  <c r="AI808" i="40"/>
  <c r="AH808" i="40"/>
  <c r="AF808" i="40"/>
  <c r="AG808" i="40"/>
  <c r="AE808" i="40"/>
  <c r="AD808" i="40"/>
  <c r="AA808" i="40"/>
  <c r="AB808" i="40"/>
  <c r="AC808" i="40"/>
  <c r="N1938" i="40"/>
  <c r="Z937" i="40" s="1"/>
  <c r="AI937" i="40"/>
  <c r="AH937" i="40"/>
  <c r="AG937" i="40"/>
  <c r="AE937" i="40"/>
  <c r="AF937" i="40"/>
  <c r="AD937" i="40"/>
  <c r="AC937" i="40"/>
  <c r="AB937" i="40"/>
  <c r="AA937" i="40"/>
  <c r="N1871" i="40"/>
  <c r="Z870" i="40" s="1"/>
  <c r="AI870" i="40"/>
  <c r="AH870" i="40"/>
  <c r="AF870" i="40"/>
  <c r="AG870" i="40"/>
  <c r="AE870" i="40"/>
  <c r="AD870" i="40"/>
  <c r="AC870" i="40"/>
  <c r="AA870" i="40"/>
  <c r="AB870" i="40"/>
  <c r="N1814" i="40"/>
  <c r="Z813" i="40" s="1"/>
  <c r="AH813" i="40"/>
  <c r="AI813" i="40"/>
  <c r="AF813" i="40"/>
  <c r="AG813" i="40"/>
  <c r="AE813" i="40"/>
  <c r="AD813" i="40"/>
  <c r="AC813" i="40"/>
  <c r="AB813" i="40"/>
  <c r="AA813" i="40"/>
  <c r="AI745" i="40"/>
  <c r="AH745" i="40"/>
  <c r="AG745" i="40"/>
  <c r="AF745" i="40"/>
  <c r="AE745" i="40"/>
  <c r="AD745" i="40"/>
  <c r="AC745" i="40"/>
  <c r="AB745" i="40"/>
  <c r="AA745" i="40"/>
  <c r="N1746" i="40"/>
  <c r="Z745" i="40" s="1"/>
  <c r="N1656" i="40"/>
  <c r="Z655" i="40" s="1"/>
  <c r="AH655" i="40"/>
  <c r="AI655" i="40"/>
  <c r="AG655" i="40"/>
  <c r="AE655" i="40"/>
  <c r="AF655" i="40"/>
  <c r="AD655" i="40"/>
  <c r="AC655" i="40"/>
  <c r="AB655" i="40"/>
  <c r="AA655" i="40"/>
  <c r="N1596" i="40"/>
  <c r="Z595" i="40" s="1"/>
  <c r="AH595" i="40"/>
  <c r="AI595" i="40"/>
  <c r="AF595" i="40"/>
  <c r="AG595" i="40"/>
  <c r="AE595" i="40"/>
  <c r="AD595" i="40"/>
  <c r="AC595" i="40"/>
  <c r="AA595" i="40"/>
  <c r="AB595" i="40"/>
  <c r="N1532" i="40"/>
  <c r="Z531" i="40" s="1"/>
  <c r="AH531" i="40"/>
  <c r="AI531" i="40"/>
  <c r="AF531" i="40"/>
  <c r="AG531" i="40"/>
  <c r="AE531" i="40"/>
  <c r="AD531" i="40"/>
  <c r="AC531" i="40"/>
  <c r="AB531" i="40"/>
  <c r="AA531" i="40"/>
  <c r="N1468" i="40"/>
  <c r="Z467" i="40" s="1"/>
  <c r="AH467" i="40"/>
  <c r="AI467" i="40"/>
  <c r="AG467" i="40"/>
  <c r="AF467" i="40"/>
  <c r="AE467" i="40"/>
  <c r="AD467" i="40"/>
  <c r="AC467" i="40"/>
  <c r="AB467" i="40"/>
  <c r="AA467" i="40"/>
  <c r="N1404" i="40"/>
  <c r="Z403" i="40" s="1"/>
  <c r="AI403" i="40"/>
  <c r="AH403" i="40"/>
  <c r="AG403" i="40"/>
  <c r="AF403" i="40"/>
  <c r="AE403" i="40"/>
  <c r="AD403" i="40"/>
  <c r="AC403" i="40"/>
  <c r="AB403" i="40"/>
  <c r="AA403" i="40"/>
  <c r="N1329" i="40"/>
  <c r="Z328" i="40" s="1"/>
  <c r="AI328" i="40"/>
  <c r="AH328" i="40"/>
  <c r="AG328" i="40"/>
  <c r="AF328" i="40"/>
  <c r="AE328" i="40"/>
  <c r="AC328" i="40"/>
  <c r="AD328" i="40"/>
  <c r="AB328" i="40"/>
  <c r="AA328" i="40"/>
  <c r="N1269" i="40"/>
  <c r="Z268" i="40" s="1"/>
  <c r="AI268" i="40"/>
  <c r="AH268" i="40"/>
  <c r="AG268" i="40"/>
  <c r="AF268" i="40"/>
  <c r="AE268" i="40"/>
  <c r="AC268" i="40"/>
  <c r="AD268" i="40"/>
  <c r="AB268" i="40"/>
  <c r="AA268" i="40"/>
  <c r="N1205" i="40"/>
  <c r="Z204" i="40" s="1"/>
  <c r="AI204" i="40"/>
  <c r="AH204" i="40"/>
  <c r="AG204" i="40"/>
  <c r="AF204" i="40"/>
  <c r="AE204" i="40"/>
  <c r="AC204" i="40"/>
  <c r="AD204" i="40"/>
  <c r="AB204" i="40"/>
  <c r="AA204" i="40"/>
  <c r="N1141" i="40"/>
  <c r="Z140" i="40" s="1"/>
  <c r="AI140" i="40"/>
  <c r="AH140" i="40"/>
  <c r="AG140" i="40"/>
  <c r="AF140" i="40"/>
  <c r="AE140" i="40"/>
  <c r="AC140" i="40"/>
  <c r="AD140" i="40"/>
  <c r="AB140" i="40"/>
  <c r="AA140" i="40"/>
  <c r="N1077" i="40"/>
  <c r="Z76" i="40" s="1"/>
  <c r="AI76" i="40"/>
  <c r="AH76" i="40"/>
  <c r="AG76" i="40"/>
  <c r="AF76" i="40"/>
  <c r="AE76" i="40"/>
  <c r="AD76" i="40"/>
  <c r="AC76" i="40"/>
  <c r="AB76" i="40"/>
  <c r="AA76" i="40"/>
  <c r="N1013" i="40"/>
  <c r="Z12" i="40" s="1"/>
  <c r="AI12" i="40"/>
  <c r="AH12" i="40"/>
  <c r="AG12" i="40"/>
  <c r="AE12" i="40"/>
  <c r="AF12" i="40"/>
  <c r="AD12" i="40"/>
  <c r="AC12" i="40"/>
  <c r="AB12" i="40"/>
  <c r="AA12" i="40"/>
  <c r="AI524" i="40"/>
  <c r="AH524" i="40"/>
  <c r="AG524" i="40"/>
  <c r="AF524" i="40"/>
  <c r="AE524" i="40"/>
  <c r="AD524" i="40"/>
  <c r="AB524" i="40"/>
  <c r="AC524" i="40"/>
  <c r="AA524" i="40"/>
  <c r="N1525" i="40"/>
  <c r="Z524" i="40" s="1"/>
  <c r="N1983" i="40"/>
  <c r="Z982" i="40" s="1"/>
  <c r="AI982" i="40"/>
  <c r="AH982" i="40"/>
  <c r="AG982" i="40"/>
  <c r="AF982" i="40"/>
  <c r="AE982" i="40"/>
  <c r="AD982" i="40"/>
  <c r="AC982" i="40"/>
  <c r="AA982" i="40"/>
  <c r="AB982" i="40"/>
  <c r="N1926" i="40"/>
  <c r="Z925" i="40" s="1"/>
  <c r="AI925" i="40"/>
  <c r="AH925" i="40"/>
  <c r="AG925" i="40"/>
  <c r="AE925" i="40"/>
  <c r="AF925" i="40"/>
  <c r="AD925" i="40"/>
  <c r="AC925" i="40"/>
  <c r="AB925" i="40"/>
  <c r="AA925" i="40"/>
  <c r="AI875" i="40"/>
  <c r="AH875" i="40"/>
  <c r="AF875" i="40"/>
  <c r="AG875" i="40"/>
  <c r="AE875" i="40"/>
  <c r="AD875" i="40"/>
  <c r="AC875" i="40"/>
  <c r="AA875" i="40"/>
  <c r="AB875" i="40"/>
  <c r="N1876" i="40"/>
  <c r="Z875" i="40" s="1"/>
  <c r="N1801" i="40"/>
  <c r="Z800" i="40" s="1"/>
  <c r="AI800" i="40"/>
  <c r="AG800" i="40"/>
  <c r="AH800" i="40"/>
  <c r="AF800" i="40"/>
  <c r="AE800" i="40"/>
  <c r="AD800" i="40"/>
  <c r="AA800" i="40"/>
  <c r="AB800" i="40"/>
  <c r="AC800" i="40"/>
  <c r="N1745" i="40"/>
  <c r="Z744" i="40" s="1"/>
  <c r="AI744" i="40"/>
  <c r="AG744" i="40"/>
  <c r="AH744" i="40"/>
  <c r="AF744" i="40"/>
  <c r="AE744" i="40"/>
  <c r="AD744" i="40"/>
  <c r="AA744" i="40"/>
  <c r="AB744" i="40"/>
  <c r="AC744" i="40"/>
  <c r="N1678" i="40"/>
  <c r="Z677" i="40" s="1"/>
  <c r="AI677" i="40"/>
  <c r="AH677" i="40"/>
  <c r="AG677" i="40"/>
  <c r="AF677" i="40"/>
  <c r="AE677" i="40"/>
  <c r="AD677" i="40"/>
  <c r="AC677" i="40"/>
  <c r="AB677" i="40"/>
  <c r="AA677" i="40"/>
  <c r="AH624" i="40"/>
  <c r="AI624" i="40"/>
  <c r="AG624" i="40"/>
  <c r="AF624" i="40"/>
  <c r="AE624" i="40"/>
  <c r="AD624" i="40"/>
  <c r="AA624" i="40"/>
  <c r="AB624" i="40"/>
  <c r="AC624" i="40"/>
  <c r="N1625" i="40"/>
  <c r="Z624" i="40" s="1"/>
  <c r="N1566" i="40"/>
  <c r="Z565" i="40" s="1"/>
  <c r="AH565" i="40"/>
  <c r="AI565" i="40"/>
  <c r="AG565" i="40"/>
  <c r="AF565" i="40"/>
  <c r="AE565" i="40"/>
  <c r="AD565" i="40"/>
  <c r="AC565" i="40"/>
  <c r="AB565" i="40"/>
  <c r="AA565" i="40"/>
  <c r="N1502" i="40"/>
  <c r="Z501" i="40" s="1"/>
  <c r="AH501" i="40"/>
  <c r="AI501" i="40"/>
  <c r="AF501" i="40"/>
  <c r="AG501" i="40"/>
  <c r="AE501" i="40"/>
  <c r="AD501" i="40"/>
  <c r="AC501" i="40"/>
  <c r="AB501" i="40"/>
  <c r="AA501" i="40"/>
  <c r="N1438" i="40"/>
  <c r="Z437" i="40" s="1"/>
  <c r="AH437" i="40"/>
  <c r="AI437" i="40"/>
  <c r="AG437" i="40"/>
  <c r="AF437" i="40"/>
  <c r="AE437" i="40"/>
  <c r="AD437" i="40"/>
  <c r="AC437" i="40"/>
  <c r="AA437" i="40"/>
  <c r="AB437" i="40"/>
  <c r="N1374" i="40"/>
  <c r="Z373" i="40" s="1"/>
  <c r="AI373" i="40"/>
  <c r="AH373" i="40"/>
  <c r="AG373" i="40"/>
  <c r="AF373" i="40"/>
  <c r="AE373" i="40"/>
  <c r="AD373" i="40"/>
  <c r="AC373" i="40"/>
  <c r="AB373" i="40"/>
  <c r="AA373" i="40"/>
  <c r="N1315" i="40"/>
  <c r="Z314" i="40" s="1"/>
  <c r="AI314" i="40"/>
  <c r="AH314" i="40"/>
  <c r="AG314" i="40"/>
  <c r="AF314" i="40"/>
  <c r="AE314" i="40"/>
  <c r="AD314" i="40"/>
  <c r="AB314" i="40"/>
  <c r="AC314" i="40"/>
  <c r="AA314" i="40"/>
  <c r="N1255" i="40"/>
  <c r="Z254" i="40" s="1"/>
  <c r="AI254" i="40"/>
  <c r="AG254" i="40"/>
  <c r="AH254" i="40"/>
  <c r="AF254" i="40"/>
  <c r="AE254" i="40"/>
  <c r="AD254" i="40"/>
  <c r="AC254" i="40"/>
  <c r="AB254" i="40"/>
  <c r="AA254" i="40"/>
  <c r="N1191" i="40"/>
  <c r="Z190" i="40" s="1"/>
  <c r="AI190" i="40"/>
  <c r="AG190" i="40"/>
  <c r="AH190" i="40"/>
  <c r="AF190" i="40"/>
  <c r="AE190" i="40"/>
  <c r="AD190" i="40"/>
  <c r="AB190" i="40"/>
  <c r="AC190" i="40"/>
  <c r="AA190" i="40"/>
  <c r="N1127" i="40"/>
  <c r="Z126" i="40" s="1"/>
  <c r="AI126" i="40"/>
  <c r="AG126" i="40"/>
  <c r="AH126" i="40"/>
  <c r="AF126" i="40"/>
  <c r="AE126" i="40"/>
  <c r="AC126" i="40"/>
  <c r="AD126" i="40"/>
  <c r="AB126" i="40"/>
  <c r="AA126" i="40"/>
  <c r="N1063" i="40"/>
  <c r="Z62" i="40" s="1"/>
  <c r="AI62" i="40"/>
  <c r="AG62" i="40"/>
  <c r="AH62" i="40"/>
  <c r="AF62" i="40"/>
  <c r="AD62" i="40"/>
  <c r="AE62" i="40"/>
  <c r="AC62" i="40"/>
  <c r="AB62" i="40"/>
  <c r="AA62" i="40"/>
  <c r="N1988" i="40"/>
  <c r="Z987" i="40" s="1"/>
  <c r="AI987" i="40"/>
  <c r="AH987" i="40"/>
  <c r="AF987" i="40"/>
  <c r="AG987" i="40"/>
  <c r="AE987" i="40"/>
  <c r="AD987" i="40"/>
  <c r="AC987" i="40"/>
  <c r="AA987" i="40"/>
  <c r="AB987" i="40"/>
  <c r="N1986" i="40"/>
  <c r="Z985" i="40" s="1"/>
  <c r="AI985" i="40"/>
  <c r="AH985" i="40"/>
  <c r="AG985" i="40"/>
  <c r="AF985" i="40"/>
  <c r="AE985" i="40"/>
  <c r="AD985" i="40"/>
  <c r="AC985" i="40"/>
  <c r="AB985" i="40"/>
  <c r="AA985" i="40"/>
  <c r="N1958" i="40"/>
  <c r="Z957" i="40" s="1"/>
  <c r="AI957" i="40"/>
  <c r="AH957" i="40"/>
  <c r="AG957" i="40"/>
  <c r="AF957" i="40"/>
  <c r="AE957" i="40"/>
  <c r="AD957" i="40"/>
  <c r="AC957" i="40"/>
  <c r="AB957" i="40"/>
  <c r="AA957" i="40"/>
  <c r="N1894" i="40"/>
  <c r="Z893" i="40" s="1"/>
  <c r="AI893" i="40"/>
  <c r="AH893" i="40"/>
  <c r="AG893" i="40"/>
  <c r="AE893" i="40"/>
  <c r="AF893" i="40"/>
  <c r="AD893" i="40"/>
  <c r="AC893" i="40"/>
  <c r="AB893" i="40"/>
  <c r="AA893" i="40"/>
  <c r="AI843" i="40"/>
  <c r="AH843" i="40"/>
  <c r="AF843" i="40"/>
  <c r="AG843" i="40"/>
  <c r="AE843" i="40"/>
  <c r="AD843" i="40"/>
  <c r="AC843" i="40"/>
  <c r="AA843" i="40"/>
  <c r="AB843" i="40"/>
  <c r="N1844" i="40"/>
  <c r="Z843" i="40" s="1"/>
  <c r="N1769" i="40"/>
  <c r="Z768" i="40" s="1"/>
  <c r="AI768" i="40"/>
  <c r="AG768" i="40"/>
  <c r="AH768" i="40"/>
  <c r="AF768" i="40"/>
  <c r="AE768" i="40"/>
  <c r="AD768" i="40"/>
  <c r="AA768" i="40"/>
  <c r="AB768" i="40"/>
  <c r="AC768" i="40"/>
  <c r="N1713" i="40"/>
  <c r="Z712" i="40" s="1"/>
  <c r="AI712" i="40"/>
  <c r="AG712" i="40"/>
  <c r="AH712" i="40"/>
  <c r="AF712" i="40"/>
  <c r="AE712" i="40"/>
  <c r="AD712" i="40"/>
  <c r="AA712" i="40"/>
  <c r="AB712" i="40"/>
  <c r="AC712" i="40"/>
  <c r="N1660" i="40"/>
  <c r="Z659" i="40" s="1"/>
  <c r="AH659" i="40"/>
  <c r="AI659" i="40"/>
  <c r="AF659" i="40"/>
  <c r="AG659" i="40"/>
  <c r="AE659" i="40"/>
  <c r="AD659" i="40"/>
  <c r="AC659" i="40"/>
  <c r="AA659" i="40"/>
  <c r="AB659" i="40"/>
  <c r="N1583" i="40"/>
  <c r="Z582" i="40" s="1"/>
  <c r="AI582" i="40"/>
  <c r="AH582" i="40"/>
  <c r="AG582" i="40"/>
  <c r="AF582" i="40"/>
  <c r="AE582" i="40"/>
  <c r="AD582" i="40"/>
  <c r="AC582" i="40"/>
  <c r="AB582" i="40"/>
  <c r="AA582" i="40"/>
  <c r="N1519" i="40"/>
  <c r="Z518" i="40" s="1"/>
  <c r="AI518" i="40"/>
  <c r="AH518" i="40"/>
  <c r="AG518" i="40"/>
  <c r="AF518" i="40"/>
  <c r="AE518" i="40"/>
  <c r="AD518" i="40"/>
  <c r="AC518" i="40"/>
  <c r="AB518" i="40"/>
  <c r="AA518" i="40"/>
  <c r="N1455" i="40"/>
  <c r="Z454" i="40" s="1"/>
  <c r="AI454" i="40"/>
  <c r="AG454" i="40"/>
  <c r="AH454" i="40"/>
  <c r="AF454" i="40"/>
  <c r="AE454" i="40"/>
  <c r="AD454" i="40"/>
  <c r="AC454" i="40"/>
  <c r="AB454" i="40"/>
  <c r="AA454" i="40"/>
  <c r="N1391" i="40"/>
  <c r="Z390" i="40" s="1"/>
  <c r="AI390" i="40"/>
  <c r="AG390" i="40"/>
  <c r="AH390" i="40"/>
  <c r="AF390" i="40"/>
  <c r="AE390" i="40"/>
  <c r="AD390" i="40"/>
  <c r="AB390" i="40"/>
  <c r="AC390" i="40"/>
  <c r="AA390" i="40"/>
  <c r="N1333" i="40"/>
  <c r="Z332" i="40" s="1"/>
  <c r="AI332" i="40"/>
  <c r="AH332" i="40"/>
  <c r="AG332" i="40"/>
  <c r="AF332" i="40"/>
  <c r="AE332" i="40"/>
  <c r="AC332" i="40"/>
  <c r="AD332" i="40"/>
  <c r="AB332" i="40"/>
  <c r="AA332" i="40"/>
  <c r="N1274" i="40"/>
  <c r="Z273" i="40" s="1"/>
  <c r="AI273" i="40"/>
  <c r="AH273" i="40"/>
  <c r="AG273" i="40"/>
  <c r="AF273" i="40"/>
  <c r="AE273" i="40"/>
  <c r="AD273" i="40"/>
  <c r="AC273" i="40"/>
  <c r="AB273" i="40"/>
  <c r="AA273" i="40"/>
  <c r="N1210" i="40"/>
  <c r="Z209" i="40" s="1"/>
  <c r="AI209" i="40"/>
  <c r="AH209" i="40"/>
  <c r="AG209" i="40"/>
  <c r="AF209" i="40"/>
  <c r="AE209" i="40"/>
  <c r="AD209" i="40"/>
  <c r="AC209" i="40"/>
  <c r="AB209" i="40"/>
  <c r="AA209" i="40"/>
  <c r="N1146" i="40"/>
  <c r="Z145" i="40" s="1"/>
  <c r="AI145" i="40"/>
  <c r="AH145" i="40"/>
  <c r="AG145" i="40"/>
  <c r="AF145" i="40"/>
  <c r="AE145" i="40"/>
  <c r="AD145" i="40"/>
  <c r="AC145" i="40"/>
  <c r="AB145" i="40"/>
  <c r="AA145" i="40"/>
  <c r="N1082" i="40"/>
  <c r="Z81" i="40" s="1"/>
  <c r="AI81" i="40"/>
  <c r="AH81" i="40"/>
  <c r="AG81" i="40"/>
  <c r="AF81" i="40"/>
  <c r="AE81" i="40"/>
  <c r="AD81" i="40"/>
  <c r="AC81" i="40"/>
  <c r="AB81" i="40"/>
  <c r="AA81" i="40"/>
  <c r="N1018" i="40"/>
  <c r="Z17" i="40" s="1"/>
  <c r="AI17" i="40"/>
  <c r="AH17" i="40"/>
  <c r="AG17" i="40"/>
  <c r="AF17" i="40"/>
  <c r="AE17" i="40"/>
  <c r="AD17" i="40"/>
  <c r="AC17" i="40"/>
  <c r="AB17" i="40"/>
  <c r="AA17" i="40"/>
  <c r="AI628" i="40"/>
  <c r="AH628" i="40"/>
  <c r="AG628" i="40"/>
  <c r="AF628" i="40"/>
  <c r="AE628" i="40"/>
  <c r="AD628" i="40"/>
  <c r="AA628" i="40"/>
  <c r="AB628" i="40"/>
  <c r="AC628" i="40"/>
  <c r="N1629" i="40"/>
  <c r="Z628" i="40" s="1"/>
  <c r="N1408" i="40"/>
  <c r="Z407" i="40" s="1"/>
  <c r="AH407" i="40"/>
  <c r="AI407" i="40"/>
  <c r="AG407" i="40"/>
  <c r="AF407" i="40"/>
  <c r="AE407" i="40"/>
  <c r="AD407" i="40"/>
  <c r="AB407" i="40"/>
  <c r="AC407" i="40"/>
  <c r="AA407" i="40"/>
  <c r="N1306" i="40"/>
  <c r="Z305" i="40" s="1"/>
  <c r="AI305" i="40"/>
  <c r="AH305" i="40"/>
  <c r="AG305" i="40"/>
  <c r="AF305" i="40"/>
  <c r="AE305" i="40"/>
  <c r="AD305" i="40"/>
  <c r="AC305" i="40"/>
  <c r="AB305" i="40"/>
  <c r="AA305" i="40"/>
  <c r="N1241" i="40"/>
  <c r="Z240" i="40" s="1"/>
  <c r="AI240" i="40"/>
  <c r="AH240" i="40"/>
  <c r="AG240" i="40"/>
  <c r="AF240" i="40"/>
  <c r="AE240" i="40"/>
  <c r="AC240" i="40"/>
  <c r="AD240" i="40"/>
  <c r="AB240" i="40"/>
  <c r="AA240" i="40"/>
  <c r="N1177" i="40"/>
  <c r="Z176" i="40" s="1"/>
  <c r="AI176" i="40"/>
  <c r="AH176" i="40"/>
  <c r="AG176" i="40"/>
  <c r="AF176" i="40"/>
  <c r="AE176" i="40"/>
  <c r="AC176" i="40"/>
  <c r="AD176" i="40"/>
  <c r="AB176" i="40"/>
  <c r="AA176" i="40"/>
  <c r="N1113" i="40"/>
  <c r="Z112" i="40" s="1"/>
  <c r="AI112" i="40"/>
  <c r="AH112" i="40"/>
  <c r="AG112" i="40"/>
  <c r="AF112" i="40"/>
  <c r="AE112" i="40"/>
  <c r="AC112" i="40"/>
  <c r="AD112" i="40"/>
  <c r="AB112" i="40"/>
  <c r="AA112" i="40"/>
  <c r="N1049" i="40"/>
  <c r="Z48" i="40" s="1"/>
  <c r="AI48" i="40"/>
  <c r="AH48" i="40"/>
  <c r="AG48" i="40"/>
  <c r="AF48" i="40"/>
  <c r="AE48" i="40"/>
  <c r="AC48" i="40"/>
  <c r="AD48" i="40"/>
  <c r="AB48" i="40"/>
  <c r="AA48" i="40"/>
  <c r="AI818" i="40"/>
  <c r="AH818" i="40"/>
  <c r="AG818" i="40"/>
  <c r="AF818" i="40"/>
  <c r="AE818" i="40"/>
  <c r="AD818" i="40"/>
  <c r="AC818" i="40"/>
  <c r="AA818" i="40"/>
  <c r="AB818" i="40"/>
  <c r="N1819" i="40"/>
  <c r="Z818" i="40" s="1"/>
  <c r="N1466" i="40"/>
  <c r="Z465" i="40" s="1"/>
  <c r="AH465" i="40"/>
  <c r="AI465" i="40"/>
  <c r="AG465" i="40"/>
  <c r="AF465" i="40"/>
  <c r="AE465" i="40"/>
  <c r="AD465" i="40"/>
  <c r="AC465" i="40"/>
  <c r="AB465" i="40"/>
  <c r="AA465" i="40"/>
  <c r="N1987" i="40"/>
  <c r="Z986" i="40" s="1"/>
  <c r="AI986" i="40"/>
  <c r="AH986" i="40"/>
  <c r="AG986" i="40"/>
  <c r="AF986" i="40"/>
  <c r="AE986" i="40"/>
  <c r="AD986" i="40"/>
  <c r="AC986" i="40"/>
  <c r="AA986" i="40"/>
  <c r="AB986" i="40"/>
  <c r="N1930" i="40"/>
  <c r="Z929" i="40" s="1"/>
  <c r="AI929" i="40"/>
  <c r="AH929" i="40"/>
  <c r="AG929" i="40"/>
  <c r="AF929" i="40"/>
  <c r="AE929" i="40"/>
  <c r="AD929" i="40"/>
  <c r="AC929" i="40"/>
  <c r="AB929" i="40"/>
  <c r="AA929" i="40"/>
  <c r="N1861" i="40"/>
  <c r="Z860" i="40" s="1"/>
  <c r="AI860" i="40"/>
  <c r="AH860" i="40"/>
  <c r="AG860" i="40"/>
  <c r="AF860" i="40"/>
  <c r="AE860" i="40"/>
  <c r="AD860" i="40"/>
  <c r="AC860" i="40"/>
  <c r="AA860" i="40"/>
  <c r="AB860" i="40"/>
  <c r="N1805" i="40"/>
  <c r="Z804" i="40" s="1"/>
  <c r="AI804" i="40"/>
  <c r="AH804" i="40"/>
  <c r="AF804" i="40"/>
  <c r="AG804" i="40"/>
  <c r="AE804" i="40"/>
  <c r="AD804" i="40"/>
  <c r="AC804" i="40"/>
  <c r="AA804" i="40"/>
  <c r="AB804" i="40"/>
  <c r="N1736" i="40"/>
  <c r="Z735" i="40" s="1"/>
  <c r="AI735" i="40"/>
  <c r="AH735" i="40"/>
  <c r="AG735" i="40"/>
  <c r="AF735" i="40"/>
  <c r="AE735" i="40"/>
  <c r="AD735" i="40"/>
  <c r="AC735" i="40"/>
  <c r="AB735" i="40"/>
  <c r="AA735" i="40"/>
  <c r="AI670" i="40"/>
  <c r="AH670" i="40"/>
  <c r="AF670" i="40"/>
  <c r="AG670" i="40"/>
  <c r="AE670" i="40"/>
  <c r="AD670" i="40"/>
  <c r="AC670" i="40"/>
  <c r="AA670" i="40"/>
  <c r="AB670" i="40"/>
  <c r="N1671" i="40"/>
  <c r="Z670" i="40" s="1"/>
  <c r="N1622" i="40"/>
  <c r="Z621" i="40" s="1"/>
  <c r="AH621" i="40"/>
  <c r="AI621" i="40"/>
  <c r="AG621" i="40"/>
  <c r="AF621" i="40"/>
  <c r="AE621" i="40"/>
  <c r="AD621" i="40"/>
  <c r="AC621" i="40"/>
  <c r="AB621" i="40"/>
  <c r="AA621" i="40"/>
  <c r="N1553" i="40"/>
  <c r="Z552" i="40" s="1"/>
  <c r="AH552" i="40"/>
  <c r="AI552" i="40"/>
  <c r="AG552" i="40"/>
  <c r="AF552" i="40"/>
  <c r="AE552" i="40"/>
  <c r="AD552" i="40"/>
  <c r="AB552" i="40"/>
  <c r="AC552" i="40"/>
  <c r="AA552" i="40"/>
  <c r="N1489" i="40"/>
  <c r="Z488" i="40" s="1"/>
  <c r="AH488" i="40"/>
  <c r="AI488" i="40"/>
  <c r="AG488" i="40"/>
  <c r="AF488" i="40"/>
  <c r="AE488" i="40"/>
  <c r="AD488" i="40"/>
  <c r="AB488" i="40"/>
  <c r="AC488" i="40"/>
  <c r="AA488" i="40"/>
  <c r="N1425" i="40"/>
  <c r="Z424" i="40" s="1"/>
  <c r="AH424" i="40"/>
  <c r="AI424" i="40"/>
  <c r="AG424" i="40"/>
  <c r="AF424" i="40"/>
  <c r="AE424" i="40"/>
  <c r="AD424" i="40"/>
  <c r="AB424" i="40"/>
  <c r="AC424" i="40"/>
  <c r="AA424" i="40"/>
  <c r="N1361" i="40"/>
  <c r="Z360" i="40" s="1"/>
  <c r="AI360" i="40"/>
  <c r="AH360" i="40"/>
  <c r="AG360" i="40"/>
  <c r="AF360" i="40"/>
  <c r="AE360" i="40"/>
  <c r="AC360" i="40"/>
  <c r="AD360" i="40"/>
  <c r="AB360" i="40"/>
  <c r="AA360" i="40"/>
  <c r="N1305" i="40"/>
  <c r="Z304" i="40" s="1"/>
  <c r="AI304" i="40"/>
  <c r="AH304" i="40"/>
  <c r="AG304" i="40"/>
  <c r="AF304" i="40"/>
  <c r="AE304" i="40"/>
  <c r="AC304" i="40"/>
  <c r="AD304" i="40"/>
  <c r="AB304" i="40"/>
  <c r="AA304" i="40"/>
  <c r="N1240" i="40"/>
  <c r="Z239" i="40" s="1"/>
  <c r="AI239" i="40"/>
  <c r="AH239" i="40"/>
  <c r="AG239" i="40"/>
  <c r="AF239" i="40"/>
  <c r="AE239" i="40"/>
  <c r="AD239" i="40"/>
  <c r="AC239" i="40"/>
  <c r="AB239" i="40"/>
  <c r="AA239" i="40"/>
  <c r="N1176" i="40"/>
  <c r="Z175" i="40" s="1"/>
  <c r="AI175" i="40"/>
  <c r="AH175" i="40"/>
  <c r="AG175" i="40"/>
  <c r="AF175" i="40"/>
  <c r="AE175" i="40"/>
  <c r="AD175" i="40"/>
  <c r="AC175" i="40"/>
  <c r="AB175" i="40"/>
  <c r="AA175" i="40"/>
  <c r="N1112" i="40"/>
  <c r="Z111" i="40" s="1"/>
  <c r="AI111" i="40"/>
  <c r="AH111" i="40"/>
  <c r="AG111" i="40"/>
  <c r="AF111" i="40"/>
  <c r="AE111" i="40"/>
  <c r="AD111" i="40"/>
  <c r="AC111" i="40"/>
  <c r="AB111" i="40"/>
  <c r="AA111" i="40"/>
  <c r="N1048" i="40"/>
  <c r="Z47" i="40" s="1"/>
  <c r="AI47" i="40"/>
  <c r="AH47" i="40"/>
  <c r="AG47" i="40"/>
  <c r="AF47" i="40"/>
  <c r="AE47" i="40"/>
  <c r="AD47" i="40"/>
  <c r="AC47" i="40"/>
  <c r="AB47" i="40"/>
  <c r="AA47" i="40"/>
  <c r="N1936" i="40"/>
  <c r="Z935" i="40" s="1"/>
  <c r="AI935" i="40"/>
  <c r="AH935" i="40"/>
  <c r="AG935" i="40"/>
  <c r="AE935" i="40"/>
  <c r="AF935" i="40"/>
  <c r="AD935" i="40"/>
  <c r="AC935" i="40"/>
  <c r="AB935" i="40"/>
  <c r="AA935" i="40"/>
  <c r="N1940" i="40"/>
  <c r="Z939" i="40" s="1"/>
  <c r="AI939" i="40"/>
  <c r="AH939" i="40"/>
  <c r="AF939" i="40"/>
  <c r="AG939" i="40"/>
  <c r="AE939" i="40"/>
  <c r="AD939" i="40"/>
  <c r="AC939" i="40"/>
  <c r="AA939" i="40"/>
  <c r="AB939" i="40"/>
  <c r="N1804" i="40"/>
  <c r="Z803" i="40" s="1"/>
  <c r="AI803" i="40"/>
  <c r="AH803" i="40"/>
  <c r="AF803" i="40"/>
  <c r="AG803" i="40"/>
  <c r="AE803" i="40"/>
  <c r="AD803" i="40"/>
  <c r="AC803" i="40"/>
  <c r="AA803" i="40"/>
  <c r="AB803" i="40"/>
  <c r="AI754" i="40"/>
  <c r="AH754" i="40"/>
  <c r="AG754" i="40"/>
  <c r="AF754" i="40"/>
  <c r="AE754" i="40"/>
  <c r="AD754" i="40"/>
  <c r="AC754" i="40"/>
  <c r="AA754" i="40"/>
  <c r="AB754" i="40"/>
  <c r="N1755" i="40"/>
  <c r="Z754" i="40" s="1"/>
  <c r="N1670" i="40"/>
  <c r="Z669" i="40" s="1"/>
  <c r="AI669" i="40"/>
  <c r="AH669" i="40"/>
  <c r="AF669" i="40"/>
  <c r="AG669" i="40"/>
  <c r="AE669" i="40"/>
  <c r="AD669" i="40"/>
  <c r="AC669" i="40"/>
  <c r="AB669" i="40"/>
  <c r="AA669" i="40"/>
  <c r="N1598" i="40"/>
  <c r="Z597" i="40" s="1"/>
  <c r="AH597" i="40"/>
  <c r="AI597" i="40"/>
  <c r="AF597" i="40"/>
  <c r="AG597" i="40"/>
  <c r="AE597" i="40"/>
  <c r="AD597" i="40"/>
  <c r="AC597" i="40"/>
  <c r="AA597" i="40"/>
  <c r="AB597" i="40"/>
  <c r="N1534" i="40"/>
  <c r="Z533" i="40" s="1"/>
  <c r="AH533" i="40"/>
  <c r="AI533" i="40"/>
  <c r="AF533" i="40"/>
  <c r="AG533" i="40"/>
  <c r="AE533" i="40"/>
  <c r="AD533" i="40"/>
  <c r="AC533" i="40"/>
  <c r="AB533" i="40"/>
  <c r="AA533" i="40"/>
  <c r="N1470" i="40"/>
  <c r="Z469" i="40" s="1"/>
  <c r="AH469" i="40"/>
  <c r="AI469" i="40"/>
  <c r="AG469" i="40"/>
  <c r="AF469" i="40"/>
  <c r="AE469" i="40"/>
  <c r="AD469" i="40"/>
  <c r="AC469" i="40"/>
  <c r="AB469" i="40"/>
  <c r="AA469" i="40"/>
  <c r="N1406" i="40"/>
  <c r="Z405" i="40" s="1"/>
  <c r="AH405" i="40"/>
  <c r="AI405" i="40"/>
  <c r="AG405" i="40"/>
  <c r="AF405" i="40"/>
  <c r="AE405" i="40"/>
  <c r="AD405" i="40"/>
  <c r="AC405" i="40"/>
  <c r="AB405" i="40"/>
  <c r="AA405" i="40"/>
  <c r="N1337" i="40"/>
  <c r="Z336" i="40" s="1"/>
  <c r="AI336" i="40"/>
  <c r="AH336" i="40"/>
  <c r="AG336" i="40"/>
  <c r="AF336" i="40"/>
  <c r="AE336" i="40"/>
  <c r="AC336" i="40"/>
  <c r="AD336" i="40"/>
  <c r="AB336" i="40"/>
  <c r="AA336" i="40"/>
  <c r="AI277" i="40"/>
  <c r="AH277" i="40"/>
  <c r="AG277" i="40"/>
  <c r="AF277" i="40"/>
  <c r="AE277" i="40"/>
  <c r="AD277" i="40"/>
  <c r="AC277" i="40"/>
  <c r="AB277" i="40"/>
  <c r="AA277" i="40"/>
  <c r="N1278" i="40"/>
  <c r="Z277" i="40" s="1"/>
  <c r="AI213" i="40"/>
  <c r="AH213" i="40"/>
  <c r="AG213" i="40"/>
  <c r="AF213" i="40"/>
  <c r="AE213" i="40"/>
  <c r="AD213" i="40"/>
  <c r="AC213" i="40"/>
  <c r="AB213" i="40"/>
  <c r="AA213" i="40"/>
  <c r="N1214" i="40"/>
  <c r="Z213" i="40" s="1"/>
  <c r="AI149" i="40"/>
  <c r="AH149" i="40"/>
  <c r="AG149" i="40"/>
  <c r="AF149" i="40"/>
  <c r="AE149" i="40"/>
  <c r="AD149" i="40"/>
  <c r="AC149" i="40"/>
  <c r="AB149" i="40"/>
  <c r="AA149" i="40"/>
  <c r="N1150" i="40"/>
  <c r="Z149" i="40" s="1"/>
  <c r="AI85" i="40"/>
  <c r="AH85" i="40"/>
  <c r="AG85" i="40"/>
  <c r="AF85" i="40"/>
  <c r="AE85" i="40"/>
  <c r="AD85" i="40"/>
  <c r="AC85" i="40"/>
  <c r="AB85" i="40"/>
  <c r="AA85" i="40"/>
  <c r="N1086" i="40"/>
  <c r="Z85" i="40" s="1"/>
  <c r="AI21" i="40"/>
  <c r="AH21" i="40"/>
  <c r="AG21" i="40"/>
  <c r="AF21" i="40"/>
  <c r="AE21" i="40"/>
  <c r="AD21" i="40"/>
  <c r="AC21" i="40"/>
  <c r="AB21" i="40"/>
  <c r="AA21" i="40"/>
  <c r="N1022" i="40"/>
  <c r="Z21" i="40" s="1"/>
  <c r="N1600" i="40"/>
  <c r="Z599" i="40" s="1"/>
  <c r="AH599" i="40"/>
  <c r="AI599" i="40"/>
  <c r="AG599" i="40"/>
  <c r="AF599" i="40"/>
  <c r="AE599" i="40"/>
  <c r="AD599" i="40"/>
  <c r="AC599" i="40"/>
  <c r="AB599" i="40"/>
  <c r="AA599" i="40"/>
  <c r="N1966" i="40"/>
  <c r="Z965" i="40" s="1"/>
  <c r="AH965" i="40"/>
  <c r="AI965" i="40"/>
  <c r="AG965" i="40"/>
  <c r="AE965" i="40"/>
  <c r="AF965" i="40"/>
  <c r="AD965" i="40"/>
  <c r="AC965" i="40"/>
  <c r="AB965" i="40"/>
  <c r="AA965" i="40"/>
  <c r="AI903" i="40"/>
  <c r="AH903" i="40"/>
  <c r="AG903" i="40"/>
  <c r="AE903" i="40"/>
  <c r="AF903" i="40"/>
  <c r="AD903" i="40"/>
  <c r="AC903" i="40"/>
  <c r="AB903" i="40"/>
  <c r="AA903" i="40"/>
  <c r="N1904" i="40"/>
  <c r="Z903" i="40" s="1"/>
  <c r="N1847" i="40"/>
  <c r="Z846" i="40" s="1"/>
  <c r="AI846" i="40"/>
  <c r="AH846" i="40"/>
  <c r="AF846" i="40"/>
  <c r="AG846" i="40"/>
  <c r="AE846" i="40"/>
  <c r="AD846" i="40"/>
  <c r="AC846" i="40"/>
  <c r="AA846" i="40"/>
  <c r="AB846" i="40"/>
  <c r="N1772" i="40"/>
  <c r="Z771" i="40" s="1"/>
  <c r="AI771" i="40"/>
  <c r="AH771" i="40"/>
  <c r="AF771" i="40"/>
  <c r="AG771" i="40"/>
  <c r="AE771" i="40"/>
  <c r="AD771" i="40"/>
  <c r="AC771" i="40"/>
  <c r="AA771" i="40"/>
  <c r="AB771" i="40"/>
  <c r="AI722" i="40"/>
  <c r="AH722" i="40"/>
  <c r="AG722" i="40"/>
  <c r="AF722" i="40"/>
  <c r="AE722" i="40"/>
  <c r="AD722" i="40"/>
  <c r="AC722" i="40"/>
  <c r="AA722" i="40"/>
  <c r="AB722" i="40"/>
  <c r="N1723" i="40"/>
  <c r="Z722" i="40" s="1"/>
  <c r="N1663" i="40"/>
  <c r="Z662" i="40" s="1"/>
  <c r="AI662" i="40"/>
  <c r="AH662" i="40"/>
  <c r="AG662" i="40"/>
  <c r="AF662" i="40"/>
  <c r="AE662" i="40"/>
  <c r="AD662" i="40"/>
  <c r="AC662" i="40"/>
  <c r="AA662" i="40"/>
  <c r="AB662" i="40"/>
  <c r="N1592" i="40"/>
  <c r="Z591" i="40" s="1"/>
  <c r="AH591" i="40"/>
  <c r="AI591" i="40"/>
  <c r="AG591" i="40"/>
  <c r="AE591" i="40"/>
  <c r="AF591" i="40"/>
  <c r="AD591" i="40"/>
  <c r="AC591" i="40"/>
  <c r="AB591" i="40"/>
  <c r="AA591" i="40"/>
  <c r="N1528" i="40"/>
  <c r="Z527" i="40" s="1"/>
  <c r="AH527" i="40"/>
  <c r="AI527" i="40"/>
  <c r="AG527" i="40"/>
  <c r="AE527" i="40"/>
  <c r="AF527" i="40"/>
  <c r="AD527" i="40"/>
  <c r="AC527" i="40"/>
  <c r="AB527" i="40"/>
  <c r="AA527" i="40"/>
  <c r="N1464" i="40"/>
  <c r="Z463" i="40" s="1"/>
  <c r="AH463" i="40"/>
  <c r="AI463" i="40"/>
  <c r="AG463" i="40"/>
  <c r="AE463" i="40"/>
  <c r="AF463" i="40"/>
  <c r="AD463" i="40"/>
  <c r="AC463" i="40"/>
  <c r="AB463" i="40"/>
  <c r="AA463" i="40"/>
  <c r="N1400" i="40"/>
  <c r="Z399" i="40" s="1"/>
  <c r="AH399" i="40"/>
  <c r="AI399" i="40"/>
  <c r="AG399" i="40"/>
  <c r="AE399" i="40"/>
  <c r="AF399" i="40"/>
  <c r="AD399" i="40"/>
  <c r="AB399" i="40"/>
  <c r="AC399" i="40"/>
  <c r="AA399" i="40"/>
  <c r="AI341" i="40"/>
  <c r="AH341" i="40"/>
  <c r="AG341" i="40"/>
  <c r="AF341" i="40"/>
  <c r="AE341" i="40"/>
  <c r="AD341" i="40"/>
  <c r="AC341" i="40"/>
  <c r="AB341" i="40"/>
  <c r="AA341" i="40"/>
  <c r="N1342" i="40"/>
  <c r="Z341" i="40" s="1"/>
  <c r="N1264" i="40"/>
  <c r="Z263" i="40" s="1"/>
  <c r="AI263" i="40"/>
  <c r="AH263" i="40"/>
  <c r="AG263" i="40"/>
  <c r="AF263" i="40"/>
  <c r="AE263" i="40"/>
  <c r="AD263" i="40"/>
  <c r="AC263" i="40"/>
  <c r="AB263" i="40"/>
  <c r="AA263" i="40"/>
  <c r="N1200" i="40"/>
  <c r="Z199" i="40" s="1"/>
  <c r="AI199" i="40"/>
  <c r="AH199" i="40"/>
  <c r="AG199" i="40"/>
  <c r="AF199" i="40"/>
  <c r="AE199" i="40"/>
  <c r="AD199" i="40"/>
  <c r="AC199" i="40"/>
  <c r="AB199" i="40"/>
  <c r="AA199" i="40"/>
  <c r="N1136" i="40"/>
  <c r="Z135" i="40" s="1"/>
  <c r="AI135" i="40"/>
  <c r="AH135" i="40"/>
  <c r="AG135" i="40"/>
  <c r="AF135" i="40"/>
  <c r="AE135" i="40"/>
  <c r="AD135" i="40"/>
  <c r="AC135" i="40"/>
  <c r="AB135" i="40"/>
  <c r="AA135" i="40"/>
  <c r="N1072" i="40"/>
  <c r="Z71" i="40" s="1"/>
  <c r="AI71" i="40"/>
  <c r="AH71" i="40"/>
  <c r="AG71" i="40"/>
  <c r="AF71" i="40"/>
  <c r="AE71" i="40"/>
  <c r="AD71" i="40"/>
  <c r="AC71" i="40"/>
  <c r="AB71" i="40"/>
  <c r="AA71" i="40"/>
  <c r="N1008" i="40"/>
  <c r="Z7" i="40" s="1"/>
  <c r="AI7" i="40"/>
  <c r="AH7" i="40"/>
  <c r="AG7" i="40"/>
  <c r="AF7" i="40"/>
  <c r="AE7" i="40"/>
  <c r="AD7" i="40"/>
  <c r="AC7" i="40"/>
  <c r="AB7" i="40"/>
  <c r="AA7" i="40"/>
  <c r="H27" i="8"/>
  <c r="H22" i="8"/>
  <c r="H17" i="8"/>
  <c r="H12" i="8"/>
  <c r="H7" i="8"/>
  <c r="H2" i="8"/>
  <c r="Z1005" i="40" l="1"/>
  <c r="I35" i="17" s="1"/>
  <c r="AH1005" i="40"/>
  <c r="Q35" i="17" s="1"/>
  <c r="AA1005" i="40"/>
  <c r="J35" i="17" s="1"/>
  <c r="AI1005" i="40"/>
  <c r="AB1005" i="40"/>
  <c r="K35" i="17" s="1"/>
  <c r="AC1005" i="40"/>
  <c r="L35" i="17" s="1"/>
  <c r="AD1005" i="40"/>
  <c r="M35" i="17" s="1"/>
  <c r="AE1005" i="40"/>
  <c r="N35" i="17" s="1"/>
  <c r="AF1005" i="40"/>
  <c r="O35" i="17" s="1"/>
  <c r="AG1005" i="40"/>
  <c r="P35" i="17" s="1"/>
  <c r="H35" i="344" l="1"/>
  <c r="O35" i="344"/>
  <c r="N35" i="344"/>
  <c r="P35" i="344"/>
  <c r="M35" i="344"/>
  <c r="L35" i="344"/>
  <c r="K35" i="344"/>
  <c r="J35" i="344"/>
  <c r="Q35" i="344"/>
  <c r="I35" i="344"/>
  <c r="AY4" i="40"/>
  <c r="BB4" i="40" s="1"/>
  <c r="AY12" i="40"/>
  <c r="BB12" i="40" s="1"/>
  <c r="AY20" i="40"/>
  <c r="BB20" i="40" s="1"/>
  <c r="AY28" i="40"/>
  <c r="BB28" i="40" s="1"/>
  <c r="AY36" i="40"/>
  <c r="BB36" i="40" s="1"/>
  <c r="AY44" i="40"/>
  <c r="BB44" i="40" s="1"/>
  <c r="AY52" i="40"/>
  <c r="BB52" i="40" s="1"/>
  <c r="AY60" i="40"/>
  <c r="BB60" i="40" s="1"/>
  <c r="AY68" i="40"/>
  <c r="BB68" i="40" s="1"/>
  <c r="AY76" i="40"/>
  <c r="BB76" i="40" s="1"/>
  <c r="AY84" i="40"/>
  <c r="BB84" i="40" s="1"/>
  <c r="AY92" i="40"/>
  <c r="BB92" i="40" s="1"/>
  <c r="AY100" i="40"/>
  <c r="BB100" i="40" s="1"/>
  <c r="AY108" i="40"/>
  <c r="BB108" i="40" s="1"/>
  <c r="AY116" i="40"/>
  <c r="BB116" i="40" s="1"/>
  <c r="AY124" i="40"/>
  <c r="BB124" i="40" s="1"/>
  <c r="AY132" i="40"/>
  <c r="BB132" i="40" s="1"/>
  <c r="AY140" i="40"/>
  <c r="BB140" i="40" s="1"/>
  <c r="AY148" i="40"/>
  <c r="BB148" i="40" s="1"/>
  <c r="AY156" i="40"/>
  <c r="BB156" i="40" s="1"/>
  <c r="AY164" i="40"/>
  <c r="BB164" i="40" s="1"/>
  <c r="AY172" i="40"/>
  <c r="BB172" i="40" s="1"/>
  <c r="AY180" i="40"/>
  <c r="BB180" i="40" s="1"/>
  <c r="AY188" i="40"/>
  <c r="BB188" i="40" s="1"/>
  <c r="AY196" i="40"/>
  <c r="BB196" i="40" s="1"/>
  <c r="AY204" i="40"/>
  <c r="BB204" i="40" s="1"/>
  <c r="AY212" i="40"/>
  <c r="BB212" i="40" s="1"/>
  <c r="AY220" i="40"/>
  <c r="BB220" i="40" s="1"/>
  <c r="AY228" i="40"/>
  <c r="BB228" i="40" s="1"/>
  <c r="AY236" i="40"/>
  <c r="BB236" i="40" s="1"/>
  <c r="AY244" i="40"/>
  <c r="BB244" i="40" s="1"/>
  <c r="AY252" i="40"/>
  <c r="BB252" i="40" s="1"/>
  <c r="AY260" i="40"/>
  <c r="BB260" i="40" s="1"/>
  <c r="AY268" i="40"/>
  <c r="BB268" i="40" s="1"/>
  <c r="AY276" i="40"/>
  <c r="BB276" i="40" s="1"/>
  <c r="AY284" i="40"/>
  <c r="BB284" i="40" s="1"/>
  <c r="AY292" i="40"/>
  <c r="BB292" i="40" s="1"/>
  <c r="AY300" i="40"/>
  <c r="BB300" i="40" s="1"/>
  <c r="AY308" i="40"/>
  <c r="BB308" i="40" s="1"/>
  <c r="AY316" i="40"/>
  <c r="BB316" i="40" s="1"/>
  <c r="AY324" i="40"/>
  <c r="BB324" i="40" s="1"/>
  <c r="AY332" i="40"/>
  <c r="BB332" i="40" s="1"/>
  <c r="AY340" i="40"/>
  <c r="BB340" i="40" s="1"/>
  <c r="AY348" i="40"/>
  <c r="BB348" i="40" s="1"/>
  <c r="AY356" i="40"/>
  <c r="BB356" i="40" s="1"/>
  <c r="AY364" i="40"/>
  <c r="BB364" i="40" s="1"/>
  <c r="AY372" i="40"/>
  <c r="BB372" i="40" s="1"/>
  <c r="AY380" i="40"/>
  <c r="BB380" i="40" s="1"/>
  <c r="AY388" i="40"/>
  <c r="BB388" i="40" s="1"/>
  <c r="AY396" i="40"/>
  <c r="BB396" i="40" s="1"/>
  <c r="AY404" i="40"/>
  <c r="BB404" i="40" s="1"/>
  <c r="AY412" i="40"/>
  <c r="BB412" i="40" s="1"/>
  <c r="AY420" i="40"/>
  <c r="BB420" i="40" s="1"/>
  <c r="AY428" i="40"/>
  <c r="BB428" i="40" s="1"/>
  <c r="AY436" i="40"/>
  <c r="BB436" i="40" s="1"/>
  <c r="AY444" i="40"/>
  <c r="BB444" i="40" s="1"/>
  <c r="AY452" i="40"/>
  <c r="BB452" i="40" s="1"/>
  <c r="AY460" i="40"/>
  <c r="BB460" i="40" s="1"/>
  <c r="AY468" i="40"/>
  <c r="BB468" i="40" s="1"/>
  <c r="AY476" i="40"/>
  <c r="BB476" i="40" s="1"/>
  <c r="AY484" i="40"/>
  <c r="BB484" i="40" s="1"/>
  <c r="AY492" i="40"/>
  <c r="BB492" i="40" s="1"/>
  <c r="AY500" i="40"/>
  <c r="BB500" i="40" s="1"/>
  <c r="AY508" i="40"/>
  <c r="BB508" i="40" s="1"/>
  <c r="AY516" i="40"/>
  <c r="BB516" i="40" s="1"/>
  <c r="AY524" i="40"/>
  <c r="BB524" i="40" s="1"/>
  <c r="AY532" i="40"/>
  <c r="BB532" i="40" s="1"/>
  <c r="AY540" i="40"/>
  <c r="BB540" i="40" s="1"/>
  <c r="AY548" i="40"/>
  <c r="BB548" i="40" s="1"/>
  <c r="AY556" i="40"/>
  <c r="BB556" i="40" s="1"/>
  <c r="AY564" i="40"/>
  <c r="BB564" i="40" s="1"/>
  <c r="AY572" i="40"/>
  <c r="BB572" i="40" s="1"/>
  <c r="AY580" i="40"/>
  <c r="BB580" i="40" s="1"/>
  <c r="AY588" i="40"/>
  <c r="BB588" i="40" s="1"/>
  <c r="AY596" i="40"/>
  <c r="BB596" i="40" s="1"/>
  <c r="AY604" i="40"/>
  <c r="BB604" i="40" s="1"/>
  <c r="AY612" i="40"/>
  <c r="BB612" i="40" s="1"/>
  <c r="AY620" i="40"/>
  <c r="BB620" i="40" s="1"/>
  <c r="AY628" i="40"/>
  <c r="BB628" i="40" s="1"/>
  <c r="AY636" i="40"/>
  <c r="BB636" i="40" s="1"/>
  <c r="AY644" i="40"/>
  <c r="BB644" i="40" s="1"/>
  <c r="AY652" i="40"/>
  <c r="BB652" i="40" s="1"/>
  <c r="AY660" i="40"/>
  <c r="BB660" i="40" s="1"/>
  <c r="AY668" i="40"/>
  <c r="BB668" i="40" s="1"/>
  <c r="AY676" i="40"/>
  <c r="BB676" i="40" s="1"/>
  <c r="AY684" i="40"/>
  <c r="BB684" i="40" s="1"/>
  <c r="AY692" i="40"/>
  <c r="BB692" i="40" s="1"/>
  <c r="AY700" i="40"/>
  <c r="BB700" i="40" s="1"/>
  <c r="AY708" i="40"/>
  <c r="BB708" i="40" s="1"/>
  <c r="AY716" i="40"/>
  <c r="BB716" i="40" s="1"/>
  <c r="AY724" i="40"/>
  <c r="BB724" i="40" s="1"/>
  <c r="AY732" i="40"/>
  <c r="BB732" i="40" s="1"/>
  <c r="AY740" i="40"/>
  <c r="BB740" i="40" s="1"/>
  <c r="AY5" i="40"/>
  <c r="BB5" i="40" s="1"/>
  <c r="AY13" i="40"/>
  <c r="BB13" i="40" s="1"/>
  <c r="AY21" i="40"/>
  <c r="BB21" i="40" s="1"/>
  <c r="AY29" i="40"/>
  <c r="BB29" i="40" s="1"/>
  <c r="AY37" i="40"/>
  <c r="BB37" i="40" s="1"/>
  <c r="AY45" i="40"/>
  <c r="BB45" i="40" s="1"/>
  <c r="AY53" i="40"/>
  <c r="BB53" i="40" s="1"/>
  <c r="AY61" i="40"/>
  <c r="BB61" i="40" s="1"/>
  <c r="AY69" i="40"/>
  <c r="BB69" i="40" s="1"/>
  <c r="AY77" i="40"/>
  <c r="BB77" i="40" s="1"/>
  <c r="AY85" i="40"/>
  <c r="BB85" i="40" s="1"/>
  <c r="AY93" i="40"/>
  <c r="BB93" i="40" s="1"/>
  <c r="AY101" i="40"/>
  <c r="BB101" i="40" s="1"/>
  <c r="AY109" i="40"/>
  <c r="BB109" i="40" s="1"/>
  <c r="AY117" i="40"/>
  <c r="BB117" i="40" s="1"/>
  <c r="AY125" i="40"/>
  <c r="BB125" i="40" s="1"/>
  <c r="AY133" i="40"/>
  <c r="BB133" i="40" s="1"/>
  <c r="AY141" i="40"/>
  <c r="BB141" i="40" s="1"/>
  <c r="AY149" i="40"/>
  <c r="BB149" i="40" s="1"/>
  <c r="AY157" i="40"/>
  <c r="BB157" i="40" s="1"/>
  <c r="AY165" i="40"/>
  <c r="BB165" i="40" s="1"/>
  <c r="AY173" i="40"/>
  <c r="BB173" i="40" s="1"/>
  <c r="AY181" i="40"/>
  <c r="BB181" i="40" s="1"/>
  <c r="AY189" i="40"/>
  <c r="BB189" i="40" s="1"/>
  <c r="AY197" i="40"/>
  <c r="BB197" i="40" s="1"/>
  <c r="AY205" i="40"/>
  <c r="BB205" i="40" s="1"/>
  <c r="AY213" i="40"/>
  <c r="BB213" i="40" s="1"/>
  <c r="AY221" i="40"/>
  <c r="BB221" i="40" s="1"/>
  <c r="AY229" i="40"/>
  <c r="BB229" i="40" s="1"/>
  <c r="AY237" i="40"/>
  <c r="BB237" i="40" s="1"/>
  <c r="AY245" i="40"/>
  <c r="BB245" i="40" s="1"/>
  <c r="AY253" i="40"/>
  <c r="BB253" i="40" s="1"/>
  <c r="AY261" i="40"/>
  <c r="BB261" i="40" s="1"/>
  <c r="AY269" i="40"/>
  <c r="BB269" i="40" s="1"/>
  <c r="AY277" i="40"/>
  <c r="BB277" i="40" s="1"/>
  <c r="AY285" i="40"/>
  <c r="BB285" i="40" s="1"/>
  <c r="AY293" i="40"/>
  <c r="BB293" i="40" s="1"/>
  <c r="AY301" i="40"/>
  <c r="BB301" i="40" s="1"/>
  <c r="AY309" i="40"/>
  <c r="BB309" i="40" s="1"/>
  <c r="AY317" i="40"/>
  <c r="BB317" i="40" s="1"/>
  <c r="AY325" i="40"/>
  <c r="BB325" i="40" s="1"/>
  <c r="AY333" i="40"/>
  <c r="BB333" i="40" s="1"/>
  <c r="AY341" i="40"/>
  <c r="BB341" i="40" s="1"/>
  <c r="AY349" i="40"/>
  <c r="BB349" i="40" s="1"/>
  <c r="AY357" i="40"/>
  <c r="BB357" i="40" s="1"/>
  <c r="AY365" i="40"/>
  <c r="BB365" i="40" s="1"/>
  <c r="AY373" i="40"/>
  <c r="BB373" i="40" s="1"/>
  <c r="AY381" i="40"/>
  <c r="BB381" i="40" s="1"/>
  <c r="AY389" i="40"/>
  <c r="BB389" i="40" s="1"/>
  <c r="AY397" i="40"/>
  <c r="BB397" i="40" s="1"/>
  <c r="AY405" i="40"/>
  <c r="BB405" i="40" s="1"/>
  <c r="AY413" i="40"/>
  <c r="BB413" i="40" s="1"/>
  <c r="AY421" i="40"/>
  <c r="BB421" i="40" s="1"/>
  <c r="AY429" i="40"/>
  <c r="BB429" i="40" s="1"/>
  <c r="AY437" i="40"/>
  <c r="BB437" i="40" s="1"/>
  <c r="AY445" i="40"/>
  <c r="BB445" i="40" s="1"/>
  <c r="AY453" i="40"/>
  <c r="BB453" i="40" s="1"/>
  <c r="AY461" i="40"/>
  <c r="BB461" i="40" s="1"/>
  <c r="AY469" i="40"/>
  <c r="BB469" i="40" s="1"/>
  <c r="AY477" i="40"/>
  <c r="BB477" i="40" s="1"/>
  <c r="AY485" i="40"/>
  <c r="BB485" i="40" s="1"/>
  <c r="AY493" i="40"/>
  <c r="BB493" i="40" s="1"/>
  <c r="AY501" i="40"/>
  <c r="BB501" i="40" s="1"/>
  <c r="AY509" i="40"/>
  <c r="BB509" i="40" s="1"/>
  <c r="AY517" i="40"/>
  <c r="BB517" i="40" s="1"/>
  <c r="AY525" i="40"/>
  <c r="BB525" i="40" s="1"/>
  <c r="AY533" i="40"/>
  <c r="BB533" i="40" s="1"/>
  <c r="AY541" i="40"/>
  <c r="BB541" i="40" s="1"/>
  <c r="AY549" i="40"/>
  <c r="BB549" i="40" s="1"/>
  <c r="AY557" i="40"/>
  <c r="BB557" i="40" s="1"/>
  <c r="AY565" i="40"/>
  <c r="BB565" i="40" s="1"/>
  <c r="AY573" i="40"/>
  <c r="BB573" i="40" s="1"/>
  <c r="AY581" i="40"/>
  <c r="BB581" i="40" s="1"/>
  <c r="AY589" i="40"/>
  <c r="BB589" i="40" s="1"/>
  <c r="AY597" i="40"/>
  <c r="BB597" i="40" s="1"/>
  <c r="AY605" i="40"/>
  <c r="BB605" i="40" s="1"/>
  <c r="AY613" i="40"/>
  <c r="BB613" i="40" s="1"/>
  <c r="AY621" i="40"/>
  <c r="BB621" i="40" s="1"/>
  <c r="AY629" i="40"/>
  <c r="BB629" i="40" s="1"/>
  <c r="AY637" i="40"/>
  <c r="BB637" i="40" s="1"/>
  <c r="AY645" i="40"/>
  <c r="BB645" i="40" s="1"/>
  <c r="AY653" i="40"/>
  <c r="BB653" i="40" s="1"/>
  <c r="AY661" i="40"/>
  <c r="BB661" i="40" s="1"/>
  <c r="AY669" i="40"/>
  <c r="BB669" i="40" s="1"/>
  <c r="AY677" i="40"/>
  <c r="BB677" i="40" s="1"/>
  <c r="AY685" i="40"/>
  <c r="BB685" i="40" s="1"/>
  <c r="AY693" i="40"/>
  <c r="BB693" i="40" s="1"/>
  <c r="AY701" i="40"/>
  <c r="BB701" i="40" s="1"/>
  <c r="AY709" i="40"/>
  <c r="BB709" i="40" s="1"/>
  <c r="AY717" i="40"/>
  <c r="BB717" i="40" s="1"/>
  <c r="AY725" i="40"/>
  <c r="BB725" i="40" s="1"/>
  <c r="AY733" i="40"/>
  <c r="BB733" i="40" s="1"/>
  <c r="AY741" i="40"/>
  <c r="BB741" i="40" s="1"/>
  <c r="AY749" i="40"/>
  <c r="BB749" i="40" s="1"/>
  <c r="AY757" i="40"/>
  <c r="BB757" i="40" s="1"/>
  <c r="AY765" i="40"/>
  <c r="BB765" i="40" s="1"/>
  <c r="AY773" i="40"/>
  <c r="BB773" i="40" s="1"/>
  <c r="AY781" i="40"/>
  <c r="BB781" i="40" s="1"/>
  <c r="AY789" i="40"/>
  <c r="BB789" i="40" s="1"/>
  <c r="AY797" i="40"/>
  <c r="BB797" i="40" s="1"/>
  <c r="AY805" i="40"/>
  <c r="BB805" i="40" s="1"/>
  <c r="AY813" i="40"/>
  <c r="BB813" i="40" s="1"/>
  <c r="AY821" i="40"/>
  <c r="BB821" i="40" s="1"/>
  <c r="AY829" i="40"/>
  <c r="BB829" i="40" s="1"/>
  <c r="AY837" i="40"/>
  <c r="BB837" i="40" s="1"/>
  <c r="AY845" i="40"/>
  <c r="BB845" i="40" s="1"/>
  <c r="AY853" i="40"/>
  <c r="BB853" i="40" s="1"/>
  <c r="AY861" i="40"/>
  <c r="BB861" i="40" s="1"/>
  <c r="AY869" i="40"/>
  <c r="BB869" i="40" s="1"/>
  <c r="AY877" i="40"/>
  <c r="BB877" i="40" s="1"/>
  <c r="AY885" i="40"/>
  <c r="BB885" i="40" s="1"/>
  <c r="AY893" i="40"/>
  <c r="BB893" i="40" s="1"/>
  <c r="AY901" i="40"/>
  <c r="BB901" i="40" s="1"/>
  <c r="AY909" i="40"/>
  <c r="BB909" i="40" s="1"/>
  <c r="AY917" i="40"/>
  <c r="BB917" i="40" s="1"/>
  <c r="AY925" i="40"/>
  <c r="BB925" i="40" s="1"/>
  <c r="AY933" i="40"/>
  <c r="BB933" i="40" s="1"/>
  <c r="AY941" i="40"/>
  <c r="BB941" i="40" s="1"/>
  <c r="AY949" i="40"/>
  <c r="BB949" i="40" s="1"/>
  <c r="AY6" i="40"/>
  <c r="BB6" i="40" s="1"/>
  <c r="AY14" i="40"/>
  <c r="BB14" i="40" s="1"/>
  <c r="AY22" i="40"/>
  <c r="BB22" i="40" s="1"/>
  <c r="AY30" i="40"/>
  <c r="BB30" i="40" s="1"/>
  <c r="AY38" i="40"/>
  <c r="BB38" i="40" s="1"/>
  <c r="AY46" i="40"/>
  <c r="BB46" i="40" s="1"/>
  <c r="AY54" i="40"/>
  <c r="BB54" i="40" s="1"/>
  <c r="AY62" i="40"/>
  <c r="BB62" i="40" s="1"/>
  <c r="AY70" i="40"/>
  <c r="BB70" i="40" s="1"/>
  <c r="AY78" i="40"/>
  <c r="BB78" i="40" s="1"/>
  <c r="AY86" i="40"/>
  <c r="BB86" i="40" s="1"/>
  <c r="AY94" i="40"/>
  <c r="BB94" i="40" s="1"/>
  <c r="AY102" i="40"/>
  <c r="BB102" i="40" s="1"/>
  <c r="AY110" i="40"/>
  <c r="BB110" i="40" s="1"/>
  <c r="AY118" i="40"/>
  <c r="BB118" i="40" s="1"/>
  <c r="AY126" i="40"/>
  <c r="BB126" i="40" s="1"/>
  <c r="AY134" i="40"/>
  <c r="BB134" i="40" s="1"/>
  <c r="AY142" i="40"/>
  <c r="BB142" i="40" s="1"/>
  <c r="AY150" i="40"/>
  <c r="BB150" i="40" s="1"/>
  <c r="AY158" i="40"/>
  <c r="BB158" i="40" s="1"/>
  <c r="AY166" i="40"/>
  <c r="BB166" i="40" s="1"/>
  <c r="AY174" i="40"/>
  <c r="BB174" i="40" s="1"/>
  <c r="AY182" i="40"/>
  <c r="BB182" i="40" s="1"/>
  <c r="AY190" i="40"/>
  <c r="BB190" i="40" s="1"/>
  <c r="AY198" i="40"/>
  <c r="BB198" i="40" s="1"/>
  <c r="AY206" i="40"/>
  <c r="BB206" i="40" s="1"/>
  <c r="AY214" i="40"/>
  <c r="BB214" i="40" s="1"/>
  <c r="AY222" i="40"/>
  <c r="BB222" i="40" s="1"/>
  <c r="AY230" i="40"/>
  <c r="BB230" i="40" s="1"/>
  <c r="AY238" i="40"/>
  <c r="BB238" i="40" s="1"/>
  <c r="AY246" i="40"/>
  <c r="BB246" i="40" s="1"/>
  <c r="AY254" i="40"/>
  <c r="BB254" i="40" s="1"/>
  <c r="AY262" i="40"/>
  <c r="BB262" i="40" s="1"/>
  <c r="AY270" i="40"/>
  <c r="BB270" i="40" s="1"/>
  <c r="AY278" i="40"/>
  <c r="BB278" i="40" s="1"/>
  <c r="AY286" i="40"/>
  <c r="BB286" i="40" s="1"/>
  <c r="AY294" i="40"/>
  <c r="BB294" i="40" s="1"/>
  <c r="AY302" i="40"/>
  <c r="BB302" i="40" s="1"/>
  <c r="AY310" i="40"/>
  <c r="BB310" i="40" s="1"/>
  <c r="AY318" i="40"/>
  <c r="BB318" i="40" s="1"/>
  <c r="AY326" i="40"/>
  <c r="BB326" i="40" s="1"/>
  <c r="AY334" i="40"/>
  <c r="BB334" i="40" s="1"/>
  <c r="AY342" i="40"/>
  <c r="BB342" i="40" s="1"/>
  <c r="AY350" i="40"/>
  <c r="BB350" i="40" s="1"/>
  <c r="AY358" i="40"/>
  <c r="BB358" i="40" s="1"/>
  <c r="AY366" i="40"/>
  <c r="BB366" i="40" s="1"/>
  <c r="AY374" i="40"/>
  <c r="BB374" i="40" s="1"/>
  <c r="AY382" i="40"/>
  <c r="BB382" i="40" s="1"/>
  <c r="AY390" i="40"/>
  <c r="BB390" i="40" s="1"/>
  <c r="AY398" i="40"/>
  <c r="BB398" i="40" s="1"/>
  <c r="AY406" i="40"/>
  <c r="BB406" i="40" s="1"/>
  <c r="AY414" i="40"/>
  <c r="BB414" i="40" s="1"/>
  <c r="AY422" i="40"/>
  <c r="BB422" i="40" s="1"/>
  <c r="AY430" i="40"/>
  <c r="BB430" i="40" s="1"/>
  <c r="AY438" i="40"/>
  <c r="BB438" i="40" s="1"/>
  <c r="AY446" i="40"/>
  <c r="BB446" i="40" s="1"/>
  <c r="AY454" i="40"/>
  <c r="BB454" i="40" s="1"/>
  <c r="AY462" i="40"/>
  <c r="BB462" i="40" s="1"/>
  <c r="AY470" i="40"/>
  <c r="BB470" i="40" s="1"/>
  <c r="AY478" i="40"/>
  <c r="BB478" i="40" s="1"/>
  <c r="AY486" i="40"/>
  <c r="BB486" i="40" s="1"/>
  <c r="AY494" i="40"/>
  <c r="BB494" i="40" s="1"/>
  <c r="AY502" i="40"/>
  <c r="BB502" i="40" s="1"/>
  <c r="AY510" i="40"/>
  <c r="BB510" i="40" s="1"/>
  <c r="AY518" i="40"/>
  <c r="BB518" i="40" s="1"/>
  <c r="AY526" i="40"/>
  <c r="BB526" i="40" s="1"/>
  <c r="AY534" i="40"/>
  <c r="BB534" i="40" s="1"/>
  <c r="AY542" i="40"/>
  <c r="BB542" i="40" s="1"/>
  <c r="AY550" i="40"/>
  <c r="BB550" i="40" s="1"/>
  <c r="AY558" i="40"/>
  <c r="BB558" i="40" s="1"/>
  <c r="AY566" i="40"/>
  <c r="BB566" i="40" s="1"/>
  <c r="AY574" i="40"/>
  <c r="BB574" i="40" s="1"/>
  <c r="AY582" i="40"/>
  <c r="BB582" i="40" s="1"/>
  <c r="AY590" i="40"/>
  <c r="BB590" i="40" s="1"/>
  <c r="AY598" i="40"/>
  <c r="BB598" i="40" s="1"/>
  <c r="AY606" i="40"/>
  <c r="BB606" i="40" s="1"/>
  <c r="AY614" i="40"/>
  <c r="BB614" i="40" s="1"/>
  <c r="AY622" i="40"/>
  <c r="BB622" i="40" s="1"/>
  <c r="AY630" i="40"/>
  <c r="BB630" i="40" s="1"/>
  <c r="AY638" i="40"/>
  <c r="BB638" i="40" s="1"/>
  <c r="AY646" i="40"/>
  <c r="BB646" i="40" s="1"/>
  <c r="AY654" i="40"/>
  <c r="BB654" i="40" s="1"/>
  <c r="AY662" i="40"/>
  <c r="BB662" i="40" s="1"/>
  <c r="AY670" i="40"/>
  <c r="BB670" i="40" s="1"/>
  <c r="AY678" i="40"/>
  <c r="BB678" i="40" s="1"/>
  <c r="AY686" i="40"/>
  <c r="BB686" i="40" s="1"/>
  <c r="AY694" i="40"/>
  <c r="BB694" i="40" s="1"/>
  <c r="AY702" i="40"/>
  <c r="BB702" i="40" s="1"/>
  <c r="AY710" i="40"/>
  <c r="BB710" i="40" s="1"/>
  <c r="AY718" i="40"/>
  <c r="BB718" i="40" s="1"/>
  <c r="AY726" i="40"/>
  <c r="BB726" i="40" s="1"/>
  <c r="AY734" i="40"/>
  <c r="BB734" i="40" s="1"/>
  <c r="AY742" i="40"/>
  <c r="BB742" i="40" s="1"/>
  <c r="AY750" i="40"/>
  <c r="BB750" i="40" s="1"/>
  <c r="AY758" i="40"/>
  <c r="BB758" i="40" s="1"/>
  <c r="AY766" i="40"/>
  <c r="BB766" i="40" s="1"/>
  <c r="AY774" i="40"/>
  <c r="BB774" i="40" s="1"/>
  <c r="AY782" i="40"/>
  <c r="BB782" i="40" s="1"/>
  <c r="AY790" i="40"/>
  <c r="BB790" i="40" s="1"/>
  <c r="AY798" i="40"/>
  <c r="BB798" i="40" s="1"/>
  <c r="AY806" i="40"/>
  <c r="BB806" i="40" s="1"/>
  <c r="AY814" i="40"/>
  <c r="BB814" i="40" s="1"/>
  <c r="AY822" i="40"/>
  <c r="BB822" i="40" s="1"/>
  <c r="AY830" i="40"/>
  <c r="BB830" i="40" s="1"/>
  <c r="AY838" i="40"/>
  <c r="BB838" i="40" s="1"/>
  <c r="AY846" i="40"/>
  <c r="BB846" i="40" s="1"/>
  <c r="AY854" i="40"/>
  <c r="BB854" i="40" s="1"/>
  <c r="AY862" i="40"/>
  <c r="BB862" i="40" s="1"/>
  <c r="AY870" i="40"/>
  <c r="BB870" i="40" s="1"/>
  <c r="AY878" i="40"/>
  <c r="BB878" i="40" s="1"/>
  <c r="AY886" i="40"/>
  <c r="BB886" i="40" s="1"/>
  <c r="AY7" i="40"/>
  <c r="BB7" i="40" s="1"/>
  <c r="AY15" i="40"/>
  <c r="BB15" i="40" s="1"/>
  <c r="AY23" i="40"/>
  <c r="BB23" i="40" s="1"/>
  <c r="AY31" i="40"/>
  <c r="BB31" i="40" s="1"/>
  <c r="AY39" i="40"/>
  <c r="BB39" i="40" s="1"/>
  <c r="AY47" i="40"/>
  <c r="BB47" i="40" s="1"/>
  <c r="AY55" i="40"/>
  <c r="BB55" i="40" s="1"/>
  <c r="AY63" i="40"/>
  <c r="BB63" i="40" s="1"/>
  <c r="AY71" i="40"/>
  <c r="BB71" i="40" s="1"/>
  <c r="AY79" i="40"/>
  <c r="BB79" i="40" s="1"/>
  <c r="AY87" i="40"/>
  <c r="BB87" i="40" s="1"/>
  <c r="AY95" i="40"/>
  <c r="BB95" i="40" s="1"/>
  <c r="AY103" i="40"/>
  <c r="BB103" i="40" s="1"/>
  <c r="AY111" i="40"/>
  <c r="BB111" i="40" s="1"/>
  <c r="AY119" i="40"/>
  <c r="BB119" i="40" s="1"/>
  <c r="AY127" i="40"/>
  <c r="BB127" i="40" s="1"/>
  <c r="AY135" i="40"/>
  <c r="BB135" i="40" s="1"/>
  <c r="AY143" i="40"/>
  <c r="BB143" i="40" s="1"/>
  <c r="AY151" i="40"/>
  <c r="BB151" i="40" s="1"/>
  <c r="AY159" i="40"/>
  <c r="BB159" i="40" s="1"/>
  <c r="AY167" i="40"/>
  <c r="BB167" i="40" s="1"/>
  <c r="AY175" i="40"/>
  <c r="BB175" i="40" s="1"/>
  <c r="AY183" i="40"/>
  <c r="BB183" i="40" s="1"/>
  <c r="AY191" i="40"/>
  <c r="BB191" i="40" s="1"/>
  <c r="AY199" i="40"/>
  <c r="BB199" i="40" s="1"/>
  <c r="AY207" i="40"/>
  <c r="BB207" i="40" s="1"/>
  <c r="AY215" i="40"/>
  <c r="BB215" i="40" s="1"/>
  <c r="AY223" i="40"/>
  <c r="BB223" i="40" s="1"/>
  <c r="AY231" i="40"/>
  <c r="BB231" i="40" s="1"/>
  <c r="AY239" i="40"/>
  <c r="BB239" i="40" s="1"/>
  <c r="AY247" i="40"/>
  <c r="BB247" i="40" s="1"/>
  <c r="AY255" i="40"/>
  <c r="BB255" i="40" s="1"/>
  <c r="AY263" i="40"/>
  <c r="BB263" i="40" s="1"/>
  <c r="AY271" i="40"/>
  <c r="BB271" i="40" s="1"/>
  <c r="AY279" i="40"/>
  <c r="BB279" i="40" s="1"/>
  <c r="AY287" i="40"/>
  <c r="BB287" i="40" s="1"/>
  <c r="AY295" i="40"/>
  <c r="BB295" i="40" s="1"/>
  <c r="AY303" i="40"/>
  <c r="BB303" i="40" s="1"/>
  <c r="AY311" i="40"/>
  <c r="BB311" i="40" s="1"/>
  <c r="AY319" i="40"/>
  <c r="BB319" i="40" s="1"/>
  <c r="AY327" i="40"/>
  <c r="BB327" i="40" s="1"/>
  <c r="AY335" i="40"/>
  <c r="BB335" i="40" s="1"/>
  <c r="AY343" i="40"/>
  <c r="BB343" i="40" s="1"/>
  <c r="AY351" i="40"/>
  <c r="BB351" i="40" s="1"/>
  <c r="AY359" i="40"/>
  <c r="BB359" i="40" s="1"/>
  <c r="AY367" i="40"/>
  <c r="BB367" i="40" s="1"/>
  <c r="AY375" i="40"/>
  <c r="BB375" i="40" s="1"/>
  <c r="AY383" i="40"/>
  <c r="BB383" i="40" s="1"/>
  <c r="AY391" i="40"/>
  <c r="BB391" i="40" s="1"/>
  <c r="AY399" i="40"/>
  <c r="BB399" i="40" s="1"/>
  <c r="AY407" i="40"/>
  <c r="BB407" i="40" s="1"/>
  <c r="AY415" i="40"/>
  <c r="BB415" i="40" s="1"/>
  <c r="AY423" i="40"/>
  <c r="BB423" i="40" s="1"/>
  <c r="AY431" i="40"/>
  <c r="BB431" i="40" s="1"/>
  <c r="AY439" i="40"/>
  <c r="BB439" i="40" s="1"/>
  <c r="AY447" i="40"/>
  <c r="BB447" i="40" s="1"/>
  <c r="AY455" i="40"/>
  <c r="BB455" i="40" s="1"/>
  <c r="AY463" i="40"/>
  <c r="BB463" i="40" s="1"/>
  <c r="AY471" i="40"/>
  <c r="BB471" i="40" s="1"/>
  <c r="AY479" i="40"/>
  <c r="BB479" i="40" s="1"/>
  <c r="AY487" i="40"/>
  <c r="BB487" i="40" s="1"/>
  <c r="AY495" i="40"/>
  <c r="BB495" i="40" s="1"/>
  <c r="AY503" i="40"/>
  <c r="BB503" i="40" s="1"/>
  <c r="AY511" i="40"/>
  <c r="BB511" i="40" s="1"/>
  <c r="AY519" i="40"/>
  <c r="BB519" i="40" s="1"/>
  <c r="AY527" i="40"/>
  <c r="BB527" i="40" s="1"/>
  <c r="AY535" i="40"/>
  <c r="BB535" i="40" s="1"/>
  <c r="AY543" i="40"/>
  <c r="BB543" i="40" s="1"/>
  <c r="AY551" i="40"/>
  <c r="BB551" i="40" s="1"/>
  <c r="AY559" i="40"/>
  <c r="BB559" i="40" s="1"/>
  <c r="AY567" i="40"/>
  <c r="BB567" i="40" s="1"/>
  <c r="AY575" i="40"/>
  <c r="BB575" i="40" s="1"/>
  <c r="AY583" i="40"/>
  <c r="BB583" i="40" s="1"/>
  <c r="AY591" i="40"/>
  <c r="BB591" i="40" s="1"/>
  <c r="AY599" i="40"/>
  <c r="BB599" i="40" s="1"/>
  <c r="AY607" i="40"/>
  <c r="BB607" i="40" s="1"/>
  <c r="AY615" i="40"/>
  <c r="BB615" i="40" s="1"/>
  <c r="AY623" i="40"/>
  <c r="BB623" i="40" s="1"/>
  <c r="AY631" i="40"/>
  <c r="BB631" i="40" s="1"/>
  <c r="AY639" i="40"/>
  <c r="BB639" i="40" s="1"/>
  <c r="AY647" i="40"/>
  <c r="BB647" i="40" s="1"/>
  <c r="AY655" i="40"/>
  <c r="BB655" i="40" s="1"/>
  <c r="AY663" i="40"/>
  <c r="BB663" i="40" s="1"/>
  <c r="AY671" i="40"/>
  <c r="BB671" i="40" s="1"/>
  <c r="AY679" i="40"/>
  <c r="BB679" i="40" s="1"/>
  <c r="AY687" i="40"/>
  <c r="BB687" i="40" s="1"/>
  <c r="AY695" i="40"/>
  <c r="BB695" i="40" s="1"/>
  <c r="AY703" i="40"/>
  <c r="BB703" i="40" s="1"/>
  <c r="AY711" i="40"/>
  <c r="BB711" i="40" s="1"/>
  <c r="AY719" i="40"/>
  <c r="BB719" i="40" s="1"/>
  <c r="AY727" i="40"/>
  <c r="BB727" i="40" s="1"/>
  <c r="AY735" i="40"/>
  <c r="BB735" i="40" s="1"/>
  <c r="AY743" i="40"/>
  <c r="BB743" i="40" s="1"/>
  <c r="AY751" i="40"/>
  <c r="BB751" i="40" s="1"/>
  <c r="AY759" i="40"/>
  <c r="BB759" i="40" s="1"/>
  <c r="AY767" i="40"/>
  <c r="BB767" i="40" s="1"/>
  <c r="AY775" i="40"/>
  <c r="BB775" i="40" s="1"/>
  <c r="AY783" i="40"/>
  <c r="BB783" i="40" s="1"/>
  <c r="AY791" i="40"/>
  <c r="BB791" i="40" s="1"/>
  <c r="AY799" i="40"/>
  <c r="BB799" i="40" s="1"/>
  <c r="AY807" i="40"/>
  <c r="BB807" i="40" s="1"/>
  <c r="AY815" i="40"/>
  <c r="BB815" i="40" s="1"/>
  <c r="AY823" i="40"/>
  <c r="BB823" i="40" s="1"/>
  <c r="AY831" i="40"/>
  <c r="BB831" i="40" s="1"/>
  <c r="AY839" i="40"/>
  <c r="BB839" i="40" s="1"/>
  <c r="AY847" i="40"/>
  <c r="BB847" i="40" s="1"/>
  <c r="AY855" i="40"/>
  <c r="BB855" i="40" s="1"/>
  <c r="AY863" i="40"/>
  <c r="BB863" i="40" s="1"/>
  <c r="AY871" i="40"/>
  <c r="BB871" i="40" s="1"/>
  <c r="AY879" i="40"/>
  <c r="BB879" i="40" s="1"/>
  <c r="AY887" i="40"/>
  <c r="BB887" i="40" s="1"/>
  <c r="AY895" i="40"/>
  <c r="BB895" i="40" s="1"/>
  <c r="AY903" i="40"/>
  <c r="BB903" i="40" s="1"/>
  <c r="AY911" i="40"/>
  <c r="BB911" i="40" s="1"/>
  <c r="AY919" i="40"/>
  <c r="BB919" i="40" s="1"/>
  <c r="AY927" i="40"/>
  <c r="BB927" i="40" s="1"/>
  <c r="AY8" i="40"/>
  <c r="BB8" i="40" s="1"/>
  <c r="AY16" i="40"/>
  <c r="BB16" i="40" s="1"/>
  <c r="AY24" i="40"/>
  <c r="BB24" i="40" s="1"/>
  <c r="AY32" i="40"/>
  <c r="BB32" i="40" s="1"/>
  <c r="AY40" i="40"/>
  <c r="BB40" i="40" s="1"/>
  <c r="AY48" i="40"/>
  <c r="BB48" i="40" s="1"/>
  <c r="AY56" i="40"/>
  <c r="BB56" i="40" s="1"/>
  <c r="AY64" i="40"/>
  <c r="BB64" i="40" s="1"/>
  <c r="AY72" i="40"/>
  <c r="BB72" i="40" s="1"/>
  <c r="AY80" i="40"/>
  <c r="BB80" i="40" s="1"/>
  <c r="AY88" i="40"/>
  <c r="BB88" i="40" s="1"/>
  <c r="AY96" i="40"/>
  <c r="BB96" i="40" s="1"/>
  <c r="AY104" i="40"/>
  <c r="BB104" i="40" s="1"/>
  <c r="AY112" i="40"/>
  <c r="BB112" i="40" s="1"/>
  <c r="AY120" i="40"/>
  <c r="BB120" i="40" s="1"/>
  <c r="AY128" i="40"/>
  <c r="BB128" i="40" s="1"/>
  <c r="AY136" i="40"/>
  <c r="BB136" i="40" s="1"/>
  <c r="AY144" i="40"/>
  <c r="BB144" i="40" s="1"/>
  <c r="AY152" i="40"/>
  <c r="BB152" i="40" s="1"/>
  <c r="AY160" i="40"/>
  <c r="BB160" i="40" s="1"/>
  <c r="AY168" i="40"/>
  <c r="BB168" i="40" s="1"/>
  <c r="AY176" i="40"/>
  <c r="BB176" i="40" s="1"/>
  <c r="AY184" i="40"/>
  <c r="BB184" i="40" s="1"/>
  <c r="AY192" i="40"/>
  <c r="BB192" i="40" s="1"/>
  <c r="AY200" i="40"/>
  <c r="BB200" i="40" s="1"/>
  <c r="AY208" i="40"/>
  <c r="BB208" i="40" s="1"/>
  <c r="AY216" i="40"/>
  <c r="BB216" i="40" s="1"/>
  <c r="AY224" i="40"/>
  <c r="BB224" i="40" s="1"/>
  <c r="AY232" i="40"/>
  <c r="BB232" i="40" s="1"/>
  <c r="AY240" i="40"/>
  <c r="BB240" i="40" s="1"/>
  <c r="AY248" i="40"/>
  <c r="BB248" i="40" s="1"/>
  <c r="AY256" i="40"/>
  <c r="BB256" i="40" s="1"/>
  <c r="AY264" i="40"/>
  <c r="BB264" i="40" s="1"/>
  <c r="AY272" i="40"/>
  <c r="BB272" i="40" s="1"/>
  <c r="AY280" i="40"/>
  <c r="BB280" i="40" s="1"/>
  <c r="AY288" i="40"/>
  <c r="BB288" i="40" s="1"/>
  <c r="AY296" i="40"/>
  <c r="BB296" i="40" s="1"/>
  <c r="AY304" i="40"/>
  <c r="BB304" i="40" s="1"/>
  <c r="AY312" i="40"/>
  <c r="BB312" i="40" s="1"/>
  <c r="AY320" i="40"/>
  <c r="BB320" i="40" s="1"/>
  <c r="AY328" i="40"/>
  <c r="BB328" i="40" s="1"/>
  <c r="AY336" i="40"/>
  <c r="BB336" i="40" s="1"/>
  <c r="AY344" i="40"/>
  <c r="BB344" i="40" s="1"/>
  <c r="AY352" i="40"/>
  <c r="BB352" i="40" s="1"/>
  <c r="AY360" i="40"/>
  <c r="BB360" i="40" s="1"/>
  <c r="AY368" i="40"/>
  <c r="BB368" i="40" s="1"/>
  <c r="AY376" i="40"/>
  <c r="BB376" i="40" s="1"/>
  <c r="AY384" i="40"/>
  <c r="BB384" i="40" s="1"/>
  <c r="AY392" i="40"/>
  <c r="BB392" i="40" s="1"/>
  <c r="AY400" i="40"/>
  <c r="BB400" i="40" s="1"/>
  <c r="AY408" i="40"/>
  <c r="BB408" i="40" s="1"/>
  <c r="AY416" i="40"/>
  <c r="BB416" i="40" s="1"/>
  <c r="AY424" i="40"/>
  <c r="BB424" i="40" s="1"/>
  <c r="AY432" i="40"/>
  <c r="BB432" i="40" s="1"/>
  <c r="AY440" i="40"/>
  <c r="BB440" i="40" s="1"/>
  <c r="AY448" i="40"/>
  <c r="BB448" i="40" s="1"/>
  <c r="AY456" i="40"/>
  <c r="BB456" i="40" s="1"/>
  <c r="AY464" i="40"/>
  <c r="BB464" i="40" s="1"/>
  <c r="AY472" i="40"/>
  <c r="BB472" i="40" s="1"/>
  <c r="AY480" i="40"/>
  <c r="BB480" i="40" s="1"/>
  <c r="AY488" i="40"/>
  <c r="BB488" i="40" s="1"/>
  <c r="AY496" i="40"/>
  <c r="BB496" i="40" s="1"/>
  <c r="AY504" i="40"/>
  <c r="BB504" i="40" s="1"/>
  <c r="AY512" i="40"/>
  <c r="BB512" i="40" s="1"/>
  <c r="AY520" i="40"/>
  <c r="BB520" i="40" s="1"/>
  <c r="AY528" i="40"/>
  <c r="BB528" i="40" s="1"/>
  <c r="AY536" i="40"/>
  <c r="BB536" i="40" s="1"/>
  <c r="AY544" i="40"/>
  <c r="BB544" i="40" s="1"/>
  <c r="AY552" i="40"/>
  <c r="BB552" i="40" s="1"/>
  <c r="AY560" i="40"/>
  <c r="BB560" i="40" s="1"/>
  <c r="AY568" i="40"/>
  <c r="BB568" i="40" s="1"/>
  <c r="AY576" i="40"/>
  <c r="BB576" i="40" s="1"/>
  <c r="AY584" i="40"/>
  <c r="BB584" i="40" s="1"/>
  <c r="AY592" i="40"/>
  <c r="BB592" i="40" s="1"/>
  <c r="AY600" i="40"/>
  <c r="BB600" i="40" s="1"/>
  <c r="AY608" i="40"/>
  <c r="BB608" i="40" s="1"/>
  <c r="AY616" i="40"/>
  <c r="BB616" i="40" s="1"/>
  <c r="AY624" i="40"/>
  <c r="BB624" i="40" s="1"/>
  <c r="AY632" i="40"/>
  <c r="BB632" i="40" s="1"/>
  <c r="AY640" i="40"/>
  <c r="BB640" i="40" s="1"/>
  <c r="AY648" i="40"/>
  <c r="BB648" i="40" s="1"/>
  <c r="AY656" i="40"/>
  <c r="BB656" i="40" s="1"/>
  <c r="AY664" i="40"/>
  <c r="BB664" i="40" s="1"/>
  <c r="AY672" i="40"/>
  <c r="BB672" i="40" s="1"/>
  <c r="AY680" i="40"/>
  <c r="BB680" i="40" s="1"/>
  <c r="AY688" i="40"/>
  <c r="BB688" i="40" s="1"/>
  <c r="AY696" i="40"/>
  <c r="BB696" i="40" s="1"/>
  <c r="AY704" i="40"/>
  <c r="BB704" i="40" s="1"/>
  <c r="AY712" i="40"/>
  <c r="BB712" i="40" s="1"/>
  <c r="AY720" i="40"/>
  <c r="BB720" i="40" s="1"/>
  <c r="AY728" i="40"/>
  <c r="BB728" i="40" s="1"/>
  <c r="AY736" i="40"/>
  <c r="BB736" i="40" s="1"/>
  <c r="AY744" i="40"/>
  <c r="BB744" i="40" s="1"/>
  <c r="AY752" i="40"/>
  <c r="BB752" i="40" s="1"/>
  <c r="AY760" i="40"/>
  <c r="BB760" i="40" s="1"/>
  <c r="AY768" i="40"/>
  <c r="BB768" i="40" s="1"/>
  <c r="AY776" i="40"/>
  <c r="BB776" i="40" s="1"/>
  <c r="AY784" i="40"/>
  <c r="BB784" i="40" s="1"/>
  <c r="AY792" i="40"/>
  <c r="BB792" i="40" s="1"/>
  <c r="AY800" i="40"/>
  <c r="BB800" i="40" s="1"/>
  <c r="AY808" i="40"/>
  <c r="BB808" i="40" s="1"/>
  <c r="AY816" i="40"/>
  <c r="BB816" i="40" s="1"/>
  <c r="AY824" i="40"/>
  <c r="BB824" i="40" s="1"/>
  <c r="AY832" i="40"/>
  <c r="BB832" i="40" s="1"/>
  <c r="AY840" i="40"/>
  <c r="BB840" i="40" s="1"/>
  <c r="AY848" i="40"/>
  <c r="BB848" i="40" s="1"/>
  <c r="AY856" i="40"/>
  <c r="BB856" i="40" s="1"/>
  <c r="AY864" i="40"/>
  <c r="BB864" i="40" s="1"/>
  <c r="AY872" i="40"/>
  <c r="BB872" i="40" s="1"/>
  <c r="AY880" i="40"/>
  <c r="BB880" i="40" s="1"/>
  <c r="AY888" i="40"/>
  <c r="BB888" i="40" s="1"/>
  <c r="AY896" i="40"/>
  <c r="BB896" i="40" s="1"/>
  <c r="AY904" i="40"/>
  <c r="BB904" i="40" s="1"/>
  <c r="AY912" i="40"/>
  <c r="BB912" i="40" s="1"/>
  <c r="AY920" i="40"/>
  <c r="BB920" i="40" s="1"/>
  <c r="AY928" i="40"/>
  <c r="BB928" i="40" s="1"/>
  <c r="AY936" i="40"/>
  <c r="BB936" i="40" s="1"/>
  <c r="AY9" i="40"/>
  <c r="BB9" i="40" s="1"/>
  <c r="AY17" i="40"/>
  <c r="BB17" i="40" s="1"/>
  <c r="AY25" i="40"/>
  <c r="BB25" i="40" s="1"/>
  <c r="AY33" i="40"/>
  <c r="BB33" i="40" s="1"/>
  <c r="AY41" i="40"/>
  <c r="BB41" i="40" s="1"/>
  <c r="AY49" i="40"/>
  <c r="BB49" i="40" s="1"/>
  <c r="AY57" i="40"/>
  <c r="BB57" i="40" s="1"/>
  <c r="AY65" i="40"/>
  <c r="BB65" i="40" s="1"/>
  <c r="AY73" i="40"/>
  <c r="BB73" i="40" s="1"/>
  <c r="AY81" i="40"/>
  <c r="BB81" i="40" s="1"/>
  <c r="AY89" i="40"/>
  <c r="BB89" i="40" s="1"/>
  <c r="AY97" i="40"/>
  <c r="BB97" i="40" s="1"/>
  <c r="AY105" i="40"/>
  <c r="BB105" i="40" s="1"/>
  <c r="AY113" i="40"/>
  <c r="BB113" i="40" s="1"/>
  <c r="AY121" i="40"/>
  <c r="BB121" i="40" s="1"/>
  <c r="AY129" i="40"/>
  <c r="BB129" i="40" s="1"/>
  <c r="AY137" i="40"/>
  <c r="BB137" i="40" s="1"/>
  <c r="AY145" i="40"/>
  <c r="BB145" i="40" s="1"/>
  <c r="AY153" i="40"/>
  <c r="BB153" i="40" s="1"/>
  <c r="AY161" i="40"/>
  <c r="BB161" i="40" s="1"/>
  <c r="AY169" i="40"/>
  <c r="BB169" i="40" s="1"/>
  <c r="AY177" i="40"/>
  <c r="BB177" i="40" s="1"/>
  <c r="AY185" i="40"/>
  <c r="BB185" i="40" s="1"/>
  <c r="AY193" i="40"/>
  <c r="BB193" i="40" s="1"/>
  <c r="AY201" i="40"/>
  <c r="BB201" i="40" s="1"/>
  <c r="AY209" i="40"/>
  <c r="BB209" i="40" s="1"/>
  <c r="AY217" i="40"/>
  <c r="BB217" i="40" s="1"/>
  <c r="AY225" i="40"/>
  <c r="BB225" i="40" s="1"/>
  <c r="AY233" i="40"/>
  <c r="BB233" i="40" s="1"/>
  <c r="AY241" i="40"/>
  <c r="BB241" i="40" s="1"/>
  <c r="AY249" i="40"/>
  <c r="BB249" i="40" s="1"/>
  <c r="AY257" i="40"/>
  <c r="BB257" i="40" s="1"/>
  <c r="AY265" i="40"/>
  <c r="BB265" i="40" s="1"/>
  <c r="AY273" i="40"/>
  <c r="BB273" i="40" s="1"/>
  <c r="AY281" i="40"/>
  <c r="BB281" i="40" s="1"/>
  <c r="AY289" i="40"/>
  <c r="BB289" i="40" s="1"/>
  <c r="AY297" i="40"/>
  <c r="BB297" i="40" s="1"/>
  <c r="AY305" i="40"/>
  <c r="BB305" i="40" s="1"/>
  <c r="AY313" i="40"/>
  <c r="BB313" i="40" s="1"/>
  <c r="AY321" i="40"/>
  <c r="BB321" i="40" s="1"/>
  <c r="AY329" i="40"/>
  <c r="BB329" i="40" s="1"/>
  <c r="AY337" i="40"/>
  <c r="BB337" i="40" s="1"/>
  <c r="AY345" i="40"/>
  <c r="BB345" i="40" s="1"/>
  <c r="AY353" i="40"/>
  <c r="BB353" i="40" s="1"/>
  <c r="AY361" i="40"/>
  <c r="BB361" i="40" s="1"/>
  <c r="AY369" i="40"/>
  <c r="BB369" i="40" s="1"/>
  <c r="AY377" i="40"/>
  <c r="BB377" i="40" s="1"/>
  <c r="AY385" i="40"/>
  <c r="BB385" i="40" s="1"/>
  <c r="AY393" i="40"/>
  <c r="BB393" i="40" s="1"/>
  <c r="AY401" i="40"/>
  <c r="BB401" i="40" s="1"/>
  <c r="AY409" i="40"/>
  <c r="BB409" i="40" s="1"/>
  <c r="AY417" i="40"/>
  <c r="BB417" i="40" s="1"/>
  <c r="AY425" i="40"/>
  <c r="BB425" i="40" s="1"/>
  <c r="AY433" i="40"/>
  <c r="BB433" i="40" s="1"/>
  <c r="AY441" i="40"/>
  <c r="BB441" i="40" s="1"/>
  <c r="AY449" i="40"/>
  <c r="BB449" i="40" s="1"/>
  <c r="AY457" i="40"/>
  <c r="BB457" i="40" s="1"/>
  <c r="AY465" i="40"/>
  <c r="BB465" i="40" s="1"/>
  <c r="AY473" i="40"/>
  <c r="BB473" i="40" s="1"/>
  <c r="AY481" i="40"/>
  <c r="BB481" i="40" s="1"/>
  <c r="AY489" i="40"/>
  <c r="BB489" i="40" s="1"/>
  <c r="AY497" i="40"/>
  <c r="BB497" i="40" s="1"/>
  <c r="AY505" i="40"/>
  <c r="BB505" i="40" s="1"/>
  <c r="AY513" i="40"/>
  <c r="BB513" i="40" s="1"/>
  <c r="AY521" i="40"/>
  <c r="BB521" i="40" s="1"/>
  <c r="AY529" i="40"/>
  <c r="BB529" i="40" s="1"/>
  <c r="AY537" i="40"/>
  <c r="BB537" i="40" s="1"/>
  <c r="AY545" i="40"/>
  <c r="BB545" i="40" s="1"/>
  <c r="AY553" i="40"/>
  <c r="BB553" i="40" s="1"/>
  <c r="AY561" i="40"/>
  <c r="BB561" i="40" s="1"/>
  <c r="AY569" i="40"/>
  <c r="BB569" i="40" s="1"/>
  <c r="AY577" i="40"/>
  <c r="BB577" i="40" s="1"/>
  <c r="AY585" i="40"/>
  <c r="BB585" i="40" s="1"/>
  <c r="AY593" i="40"/>
  <c r="BB593" i="40" s="1"/>
  <c r="AY601" i="40"/>
  <c r="BB601" i="40" s="1"/>
  <c r="AY609" i="40"/>
  <c r="BB609" i="40" s="1"/>
  <c r="AY617" i="40"/>
  <c r="BB617" i="40" s="1"/>
  <c r="AY625" i="40"/>
  <c r="BB625" i="40" s="1"/>
  <c r="AY633" i="40"/>
  <c r="BB633" i="40" s="1"/>
  <c r="AY641" i="40"/>
  <c r="BB641" i="40" s="1"/>
  <c r="AY649" i="40"/>
  <c r="BB649" i="40" s="1"/>
  <c r="AY657" i="40"/>
  <c r="BB657" i="40" s="1"/>
  <c r="AY665" i="40"/>
  <c r="BB665" i="40" s="1"/>
  <c r="AY673" i="40"/>
  <c r="BB673" i="40" s="1"/>
  <c r="AY681" i="40"/>
  <c r="BB681" i="40" s="1"/>
  <c r="AY689" i="40"/>
  <c r="BB689" i="40" s="1"/>
  <c r="AY697" i="40"/>
  <c r="BB697" i="40" s="1"/>
  <c r="AY705" i="40"/>
  <c r="BB705" i="40" s="1"/>
  <c r="AY713" i="40"/>
  <c r="BB713" i="40" s="1"/>
  <c r="AY721" i="40"/>
  <c r="BB721" i="40" s="1"/>
  <c r="AY729" i="40"/>
  <c r="BB729" i="40" s="1"/>
  <c r="AY737" i="40"/>
  <c r="BB737" i="40" s="1"/>
  <c r="AY745" i="40"/>
  <c r="BB745" i="40" s="1"/>
  <c r="AY753" i="40"/>
  <c r="BB753" i="40" s="1"/>
  <c r="AY761" i="40"/>
  <c r="BB761" i="40" s="1"/>
  <c r="AY769" i="40"/>
  <c r="BB769" i="40" s="1"/>
  <c r="AY777" i="40"/>
  <c r="BB777" i="40" s="1"/>
  <c r="AY785" i="40"/>
  <c r="BB785" i="40" s="1"/>
  <c r="AY793" i="40"/>
  <c r="BB793" i="40" s="1"/>
  <c r="AY801" i="40"/>
  <c r="BB801" i="40" s="1"/>
  <c r="AY809" i="40"/>
  <c r="BB809" i="40" s="1"/>
  <c r="AY817" i="40"/>
  <c r="BB817" i="40" s="1"/>
  <c r="AY825" i="40"/>
  <c r="BB825" i="40" s="1"/>
  <c r="AY833" i="40"/>
  <c r="BB833" i="40" s="1"/>
  <c r="AY841" i="40"/>
  <c r="BB841" i="40" s="1"/>
  <c r="AY849" i="40"/>
  <c r="BB849" i="40" s="1"/>
  <c r="AY857" i="40"/>
  <c r="BB857" i="40" s="1"/>
  <c r="AY865" i="40"/>
  <c r="BB865" i="40" s="1"/>
  <c r="AY873" i="40"/>
  <c r="BB873" i="40" s="1"/>
  <c r="AY881" i="40"/>
  <c r="BB881" i="40" s="1"/>
  <c r="AY889" i="40"/>
  <c r="BB889" i="40" s="1"/>
  <c r="AY897" i="40"/>
  <c r="BB897" i="40" s="1"/>
  <c r="AY905" i="40"/>
  <c r="BB905" i="40" s="1"/>
  <c r="AY913" i="40"/>
  <c r="BB913" i="40" s="1"/>
  <c r="AY921" i="40"/>
  <c r="BB921" i="40" s="1"/>
  <c r="AY929" i="40"/>
  <c r="BB929" i="40" s="1"/>
  <c r="AY937" i="40"/>
  <c r="BB937" i="40" s="1"/>
  <c r="AY10" i="40"/>
  <c r="BB10" i="40" s="1"/>
  <c r="AY18" i="40"/>
  <c r="BB18" i="40" s="1"/>
  <c r="AY26" i="40"/>
  <c r="BB26" i="40" s="1"/>
  <c r="AY34" i="40"/>
  <c r="BB34" i="40" s="1"/>
  <c r="AY42" i="40"/>
  <c r="BB42" i="40" s="1"/>
  <c r="AY50" i="40"/>
  <c r="BB50" i="40" s="1"/>
  <c r="AY58" i="40"/>
  <c r="BB58" i="40" s="1"/>
  <c r="AY66" i="40"/>
  <c r="BB66" i="40" s="1"/>
  <c r="AY74" i="40"/>
  <c r="BB74" i="40" s="1"/>
  <c r="AY82" i="40"/>
  <c r="BB82" i="40" s="1"/>
  <c r="AY90" i="40"/>
  <c r="BB90" i="40" s="1"/>
  <c r="AY98" i="40"/>
  <c r="BB98" i="40" s="1"/>
  <c r="AY106" i="40"/>
  <c r="BB106" i="40" s="1"/>
  <c r="AY114" i="40"/>
  <c r="BB114" i="40" s="1"/>
  <c r="AY122" i="40"/>
  <c r="BB122" i="40" s="1"/>
  <c r="AY130" i="40"/>
  <c r="BB130" i="40" s="1"/>
  <c r="AY138" i="40"/>
  <c r="BB138" i="40" s="1"/>
  <c r="AY146" i="40"/>
  <c r="BB146" i="40" s="1"/>
  <c r="AY154" i="40"/>
  <c r="BB154" i="40" s="1"/>
  <c r="AY162" i="40"/>
  <c r="BB162" i="40" s="1"/>
  <c r="AY170" i="40"/>
  <c r="BB170" i="40" s="1"/>
  <c r="AY178" i="40"/>
  <c r="BB178" i="40" s="1"/>
  <c r="AY186" i="40"/>
  <c r="BB186" i="40" s="1"/>
  <c r="AY194" i="40"/>
  <c r="BB194" i="40" s="1"/>
  <c r="AY11" i="40"/>
  <c r="BB11" i="40" s="1"/>
  <c r="AY19" i="40"/>
  <c r="BB19" i="40" s="1"/>
  <c r="AY27" i="40"/>
  <c r="BB27" i="40" s="1"/>
  <c r="AY35" i="40"/>
  <c r="BB35" i="40" s="1"/>
  <c r="AY43" i="40"/>
  <c r="BB43" i="40" s="1"/>
  <c r="AY51" i="40"/>
  <c r="BB51" i="40" s="1"/>
  <c r="AY59" i="40"/>
  <c r="BB59" i="40" s="1"/>
  <c r="AY67" i="40"/>
  <c r="BB67" i="40" s="1"/>
  <c r="AY75" i="40"/>
  <c r="BB75" i="40" s="1"/>
  <c r="AY83" i="40"/>
  <c r="BB83" i="40" s="1"/>
  <c r="AY91" i="40"/>
  <c r="BB91" i="40" s="1"/>
  <c r="AY99" i="40"/>
  <c r="BB99" i="40" s="1"/>
  <c r="AY107" i="40"/>
  <c r="BB107" i="40" s="1"/>
  <c r="AY115" i="40"/>
  <c r="BB115" i="40" s="1"/>
  <c r="AY123" i="40"/>
  <c r="BB123" i="40" s="1"/>
  <c r="AY131" i="40"/>
  <c r="BB131" i="40" s="1"/>
  <c r="AY139" i="40"/>
  <c r="BB139" i="40" s="1"/>
  <c r="AY147" i="40"/>
  <c r="BB147" i="40" s="1"/>
  <c r="AY155" i="40"/>
  <c r="BB155" i="40" s="1"/>
  <c r="AY163" i="40"/>
  <c r="BB163" i="40" s="1"/>
  <c r="AY211" i="40"/>
  <c r="BB211" i="40" s="1"/>
  <c r="AY243" i="40"/>
  <c r="BB243" i="40" s="1"/>
  <c r="AY275" i="40"/>
  <c r="BB275" i="40" s="1"/>
  <c r="AY307" i="40"/>
  <c r="BB307" i="40" s="1"/>
  <c r="AY339" i="40"/>
  <c r="BB339" i="40" s="1"/>
  <c r="AY371" i="40"/>
  <c r="BB371" i="40" s="1"/>
  <c r="AY403" i="40"/>
  <c r="BB403" i="40" s="1"/>
  <c r="AY435" i="40"/>
  <c r="BB435" i="40" s="1"/>
  <c r="AY467" i="40"/>
  <c r="BB467" i="40" s="1"/>
  <c r="AY499" i="40"/>
  <c r="BB499" i="40" s="1"/>
  <c r="AY531" i="40"/>
  <c r="BB531" i="40" s="1"/>
  <c r="AY563" i="40"/>
  <c r="BB563" i="40" s="1"/>
  <c r="AY595" i="40"/>
  <c r="BB595" i="40" s="1"/>
  <c r="AY627" i="40"/>
  <c r="BB627" i="40" s="1"/>
  <c r="AY659" i="40"/>
  <c r="BB659" i="40" s="1"/>
  <c r="AY691" i="40"/>
  <c r="BB691" i="40" s="1"/>
  <c r="AY723" i="40"/>
  <c r="BB723" i="40" s="1"/>
  <c r="AY754" i="40"/>
  <c r="BB754" i="40" s="1"/>
  <c r="AY772" i="40"/>
  <c r="BB772" i="40" s="1"/>
  <c r="AY795" i="40"/>
  <c r="BB795" i="40" s="1"/>
  <c r="AY818" i="40"/>
  <c r="BB818" i="40" s="1"/>
  <c r="AY836" i="40"/>
  <c r="BB836" i="40" s="1"/>
  <c r="AY859" i="40"/>
  <c r="BB859" i="40" s="1"/>
  <c r="AY882" i="40"/>
  <c r="BB882" i="40" s="1"/>
  <c r="AY899" i="40"/>
  <c r="BB899" i="40" s="1"/>
  <c r="AY915" i="40"/>
  <c r="BB915" i="40" s="1"/>
  <c r="AY931" i="40"/>
  <c r="BB931" i="40" s="1"/>
  <c r="AY943" i="40"/>
  <c r="BB943" i="40" s="1"/>
  <c r="AY952" i="40"/>
  <c r="BB952" i="40" s="1"/>
  <c r="AY960" i="40"/>
  <c r="BB960" i="40" s="1"/>
  <c r="AY968" i="40"/>
  <c r="BB968" i="40" s="1"/>
  <c r="AY976" i="40"/>
  <c r="BB976" i="40" s="1"/>
  <c r="AY984" i="40"/>
  <c r="BB984" i="40" s="1"/>
  <c r="AY992" i="40"/>
  <c r="BB992" i="40" s="1"/>
  <c r="AY1000" i="40"/>
  <c r="BB1000" i="40" s="1"/>
  <c r="AY171" i="40"/>
  <c r="BB171" i="40" s="1"/>
  <c r="AY218" i="40"/>
  <c r="BB218" i="40" s="1"/>
  <c r="AY250" i="40"/>
  <c r="BB250" i="40" s="1"/>
  <c r="AY282" i="40"/>
  <c r="BB282" i="40" s="1"/>
  <c r="AY314" i="40"/>
  <c r="BB314" i="40" s="1"/>
  <c r="AY346" i="40"/>
  <c r="BB346" i="40" s="1"/>
  <c r="AY378" i="40"/>
  <c r="BB378" i="40" s="1"/>
  <c r="AY410" i="40"/>
  <c r="BB410" i="40" s="1"/>
  <c r="AY442" i="40"/>
  <c r="BB442" i="40" s="1"/>
  <c r="AY474" i="40"/>
  <c r="BB474" i="40" s="1"/>
  <c r="AY506" i="40"/>
  <c r="BB506" i="40" s="1"/>
  <c r="AY538" i="40"/>
  <c r="BB538" i="40" s="1"/>
  <c r="AY570" i="40"/>
  <c r="BB570" i="40" s="1"/>
  <c r="AY602" i="40"/>
  <c r="BB602" i="40" s="1"/>
  <c r="AY634" i="40"/>
  <c r="BB634" i="40" s="1"/>
  <c r="AY666" i="40"/>
  <c r="BB666" i="40" s="1"/>
  <c r="AY698" i="40"/>
  <c r="BB698" i="40" s="1"/>
  <c r="AY730" i="40"/>
  <c r="BB730" i="40" s="1"/>
  <c r="AY755" i="40"/>
  <c r="BB755" i="40" s="1"/>
  <c r="AY778" i="40"/>
  <c r="BB778" i="40" s="1"/>
  <c r="AY796" i="40"/>
  <c r="BB796" i="40" s="1"/>
  <c r="AY819" i="40"/>
  <c r="BB819" i="40" s="1"/>
  <c r="AY842" i="40"/>
  <c r="BB842" i="40" s="1"/>
  <c r="AY860" i="40"/>
  <c r="BB860" i="40" s="1"/>
  <c r="AY883" i="40"/>
  <c r="BB883" i="40" s="1"/>
  <c r="AY900" i="40"/>
  <c r="BB900" i="40" s="1"/>
  <c r="AY916" i="40"/>
  <c r="BB916" i="40" s="1"/>
  <c r="AY932" i="40"/>
  <c r="BB932" i="40" s="1"/>
  <c r="AY944" i="40"/>
  <c r="BB944" i="40" s="1"/>
  <c r="AY953" i="40"/>
  <c r="BB953" i="40" s="1"/>
  <c r="AY961" i="40"/>
  <c r="BB961" i="40" s="1"/>
  <c r="AY969" i="40"/>
  <c r="BB969" i="40" s="1"/>
  <c r="AY977" i="40"/>
  <c r="BB977" i="40" s="1"/>
  <c r="AY985" i="40"/>
  <c r="BB985" i="40" s="1"/>
  <c r="AY993" i="40"/>
  <c r="BB993" i="40" s="1"/>
  <c r="AY1001" i="40"/>
  <c r="BB1001" i="40" s="1"/>
  <c r="AY179" i="40"/>
  <c r="BB179" i="40" s="1"/>
  <c r="AY219" i="40"/>
  <c r="BB219" i="40" s="1"/>
  <c r="AY251" i="40"/>
  <c r="BB251" i="40" s="1"/>
  <c r="AY283" i="40"/>
  <c r="BB283" i="40" s="1"/>
  <c r="AY315" i="40"/>
  <c r="BB315" i="40" s="1"/>
  <c r="AY347" i="40"/>
  <c r="BB347" i="40" s="1"/>
  <c r="AY379" i="40"/>
  <c r="BB379" i="40" s="1"/>
  <c r="AY411" i="40"/>
  <c r="BB411" i="40" s="1"/>
  <c r="AY443" i="40"/>
  <c r="BB443" i="40" s="1"/>
  <c r="AY475" i="40"/>
  <c r="BB475" i="40" s="1"/>
  <c r="AY507" i="40"/>
  <c r="BB507" i="40" s="1"/>
  <c r="AY539" i="40"/>
  <c r="BB539" i="40" s="1"/>
  <c r="AY571" i="40"/>
  <c r="BB571" i="40" s="1"/>
  <c r="AY603" i="40"/>
  <c r="BB603" i="40" s="1"/>
  <c r="AY635" i="40"/>
  <c r="BB635" i="40" s="1"/>
  <c r="AY667" i="40"/>
  <c r="BB667" i="40" s="1"/>
  <c r="AY699" i="40"/>
  <c r="BB699" i="40" s="1"/>
  <c r="AY731" i="40"/>
  <c r="BB731" i="40" s="1"/>
  <c r="AY756" i="40"/>
  <c r="BB756" i="40" s="1"/>
  <c r="AY779" i="40"/>
  <c r="BB779" i="40" s="1"/>
  <c r="AY802" i="40"/>
  <c r="BB802" i="40" s="1"/>
  <c r="AY820" i="40"/>
  <c r="BB820" i="40" s="1"/>
  <c r="AY843" i="40"/>
  <c r="BB843" i="40" s="1"/>
  <c r="AY866" i="40"/>
  <c r="BB866" i="40" s="1"/>
  <c r="AY884" i="40"/>
  <c r="BB884" i="40" s="1"/>
  <c r="AY902" i="40"/>
  <c r="BB902" i="40" s="1"/>
  <c r="AY918" i="40"/>
  <c r="BB918" i="40" s="1"/>
  <c r="AY934" i="40"/>
  <c r="BB934" i="40" s="1"/>
  <c r="AY945" i="40"/>
  <c r="BB945" i="40" s="1"/>
  <c r="AY954" i="40"/>
  <c r="BB954" i="40" s="1"/>
  <c r="AY962" i="40"/>
  <c r="BB962" i="40" s="1"/>
  <c r="AY970" i="40"/>
  <c r="BB970" i="40" s="1"/>
  <c r="AY978" i="40"/>
  <c r="BB978" i="40" s="1"/>
  <c r="AY986" i="40"/>
  <c r="BB986" i="40" s="1"/>
  <c r="AY994" i="40"/>
  <c r="BB994" i="40" s="1"/>
  <c r="AY3" i="40"/>
  <c r="BB3" i="40" s="1"/>
  <c r="AY187" i="40"/>
  <c r="BB187" i="40" s="1"/>
  <c r="AY226" i="40"/>
  <c r="BB226" i="40" s="1"/>
  <c r="AY258" i="40"/>
  <c r="BB258" i="40" s="1"/>
  <c r="AY290" i="40"/>
  <c r="BB290" i="40" s="1"/>
  <c r="AY322" i="40"/>
  <c r="BB322" i="40" s="1"/>
  <c r="AY354" i="40"/>
  <c r="BB354" i="40" s="1"/>
  <c r="AY386" i="40"/>
  <c r="BB386" i="40" s="1"/>
  <c r="AY418" i="40"/>
  <c r="BB418" i="40" s="1"/>
  <c r="AY450" i="40"/>
  <c r="BB450" i="40" s="1"/>
  <c r="AY482" i="40"/>
  <c r="BB482" i="40" s="1"/>
  <c r="AY514" i="40"/>
  <c r="BB514" i="40" s="1"/>
  <c r="AY546" i="40"/>
  <c r="BB546" i="40" s="1"/>
  <c r="AY578" i="40"/>
  <c r="BB578" i="40" s="1"/>
  <c r="AY610" i="40"/>
  <c r="BB610" i="40" s="1"/>
  <c r="AY642" i="40"/>
  <c r="BB642" i="40" s="1"/>
  <c r="AY674" i="40"/>
  <c r="BB674" i="40" s="1"/>
  <c r="AY706" i="40"/>
  <c r="BB706" i="40" s="1"/>
  <c r="AY738" i="40"/>
  <c r="BB738" i="40" s="1"/>
  <c r="AY762" i="40"/>
  <c r="BB762" i="40" s="1"/>
  <c r="AY780" i="40"/>
  <c r="BB780" i="40" s="1"/>
  <c r="AY803" i="40"/>
  <c r="BB803" i="40" s="1"/>
  <c r="AY826" i="40"/>
  <c r="BB826" i="40" s="1"/>
  <c r="AY844" i="40"/>
  <c r="BB844" i="40" s="1"/>
  <c r="AY867" i="40"/>
  <c r="BB867" i="40" s="1"/>
  <c r="AY890" i="40"/>
  <c r="BB890" i="40" s="1"/>
  <c r="AY906" i="40"/>
  <c r="BB906" i="40" s="1"/>
  <c r="AY922" i="40"/>
  <c r="BB922" i="40" s="1"/>
  <c r="AY935" i="40"/>
  <c r="BB935" i="40" s="1"/>
  <c r="AY946" i="40"/>
  <c r="BB946" i="40" s="1"/>
  <c r="AY955" i="40"/>
  <c r="BB955" i="40" s="1"/>
  <c r="AY963" i="40"/>
  <c r="BB963" i="40" s="1"/>
  <c r="AY971" i="40"/>
  <c r="BB971" i="40" s="1"/>
  <c r="AY979" i="40"/>
  <c r="BB979" i="40" s="1"/>
  <c r="AY987" i="40"/>
  <c r="BB987" i="40" s="1"/>
  <c r="AY995" i="40"/>
  <c r="BB995" i="40" s="1"/>
  <c r="AY195" i="40"/>
  <c r="BB195" i="40" s="1"/>
  <c r="AY227" i="40"/>
  <c r="BB227" i="40" s="1"/>
  <c r="AY259" i="40"/>
  <c r="BB259" i="40" s="1"/>
  <c r="AY291" i="40"/>
  <c r="BB291" i="40" s="1"/>
  <c r="AY323" i="40"/>
  <c r="BB323" i="40" s="1"/>
  <c r="AY355" i="40"/>
  <c r="BB355" i="40" s="1"/>
  <c r="AY387" i="40"/>
  <c r="BB387" i="40" s="1"/>
  <c r="AY419" i="40"/>
  <c r="BB419" i="40" s="1"/>
  <c r="AY451" i="40"/>
  <c r="BB451" i="40" s="1"/>
  <c r="AY483" i="40"/>
  <c r="BB483" i="40" s="1"/>
  <c r="AY515" i="40"/>
  <c r="BB515" i="40" s="1"/>
  <c r="AY547" i="40"/>
  <c r="BB547" i="40" s="1"/>
  <c r="AY579" i="40"/>
  <c r="BB579" i="40" s="1"/>
  <c r="AY611" i="40"/>
  <c r="BB611" i="40" s="1"/>
  <c r="AY643" i="40"/>
  <c r="BB643" i="40" s="1"/>
  <c r="AY675" i="40"/>
  <c r="BB675" i="40" s="1"/>
  <c r="AY707" i="40"/>
  <c r="BB707" i="40" s="1"/>
  <c r="AY739" i="40"/>
  <c r="BB739" i="40" s="1"/>
  <c r="AY763" i="40"/>
  <c r="BB763" i="40" s="1"/>
  <c r="AY786" i="40"/>
  <c r="BB786" i="40" s="1"/>
  <c r="AY804" i="40"/>
  <c r="BB804" i="40" s="1"/>
  <c r="AY827" i="40"/>
  <c r="BB827" i="40" s="1"/>
  <c r="AY850" i="40"/>
  <c r="BB850" i="40" s="1"/>
  <c r="AY868" i="40"/>
  <c r="BB868" i="40" s="1"/>
  <c r="AY891" i="40"/>
  <c r="BB891" i="40" s="1"/>
  <c r="AY907" i="40"/>
  <c r="BB907" i="40" s="1"/>
  <c r="AY923" i="40"/>
  <c r="BB923" i="40" s="1"/>
  <c r="AY938" i="40"/>
  <c r="BB938" i="40" s="1"/>
  <c r="AY947" i="40"/>
  <c r="BB947" i="40" s="1"/>
  <c r="AY956" i="40"/>
  <c r="BB956" i="40" s="1"/>
  <c r="AY964" i="40"/>
  <c r="BB964" i="40" s="1"/>
  <c r="AY972" i="40"/>
  <c r="BB972" i="40" s="1"/>
  <c r="AY980" i="40"/>
  <c r="BB980" i="40" s="1"/>
  <c r="AY988" i="40"/>
  <c r="BB988" i="40" s="1"/>
  <c r="AY996" i="40"/>
  <c r="BB996" i="40" s="1"/>
  <c r="AY202" i="40"/>
  <c r="BB202" i="40" s="1"/>
  <c r="AY234" i="40"/>
  <c r="BB234" i="40" s="1"/>
  <c r="AY266" i="40"/>
  <c r="BB266" i="40" s="1"/>
  <c r="AY298" i="40"/>
  <c r="BB298" i="40" s="1"/>
  <c r="AY330" i="40"/>
  <c r="BB330" i="40" s="1"/>
  <c r="AY362" i="40"/>
  <c r="BB362" i="40" s="1"/>
  <c r="AY394" i="40"/>
  <c r="BB394" i="40" s="1"/>
  <c r="AY426" i="40"/>
  <c r="BB426" i="40" s="1"/>
  <c r="AY458" i="40"/>
  <c r="BB458" i="40" s="1"/>
  <c r="AY490" i="40"/>
  <c r="BB490" i="40" s="1"/>
  <c r="AY522" i="40"/>
  <c r="BB522" i="40" s="1"/>
  <c r="AY554" i="40"/>
  <c r="BB554" i="40" s="1"/>
  <c r="AY586" i="40"/>
  <c r="BB586" i="40" s="1"/>
  <c r="AY618" i="40"/>
  <c r="BB618" i="40" s="1"/>
  <c r="AY650" i="40"/>
  <c r="BB650" i="40" s="1"/>
  <c r="AY682" i="40"/>
  <c r="BB682" i="40" s="1"/>
  <c r="AY714" i="40"/>
  <c r="BB714" i="40" s="1"/>
  <c r="AY746" i="40"/>
  <c r="BB746" i="40" s="1"/>
  <c r="AY764" i="40"/>
  <c r="BB764" i="40" s="1"/>
  <c r="AY787" i="40"/>
  <c r="BB787" i="40" s="1"/>
  <c r="AY810" i="40"/>
  <c r="BB810" i="40" s="1"/>
  <c r="AY828" i="40"/>
  <c r="BB828" i="40" s="1"/>
  <c r="AY851" i="40"/>
  <c r="BB851" i="40" s="1"/>
  <c r="AY874" i="40"/>
  <c r="BB874" i="40" s="1"/>
  <c r="AY892" i="40"/>
  <c r="BB892" i="40" s="1"/>
  <c r="AY908" i="40"/>
  <c r="BB908" i="40" s="1"/>
  <c r="AY924" i="40"/>
  <c r="BB924" i="40" s="1"/>
  <c r="AY939" i="40"/>
  <c r="BB939" i="40" s="1"/>
  <c r="AY948" i="40"/>
  <c r="BB948" i="40" s="1"/>
  <c r="AY957" i="40"/>
  <c r="BB957" i="40" s="1"/>
  <c r="AY965" i="40"/>
  <c r="BB965" i="40" s="1"/>
  <c r="AY973" i="40"/>
  <c r="BB973" i="40" s="1"/>
  <c r="AY981" i="40"/>
  <c r="BB981" i="40" s="1"/>
  <c r="AY989" i="40"/>
  <c r="BB989" i="40" s="1"/>
  <c r="AY997" i="40"/>
  <c r="BB997" i="40" s="1"/>
  <c r="AY203" i="40"/>
  <c r="BB203" i="40" s="1"/>
  <c r="AY235" i="40"/>
  <c r="BB235" i="40" s="1"/>
  <c r="AY267" i="40"/>
  <c r="BB267" i="40" s="1"/>
  <c r="AY299" i="40"/>
  <c r="BB299" i="40" s="1"/>
  <c r="AY331" i="40"/>
  <c r="BB331" i="40" s="1"/>
  <c r="AY363" i="40"/>
  <c r="BB363" i="40" s="1"/>
  <c r="AY395" i="40"/>
  <c r="BB395" i="40" s="1"/>
  <c r="AY427" i="40"/>
  <c r="BB427" i="40" s="1"/>
  <c r="AY459" i="40"/>
  <c r="BB459" i="40" s="1"/>
  <c r="AY491" i="40"/>
  <c r="BB491" i="40" s="1"/>
  <c r="AY523" i="40"/>
  <c r="BB523" i="40" s="1"/>
  <c r="AY555" i="40"/>
  <c r="BB555" i="40" s="1"/>
  <c r="AY587" i="40"/>
  <c r="BB587" i="40" s="1"/>
  <c r="AY619" i="40"/>
  <c r="BB619" i="40" s="1"/>
  <c r="AY651" i="40"/>
  <c r="BB651" i="40" s="1"/>
  <c r="AY683" i="40"/>
  <c r="BB683" i="40" s="1"/>
  <c r="AY715" i="40"/>
  <c r="BB715" i="40" s="1"/>
  <c r="AY747" i="40"/>
  <c r="BB747" i="40" s="1"/>
  <c r="AY770" i="40"/>
  <c r="BB770" i="40" s="1"/>
  <c r="AY788" i="40"/>
  <c r="BB788" i="40" s="1"/>
  <c r="AY811" i="40"/>
  <c r="BB811" i="40" s="1"/>
  <c r="AY834" i="40"/>
  <c r="BB834" i="40" s="1"/>
  <c r="AY852" i="40"/>
  <c r="BB852" i="40" s="1"/>
  <c r="AY875" i="40"/>
  <c r="BB875" i="40" s="1"/>
  <c r="AY894" i="40"/>
  <c r="BB894" i="40" s="1"/>
  <c r="AY910" i="40"/>
  <c r="BB910" i="40" s="1"/>
  <c r="AY926" i="40"/>
  <c r="BB926" i="40" s="1"/>
  <c r="AY940" i="40"/>
  <c r="BB940" i="40" s="1"/>
  <c r="AY950" i="40"/>
  <c r="BB950" i="40" s="1"/>
  <c r="AY958" i="40"/>
  <c r="BB958" i="40" s="1"/>
  <c r="AY966" i="40"/>
  <c r="BB966" i="40" s="1"/>
  <c r="AY974" i="40"/>
  <c r="BB974" i="40" s="1"/>
  <c r="AY982" i="40"/>
  <c r="BB982" i="40" s="1"/>
  <c r="AY990" i="40"/>
  <c r="BB990" i="40" s="1"/>
  <c r="AY998" i="40"/>
  <c r="BB998" i="40" s="1"/>
  <c r="AY210" i="40"/>
  <c r="BB210" i="40" s="1"/>
  <c r="AY242" i="40"/>
  <c r="BB242" i="40" s="1"/>
  <c r="AY274" i="40"/>
  <c r="BB274" i="40" s="1"/>
  <c r="AY306" i="40"/>
  <c r="BB306" i="40" s="1"/>
  <c r="AY338" i="40"/>
  <c r="BB338" i="40" s="1"/>
  <c r="AY370" i="40"/>
  <c r="BB370" i="40" s="1"/>
  <c r="AY402" i="40"/>
  <c r="BB402" i="40" s="1"/>
  <c r="AY434" i="40"/>
  <c r="BB434" i="40" s="1"/>
  <c r="AY466" i="40"/>
  <c r="BB466" i="40" s="1"/>
  <c r="AY498" i="40"/>
  <c r="BB498" i="40" s="1"/>
  <c r="AY530" i="40"/>
  <c r="BB530" i="40" s="1"/>
  <c r="AY562" i="40"/>
  <c r="BB562" i="40" s="1"/>
  <c r="AY594" i="40"/>
  <c r="BB594" i="40" s="1"/>
  <c r="AY626" i="40"/>
  <c r="BB626" i="40" s="1"/>
  <c r="AY658" i="40"/>
  <c r="BB658" i="40" s="1"/>
  <c r="AY690" i="40"/>
  <c r="BB690" i="40" s="1"/>
  <c r="AY722" i="40"/>
  <c r="BB722" i="40" s="1"/>
  <c r="AY748" i="40"/>
  <c r="BB748" i="40" s="1"/>
  <c r="AY771" i="40"/>
  <c r="BB771" i="40" s="1"/>
  <c r="AY794" i="40"/>
  <c r="BB794" i="40" s="1"/>
  <c r="AY812" i="40"/>
  <c r="BB812" i="40" s="1"/>
  <c r="AY835" i="40"/>
  <c r="BB835" i="40" s="1"/>
  <c r="AY858" i="40"/>
  <c r="BB858" i="40" s="1"/>
  <c r="AY876" i="40"/>
  <c r="BB876" i="40" s="1"/>
  <c r="AY898" i="40"/>
  <c r="BB898" i="40" s="1"/>
  <c r="AY914" i="40"/>
  <c r="BB914" i="40" s="1"/>
  <c r="AY930" i="40"/>
  <c r="BB930" i="40" s="1"/>
  <c r="AY942" i="40"/>
  <c r="BB942" i="40" s="1"/>
  <c r="AY951" i="40"/>
  <c r="BB951" i="40" s="1"/>
  <c r="AY959" i="40"/>
  <c r="BB959" i="40" s="1"/>
  <c r="AY967" i="40"/>
  <c r="BB967" i="40" s="1"/>
  <c r="AY975" i="40"/>
  <c r="BB975" i="40" s="1"/>
  <c r="AY983" i="40"/>
  <c r="BB983" i="40" s="1"/>
  <c r="AY991" i="40"/>
  <c r="BB991" i="40" s="1"/>
  <c r="AY999" i="40"/>
  <c r="BB999"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5E9132FE-D015-4340-91C7-BCFED3803261}" keepAlive="1" name="連線1050" type="5" refreshedVersion="0" background="1">
    <dbPr connection="Provider=Microsoft.Mashup.OleDb.1;Data Source=$Workbook$;Location=&quot;Table_6669_113_05&quot;;Extended Properties=&quot;&quot;" commandType="0"/>
  </connection>
  <connection id="61" xr16:uid="{77F09990-ECA2-4E20-A476-B0C6B95DB56B}" keepAlive="1" name="連線1051" type="5" refreshedVersion="0" background="1">
    <dbPr connection="Provider=Microsoft.Mashup.OleDb.1;Data Source=$Workbook$;Location=&quot;Table_6669_113_04&quot;;Extended Properties=&quot;&quot;" commandType="0"/>
  </connection>
  <connection id="62" xr16:uid="{4880D115-BF3E-4555-845B-7855A48FCDAF}" keepAlive="1" name="連線1052" type="5" refreshedVersion="0" background="1">
    <dbPr connection="Provider=Microsoft.Mashup.OleDb.1;Data Source=$Workbook$;Location=&quot;Table_6669_113_03&quot;;Extended Properties=&quot;&quot;" commandType="0"/>
  </connection>
  <connection id="63" xr16:uid="{F70C2721-353C-456F-BA75-14AC6797E95D}" keepAlive="1" name="連線1053" type="5" refreshedVersion="0" background="1">
    <dbPr connection="Provider=Microsoft.Mashup.OleDb.1;Data Source=$Workbook$;Location=&quot;Table_3533_113_05&quot;;Extended Properties=&quot;&quot;" commandType="0"/>
  </connection>
  <connection id="64" xr16:uid="{2E3441FB-A602-40E1-B957-C51F91E10B67}" keepAlive="1" name="連線1054" type="5" refreshedVersion="0" background="1">
    <dbPr connection="Provider=Microsoft.Mashup.OleDb.1;Data Source=$Workbook$;Location=&quot;Table_3533_113_04&quot;;Extended Properties=&quot;&quot;" commandType="0"/>
  </connection>
  <connection id="65" xr16:uid="{A9A71EF0-64C7-498E-A577-B1915B6AF661}" keepAlive="1" name="連線1055" type="5" refreshedVersion="0" background="1">
    <dbPr connection="Provider=Microsoft.Mashup.OleDb.1;Data Source=$Workbook$;Location=&quot;Table_3533_113_03&quot;;Extended Properties=&quot;&quot;" commandType="0"/>
  </connection>
  <connection id="66" xr16:uid="{F0F7625A-8E6A-4248-A7CF-5B8DAEFE90CB}" keepAlive="1" name="連線1056" type="5" refreshedVersion="0" background="1">
    <dbPr connection="Provider=Microsoft.Mashup.OleDb.1;Data Source=$Workbook$;Location=&quot;Table_2059_113_05&quot;;Extended Properties=&quot;&quot;" commandType="0"/>
  </connection>
  <connection id="67" xr16:uid="{A8E3F136-48E3-48A8-866C-BEA5AC957F80}" keepAlive="1" name="連線1057" type="5" refreshedVersion="0" background="1">
    <dbPr connection="Provider=Microsoft.Mashup.OleDb.1;Data Source=$Workbook$;Location=&quot;Table_2059_113_04&quot;;Extended Properties=&quot;&quot;" commandType="0"/>
  </connection>
  <connection id="68" xr16:uid="{67298850-337A-48D2-8F53-0DFE1436DDD6}" keepAlive="1" name="連線1058" type="5" refreshedVersion="0" background="1">
    <dbPr connection="Provider=Microsoft.Mashup.OleDb.1;Data Source=$Workbook$;Location=&quot;Table_2059_113_03&quot;;Extended Properties=&quot;&quot;" commandType="0"/>
  </connection>
  <connection id="69" xr16:uid="{7FEB7C4B-63D2-4ECE-A439-D16CF1F6B4E6}" keepAlive="1" name="連線1059" type="5" refreshedVersion="0" background="1">
    <dbPr connection="Provider=Microsoft.Mashup.OleDb.1;Data Source=$Workbook$;Location=&quot;Table_2357_113_05&quot;;Extended Properties=&quot;&quot;" commandType="0"/>
  </connection>
  <connection id="70" xr16:uid="{CBF1DF9D-B1AB-4D04-9F7C-9157E38DEA2D}" keepAlive="1" name="連線106" type="5" refreshedVersion="0" background="1">
    <dbPr connection="Provider=Microsoft.Mashup.OleDb.1;Data Source=$Workbook$;Location=&quot;Table_1905_113_04&quot;;Extended Properties=&quot;&quot;" commandType="0"/>
  </connection>
  <connection id="71" xr16:uid="{B3A77F8D-F6B3-4939-BD87-1B8AD95242A7}" keepAlive="1" name="連線1060" type="5" refreshedVersion="0" background="1">
    <dbPr connection="Provider=Microsoft.Mashup.OleDb.1;Data Source=$Workbook$;Location=&quot;Table_2357_113_04&quot;;Extended Properties=&quot;&quot;" commandType="0"/>
  </connection>
  <connection id="72" xr16:uid="{19EFF8C2-C95F-4A4C-A7AA-14A0267A633A}" keepAlive="1" name="連線1061" type="5" refreshedVersion="0" background="1">
    <dbPr connection="Provider=Microsoft.Mashup.OleDb.1;Data Source=$Workbook$;Location=&quot;Table_2357_113_03&quot;;Extended Properties=&quot;&quot;" commandType="0"/>
  </connection>
  <connection id="73" xr16:uid="{7632EB49-2280-4176-A067-B47F3B2BC20E}" keepAlive="1" name="連線1062" type="5" refreshedVersion="0" background="1">
    <dbPr connection="Provider=Microsoft.Mashup.OleDb.1;Data Source=$Workbook$;Location=&quot;Table_3008_113_05&quot;;Extended Properties=&quot;&quot;" commandType="0"/>
  </connection>
  <connection id="74" xr16:uid="{2FB9AD32-7CE5-4FBA-B5BD-863D0FFE230D}" keepAlive="1" name="連線1063" type="5" refreshedVersion="0" background="1">
    <dbPr connection="Provider=Microsoft.Mashup.OleDb.1;Data Source=$Workbook$;Location=&quot;Table_3008_113_04&quot;;Extended Properties=&quot;&quot;" commandType="0"/>
  </connection>
  <connection id="75" xr16:uid="{4830939E-4A92-4C81-8DE7-AFFA08808F47}" keepAlive="1" name="連線1064" type="5" refreshedVersion="0" background="1">
    <dbPr connection="Provider=Microsoft.Mashup.OleDb.1;Data Source=$Workbook$;Location=&quot;Table_3008_113_03&quot;;Extended Properties=&quot;&quot;" commandType="0"/>
  </connection>
  <connection id="76" xr16:uid="{90ED090A-3EBF-4601-A3A9-6478291664AF}" keepAlive="1" name="連線1065" type="5" refreshedVersion="0" background="1">
    <dbPr connection="Provider=Microsoft.Mashup.OleDb.1;Data Source=$Workbook$;Location=&quot;Table_4763_113_05&quot;;Extended Properties=&quot;&quot;" commandType="0"/>
  </connection>
  <connection id="77" xr16:uid="{A789D5BC-23AD-4DFA-B45D-783726054F95}" keepAlive="1" name="連線1066" type="5" refreshedVersion="0" background="1">
    <dbPr connection="Provider=Microsoft.Mashup.OleDb.1;Data Source=$Workbook$;Location=&quot;Table_4763_113_04&quot;;Extended Properties=&quot;&quot;" commandType="0"/>
  </connection>
  <connection id="78" xr16:uid="{D0CB72A0-40A3-42AA-A503-BFFBAF5AC497}" keepAlive="1" name="連線1067" type="5" refreshedVersion="0" background="1">
    <dbPr connection="Provider=Microsoft.Mashup.OleDb.1;Data Source=$Workbook$;Location=&quot;Table_4763_113_03&quot;;Extended Properties=&quot;&quot;" commandType="0"/>
  </connection>
  <connection id="79" xr16:uid="{CC3E92A8-7A0E-4BAE-8DD7-13F4B5936D60}" keepAlive="1" name="連線1068" type="5" refreshedVersion="0" background="1">
    <dbPr connection="Provider=Microsoft.Mashup.OleDb.1;Data Source=$Workbook$;Location=&quot;Table_2454_113_05&quot;;Extended Properties=&quot;&quot;" commandType="0"/>
  </connection>
  <connection id="80" xr16:uid="{E7E2BBFE-EE6F-4E8C-A6AA-1B00FB74578C}" keepAlive="1" name="連線1069" type="5" refreshedVersion="0" background="1">
    <dbPr connection="Provider=Microsoft.Mashup.OleDb.1;Data Source=$Workbook$;Location=&quot;Table_2454_113_04&quot;;Extended Properties=&quot;&quot;" commandType="0"/>
  </connection>
  <connection id="81" xr16:uid="{05255B98-F57C-467A-B38F-BFA73DCCB05D}" keepAlive="1" name="連線107" type="5" refreshedVersion="0" background="1">
    <dbPr connection="Provider=Microsoft.Mashup.OleDb.1;Data Source=$Workbook$;Location=&quot;Table_1905_113_03&quot;;Extended Properties=&quot;&quot;" commandType="0"/>
  </connection>
  <connection id="82" xr16:uid="{95C53840-D2FD-4AF9-9C11-4217022CC841}" keepAlive="1" name="連線1070" type="5" refreshedVersion="0" background="1">
    <dbPr connection="Provider=Microsoft.Mashup.OleDb.1;Data Source=$Workbook$;Location=&quot;Table_2454_113_03&quot;;Extended Properties=&quot;&quot;" commandType="0"/>
  </connection>
  <connection id="83" xr16:uid="{AA16B946-D530-471B-905B-53ECE6D53FBC}" keepAlive="1" name="連線1071" type="5" refreshedVersion="0" background="1">
    <dbPr connection="Provider=Microsoft.Mashup.OleDb.1;Data Source=$Workbook$;Location=&quot;Table_2207_113_05&quot;;Extended Properties=&quot;&quot;" commandType="0"/>
  </connection>
  <connection id="84" xr16:uid="{F9F5F23D-BE4E-4DD5-ABA1-ECB0BAAF153D}" keepAlive="1" name="連線1072" type="5" refreshedVersion="0" background="1">
    <dbPr connection="Provider=Microsoft.Mashup.OleDb.1;Data Source=$Workbook$;Location=&quot;Table_2207_113_04&quot;;Extended Properties=&quot;&quot;" commandType="0"/>
  </connection>
  <connection id="85" xr16:uid="{4D4F332C-1EA3-4B37-AEC5-F9EF9DCCB35F}" keepAlive="1" name="連線1073" type="5" refreshedVersion="0" background="1">
    <dbPr connection="Provider=Microsoft.Mashup.OleDb.1;Data Source=$Workbook$;Location=&quot;Table_2207_113_03&quot;;Extended Properties=&quot;&quot;" commandType="0"/>
  </connection>
  <connection id="86" xr16:uid="{AD212D6E-C524-4769-B2F6-7D651C4AD669}" keepAlive="1" name="連線1074" type="5" refreshedVersion="0" background="1">
    <dbPr connection="Provider=Microsoft.Mashup.OleDb.1;Data Source=$Workbook$;Location=&quot;Table_3661_113_05&quot;;Extended Properties=&quot;&quot;" commandType="0"/>
  </connection>
  <connection id="87" xr16:uid="{3E19347D-59C6-419B-B48A-9752CA3353FE}" keepAlive="1" name="連線1075" type="5" refreshedVersion="0" background="1">
    <dbPr connection="Provider=Microsoft.Mashup.OleDb.1;Data Source=$Workbook$;Location=&quot;Table_3661_113_04&quot;;Extended Properties=&quot;&quot;" commandType="0"/>
  </connection>
  <connection id="88" xr16:uid="{E4E25EC9-B76C-4B08-A32C-1BF6DA860F9E}" keepAlive="1" name="連線1076" type="5" refreshedVersion="0" background="1">
    <dbPr connection="Provider=Microsoft.Mashup.OleDb.1;Data Source=$Workbook$;Location=&quot;Table_3661_113_03&quot;;Extended Properties=&quot;&quot;" commandType="0"/>
  </connection>
  <connection id="89" xr16:uid="{734A8D93-380A-4A62-8C2D-E3A37D6609E4}" keepAlive="1" name="連線1077" type="5" refreshedVersion="0" background="1">
    <dbPr connection="Provider=Microsoft.Mashup.OleDb.1;Data Source=$Workbook$;Location=&quot;Table_2327_113_05&quot;;Extended Properties=&quot;&quot;" commandType="0"/>
  </connection>
  <connection id="90" xr16:uid="{40295A2A-6020-496B-8400-76FD94FDBF5E}" keepAlive="1" name="連線1078" type="5" refreshedVersion="0" background="1">
    <dbPr connection="Provider=Microsoft.Mashup.OleDb.1;Data Source=$Workbook$;Location=&quot;Table_2327_113_04&quot;;Extended Properties=&quot;&quot;" commandType="0"/>
  </connection>
  <connection id="91" xr16:uid="{2F1D5847-303E-440C-BA76-A1319F40F02E}" keepAlive="1" name="連線1079" type="5" refreshedVersion="0" background="1">
    <dbPr connection="Provider=Microsoft.Mashup.OleDb.1;Data Source=$Workbook$;Location=&quot;Table_2327_113_03&quot;;Extended Properties=&quot;&quot;" commandType="0"/>
  </connection>
  <connection id="92" xr16:uid="{7B99FEC0-BA50-4CB0-958A-7856E3EEAFED}" keepAlive="1" name="連線108" type="5" refreshedVersion="0" background="1">
    <dbPr connection="Provider=Microsoft.Mashup.OleDb.1;Data Source=$Workbook$;Location=&quot;Table_6409_113_05&quot;;Extended Properties=&quot;&quot;" commandType="0"/>
  </connection>
  <connection id="93" xr16:uid="{5FF7572C-DF2C-41FF-93F0-105736292E81}" keepAlive="1" name="連線109" type="5" refreshedVersion="0" background="1">
    <dbPr connection="Provider=Microsoft.Mashup.OleDb.1;Data Source=$Workbook$;Location=&quot;Table_6409_113_04&quot;;Extended Properties=&quot;&quot;" commandType="0"/>
  </connection>
  <connection id="94" xr16:uid="{6287F88D-01AF-4849-9DBC-65D081529228}" keepAlive="1" name="連線11" type="5" refreshedVersion="0" background="1">
    <dbPr connection="Provider=Microsoft.Mashup.OleDb.1;Data Source=$Workbook$;Location=&quot;Table_3653_113_03&quot;;Extended Properties=&quot;&quot;" commandType="0"/>
  </connection>
  <connection id="95" xr16:uid="{FE30CB49-DA99-4F6F-950B-172EC6784B5D}" keepAlive="1" name="連線110" type="5" refreshedVersion="0" background="1">
    <dbPr connection="Provider=Microsoft.Mashup.OleDb.1;Data Source=$Workbook$;Location=&quot;Table_6409_113_03&quot;;Extended Properties=&quot;&quot;" commandType="0"/>
  </connection>
  <connection id="96" xr16:uid="{048575F6-8A5E-4460-B0CA-429D2A5F1F60}" keepAlive="1" name="連線111" type="5" refreshedVersion="0" background="1">
    <dbPr connection="Provider=Microsoft.Mashup.OleDb.1;Data Source=$Workbook$;Location=&quot;Table_3443_113_05&quot;;Extended Properties=&quot;&quot;" commandType="0"/>
  </connection>
  <connection id="97" xr16:uid="{D07F797C-E209-4E83-B393-1AC1786F748C}" keepAlive="1" name="連線112" type="5" refreshedVersion="0" background="1">
    <dbPr connection="Provider=Microsoft.Mashup.OleDb.1;Data Source=$Workbook$;Location=&quot;Table_3443_113_04&quot;;Extended Properties=&quot;&quot;" commandType="0"/>
  </connection>
  <connection id="98" xr16:uid="{845B064A-77AC-4D03-A61A-B498224DE305}" keepAlive="1" name="連線113" type="5" refreshedVersion="0" background="1">
    <dbPr connection="Provider=Microsoft.Mashup.OleDb.1;Data Source=$Workbook$;Location=&quot;Table_3443_113_03&quot;;Extended Properties=&quot;&quot;" commandType="0"/>
  </connection>
  <connection id="99" xr16:uid="{B3D38A2E-748B-4CEB-B042-703A489B753D}" keepAlive="1" name="連線114" type="5" refreshedVersion="0" background="1">
    <dbPr connection="Provider=Microsoft.Mashup.OleDb.1;Data Source=$Workbook$;Location=&quot;Table_2637_113_05&quot;;Extended Properties=&quot;&quot;" commandType="0"/>
  </connection>
  <connection id="100" xr16:uid="{FF83C032-DAB6-4082-8B05-21966F36303F}" keepAlive="1" name="連線115" type="5" refreshedVersion="0" background="1">
    <dbPr connection="Provider=Microsoft.Mashup.OleDb.1;Data Source=$Workbook$;Location=&quot;Table_2637_113_04&quot;;Extended Properties=&quot;&quot;" commandType="0"/>
  </connection>
  <connection id="101" xr16:uid="{3AF11026-4B0A-4589-A737-3F5DA59C2794}" keepAlive="1" name="連線116" type="5" refreshedVersion="0" background="1">
    <dbPr connection="Provider=Microsoft.Mashup.OleDb.1;Data Source=$Workbook$;Location=&quot;Table_2637_113_03&quot;;Extended Properties=&quot;&quot;" commandType="0"/>
  </connection>
  <connection id="102" xr16:uid="{1848157B-58FA-4C6C-940D-D950FB335EA5}" keepAlive="1" name="連線117" type="5" refreshedVersion="0" background="1">
    <dbPr connection="Provider=Microsoft.Mashup.OleDb.1;Data Source=$Workbook$;Location=&quot;Table_3661_113_05&quot;;Extended Properties=&quot;&quot;" commandType="0"/>
  </connection>
  <connection id="103" xr16:uid="{6CE83F67-A016-4A78-9C1C-EEBBD2DE8A2A}" keepAlive="1" name="連線118" type="5" refreshedVersion="0" background="1">
    <dbPr connection="Provider=Microsoft.Mashup.OleDb.1;Data Source=$Workbook$;Location=&quot;Table_3661_113_04&quot;;Extended Properties=&quot;&quot;" commandType="0"/>
  </connection>
  <connection id="104" xr16:uid="{CD68999E-5268-4992-B981-83F432CDDDCE}" keepAlive="1" name="連線119" type="5" refreshedVersion="0" background="1">
    <dbPr connection="Provider=Microsoft.Mashup.OleDb.1;Data Source=$Workbook$;Location=&quot;Table_3661_113_03&quot;;Extended Properties=&quot;&quot;" commandType="0"/>
  </connection>
  <connection id="105" xr16:uid="{EB68C2CB-62DF-4F4D-AD44-9C8328D22549}" keepAlive="1" name="連線12" type="5" refreshedVersion="0" background="1">
    <dbPr connection="Provider=Microsoft.Mashup.OleDb.1;Data Source=$Workbook$;Location=&quot;Table_1519_113_05&quot;;Extended Properties=&quot;&quot;" commandType="0"/>
  </connection>
  <connection id="106" xr16:uid="{5C401B9B-6AE3-48FA-931E-11CEE7E44741}" keepAlive="1" name="連線120" type="5" refreshedVersion="0" background="1">
    <dbPr connection="Provider=Microsoft.Mashup.OleDb.1;Data Source=$Workbook$;Location=&quot;Table_6541_113_05&quot;;Extended Properties=&quot;&quot;" commandType="0"/>
  </connection>
  <connection id="107" xr16:uid="{F6016931-3284-49FB-8046-7895DADB745F}" keepAlive="1" name="連線121" type="5" refreshedVersion="0" background="1">
    <dbPr connection="Provider=Microsoft.Mashup.OleDb.1;Data Source=$Workbook$;Location=&quot;Table_6541_113_04&quot;;Extended Properties=&quot;&quot;" commandType="0"/>
  </connection>
  <connection id="108" xr16:uid="{FE27469A-0C25-4EBC-BAE4-2D9AF09AF9D8}" keepAlive="1" name="連線122" type="5" refreshedVersion="0" background="1">
    <dbPr connection="Provider=Microsoft.Mashup.OleDb.1;Data Source=$Workbook$;Location=&quot;Table_6541_113_03&quot;;Extended Properties=&quot;&quot;" commandType="0"/>
  </connection>
  <connection id="109" xr16:uid="{A823530A-0778-4B4D-BE42-E87C58960509}" keepAlive="1" name="連線123" type="5" refreshedVersion="0" background="1">
    <dbPr connection="Provider=Microsoft.Mashup.OleDb.1;Data Source=$Workbook$;Location=&quot;Table_2345_113_05&quot;;Extended Properties=&quot;&quot;" commandType="0"/>
  </connection>
  <connection id="110" xr16:uid="{B7FE3487-B836-4787-8CB0-22600ADF59E0}" keepAlive="1" name="連線124" type="5" refreshedVersion="0" background="1">
    <dbPr connection="Provider=Microsoft.Mashup.OleDb.1;Data Source=$Workbook$;Location=&quot;Table_2345_113_04&quot;;Extended Properties=&quot;&quot;" commandType="0"/>
  </connection>
  <connection id="111" xr16:uid="{E1F93B16-0A2E-4D20-85A0-B244662EA51F}" keepAlive="1" name="連線125" type="5" refreshedVersion="0" background="1">
    <dbPr connection="Provider=Microsoft.Mashup.OleDb.1;Data Source=$Workbook$;Location=&quot;Table_2345_113_03&quot;;Extended Properties=&quot;&quot;" commandType="0"/>
  </connection>
  <connection id="112" xr16:uid="{4BAD725E-F74F-4615-B7C6-0A4EBE99ED52}" keepAlive="1" name="連線126" type="5" refreshedVersion="0" background="1">
    <dbPr connection="Provider=Microsoft.Mashup.OleDb.1;Data Source=$Workbook$;Location=&quot;Table_6669_113_05&quot;;Extended Properties=&quot;&quot;" commandType="0"/>
  </connection>
  <connection id="113" xr16:uid="{B6565FC3-67DF-4677-A0B7-A1F66122337F}" keepAlive="1" name="連線127" type="5" refreshedVersion="0" background="1">
    <dbPr connection="Provider=Microsoft.Mashup.OleDb.1;Data Source=$Workbook$;Location=&quot;Table_6669_113_04&quot;;Extended Properties=&quot;&quot;" commandType="0"/>
  </connection>
  <connection id="114" xr16:uid="{50AD7696-C84A-45D6-8228-A631F5B62BBE}" keepAlive="1" name="連線128" type="5" refreshedVersion="0" background="1">
    <dbPr connection="Provider=Microsoft.Mashup.OleDb.1;Data Source=$Workbook$;Location=&quot;Table_6669_113_03&quot;;Extended Properties=&quot;&quot;" commandType="0"/>
  </connection>
  <connection id="115" xr16:uid="{6A6AEE72-3021-4EAA-9E7F-9F4DAC22259B}" keepAlive="1" name="連線129" type="5" refreshedVersion="0" background="1">
    <dbPr connection="Provider=Microsoft.Mashup.OleDb.1;Data Source=$Workbook$;Location=&quot;Table_3653_113_05&quot;;Extended Properties=&quot;&quot;" commandType="0"/>
  </connection>
  <connection id="116" xr16:uid="{8250E622-4BB7-43EC-B520-8BFC4A10EAF8}" keepAlive="1" name="連線13" type="5" refreshedVersion="0" background="1">
    <dbPr connection="Provider=Microsoft.Mashup.OleDb.1;Data Source=$Workbook$;Location=&quot;Table_1519_113_04&quot;;Extended Properties=&quot;&quot;" commandType="0"/>
  </connection>
  <connection id="117" xr16:uid="{5769B854-0EBA-486C-8591-44A25B708D46}" keepAlive="1" name="連線130" type="5" refreshedVersion="0" background="1">
    <dbPr connection="Provider=Microsoft.Mashup.OleDb.1;Data Source=$Workbook$;Location=&quot;Table_3653_113_04&quot;;Extended Properties=&quot;&quot;" commandType="0"/>
  </connection>
  <connection id="118" xr16:uid="{1F01BF80-CEB7-4A06-9AA6-F03ACFB56963}" keepAlive="1" name="連線131" type="5" refreshedVersion="0" background="1">
    <dbPr connection="Provider=Microsoft.Mashup.OleDb.1;Data Source=$Workbook$;Location=&quot;Table_3653_113_03&quot;;Extended Properties=&quot;&quot;" commandType="0"/>
  </connection>
  <connection id="119" xr16:uid="{27F17917-494F-4CDE-A440-95E2D64187D7}" keepAlive="1" name="連線132" type="5" refreshedVersion="0" background="1">
    <dbPr connection="Provider=Microsoft.Mashup.OleDb.1;Data Source=$Workbook$;Location=&quot;Table_1519_113_05&quot;;Extended Properties=&quot;&quot;" commandType="0"/>
  </connection>
  <connection id="120" xr16:uid="{3A1DF346-344D-46D1-B7A0-66FC11E660BA}" keepAlive="1" name="連線133" type="5" refreshedVersion="0" background="1">
    <dbPr connection="Provider=Microsoft.Mashup.OleDb.1;Data Source=$Workbook$;Location=&quot;Table_1519_113_04&quot;;Extended Properties=&quot;&quot;" commandType="0"/>
  </connection>
  <connection id="121" xr16:uid="{CBA1547E-7954-4C02-B497-28C07A490C87}" keepAlive="1" name="連線134" type="5" refreshedVersion="0" background="1">
    <dbPr connection="Provider=Microsoft.Mashup.OleDb.1;Data Source=$Workbook$;Location=&quot;Table_1519_113_03&quot;;Extended Properties=&quot;&quot;" commandType="0"/>
  </connection>
  <connection id="122" xr16:uid="{FAF44D34-53B5-4D25-917B-648E7D72CFD1}" keepAlive="1" name="連線135" type="5" refreshedVersion="0" background="1">
    <dbPr connection="Provider=Microsoft.Mashup.OleDb.1;Data Source=$Workbook$;Location=&quot;Table_1905_113_05&quot;;Extended Properties=&quot;&quot;" commandType="0"/>
  </connection>
  <connection id="123" xr16:uid="{C33400A7-A3A0-454A-B3CA-569A9B5F75D9}" keepAlive="1" name="連線136" type="5" refreshedVersion="0" background="1">
    <dbPr connection="Provider=Microsoft.Mashup.OleDb.1;Data Source=$Workbook$;Location=&quot;Table_1905_113_04&quot;;Extended Properties=&quot;&quot;" commandType="0"/>
  </connection>
  <connection id="124" xr16:uid="{537E607B-DD5F-4772-8EBE-45B80EE8128F}" keepAlive="1" name="連線137" type="5" refreshedVersion="0" background="1">
    <dbPr connection="Provider=Microsoft.Mashup.OleDb.1;Data Source=$Workbook$;Location=&quot;Table_1905_113_03&quot;;Extended Properties=&quot;&quot;" commandType="0"/>
  </connection>
  <connection id="125" xr16:uid="{0D4EC10D-9EBB-4C4C-8416-BA94F5363A54}" keepAlive="1" name="連線138" type="5" refreshedVersion="0" background="1">
    <dbPr connection="Provider=Microsoft.Mashup.OleDb.1;Data Source=$Workbook$;Location=&quot;Table_6409_113_05&quot;;Extended Properties=&quot;&quot;" commandType="0"/>
  </connection>
  <connection id="126" xr16:uid="{9807282B-3683-49A0-87BD-0D3153552DF5}" keepAlive="1" name="連線139" type="5" refreshedVersion="0" background="1">
    <dbPr connection="Provider=Microsoft.Mashup.OleDb.1;Data Source=$Workbook$;Location=&quot;Table_6409_113_04&quot;;Extended Properties=&quot;&quot;" commandType="0"/>
  </connection>
  <connection id="127" xr16:uid="{BC46DDD8-68C8-45B8-AD47-833350AD9CF8}" keepAlive="1" name="連線14" type="5" refreshedVersion="0" background="1">
    <dbPr connection="Provider=Microsoft.Mashup.OleDb.1;Data Source=$Workbook$;Location=&quot;Table_1519_113_03&quot;;Extended Properties=&quot;&quot;" commandType="0"/>
  </connection>
  <connection id="128" xr16:uid="{CD28D46C-E403-4428-B87E-C1BBBF6177B8}" keepAlive="1" name="連線140" type="5" refreshedVersion="0" background="1">
    <dbPr connection="Provider=Microsoft.Mashup.OleDb.1;Data Source=$Workbook$;Location=&quot;Table_6409_113_03&quot;;Extended Properties=&quot;&quot;" commandType="0"/>
  </connection>
  <connection id="129" xr16:uid="{66DF6F13-F3E8-4E2F-8723-727FDD318D38}" keepAlive="1" name="連線141" type="5" refreshedVersion="0" background="1">
    <dbPr connection="Provider=Microsoft.Mashup.OleDb.1;Data Source=$Workbook$;Location=&quot;Table_3443_113_05&quot;;Extended Properties=&quot;&quot;" commandType="0"/>
  </connection>
  <connection id="130" xr16:uid="{622B0EC9-F22B-4F2A-9827-91111400CFFE}" keepAlive="1" name="連線142" type="5" refreshedVersion="0" background="1">
    <dbPr connection="Provider=Microsoft.Mashup.OleDb.1;Data Source=$Workbook$;Location=&quot;Table_3443_113_04&quot;;Extended Properties=&quot;&quot;" commandType="0"/>
  </connection>
  <connection id="131" xr16:uid="{A61F14E0-2335-4C4B-985A-D42503B69579}" keepAlive="1" name="連線143" type="5" refreshedVersion="0" background="1">
    <dbPr connection="Provider=Microsoft.Mashup.OleDb.1;Data Source=$Workbook$;Location=&quot;Table_3443_113_03&quot;;Extended Properties=&quot;&quot;" commandType="0"/>
  </connection>
  <connection id="132" xr16:uid="{08B68F64-6B9D-46D7-83F7-8D7F7A8DC692}" keepAlive="1" name="連線144" type="5" refreshedVersion="0" background="1">
    <dbPr connection="Provider=Microsoft.Mashup.OleDb.1;Data Source=$Workbook$;Location=&quot;Table_2637_113_05&quot;;Extended Properties=&quot;&quot;" commandType="0"/>
  </connection>
  <connection id="133" xr16:uid="{0E3AE6AC-DA75-4C02-B815-5757988171CF}" keepAlive="1" name="連線145" type="5" refreshedVersion="0" background="1">
    <dbPr connection="Provider=Microsoft.Mashup.OleDb.1;Data Source=$Workbook$;Location=&quot;Table_2637_113_04&quot;;Extended Properties=&quot;&quot;" commandType="0"/>
  </connection>
  <connection id="134" xr16:uid="{B3E54BEA-414C-463D-9B31-3C15EDB7E5C4}" keepAlive="1" name="連線146" type="5" refreshedVersion="0" background="1">
    <dbPr connection="Provider=Microsoft.Mashup.OleDb.1;Data Source=$Workbook$;Location=&quot;Table_2637_113_03&quot;;Extended Properties=&quot;&quot;" commandType="0"/>
  </connection>
  <connection id="135" xr16:uid="{600F0349-772D-47B9-8E84-944D4BE5E5AD}" keepAlive="1" name="連線147" type="5" refreshedVersion="0" background="1">
    <dbPr connection="Provider=Microsoft.Mashup.OleDb.1;Data Source=$Workbook$;Location=&quot;Table_3661_113_05&quot;;Extended Properties=&quot;&quot;" commandType="0"/>
  </connection>
  <connection id="136" xr16:uid="{70D1AE47-014C-454A-9E60-E2867BC18DFE}" keepAlive="1" name="連線148" type="5" refreshedVersion="0" background="1">
    <dbPr connection="Provider=Microsoft.Mashup.OleDb.1;Data Source=$Workbook$;Location=&quot;Table_3661_113_04&quot;;Extended Properties=&quot;&quot;" commandType="0"/>
  </connection>
  <connection id="137" xr16:uid="{F00801A7-5879-4766-B2FF-7DA9DFAFE073}" keepAlive="1" name="連線149" type="5" refreshedVersion="0" background="1">
    <dbPr connection="Provider=Microsoft.Mashup.OleDb.1;Data Source=$Workbook$;Location=&quot;Table_3661_113_03&quot;;Extended Properties=&quot;&quot;" commandType="0"/>
  </connection>
  <connection id="138" xr16:uid="{722FDDC9-17D1-4620-9510-5D54C62279F2}" keepAlive="1" name="連線15" type="5" refreshedVersion="0" background="1">
    <dbPr connection="Provider=Microsoft.Mashup.OleDb.1;Data Source=$Workbook$;Location=&quot;Table_1905_113_05&quot;;Extended Properties=&quot;&quot;" commandType="0"/>
  </connection>
  <connection id="139" xr16:uid="{9D3DA270-C7E2-43F0-A70B-468D2E40CDC6}" keepAlive="1" name="連線150" type="5" refreshedVersion="0" background="1">
    <dbPr connection="Provider=Microsoft.Mashup.OleDb.1;Data Source=$Workbook$;Location=&quot;Table_2404_113_05&quot;;Extended Properties=&quot;&quot;" commandType="0"/>
  </connection>
  <connection id="140" xr16:uid="{575FF94C-09B1-429F-9C21-7B412C17ADAD}" keepAlive="1" name="連線151" type="5" refreshedVersion="0" background="1">
    <dbPr connection="Provider=Microsoft.Mashup.OleDb.1;Data Source=$Workbook$;Location=&quot;Table_2404_113_04&quot;;Extended Properties=&quot;&quot;" commandType="0"/>
  </connection>
  <connection id="141" xr16:uid="{768D5FB3-8EA4-49E2-B9AF-4F7EF3EE4CDA}" keepAlive="1" name="連線152" type="5" refreshedVersion="0" background="1">
    <dbPr connection="Provider=Microsoft.Mashup.OleDb.1;Data Source=$Workbook$;Location=&quot;Table_2404_113_03&quot;;Extended Properties=&quot;&quot;" commandType="0"/>
  </connection>
  <connection id="142" xr16:uid="{89EE3473-A577-413A-99B3-A79186C1DD71}" keepAlive="1" name="連線153" type="5" refreshedVersion="0" background="1">
    <dbPr connection="Provider=Microsoft.Mashup.OleDb.1;Data Source=$Workbook$;Location=&quot;Table_2357_113_05&quot;;Extended Properties=&quot;&quot;" commandType="0"/>
  </connection>
  <connection id="143" xr16:uid="{6D279DE6-CD5B-47A9-9931-DC44A5D571D9}" keepAlive="1" name="連線154" type="5" refreshedVersion="0" background="1">
    <dbPr connection="Provider=Microsoft.Mashup.OleDb.1;Data Source=$Workbook$;Location=&quot;Table_2357_113_04&quot;;Extended Properties=&quot;&quot;" commandType="0"/>
  </connection>
  <connection id="144" xr16:uid="{D17A5DA7-D71B-4BA6-AA2B-EC5390FB4955}" keepAlive="1" name="連線155" type="5" refreshedVersion="0" background="1">
    <dbPr connection="Provider=Microsoft.Mashup.OleDb.1;Data Source=$Workbook$;Location=&quot;Table_2357_113_03&quot;;Extended Properties=&quot;&quot;" commandType="0"/>
  </connection>
  <connection id="145" xr16:uid="{C01A5202-0684-4B00-B6DD-F80F7D378193}" keepAlive="1" name="連線156" type="5" refreshedVersion="0" background="1">
    <dbPr connection="Provider=Microsoft.Mashup.OleDb.1;Data Source=$Workbook$;Location=&quot;Table_2059_113_05&quot;;Extended Properties=&quot;&quot;" commandType="0"/>
  </connection>
  <connection id="146" xr16:uid="{262B3853-8553-4053-BDDF-BA30953269AB}" keepAlive="1" name="連線157" type="5" refreshedVersion="0" background="1">
    <dbPr connection="Provider=Microsoft.Mashup.OleDb.1;Data Source=$Workbook$;Location=&quot;Table_2059_113_04&quot;;Extended Properties=&quot;&quot;" commandType="0"/>
  </connection>
  <connection id="147" xr16:uid="{BA725210-21A8-433E-A172-B64A2011C9F8}" keepAlive="1" name="連線158" type="5" refreshedVersion="0" background="1">
    <dbPr connection="Provider=Microsoft.Mashup.OleDb.1;Data Source=$Workbook$;Location=&quot;Table_2059_113_03&quot;;Extended Properties=&quot;&quot;" commandType="0"/>
  </connection>
  <connection id="148" xr16:uid="{DBB6790F-492F-426C-B07C-EC417299AD22}" keepAlive="1" name="連線159" type="5" refreshedVersion="0" background="1">
    <dbPr connection="Provider=Microsoft.Mashup.OleDb.1;Data Source=$Workbook$;Location=&quot;Table_3533_113_05&quot;;Extended Properties=&quot;&quot;" commandType="0"/>
  </connection>
  <connection id="149" xr16:uid="{C2ECF721-B846-4D64-BFAD-7F7D5DD8AC90}" keepAlive="1" name="連線16" type="5" refreshedVersion="0" background="1">
    <dbPr connection="Provider=Microsoft.Mashup.OleDb.1;Data Source=$Workbook$;Location=&quot;Table_1905_113_04&quot;;Extended Properties=&quot;&quot;" commandType="0"/>
  </connection>
  <connection id="150" xr16:uid="{13810DC8-1ED1-461A-B08C-8247C2D8EF2E}" keepAlive="1" name="連線160" type="5" refreshedVersion="0" background="1">
    <dbPr connection="Provider=Microsoft.Mashup.OleDb.1;Data Source=$Workbook$;Location=&quot;Table_3533_113_04&quot;;Extended Properties=&quot;&quot;" commandType="0"/>
  </connection>
  <connection id="151" xr16:uid="{1607D787-5D0E-44B5-AE0F-0B117DE66BE5}" keepAlive="1" name="連線161" type="5" refreshedVersion="0" background="1">
    <dbPr connection="Provider=Microsoft.Mashup.OleDb.1;Data Source=$Workbook$;Location=&quot;Table_3533_113_03&quot;;Extended Properties=&quot;&quot;" commandType="0"/>
  </connection>
  <connection id="152" xr16:uid="{169EE244-ACDC-4A9C-87E4-72D635E531FE}" keepAlive="1" name="連線162" type="5" refreshedVersion="0" background="1">
    <dbPr connection="Provider=Microsoft.Mashup.OleDb.1;Data Source=$Workbook$;Location=&quot;Table_6669_113_05&quot;;Extended Properties=&quot;&quot;" commandType="0"/>
  </connection>
  <connection id="153" xr16:uid="{896281E0-C95B-402F-B669-50131B9AB972}" keepAlive="1" name="連線163" type="5" refreshedVersion="0" background="1">
    <dbPr connection="Provider=Microsoft.Mashup.OleDb.1;Data Source=$Workbook$;Location=&quot;Table_6669_113_04&quot;;Extended Properties=&quot;&quot;" commandType="0"/>
  </connection>
  <connection id="154" xr16:uid="{2CA68DEF-ED9A-43DA-BC52-03572D044CFF}" keepAlive="1" name="連線164" type="5" refreshedVersion="0" background="1">
    <dbPr connection="Provider=Microsoft.Mashup.OleDb.1;Data Source=$Workbook$;Location=&quot;Table_6669_113_03&quot;;Extended Properties=&quot;&quot;" commandType="0"/>
  </connection>
  <connection id="155" xr16:uid="{B1192E21-8B1E-49D1-8AF7-BFF6E41E0C95}" keepAlive="1" name="連線165" type="5" refreshedVersion="0" background="1">
    <dbPr connection="Provider=Microsoft.Mashup.OleDb.1;Data Source=$Workbook$;Location=&quot;Table_2207_113_05&quot;;Extended Properties=&quot;&quot;" commandType="0"/>
  </connection>
  <connection id="156" xr16:uid="{693638E2-FAF8-471A-8671-8BA23A0B7824}" keepAlive="1" name="連線166" type="5" refreshedVersion="0" background="1">
    <dbPr connection="Provider=Microsoft.Mashup.OleDb.1;Data Source=$Workbook$;Location=&quot;Table_2207_113_04&quot;;Extended Properties=&quot;&quot;" commandType="0"/>
  </connection>
  <connection id="157" xr16:uid="{1F30572D-D93D-4FFD-9C72-F09AB2636A29}" keepAlive="1" name="連線167" type="5" refreshedVersion="0" background="1">
    <dbPr connection="Provider=Microsoft.Mashup.OleDb.1;Data Source=$Workbook$;Location=&quot;Table_2207_113_03&quot;;Extended Properties=&quot;&quot;" commandType="0"/>
  </connection>
  <connection id="158" xr16:uid="{BC841D81-269C-449A-BBC9-AEA26E6BF1D4}" keepAlive="1" name="連線168" type="5" refreshedVersion="0" background="1">
    <dbPr connection="Provider=Microsoft.Mashup.OleDb.1;Data Source=$Workbook$;Location=&quot;Table_2454_113_05&quot;;Extended Properties=&quot;&quot;" commandType="0"/>
  </connection>
  <connection id="159" xr16:uid="{4CCFE564-442F-4CDA-8C9F-85B050EA165A}" keepAlive="1" name="連線169" type="5" refreshedVersion="0" background="1">
    <dbPr connection="Provider=Microsoft.Mashup.OleDb.1;Data Source=$Workbook$;Location=&quot;Table_2454_113_04&quot;;Extended Properties=&quot;&quot;" commandType="0"/>
  </connection>
  <connection id="160" xr16:uid="{5643A559-B53D-4912-854E-56DF6B55D32D}" keepAlive="1" name="連線17" type="5" refreshedVersion="0" background="1">
    <dbPr connection="Provider=Microsoft.Mashup.OleDb.1;Data Source=$Workbook$;Location=&quot;Table_1905_113_03&quot;;Extended Properties=&quot;&quot;" commandType="0"/>
  </connection>
  <connection id="161" xr16:uid="{F6D4634C-7D38-43B2-BAA0-EB863F52CAF4}" keepAlive="1" name="連線170" type="5" refreshedVersion="0" background="1">
    <dbPr connection="Provider=Microsoft.Mashup.OleDb.1;Data Source=$Workbook$;Location=&quot;Table_2454_113_03&quot;;Extended Properties=&quot;&quot;" commandType="0"/>
  </connection>
  <connection id="162" xr16:uid="{0B73A9A6-163B-4D70-882B-0417F27E9EDC}" keepAlive="1" name="連線171" type="5" refreshedVersion="0" background="1">
    <dbPr connection="Provider=Microsoft.Mashup.OleDb.1;Data Source=$Workbook$;Location=&quot;Table_4763_113_05&quot;;Extended Properties=&quot;&quot;" commandType="0"/>
  </connection>
  <connection id="163" xr16:uid="{C3736A7B-2009-4A32-BCA3-CD828CD91531}" keepAlive="1" name="連線172" type="5" refreshedVersion="0" background="1">
    <dbPr connection="Provider=Microsoft.Mashup.OleDb.1;Data Source=$Workbook$;Location=&quot;Table_4763_113_04&quot;;Extended Properties=&quot;&quot;" commandType="0"/>
  </connection>
  <connection id="164" xr16:uid="{4BA87F39-34CD-4C4B-85A8-9D713294AE84}" keepAlive="1" name="連線173" type="5" refreshedVersion="0" background="1">
    <dbPr connection="Provider=Microsoft.Mashup.OleDb.1;Data Source=$Workbook$;Location=&quot;Table_4763_113_03&quot;;Extended Properties=&quot;&quot;" commandType="0"/>
  </connection>
  <connection id="165" xr16:uid="{7DD7692A-BC4C-4434-8565-6D2574A1E2B8}" keepAlive="1" name="連線174" type="5" refreshedVersion="0" background="1">
    <dbPr connection="Provider=Microsoft.Mashup.OleDb.1;Data Source=$Workbook$;Location=&quot;Table_3008_113_05&quot;;Extended Properties=&quot;&quot;" commandType="0"/>
  </connection>
  <connection id="166" xr16:uid="{A53192AB-D61A-4132-B97B-5288DB133E4C}" keepAlive="1" name="連線175" type="5" refreshedVersion="0" background="1">
    <dbPr connection="Provider=Microsoft.Mashup.OleDb.1;Data Source=$Workbook$;Location=&quot;Table_3008_113_04&quot;;Extended Properties=&quot;&quot;" commandType="0"/>
  </connection>
  <connection id="167" xr16:uid="{ED83371E-785D-4D23-BFF1-2A456F74C3E3}" keepAlive="1" name="連線176" type="5" refreshedVersion="0" background="1">
    <dbPr connection="Provider=Microsoft.Mashup.OleDb.1;Data Source=$Workbook$;Location=&quot;Table_3008_113_03&quot;;Extended Properties=&quot;&quot;" commandType="0"/>
  </connection>
  <connection id="168" xr16:uid="{8C3E3FAD-7D2C-4D19-9E5A-ED752A1C0B56}" keepAlive="1" name="連線177" type="5" refreshedVersion="0" background="1">
    <dbPr connection="Provider=Microsoft.Mashup.OleDb.1;Data Source=$Workbook$;Location=&quot;Table_3661_113_05&quot;;Extended Properties=&quot;&quot;" commandType="0"/>
  </connection>
  <connection id="169" xr16:uid="{C2986A42-DF6B-4B32-B454-BA4012DA04BF}" keepAlive="1" name="連線178" type="5" refreshedVersion="0" background="1">
    <dbPr connection="Provider=Microsoft.Mashup.OleDb.1;Data Source=$Workbook$;Location=&quot;Table_3661_113_04&quot;;Extended Properties=&quot;&quot;" commandType="0"/>
  </connection>
  <connection id="170" xr16:uid="{ED3FF47A-FE76-4B44-BFD4-7E827C015F97}" keepAlive="1" name="連線179" type="5" refreshedVersion="0" background="1">
    <dbPr connection="Provider=Microsoft.Mashup.OleDb.1;Data Source=$Workbook$;Location=&quot;Table_3661_113_03&quot;;Extended Properties=&quot;&quot;" commandType="0"/>
  </connection>
  <connection id="171" xr16:uid="{2E22D114-D7CB-4559-9F2C-9D16AC775205}" keepAlive="1" name="連線18" type="5" refreshedVersion="0" background="1">
    <dbPr connection="Provider=Microsoft.Mashup.OleDb.1;Data Source=$Workbook$;Location=&quot;Table_6409_113_05&quot;;Extended Properties=&quot;&quot;" commandType="0"/>
  </connection>
  <connection id="172" xr16:uid="{B9E1FC9E-8E8C-4082-A718-F7772730A1CA}" keepAlive="1" name="連線180" type="5" refreshedVersion="0" background="1">
    <dbPr connection="Provider=Microsoft.Mashup.OleDb.1;Data Source=$Workbook$;Location=&quot;Table_2404_113_05&quot;;Extended Properties=&quot;&quot;" commandType="0"/>
  </connection>
  <connection id="173" xr16:uid="{BEB4FBED-1E33-480B-BA56-9978BFFF575A}" keepAlive="1" name="連線181" type="5" refreshedVersion="0" background="1">
    <dbPr connection="Provider=Microsoft.Mashup.OleDb.1;Data Source=$Workbook$;Location=&quot;Table_2404_113_04&quot;;Extended Properties=&quot;&quot;" commandType="0"/>
  </connection>
  <connection id="174" xr16:uid="{15575076-1522-46C6-AE48-810819ED9AD6}" keepAlive="1" name="連線182" type="5" refreshedVersion="0" background="1">
    <dbPr connection="Provider=Microsoft.Mashup.OleDb.1;Data Source=$Workbook$;Location=&quot;Table_2404_113_03&quot;;Extended Properties=&quot;&quot;" commandType="0"/>
  </connection>
  <connection id="175" xr16:uid="{DFE0A40C-9A8A-40D3-A5DC-069733DFDC27}" keepAlive="1" name="連線183" type="5" refreshedVersion="0" background="1">
    <dbPr connection="Provider=Microsoft.Mashup.OleDb.1;Data Source=$Workbook$;Location=&quot;Table_2357_113_05&quot;;Extended Properties=&quot;&quot;" commandType="0"/>
  </connection>
  <connection id="176" xr16:uid="{54F10C57-07FB-464B-AD92-1C4F7A71EBC0}" keepAlive="1" name="連線184" type="5" refreshedVersion="0" background="1">
    <dbPr connection="Provider=Microsoft.Mashup.OleDb.1;Data Source=$Workbook$;Location=&quot;Table_2357_113_04&quot;;Extended Properties=&quot;&quot;" commandType="0"/>
  </connection>
  <connection id="177" xr16:uid="{5CC27ECE-A064-4CFB-9F08-B51D215405C9}" keepAlive="1" name="連線185" type="5" refreshedVersion="0" background="1">
    <dbPr connection="Provider=Microsoft.Mashup.OleDb.1;Data Source=$Workbook$;Location=&quot;Table_2357_113_03&quot;;Extended Properties=&quot;&quot;" commandType="0"/>
  </connection>
  <connection id="178" xr16:uid="{C8898D9D-C561-49D9-B9D0-664D6507B63F}" keepAlive="1" name="連線186" type="5" refreshedVersion="0" background="1">
    <dbPr connection="Provider=Microsoft.Mashup.OleDb.1;Data Source=$Workbook$;Location=&quot;Table_2059_113_05&quot;;Extended Properties=&quot;&quot;" commandType="0"/>
  </connection>
  <connection id="179" xr16:uid="{BDB021B8-5F69-4C2C-B96C-8E30AC13CC0D}" keepAlive="1" name="連線187" type="5" refreshedVersion="0" background="1">
    <dbPr connection="Provider=Microsoft.Mashup.OleDb.1;Data Source=$Workbook$;Location=&quot;Table_2059_113_04&quot;;Extended Properties=&quot;&quot;" commandType="0"/>
  </connection>
  <connection id="180" xr16:uid="{83406975-D41C-43E9-B7F9-44BA8E6B8A08}" keepAlive="1" name="連線188" type="5" refreshedVersion="0" background="1">
    <dbPr connection="Provider=Microsoft.Mashup.OleDb.1;Data Source=$Workbook$;Location=&quot;Table_2059_113_03&quot;;Extended Properties=&quot;&quot;" commandType="0"/>
  </connection>
  <connection id="181" xr16:uid="{3BE279B6-3536-4B8C-A1DE-2A49BFEF7BDD}" keepAlive="1" name="連線189" type="5" refreshedVersion="0" background="1">
    <dbPr connection="Provider=Microsoft.Mashup.OleDb.1;Data Source=$Workbook$;Location=&quot;Table_3533_113_05&quot;;Extended Properties=&quot;&quot;" commandType="0"/>
  </connection>
  <connection id="182" xr16:uid="{8BF99B71-7C39-44EC-9000-7448D05F1F85}" keepAlive="1" name="連線19" type="5" refreshedVersion="0" background="1">
    <dbPr connection="Provider=Microsoft.Mashup.OleDb.1;Data Source=$Workbook$;Location=&quot;Table_6409_113_04&quot;;Extended Properties=&quot;&quot;" commandType="0"/>
  </connection>
  <connection id="183" xr16:uid="{9C214D08-4266-4C05-A95A-578F1E084A9C}" keepAlive="1" name="連線190" type="5" refreshedVersion="0" background="1">
    <dbPr connection="Provider=Microsoft.Mashup.OleDb.1;Data Source=$Workbook$;Location=&quot;Table_3533_113_04&quot;;Extended Properties=&quot;&quot;" commandType="0"/>
  </connection>
  <connection id="184" xr16:uid="{02537410-78E4-475A-AFCB-CDD20679BD06}" keepAlive="1" name="連線191" type="5" refreshedVersion="0" background="1">
    <dbPr connection="Provider=Microsoft.Mashup.OleDb.1;Data Source=$Workbook$;Location=&quot;Table_3533_113_03&quot;;Extended Properties=&quot;&quot;" commandType="0"/>
  </connection>
  <connection id="185" xr16:uid="{E77A1BB9-0340-45F6-84BD-22A924DFD7A5}" keepAlive="1" name="連線192" type="5" refreshedVersion="0" background="1">
    <dbPr connection="Provider=Microsoft.Mashup.OleDb.1;Data Source=$Workbook$;Location=&quot;Table_6669_113_05&quot;;Extended Properties=&quot;&quot;" commandType="0"/>
  </connection>
  <connection id="186" xr16:uid="{125C4726-AE69-4DBA-BDF7-D22566C7D5C4}" keepAlive="1" name="連線193" type="5" refreshedVersion="0" background="1">
    <dbPr connection="Provider=Microsoft.Mashup.OleDb.1;Data Source=$Workbook$;Location=&quot;Table_6669_113_04&quot;;Extended Properties=&quot;&quot;" commandType="0"/>
  </connection>
  <connection id="187" xr16:uid="{F40FA053-15FF-4835-8B93-E34D6FFD82A5}" keepAlive="1" name="連線194" type="5" refreshedVersion="0" background="1">
    <dbPr connection="Provider=Microsoft.Mashup.OleDb.1;Data Source=$Workbook$;Location=&quot;Table_6669_113_03&quot;;Extended Properties=&quot;&quot;" commandType="0"/>
  </connection>
  <connection id="188" xr16:uid="{41F5800E-3B78-4AC6-ABCA-DEDB4FFA0388}" keepAlive="1" name="連線195" type="5" refreshedVersion="0" background="1">
    <dbPr connection="Provider=Microsoft.Mashup.OleDb.1;Data Source=$Workbook$;Location=&quot;Table_2207_113_05&quot;;Extended Properties=&quot;&quot;" commandType="0"/>
  </connection>
  <connection id="189" xr16:uid="{DABFF9E9-FEF0-4876-8B0B-42D05A5E3EB8}" keepAlive="1" name="連線196" type="5" refreshedVersion="0" background="1">
    <dbPr connection="Provider=Microsoft.Mashup.OleDb.1;Data Source=$Workbook$;Location=&quot;Table_2207_113_04&quot;;Extended Properties=&quot;&quot;" commandType="0"/>
  </connection>
  <connection id="190" xr16:uid="{4486604B-EFCE-462B-BADE-8202C6484947}" keepAlive="1" name="連線197" type="5" refreshedVersion="0" background="1">
    <dbPr connection="Provider=Microsoft.Mashup.OleDb.1;Data Source=$Workbook$;Location=&quot;Table_2207_113_03&quot;;Extended Properties=&quot;&quot;" commandType="0"/>
  </connection>
  <connection id="191" xr16:uid="{EA41B725-48EA-4E57-B2D1-9CDCBF34BB0F}" keepAlive="1" name="連線198" type="5" refreshedVersion="0" background="1">
    <dbPr connection="Provider=Microsoft.Mashup.OleDb.1;Data Source=$Workbook$;Location=&quot;Table_2454_113_05&quot;;Extended Properties=&quot;&quot;" commandType="0"/>
  </connection>
  <connection id="192" xr16:uid="{9599B7EE-533C-433B-9511-AD00358EE513}" keepAlive="1" name="連線199" type="5" refreshedVersion="0" background="1">
    <dbPr connection="Provider=Microsoft.Mashup.OleDb.1;Data Source=$Workbook$;Location=&quot;Table_2454_113_04&quot;;Extended Properties=&quot;&quot;" commandType="0"/>
  </connection>
  <connection id="193" xr16:uid="{EF34CC2F-3D3B-4ECD-A9CA-8834112DCFFC}" keepAlive="1" name="連線2" type="5" refreshedVersion="0" background="1">
    <dbPr connection="Provider=Microsoft.Mashup.OleDb.1;Data Source=$Workbook$;Location=&quot;Table_6541_113_03&quot;;Extended Properties=&quot;&quot;" commandType="0"/>
  </connection>
  <connection id="194" xr16:uid="{691F0BB7-7F91-45F7-B144-D72A6A4A7850}" keepAlive="1" name="連線20" type="5" refreshedVersion="0" background="1">
    <dbPr connection="Provider=Microsoft.Mashup.OleDb.1;Data Source=$Workbook$;Location=&quot;Table_6409_113_03&quot;;Extended Properties=&quot;&quot;" commandType="0"/>
  </connection>
  <connection id="195" xr16:uid="{5254C46B-A813-4149-AB74-C8269D8F9EC8}" keepAlive="1" name="連線200" type="5" refreshedVersion="0" background="1">
    <dbPr connection="Provider=Microsoft.Mashup.OleDb.1;Data Source=$Workbook$;Location=&quot;Table_2454_113_03&quot;;Extended Properties=&quot;&quot;" commandType="0"/>
  </connection>
  <connection id="196" xr16:uid="{4FC961A5-06E4-4A3C-8BE5-140616A1793F}" keepAlive="1" name="連線201" type="5" refreshedVersion="0" background="1">
    <dbPr connection="Provider=Microsoft.Mashup.OleDb.1;Data Source=$Workbook$;Location=&quot;Table_4763_113_05&quot;;Extended Properties=&quot;&quot;" commandType="0"/>
  </connection>
  <connection id="197" xr16:uid="{EA60B3B8-0ED6-4DAB-95CC-09E78D9382F0}" keepAlive="1" name="連線202" type="5" refreshedVersion="0" background="1">
    <dbPr connection="Provider=Microsoft.Mashup.OleDb.1;Data Source=$Workbook$;Location=&quot;Table_4763_113_04&quot;;Extended Properties=&quot;&quot;" commandType="0"/>
  </connection>
  <connection id="198" xr16:uid="{1E764B0E-1099-42EC-A187-34378C0EDA8A}" keepAlive="1" name="連線203" type="5" refreshedVersion="0" background="1">
    <dbPr connection="Provider=Microsoft.Mashup.OleDb.1;Data Source=$Workbook$;Location=&quot;Table_4763_113_03&quot;;Extended Properties=&quot;&quot;" commandType="0"/>
  </connection>
  <connection id="199" xr16:uid="{EC3A2F0A-AF0B-4AD0-B0FC-202EE5681AD5}" keepAlive="1" name="連線204" type="5" refreshedVersion="0" background="1">
    <dbPr connection="Provider=Microsoft.Mashup.OleDb.1;Data Source=$Workbook$;Location=&quot;Table_3008_113_05&quot;;Extended Properties=&quot;&quot;" commandType="0"/>
  </connection>
  <connection id="200" xr16:uid="{EB84D41F-5B4E-4BC2-BB72-3E337398300D}" keepAlive="1" name="連線205" type="5" refreshedVersion="0" background="1">
    <dbPr connection="Provider=Microsoft.Mashup.OleDb.1;Data Source=$Workbook$;Location=&quot;Table_3008_113_04&quot;;Extended Properties=&quot;&quot;" commandType="0"/>
  </connection>
  <connection id="201" xr16:uid="{B58C393E-96CA-4063-A076-BEAF53E22F4E}" keepAlive="1" name="連線206" type="5" refreshedVersion="0" background="1">
    <dbPr connection="Provider=Microsoft.Mashup.OleDb.1;Data Source=$Workbook$;Location=&quot;Table_3008_113_03&quot;;Extended Properties=&quot;&quot;" commandType="0"/>
  </connection>
  <connection id="202" xr16:uid="{133F06A7-77FF-4501-8D72-FAB1235E6488}" keepAlive="1" name="連線207" type="5" refreshedVersion="0" background="1">
    <dbPr connection="Provider=Microsoft.Mashup.OleDb.1;Data Source=$Workbook$;Location=&quot;Table_3661_113_05&quot;;Extended Properties=&quot;&quot;" commandType="0"/>
  </connection>
  <connection id="203" xr16:uid="{DD9624DB-FC01-4351-88B6-B8778D646AF2}" keepAlive="1" name="連線208" type="5" refreshedVersion="0" background="1">
    <dbPr connection="Provider=Microsoft.Mashup.OleDb.1;Data Source=$Workbook$;Location=&quot;Table_3661_113_04&quot;;Extended Properties=&quot;&quot;" commandType="0"/>
  </connection>
  <connection id="204" xr16:uid="{0CD54E97-4844-452D-A003-207245F011DD}" keepAlive="1" name="連線209" type="5" refreshedVersion="0" background="1">
    <dbPr connection="Provider=Microsoft.Mashup.OleDb.1;Data Source=$Workbook$;Location=&quot;Table_3661_113_03&quot;;Extended Properties=&quot;&quot;" commandType="0"/>
  </connection>
  <connection id="205" xr16:uid="{E890A03D-7CB3-454F-A240-EB338790F581}" keepAlive="1" name="連線21" type="5" refreshedVersion="0" background="1">
    <dbPr connection="Provider=Microsoft.Mashup.OleDb.1;Data Source=$Workbook$;Location=&quot;Table_3443_113_05&quot;;Extended Properties=&quot;&quot;" commandType="0"/>
  </connection>
  <connection id="206" xr16:uid="{632A8225-1B10-4D8C-B70C-A3FBE236CAC5}" keepAlive="1" name="連線210" type="5" refreshedVersion="0" background="1">
    <dbPr connection="Provider=Microsoft.Mashup.OleDb.1;Data Source=$Workbook$;Location=&quot;Table_6541_113_05&quot;;Extended Properties=&quot;&quot;" commandType="0"/>
  </connection>
  <connection id="207" xr16:uid="{5A1173F5-00BB-4248-B42E-527D35E4CC44}" keepAlive="1" name="連線211" type="5" refreshedVersion="0" background="1">
    <dbPr connection="Provider=Microsoft.Mashup.OleDb.1;Data Source=$Workbook$;Location=&quot;Table_6541_113_04&quot;;Extended Properties=&quot;&quot;" commandType="0"/>
  </connection>
  <connection id="208" xr16:uid="{CB416527-4386-4B69-9E1C-F004A9011E8E}" keepAlive="1" name="連線212" type="5" refreshedVersion="0" background="1">
    <dbPr connection="Provider=Microsoft.Mashup.OleDb.1;Data Source=$Workbook$;Location=&quot;Table_6541_113_03&quot;;Extended Properties=&quot;&quot;" commandType="0"/>
  </connection>
  <connection id="209" xr16:uid="{5D0225D6-0A53-4FF4-81B1-C4901290120E}" keepAlive="1" name="連線213" type="5" refreshedVersion="0" background="1">
    <dbPr connection="Provider=Microsoft.Mashup.OleDb.1;Data Source=$Workbook$;Location=&quot;Table_2345_113_05&quot;;Extended Properties=&quot;&quot;" commandType="0"/>
  </connection>
  <connection id="210" xr16:uid="{06DF9840-4E9E-4670-9B80-152AF47D47E0}" keepAlive="1" name="連線214" type="5" refreshedVersion="0" background="1">
    <dbPr connection="Provider=Microsoft.Mashup.OleDb.1;Data Source=$Workbook$;Location=&quot;Table_2345_113_04&quot;;Extended Properties=&quot;&quot;" commandType="0"/>
  </connection>
  <connection id="211" xr16:uid="{80A36EE6-6651-413F-9D78-21B80BC7DE2F}" keepAlive="1" name="連線215" type="5" refreshedVersion="0" background="1">
    <dbPr connection="Provider=Microsoft.Mashup.OleDb.1;Data Source=$Workbook$;Location=&quot;Table_2345_113_03&quot;;Extended Properties=&quot;&quot;" commandType="0"/>
  </connection>
  <connection id="212" xr16:uid="{B20FE593-A1A9-48F1-BB5F-CBB679223D85}" keepAlive="1" name="連線216" type="5" refreshedVersion="0" background="1">
    <dbPr connection="Provider=Microsoft.Mashup.OleDb.1;Data Source=$Workbook$;Location=&quot;Table_6669_113_05&quot;;Extended Properties=&quot;&quot;" commandType="0"/>
  </connection>
  <connection id="213" xr16:uid="{DC2787D1-FE94-4F5D-A90F-E8AF4BBAC6B5}" keepAlive="1" name="連線217" type="5" refreshedVersion="0" background="1">
    <dbPr connection="Provider=Microsoft.Mashup.OleDb.1;Data Source=$Workbook$;Location=&quot;Table_6669_113_04&quot;;Extended Properties=&quot;&quot;" commandType="0"/>
  </connection>
  <connection id="214" xr16:uid="{EAF499B9-32E4-4518-AF97-2464AD097F96}" keepAlive="1" name="連線218" type="5" refreshedVersion="0" background="1">
    <dbPr connection="Provider=Microsoft.Mashup.OleDb.1;Data Source=$Workbook$;Location=&quot;Table_6669_113_03&quot;;Extended Properties=&quot;&quot;" commandType="0"/>
  </connection>
  <connection id="215" xr16:uid="{9EE8B598-2BC2-454B-B58A-32475CF36FE4}" keepAlive="1" name="連線219" type="5" refreshedVersion="0" background="1">
    <dbPr connection="Provider=Microsoft.Mashup.OleDb.1;Data Source=$Workbook$;Location=&quot;Table_3653_113_05&quot;;Extended Properties=&quot;&quot;" commandType="0"/>
  </connection>
  <connection id="216" xr16:uid="{1D2508EC-00B2-4274-8944-8121BBA8F73D}" keepAlive="1" name="連線22" type="5" refreshedVersion="0" background="1">
    <dbPr connection="Provider=Microsoft.Mashup.OleDb.1;Data Source=$Workbook$;Location=&quot;Table_3443_113_04&quot;;Extended Properties=&quot;&quot;" commandType="0"/>
  </connection>
  <connection id="217" xr16:uid="{6C3935E3-5BB2-44BA-A236-DC67D6073A79}" keepAlive="1" name="連線220" type="5" refreshedVersion="0" background="1">
    <dbPr connection="Provider=Microsoft.Mashup.OleDb.1;Data Source=$Workbook$;Location=&quot;Table_3653_113_04&quot;;Extended Properties=&quot;&quot;" commandType="0"/>
  </connection>
  <connection id="218" xr16:uid="{EFE7E54A-9896-4C11-A7C6-90A8431FB48C}" keepAlive="1" name="連線221" type="5" refreshedVersion="0" background="1">
    <dbPr connection="Provider=Microsoft.Mashup.OleDb.1;Data Source=$Workbook$;Location=&quot;Table_3653_113_03&quot;;Extended Properties=&quot;&quot;" commandType="0"/>
  </connection>
  <connection id="219" xr16:uid="{7E2227F9-330D-486E-9494-BFFC813C757A}" keepAlive="1" name="連線222" type="5" refreshedVersion="0" background="1">
    <dbPr connection="Provider=Microsoft.Mashup.OleDb.1;Data Source=$Workbook$;Location=&quot;Table_1519_113_05&quot;;Extended Properties=&quot;&quot;" commandType="0"/>
  </connection>
  <connection id="220" xr16:uid="{868DB079-637F-416F-8D7F-5D642737E1E6}" keepAlive="1" name="連線223" type="5" refreshedVersion="0" background="1">
    <dbPr connection="Provider=Microsoft.Mashup.OleDb.1;Data Source=$Workbook$;Location=&quot;Table_1519_113_04&quot;;Extended Properties=&quot;&quot;" commandType="0"/>
  </connection>
  <connection id="221" xr16:uid="{24F7ABAE-0C32-429A-9DA0-04725CFCBF44}" keepAlive="1" name="連線224" type="5" refreshedVersion="0" background="1">
    <dbPr connection="Provider=Microsoft.Mashup.OleDb.1;Data Source=$Workbook$;Location=&quot;Table_1519_113_03&quot;;Extended Properties=&quot;&quot;" commandType="0"/>
  </connection>
  <connection id="222" xr16:uid="{51DD08FF-1AE8-4F0F-8488-EAA1D84A41C3}" keepAlive="1" name="連線225" type="5" refreshedVersion="0" background="1">
    <dbPr connection="Provider=Microsoft.Mashup.OleDb.1;Data Source=$Workbook$;Location=&quot;Table_1905_113_05&quot;;Extended Properties=&quot;&quot;" commandType="0"/>
  </connection>
  <connection id="223" xr16:uid="{B1DF6AE3-DF77-43F4-9F8F-341FDF10A4F9}" keepAlive="1" name="連線226" type="5" refreshedVersion="0" background="1">
    <dbPr connection="Provider=Microsoft.Mashup.OleDb.1;Data Source=$Workbook$;Location=&quot;Table_1905_113_04&quot;;Extended Properties=&quot;&quot;" commandType="0"/>
  </connection>
  <connection id="224" xr16:uid="{784382D8-7A79-4279-B052-A9D95989A8C7}" keepAlive="1" name="連線227" type="5" refreshedVersion="0" background="1">
    <dbPr connection="Provider=Microsoft.Mashup.OleDb.1;Data Source=$Workbook$;Location=&quot;Table_1905_113_03&quot;;Extended Properties=&quot;&quot;" commandType="0"/>
  </connection>
  <connection id="225" xr16:uid="{E685FBBF-7F1D-4517-A1D1-A094215ED11B}" keepAlive="1" name="連線228" type="5" refreshedVersion="0" background="1">
    <dbPr connection="Provider=Microsoft.Mashup.OleDb.1;Data Source=$Workbook$;Location=&quot;Table_6409_113_05&quot;;Extended Properties=&quot;&quot;" commandType="0"/>
  </connection>
  <connection id="226" xr16:uid="{DAEB7C16-B669-43EF-84B5-43136BBBE641}" keepAlive="1" name="連線229" type="5" refreshedVersion="0" background="1">
    <dbPr connection="Provider=Microsoft.Mashup.OleDb.1;Data Source=$Workbook$;Location=&quot;Table_6409_113_04&quot;;Extended Properties=&quot;&quot;" commandType="0"/>
  </connection>
  <connection id="227" xr16:uid="{42481E5D-75D2-4A5D-9316-A78B0E7C7774}" keepAlive="1" name="連線23" type="5" refreshedVersion="0" background="1">
    <dbPr connection="Provider=Microsoft.Mashup.OleDb.1;Data Source=$Workbook$;Location=&quot;Table_3443_113_03&quot;;Extended Properties=&quot;&quot;" commandType="0"/>
  </connection>
  <connection id="228" xr16:uid="{3329803C-093E-4590-BE53-74EA9DBD7E48}" keepAlive="1" name="連線230" type="5" refreshedVersion="0" background="1">
    <dbPr connection="Provider=Microsoft.Mashup.OleDb.1;Data Source=$Workbook$;Location=&quot;Table_6409_113_03&quot;;Extended Properties=&quot;&quot;" commandType="0"/>
  </connection>
  <connection id="229" xr16:uid="{A6A9442C-379B-4952-AEC0-DD05CC7D6D42}" keepAlive="1" name="連線231" type="5" refreshedVersion="0" background="1">
    <dbPr connection="Provider=Microsoft.Mashup.OleDb.1;Data Source=$Workbook$;Location=&quot;Table_3443_113_05&quot;;Extended Properties=&quot;&quot;" commandType="0"/>
  </connection>
  <connection id="230" xr16:uid="{481CE90D-1138-492D-AC22-EAF36E1AF1BE}" keepAlive="1" name="連線232" type="5" refreshedVersion="0" background="1">
    <dbPr connection="Provider=Microsoft.Mashup.OleDb.1;Data Source=$Workbook$;Location=&quot;Table_3443_113_04&quot;;Extended Properties=&quot;&quot;" commandType="0"/>
  </connection>
  <connection id="231" xr16:uid="{FCA02334-EF86-4184-941E-57F133E52F38}" keepAlive="1" name="連線233" type="5" refreshedVersion="0" background="1">
    <dbPr connection="Provider=Microsoft.Mashup.OleDb.1;Data Source=$Workbook$;Location=&quot;Table_3443_113_03&quot;;Extended Properties=&quot;&quot;" commandType="0"/>
  </connection>
  <connection id="232" xr16:uid="{D9AABF5C-8C9C-4403-80DC-0696F86089AD}" keepAlive="1" name="連線234" type="5" refreshedVersion="0" background="1">
    <dbPr connection="Provider=Microsoft.Mashup.OleDb.1;Data Source=$Workbook$;Location=&quot;Table_2637_113_05&quot;;Extended Properties=&quot;&quot;" commandType="0"/>
  </connection>
  <connection id="233" xr16:uid="{4CA5B886-7324-4E00-AD55-844C26895646}" keepAlive="1" name="連線235" type="5" refreshedVersion="0" background="1">
    <dbPr connection="Provider=Microsoft.Mashup.OleDb.1;Data Source=$Workbook$;Location=&quot;Table_2637_113_04&quot;;Extended Properties=&quot;&quot;" commandType="0"/>
  </connection>
  <connection id="234" xr16:uid="{F1C20B00-3203-4C2D-902E-56A24CD0AC5C}" keepAlive="1" name="連線236" type="5" refreshedVersion="0" background="1">
    <dbPr connection="Provider=Microsoft.Mashup.OleDb.1;Data Source=$Workbook$;Location=&quot;Table_2637_113_03&quot;;Extended Properties=&quot;&quot;" commandType="0"/>
  </connection>
  <connection id="235" xr16:uid="{5327D8DD-5A6E-4326-9746-A50B05D6B8D2}" keepAlive="1" name="連線237" type="5" refreshedVersion="0" background="1">
    <dbPr connection="Provider=Microsoft.Mashup.OleDb.1;Data Source=$Workbook$;Location=&quot;Table_3661_113_05&quot;;Extended Properties=&quot;&quot;" commandType="0"/>
  </connection>
  <connection id="236" xr16:uid="{08F02B30-CC64-4B59-9096-3573206B6BA7}" keepAlive="1" name="連線238" type="5" refreshedVersion="0" background="1">
    <dbPr connection="Provider=Microsoft.Mashup.OleDb.1;Data Source=$Workbook$;Location=&quot;Table_3661_113_04&quot;;Extended Properties=&quot;&quot;" commandType="0"/>
  </connection>
  <connection id="237" xr16:uid="{2FFED5E1-DBD4-4681-BA38-A4675701A972}" keepAlive="1" name="連線239" type="5" refreshedVersion="0" background="1">
    <dbPr connection="Provider=Microsoft.Mashup.OleDb.1;Data Source=$Workbook$;Location=&quot;Table_3661_113_03&quot;;Extended Properties=&quot;&quot;" commandType="0"/>
  </connection>
  <connection id="238" xr16:uid="{82C8D8ED-4070-416F-9ED4-2649D8853E8A}" keepAlive="1" name="連線24" type="5" refreshedVersion="0" background="1">
    <dbPr connection="Provider=Microsoft.Mashup.OleDb.1;Data Source=$Workbook$;Location=&quot;Table_2637_113_05&quot;;Extended Properties=&quot;&quot;" commandType="0"/>
  </connection>
  <connection id="239" xr16:uid="{8D30DD4B-DE23-4F68-87DC-9AFD4F3EFE90}" keepAlive="1" name="連線240" type="5" refreshedVersion="0" background="1">
    <dbPr connection="Provider=Microsoft.Mashup.OleDb.1;Data Source=$Workbook$;Location=&quot;Table_4938_113_05&quot;;Extended Properties=&quot;&quot;" commandType="0"/>
  </connection>
  <connection id="240" xr16:uid="{C9967FC8-4ACE-4532-9543-AF35EA27873B}" keepAlive="1" name="連線241" type="5" refreshedVersion="0" background="1">
    <dbPr connection="Provider=Microsoft.Mashup.OleDb.1;Data Source=$Workbook$;Location=&quot;Table_4938_113_04&quot;;Extended Properties=&quot;&quot;" commandType="0"/>
  </connection>
  <connection id="241" xr16:uid="{3E598CB0-AD18-449E-876A-BC3E5A6FD25F}" keepAlive="1" name="連線242" type="5" refreshedVersion="0" background="1">
    <dbPr connection="Provider=Microsoft.Mashup.OleDb.1;Data Source=$Workbook$;Location=&quot;Table_4938_113_03&quot;;Extended Properties=&quot;&quot;" commandType="0"/>
  </connection>
  <connection id="242" xr16:uid="{3368EE84-F989-429B-8328-CB863022FC97}" keepAlive="1" name="連線243" type="5" refreshedVersion="0" background="1">
    <dbPr connection="Provider=Microsoft.Mashup.OleDb.1;Data Source=$Workbook$;Location=&quot;Table_2357_113_05&quot;;Extended Properties=&quot;&quot;" commandType="0"/>
  </connection>
  <connection id="243" xr16:uid="{D185BF87-42CA-4E63-8145-BDAD385A77D4}" keepAlive="1" name="連線244" type="5" refreshedVersion="0" background="1">
    <dbPr connection="Provider=Microsoft.Mashup.OleDb.1;Data Source=$Workbook$;Location=&quot;Table_2357_113_04&quot;;Extended Properties=&quot;&quot;" commandType="0"/>
  </connection>
  <connection id="244" xr16:uid="{1AA04338-5F61-4861-960B-4F2352F93649}" keepAlive="1" name="連線245" type="5" refreshedVersion="0" background="1">
    <dbPr connection="Provider=Microsoft.Mashup.OleDb.1;Data Source=$Workbook$;Location=&quot;Table_2357_113_03&quot;;Extended Properties=&quot;&quot;" commandType="0"/>
  </connection>
  <connection id="245" xr16:uid="{631F047D-F1CE-4AB8-BFF4-108583FBFCDB}" keepAlive="1" name="連線246" type="5" refreshedVersion="0" background="1">
    <dbPr connection="Provider=Microsoft.Mashup.OleDb.1;Data Source=$Workbook$;Location=&quot;Table_3036_113_05&quot;;Extended Properties=&quot;&quot;" commandType="0"/>
  </connection>
  <connection id="246" xr16:uid="{00E78754-5FB1-4EAC-AE80-DD11E7338172}" keepAlive="1" name="連線247" type="5" refreshedVersion="0" background="1">
    <dbPr connection="Provider=Microsoft.Mashup.OleDb.1;Data Source=$Workbook$;Location=&quot;Table_3036_113_04&quot;;Extended Properties=&quot;&quot;" commandType="0"/>
  </connection>
  <connection id="247" xr16:uid="{20BEBE4B-BB36-47D5-8014-CC5BFCB8E0AB}" keepAlive="1" name="連線248" type="5" refreshedVersion="0" background="1">
    <dbPr connection="Provider=Microsoft.Mashup.OleDb.1;Data Source=$Workbook$;Location=&quot;Table_3036_113_03&quot;;Extended Properties=&quot;&quot;" commandType="0"/>
  </connection>
  <connection id="248" xr16:uid="{70BA8275-E866-487B-87D2-9798FA3B6FE9}" keepAlive="1" name="連線249" type="5" refreshedVersion="0" background="1">
    <dbPr connection="Provider=Microsoft.Mashup.OleDb.1;Data Source=$Workbook$;Location=&quot;Table_6669_113_05&quot;;Extended Properties=&quot;&quot;" commandType="0"/>
  </connection>
  <connection id="249" xr16:uid="{5BFEB314-45DC-4489-AE07-B999FBDEE4B2}" keepAlive="1" name="連線25" type="5" refreshedVersion="0" background="1">
    <dbPr connection="Provider=Microsoft.Mashup.OleDb.1;Data Source=$Workbook$;Location=&quot;Table_2637_113_04&quot;;Extended Properties=&quot;&quot;" commandType="0"/>
  </connection>
  <connection id="250" xr16:uid="{DFEBE9CF-38DF-4CCF-B07A-BB594C08F9B8}" keepAlive="1" name="連線250" type="5" refreshedVersion="0" background="1">
    <dbPr connection="Provider=Microsoft.Mashup.OleDb.1;Data Source=$Workbook$;Location=&quot;Table_6669_113_04&quot;;Extended Properties=&quot;&quot;" commandType="0"/>
  </connection>
  <connection id="251" xr16:uid="{A05115F0-87FE-409B-9F32-F4D84A1362DD}" keepAlive="1" name="連線251" type="5" refreshedVersion="0" background="1">
    <dbPr connection="Provider=Microsoft.Mashup.OleDb.1;Data Source=$Workbook$;Location=&quot;Table_6669_113_03&quot;;Extended Properties=&quot;&quot;" commandType="0"/>
  </connection>
  <connection id="252" xr16:uid="{6FE4AA30-76D2-44EF-BEA4-1F232EDC9D40}" keepAlive="1" name="連線252" type="5" refreshedVersion="0" background="1">
    <dbPr connection="Provider=Microsoft.Mashup.OleDb.1;Data Source=$Workbook$;Location=&quot;Table_1809_113_05&quot;;Extended Properties=&quot;&quot;" commandType="0"/>
  </connection>
  <connection id="253" xr16:uid="{54D6661A-5B56-44AB-8167-5ABC25BB67D3}" keepAlive="1" name="連線253" type="5" refreshedVersion="0" background="1">
    <dbPr connection="Provider=Microsoft.Mashup.OleDb.1;Data Source=$Workbook$;Location=&quot;Table_1809_113_04&quot;;Extended Properties=&quot;&quot;" commandType="0"/>
  </connection>
  <connection id="254" xr16:uid="{7C994075-B4DF-4B38-AB9F-31DE503DD357}" keepAlive="1" name="連線254" type="5" refreshedVersion="0" background="1">
    <dbPr connection="Provider=Microsoft.Mashup.OleDb.1;Data Source=$Workbook$;Location=&quot;Table_1809_113_03&quot;;Extended Properties=&quot;&quot;" commandType="0"/>
  </connection>
  <connection id="255" xr16:uid="{8C91C8DC-2A8E-48B4-8E10-3046F29A257C}" keepAlive="1" name="連線255" type="5" refreshedVersion="0" background="1">
    <dbPr connection="Provider=Microsoft.Mashup.OleDb.1;Data Source=$Workbook$;Location=&quot;Table_3356_113_05&quot;;Extended Properties=&quot;&quot;" commandType="0"/>
  </connection>
  <connection id="256" xr16:uid="{6638DDC7-8D83-4E74-AE47-CC6A84449C75}" keepAlive="1" name="連線256" type="5" refreshedVersion="0" background="1">
    <dbPr connection="Provider=Microsoft.Mashup.OleDb.1;Data Source=$Workbook$;Location=&quot;Table_3356_113_04&quot;;Extended Properties=&quot;&quot;" commandType="0"/>
  </connection>
  <connection id="257" xr16:uid="{62C61263-BB62-40C2-A241-94788E759632}" keepAlive="1" name="連線257" type="5" refreshedVersion="0" background="1">
    <dbPr connection="Provider=Microsoft.Mashup.OleDb.1;Data Source=$Workbook$;Location=&quot;Table_3356_113_03&quot;;Extended Properties=&quot;&quot;" commandType="0"/>
  </connection>
  <connection id="258" xr16:uid="{EF71E800-0773-4765-9D71-95EB02DD73AA}" keepAlive="1" name="連線258" type="5" refreshedVersion="0" background="1">
    <dbPr connection="Provider=Microsoft.Mashup.OleDb.1;Data Source=$Workbook$;Location=&quot;Table_6414_113_05&quot;;Extended Properties=&quot;&quot;" commandType="0"/>
  </connection>
  <connection id="259" xr16:uid="{049AA587-2F4E-437F-A025-E49E44AEFD89}" keepAlive="1" name="連線259" type="5" refreshedVersion="0" background="1">
    <dbPr connection="Provider=Microsoft.Mashup.OleDb.1;Data Source=$Workbook$;Location=&quot;Table_6414_113_04&quot;;Extended Properties=&quot;&quot;" commandType="0"/>
  </connection>
  <connection id="260" xr16:uid="{AEBADC9A-31E8-4C03-A866-0A9438504EB0}" keepAlive="1" name="連線26" type="5" refreshedVersion="0" background="1">
    <dbPr connection="Provider=Microsoft.Mashup.OleDb.1;Data Source=$Workbook$;Location=&quot;Table_2637_113_03&quot;;Extended Properties=&quot;&quot;" commandType="0"/>
  </connection>
  <connection id="261" xr16:uid="{E15B8C94-79D6-4BA1-A324-98A149747537}" keepAlive="1" name="連線260" type="5" refreshedVersion="0" background="1">
    <dbPr connection="Provider=Microsoft.Mashup.OleDb.1;Data Source=$Workbook$;Location=&quot;Table_6414_113_03&quot;;Extended Properties=&quot;&quot;" commandType="0"/>
  </connection>
  <connection id="262" xr16:uid="{F452D9BA-8DED-4671-87C5-6DEE8549D7C4}" keepAlive="1" name="連線261" type="5" refreshedVersion="0" background="1">
    <dbPr connection="Provider=Microsoft.Mashup.OleDb.1;Data Source=$Workbook$;Location=&quot;Table_1905_113_05&quot;;Extended Properties=&quot;&quot;" commandType="0"/>
  </connection>
  <connection id="263" xr16:uid="{11C33251-6594-4639-B25A-AD55D649AE54}" keepAlive="1" name="連線262" type="5" refreshedVersion="0" background="1">
    <dbPr connection="Provider=Microsoft.Mashup.OleDb.1;Data Source=$Workbook$;Location=&quot;Table_1905_113_04&quot;;Extended Properties=&quot;&quot;" commandType="0"/>
  </connection>
  <connection id="264" xr16:uid="{EA6A276C-64B8-4978-93D2-2C65A8685544}" keepAlive="1" name="連線263" type="5" refreshedVersion="0" background="1">
    <dbPr connection="Provider=Microsoft.Mashup.OleDb.1;Data Source=$Workbook$;Location=&quot;Table_1905_113_03&quot;;Extended Properties=&quot;&quot;" commandType="0"/>
  </connection>
  <connection id="265" xr16:uid="{77E6F9A2-D9AB-44D0-A59F-EA69982081BD}" keepAlive="1" name="連線264" type="5" refreshedVersion="0" background="1">
    <dbPr connection="Provider=Microsoft.Mashup.OleDb.1;Data Source=$Workbook$;Location=&quot;Table_3504_113_05&quot;;Extended Properties=&quot;&quot;" commandType="0"/>
  </connection>
  <connection id="266" xr16:uid="{7B9A0CF3-FA9C-4508-996F-A337CD58F853}" keepAlive="1" name="連線265" type="5" refreshedVersion="0" background="1">
    <dbPr connection="Provider=Microsoft.Mashup.OleDb.1;Data Source=$Workbook$;Location=&quot;Table_3504_113_04&quot;;Extended Properties=&quot;&quot;" commandType="0"/>
  </connection>
  <connection id="267" xr16:uid="{280D24E6-A861-4B5C-B6A2-51112C769024}" keepAlive="1" name="連線266" type="5" refreshedVersion="0" background="1">
    <dbPr connection="Provider=Microsoft.Mashup.OleDb.1;Data Source=$Workbook$;Location=&quot;Table_3504_113_03&quot;;Extended Properties=&quot;&quot;" commandType="0"/>
  </connection>
  <connection id="268" xr16:uid="{4E93CA49-4A7D-49F9-BC18-77292C321871}" keepAlive="1" name="連線267" type="5" refreshedVersion="0" background="1">
    <dbPr connection="Provider=Microsoft.Mashup.OleDb.1;Data Source=$Workbook$;Location=&quot;Table_2338_113_05&quot;;Extended Properties=&quot;&quot;" commandType="0"/>
  </connection>
  <connection id="269" xr16:uid="{B36CFCFE-30DC-4148-8238-E91E054CD8B7}" keepAlive="1" name="連線268" type="5" refreshedVersion="0" background="1">
    <dbPr connection="Provider=Microsoft.Mashup.OleDb.1;Data Source=$Workbook$;Location=&quot;Table_2338_113_04&quot;;Extended Properties=&quot;&quot;" commandType="0"/>
  </connection>
  <connection id="270" xr16:uid="{CB2AF4AD-8DB2-4CEA-9426-8382BF61121E}" keepAlive="1" name="連線269" type="5" refreshedVersion="0" background="1">
    <dbPr connection="Provider=Microsoft.Mashup.OleDb.1;Data Source=$Workbook$;Location=&quot;Table_2338_113_03&quot;;Extended Properties=&quot;&quot;" commandType="0"/>
  </connection>
  <connection id="271" xr16:uid="{D5C6FE9B-7C96-49AB-A349-5699F079BC0A}" keepAlive="1" name="連線27" type="5" refreshedVersion="0" background="1">
    <dbPr connection="Provider=Microsoft.Mashup.OleDb.1;Data Source=$Workbook$;Location=&quot;Table_3661_113_05&quot;;Extended Properties=&quot;&quot;" commandType="0"/>
  </connection>
  <connection id="272" xr16:uid="{B223B1FD-7361-4B33-BBAD-9E19EACFD8FE}" keepAlive="1" name="連線270" type="5" refreshedVersion="0" background="1">
    <dbPr connection="Provider=Microsoft.Mashup.OleDb.1;Data Source=$Workbook$;Location=&quot;Table_2404_113_05&quot;;Extended Properties=&quot;&quot;" commandType="0"/>
  </connection>
  <connection id="273" xr16:uid="{9BEFA22C-AD6F-4F97-B659-AB3C5CF39C64}" keepAlive="1" name="連線271" type="5" refreshedVersion="0" background="1">
    <dbPr connection="Provider=Microsoft.Mashup.OleDb.1;Data Source=$Workbook$;Location=&quot;Table_2404_113_04&quot;;Extended Properties=&quot;&quot;" commandType="0"/>
  </connection>
  <connection id="274" xr16:uid="{FF74D171-4011-4BD9-B015-8BC05E108A1C}" keepAlive="1" name="連線272" type="5" refreshedVersion="0" background="1">
    <dbPr connection="Provider=Microsoft.Mashup.OleDb.1;Data Source=$Workbook$;Location=&quot;Table_2404_113_03&quot;;Extended Properties=&quot;&quot;" commandType="0"/>
  </connection>
  <connection id="275" xr16:uid="{31D58217-6841-42CB-9FCD-81C781444E92}" keepAlive="1" name="連線273" type="5" refreshedVersion="0" background="1">
    <dbPr connection="Provider=Microsoft.Mashup.OleDb.1;Data Source=$Workbook$;Location=&quot;Table_2357_113_05&quot;;Extended Properties=&quot;&quot;" commandType="0"/>
  </connection>
  <connection id="276" xr16:uid="{5F896DA8-AB2C-4247-928F-85A08089AB34}" keepAlive="1" name="連線274" type="5" refreshedVersion="0" background="1">
    <dbPr connection="Provider=Microsoft.Mashup.OleDb.1;Data Source=$Workbook$;Location=&quot;Table_2357_113_04&quot;;Extended Properties=&quot;&quot;" commandType="0"/>
  </connection>
  <connection id="277" xr16:uid="{9AB1F16D-6735-4D3F-95D3-8B2E8C1C823B}" keepAlive="1" name="連線275" type="5" refreshedVersion="0" background="1">
    <dbPr connection="Provider=Microsoft.Mashup.OleDb.1;Data Source=$Workbook$;Location=&quot;Table_2357_113_03&quot;;Extended Properties=&quot;&quot;" commandType="0"/>
  </connection>
  <connection id="278" xr16:uid="{727A3E92-5EA5-4FE2-AE5C-06903A14031B}" keepAlive="1" name="連線276" type="5" refreshedVersion="0" background="1">
    <dbPr connection="Provider=Microsoft.Mashup.OleDb.1;Data Source=$Workbook$;Location=&quot;Table_2059_113_05&quot;;Extended Properties=&quot;&quot;" commandType="0"/>
  </connection>
  <connection id="279" xr16:uid="{1141F74E-495B-4A18-803F-6EDBD18D4F34}" keepAlive="1" name="連線277" type="5" refreshedVersion="0" background="1">
    <dbPr connection="Provider=Microsoft.Mashup.OleDb.1;Data Source=$Workbook$;Location=&quot;Table_2059_113_04&quot;;Extended Properties=&quot;&quot;" commandType="0"/>
  </connection>
  <connection id="280" xr16:uid="{DDC4547E-66A4-4332-9068-CC19697D3CF9}" keepAlive="1" name="連線278" type="5" refreshedVersion="0" background="1">
    <dbPr connection="Provider=Microsoft.Mashup.OleDb.1;Data Source=$Workbook$;Location=&quot;Table_2059_113_03&quot;;Extended Properties=&quot;&quot;" commandType="0"/>
  </connection>
  <connection id="281" xr16:uid="{94E75930-9EF7-4084-A40C-5D237E0D3E26}" keepAlive="1" name="連線279" type="5" refreshedVersion="0" background="1">
    <dbPr connection="Provider=Microsoft.Mashup.OleDb.1;Data Source=$Workbook$;Location=&quot;Table_3533_113_05&quot;;Extended Properties=&quot;&quot;" commandType="0"/>
  </connection>
  <connection id="282" xr16:uid="{383E0DDE-F3C2-4CC5-AA31-9B2052DA2698}" keepAlive="1" name="連線28" type="5" refreshedVersion="0" background="1">
    <dbPr connection="Provider=Microsoft.Mashup.OleDb.1;Data Source=$Workbook$;Location=&quot;Table_3661_113_04&quot;;Extended Properties=&quot;&quot;" commandType="0"/>
  </connection>
  <connection id="283" xr16:uid="{EAEFED06-432F-45AB-A3FB-B5656C7D1975}" keepAlive="1" name="連線280" type="5" refreshedVersion="0" background="1">
    <dbPr connection="Provider=Microsoft.Mashup.OleDb.1;Data Source=$Workbook$;Location=&quot;Table_3533_113_04&quot;;Extended Properties=&quot;&quot;" commandType="0"/>
  </connection>
  <connection id="284" xr16:uid="{5650B01B-BBAF-435D-94E1-4EB6C7545688}" keepAlive="1" name="連線281" type="5" refreshedVersion="0" background="1">
    <dbPr connection="Provider=Microsoft.Mashup.OleDb.1;Data Source=$Workbook$;Location=&quot;Table_3533_113_03&quot;;Extended Properties=&quot;&quot;" commandType="0"/>
  </connection>
  <connection id="285" xr16:uid="{11D15960-246F-4155-B3EC-B250703F9045}" keepAlive="1" name="連線282" type="5" refreshedVersion="0" background="1">
    <dbPr connection="Provider=Microsoft.Mashup.OleDb.1;Data Source=$Workbook$;Location=&quot;Table_6669_113_05&quot;;Extended Properties=&quot;&quot;" commandType="0"/>
  </connection>
  <connection id="286" xr16:uid="{D8F1CEF9-2225-4E91-A4BE-5CCE4E5D4A89}" keepAlive="1" name="連線283" type="5" refreshedVersion="0" background="1">
    <dbPr connection="Provider=Microsoft.Mashup.OleDb.1;Data Source=$Workbook$;Location=&quot;Table_6669_113_04&quot;;Extended Properties=&quot;&quot;" commandType="0"/>
  </connection>
  <connection id="287" xr16:uid="{AF373AC9-35FA-4E47-9234-745001987609}" keepAlive="1" name="連線284" type="5" refreshedVersion="0" background="1">
    <dbPr connection="Provider=Microsoft.Mashup.OleDb.1;Data Source=$Workbook$;Location=&quot;Table_6669_113_03&quot;;Extended Properties=&quot;&quot;" commandType="0"/>
  </connection>
  <connection id="288" xr16:uid="{A121CAE0-F9AC-4A77-B81F-5F7ACEB6F1F4}" keepAlive="1" name="連線285" type="5" refreshedVersion="0" background="1">
    <dbPr connection="Provider=Microsoft.Mashup.OleDb.1;Data Source=$Workbook$;Location=&quot;Table_2207_113_05&quot;;Extended Properties=&quot;&quot;" commandType="0"/>
  </connection>
  <connection id="289" xr16:uid="{E4ACA0F6-67CA-4BA4-9673-669D546484E3}" keepAlive="1" name="連線286" type="5" refreshedVersion="0" background="1">
    <dbPr connection="Provider=Microsoft.Mashup.OleDb.1;Data Source=$Workbook$;Location=&quot;Table_2207_113_04&quot;;Extended Properties=&quot;&quot;" commandType="0"/>
  </connection>
  <connection id="290" xr16:uid="{FC684ADB-D14C-465A-86C6-94CDFA8CFA5F}" keepAlive="1" name="連線287" type="5" refreshedVersion="0" background="1">
    <dbPr connection="Provider=Microsoft.Mashup.OleDb.1;Data Source=$Workbook$;Location=&quot;Table_2207_113_03&quot;;Extended Properties=&quot;&quot;" commandType="0"/>
  </connection>
  <connection id="291" xr16:uid="{AB13FA3B-BC5D-4A1B-859A-274035908E3A}" keepAlive="1" name="連線288" type="5" refreshedVersion="0" background="1">
    <dbPr connection="Provider=Microsoft.Mashup.OleDb.1;Data Source=$Workbook$;Location=&quot;Table_2454_113_05&quot;;Extended Properties=&quot;&quot;" commandType="0"/>
  </connection>
  <connection id="292" xr16:uid="{82A05CA0-7505-4B5D-871A-0C2F0479590E}" keepAlive="1" name="連線289" type="5" refreshedVersion="0" background="1">
    <dbPr connection="Provider=Microsoft.Mashup.OleDb.1;Data Source=$Workbook$;Location=&quot;Table_2454_113_04&quot;;Extended Properties=&quot;&quot;" commandType="0"/>
  </connection>
  <connection id="293" xr16:uid="{34147764-C4E3-4700-9F14-01008301EA35}" keepAlive="1" name="連線29" type="5" refreshedVersion="0" background="1">
    <dbPr connection="Provider=Microsoft.Mashup.OleDb.1;Data Source=$Workbook$;Location=&quot;Table_3661_113_03&quot;;Extended Properties=&quot;&quot;" commandType="0"/>
  </connection>
  <connection id="294" xr16:uid="{FB2979E3-3BDB-4519-9DA1-E7E056155F31}" keepAlive="1" name="連線290" type="5" refreshedVersion="0" background="1">
    <dbPr connection="Provider=Microsoft.Mashup.OleDb.1;Data Source=$Workbook$;Location=&quot;Table_2454_113_03&quot;;Extended Properties=&quot;&quot;" commandType="0"/>
  </connection>
  <connection id="295" xr16:uid="{676D9D80-C45C-4E8C-AAD7-9EBF482F506E}" keepAlive="1" name="連線291" type="5" refreshedVersion="0" background="1">
    <dbPr connection="Provider=Microsoft.Mashup.OleDb.1;Data Source=$Workbook$;Location=&quot;Table_4763_113_05&quot;;Extended Properties=&quot;&quot;" commandType="0"/>
  </connection>
  <connection id="296" xr16:uid="{B9B43986-D70E-4010-BF6F-C643EB7B2A51}" keepAlive="1" name="連線292" type="5" refreshedVersion="0" background="1">
    <dbPr connection="Provider=Microsoft.Mashup.OleDb.1;Data Source=$Workbook$;Location=&quot;Table_4763_113_04&quot;;Extended Properties=&quot;&quot;" commandType="0"/>
  </connection>
  <connection id="297" xr16:uid="{6AEAB2BA-DCF3-4371-A9DC-CCF206545B9C}" keepAlive="1" name="連線293" type="5" refreshedVersion="0" background="1">
    <dbPr connection="Provider=Microsoft.Mashup.OleDb.1;Data Source=$Workbook$;Location=&quot;Table_4763_113_03&quot;;Extended Properties=&quot;&quot;" commandType="0"/>
  </connection>
  <connection id="298" xr16:uid="{76B64D8F-61EA-4A95-A756-651DFCE045CF}" keepAlive="1" name="連線294" type="5" refreshedVersion="0" background="1">
    <dbPr connection="Provider=Microsoft.Mashup.OleDb.1;Data Source=$Workbook$;Location=&quot;Table_3008_113_05&quot;;Extended Properties=&quot;&quot;" commandType="0"/>
  </connection>
  <connection id="299" xr16:uid="{A543F897-5D82-4D94-9436-53BA97E08595}" keepAlive="1" name="連線295" type="5" refreshedVersion="0" background="1">
    <dbPr connection="Provider=Microsoft.Mashup.OleDb.1;Data Source=$Workbook$;Location=&quot;Table_3008_113_04&quot;;Extended Properties=&quot;&quot;" commandType="0"/>
  </connection>
  <connection id="300" xr16:uid="{FB4A1D51-16E8-4EF1-84A1-465C55BB4A05}" keepAlive="1" name="連線296" type="5" refreshedVersion="0" background="1">
    <dbPr connection="Provider=Microsoft.Mashup.OleDb.1;Data Source=$Workbook$;Location=&quot;Table_3008_113_03&quot;;Extended Properties=&quot;&quot;" commandType="0"/>
  </connection>
  <connection id="301" xr16:uid="{BFED1B9E-C528-4733-9557-01EDAA3D8A3B}" keepAlive="1" name="連線297" type="5" refreshedVersion="0" background="1">
    <dbPr connection="Provider=Microsoft.Mashup.OleDb.1;Data Source=$Workbook$;Location=&quot;Table_3661_113_05&quot;;Extended Properties=&quot;&quot;" commandType="0"/>
  </connection>
  <connection id="302" xr16:uid="{D4246680-FC4B-4AEA-A51E-62A252EF0C40}" keepAlive="1" name="連線298" type="5" refreshedVersion="0" background="1">
    <dbPr connection="Provider=Microsoft.Mashup.OleDb.1;Data Source=$Workbook$;Location=&quot;Table_3661_113_04&quot;;Extended Properties=&quot;&quot;" commandType="0"/>
  </connection>
  <connection id="303" xr16:uid="{D4CF1EC0-3D42-4858-8281-F9B8F69EC5DF}" keepAlive="1" name="連線299" type="5" refreshedVersion="0" background="1">
    <dbPr connection="Provider=Microsoft.Mashup.OleDb.1;Data Source=$Workbook$;Location=&quot;Table_3661_113_03&quot;;Extended Properties=&quot;&quot;" commandType="0"/>
  </connection>
  <connection id="304" xr16:uid="{5DB61A17-6CE4-4C80-9902-3112592FC55A}" keepAlive="1" name="連線3" type="5" refreshedVersion="0" background="1">
    <dbPr connection="Provider=Microsoft.Mashup.OleDb.1;Data Source=$Workbook$;Location=&quot;Table_2345_113_05&quot;;Extended Properties=&quot;&quot;" commandType="0"/>
  </connection>
  <connection id="305" xr16:uid="{9BF0BB6B-AB5D-4F20-B305-FB9BC722265A}" keepAlive="1" name="連線30" type="5" refreshedVersion="0" background="1">
    <dbPr connection="Provider=Microsoft.Mashup.OleDb.1;Data Source=$Workbook$;Location=&quot;Table_6541_113_05&quot;;Extended Properties=&quot;&quot;" commandType="0"/>
  </connection>
  <connection id="306" xr16:uid="{B00964A0-93C7-4D74-9EA0-3FF0395C719E}" keepAlive="1" name="連線300" type="5" refreshedVersion="0" background="1">
    <dbPr connection="Provider=Microsoft.Mashup.OleDb.1;Data Source=$Workbook$;Location=&quot;Table_6541_113_05&quot;;Extended Properties=&quot;&quot;" commandType="0"/>
  </connection>
  <connection id="307" xr16:uid="{2E4D75AB-3624-4E10-A72B-32EA5D504BCD}" keepAlive="1" name="連線301" type="5" refreshedVersion="0" background="1">
    <dbPr connection="Provider=Microsoft.Mashup.OleDb.1;Data Source=$Workbook$;Location=&quot;Table_6541_113_04&quot;;Extended Properties=&quot;&quot;" commandType="0"/>
  </connection>
  <connection id="308" xr16:uid="{BB1219E2-7DCA-44AF-AD45-3079835EB116}" keepAlive="1" name="連線302" type="5" refreshedVersion="0" background="1">
    <dbPr connection="Provider=Microsoft.Mashup.OleDb.1;Data Source=$Workbook$;Location=&quot;Table_6541_113_03&quot;;Extended Properties=&quot;&quot;" commandType="0"/>
  </connection>
  <connection id="309" xr16:uid="{BF34EC86-D0F4-4C3A-A25C-F5CDB150C618}" keepAlive="1" name="連線303" type="5" refreshedVersion="0" background="1">
    <dbPr connection="Provider=Microsoft.Mashup.OleDb.1;Data Source=$Workbook$;Location=&quot;Table_2345_113_05&quot;;Extended Properties=&quot;&quot;" commandType="0"/>
  </connection>
  <connection id="310" xr16:uid="{8DE9051F-4714-4EF7-ABB3-70581D9012ED}" keepAlive="1" name="連線304" type="5" refreshedVersion="0" background="1">
    <dbPr connection="Provider=Microsoft.Mashup.OleDb.1;Data Source=$Workbook$;Location=&quot;Table_2345_113_04&quot;;Extended Properties=&quot;&quot;" commandType="0"/>
  </connection>
  <connection id="311" xr16:uid="{E15B882F-ADF6-47C7-947B-0168C2085CE1}" keepAlive="1" name="連線305" type="5" refreshedVersion="0" background="1">
    <dbPr connection="Provider=Microsoft.Mashup.OleDb.1;Data Source=$Workbook$;Location=&quot;Table_2345_113_03&quot;;Extended Properties=&quot;&quot;" commandType="0"/>
  </connection>
  <connection id="312" xr16:uid="{0E7D8185-23DB-4478-817F-80F7EDBB1F42}" keepAlive="1" name="連線306" type="5" refreshedVersion="0" background="1">
    <dbPr connection="Provider=Microsoft.Mashup.OleDb.1;Data Source=$Workbook$;Location=&quot;Table_6669_113_05&quot;;Extended Properties=&quot;&quot;" commandType="0"/>
  </connection>
  <connection id="313" xr16:uid="{171FBDA7-CFC7-4D7F-A43E-F483A14878F7}" keepAlive="1" name="連線307" type="5" refreshedVersion="0" background="1">
    <dbPr connection="Provider=Microsoft.Mashup.OleDb.1;Data Source=$Workbook$;Location=&quot;Table_6669_113_04&quot;;Extended Properties=&quot;&quot;" commandType="0"/>
  </connection>
  <connection id="314" xr16:uid="{3CBEE26A-2EF4-443A-8CE8-93781EF6474C}" keepAlive="1" name="連線308" type="5" refreshedVersion="0" background="1">
    <dbPr connection="Provider=Microsoft.Mashup.OleDb.1;Data Source=$Workbook$;Location=&quot;Table_6669_113_03&quot;;Extended Properties=&quot;&quot;" commandType="0"/>
  </connection>
  <connection id="315" xr16:uid="{CB9B1DC4-7E30-432C-AD75-553C950E109C}" keepAlive="1" name="連線309" type="5" refreshedVersion="0" background="1">
    <dbPr connection="Provider=Microsoft.Mashup.OleDb.1;Data Source=$Workbook$;Location=&quot;Table_3653_113_05&quot;;Extended Properties=&quot;&quot;" commandType="0"/>
  </connection>
  <connection id="316" xr16:uid="{AFAD22EA-91E0-4C75-85F4-1C32D90C55E0}" keepAlive="1" name="連線31" type="5" refreshedVersion="0" background="1">
    <dbPr connection="Provider=Microsoft.Mashup.OleDb.1;Data Source=$Workbook$;Location=&quot;Table_6541_113_04&quot;;Extended Properties=&quot;&quot;" commandType="0"/>
  </connection>
  <connection id="317" xr16:uid="{ACA28444-7314-4493-8D5E-9AA560CBC082}" keepAlive="1" name="連線310" type="5" refreshedVersion="0" background="1">
    <dbPr connection="Provider=Microsoft.Mashup.OleDb.1;Data Source=$Workbook$;Location=&quot;Table_3653_113_04&quot;;Extended Properties=&quot;&quot;" commandType="0"/>
  </connection>
  <connection id="318" xr16:uid="{E92079F3-AD1E-456F-B54E-D7C2693E1668}" keepAlive="1" name="連線311" type="5" refreshedVersion="0" background="1">
    <dbPr connection="Provider=Microsoft.Mashup.OleDb.1;Data Source=$Workbook$;Location=&quot;Table_3653_113_03&quot;;Extended Properties=&quot;&quot;" commandType="0"/>
  </connection>
  <connection id="319" xr16:uid="{EA7EB17E-024C-4F54-AF04-258F2CD7A57E}" keepAlive="1" name="連線312" type="5" refreshedVersion="0" background="1">
    <dbPr connection="Provider=Microsoft.Mashup.OleDb.1;Data Source=$Workbook$;Location=&quot;Table_1519_113_05&quot;;Extended Properties=&quot;&quot;" commandType="0"/>
  </connection>
  <connection id="320" xr16:uid="{5B190D6B-F097-4182-8CDD-10549F419BAC}" keepAlive="1" name="連線313" type="5" refreshedVersion="0" background="1">
    <dbPr connection="Provider=Microsoft.Mashup.OleDb.1;Data Source=$Workbook$;Location=&quot;Table_1519_113_04&quot;;Extended Properties=&quot;&quot;" commandType="0"/>
  </connection>
  <connection id="321" xr16:uid="{AC4F65F5-104B-41F3-998E-211351BE00E7}" keepAlive="1" name="連線314" type="5" refreshedVersion="0" background="1">
    <dbPr connection="Provider=Microsoft.Mashup.OleDb.1;Data Source=$Workbook$;Location=&quot;Table_1519_113_03&quot;;Extended Properties=&quot;&quot;" commandType="0"/>
  </connection>
  <connection id="322" xr16:uid="{419F3B49-3B2B-47A0-9124-72A4F7574981}" keepAlive="1" name="連線315" type="5" refreshedVersion="0" background="1">
    <dbPr connection="Provider=Microsoft.Mashup.OleDb.1;Data Source=$Workbook$;Location=&quot;Table_1905_113_05&quot;;Extended Properties=&quot;&quot;" commandType="0"/>
  </connection>
  <connection id="323" xr16:uid="{4D716E17-334C-4A71-B41F-D2C3D11273C3}" keepAlive="1" name="連線316" type="5" refreshedVersion="0" background="1">
    <dbPr connection="Provider=Microsoft.Mashup.OleDb.1;Data Source=$Workbook$;Location=&quot;Table_1905_113_04&quot;;Extended Properties=&quot;&quot;" commandType="0"/>
  </connection>
  <connection id="324" xr16:uid="{034C2DE4-3B45-4BA5-ACB4-60918AA80C8A}" keepAlive="1" name="連線317" type="5" refreshedVersion="0" background="1">
    <dbPr connection="Provider=Microsoft.Mashup.OleDb.1;Data Source=$Workbook$;Location=&quot;Table_1905_113_03&quot;;Extended Properties=&quot;&quot;" commandType="0"/>
  </connection>
  <connection id="325" xr16:uid="{4D93193E-7242-40AC-92E8-DF69334673E3}" keepAlive="1" name="連線318" type="5" refreshedVersion="0" background="1">
    <dbPr connection="Provider=Microsoft.Mashup.OleDb.1;Data Source=$Workbook$;Location=&quot;Table_6409_113_05&quot;;Extended Properties=&quot;&quot;" commandType="0"/>
  </connection>
  <connection id="326" xr16:uid="{EC1521F8-984B-427C-80F7-23B3CED7854F}" keepAlive="1" name="連線319" type="5" refreshedVersion="0" background="1">
    <dbPr connection="Provider=Microsoft.Mashup.OleDb.1;Data Source=$Workbook$;Location=&quot;Table_6409_113_04&quot;;Extended Properties=&quot;&quot;" commandType="0"/>
  </connection>
  <connection id="327" xr16:uid="{0EDB0D5A-68C7-44F4-A544-61FE3ABE524D}" keepAlive="1" name="連線32" type="5" refreshedVersion="0" background="1">
    <dbPr connection="Provider=Microsoft.Mashup.OleDb.1;Data Source=$Workbook$;Location=&quot;Table_6541_113_03&quot;;Extended Properties=&quot;&quot;" commandType="0"/>
  </connection>
  <connection id="328" xr16:uid="{95250E29-A697-4734-ACB8-86843E2B149D}" keepAlive="1" name="連線320" type="5" refreshedVersion="0" background="1">
    <dbPr connection="Provider=Microsoft.Mashup.OleDb.1;Data Source=$Workbook$;Location=&quot;Table_6409_113_03&quot;;Extended Properties=&quot;&quot;" commandType="0"/>
  </connection>
  <connection id="329" xr16:uid="{96629AEE-C093-4777-8480-07EA3E165408}" keepAlive="1" name="連線321" type="5" refreshedVersion="0" background="1">
    <dbPr connection="Provider=Microsoft.Mashup.OleDb.1;Data Source=$Workbook$;Location=&quot;Table_3443_113_05&quot;;Extended Properties=&quot;&quot;" commandType="0"/>
  </connection>
  <connection id="330" xr16:uid="{721CB88F-3BE5-480D-A7C0-4709B00BFA3A}" keepAlive="1" name="連線322" type="5" refreshedVersion="0" background="1">
    <dbPr connection="Provider=Microsoft.Mashup.OleDb.1;Data Source=$Workbook$;Location=&quot;Table_3443_113_04&quot;;Extended Properties=&quot;&quot;" commandType="0"/>
  </connection>
  <connection id="331" xr16:uid="{6C01A392-E1A0-4036-BC08-A13104DADA1A}" keepAlive="1" name="連線323" type="5" refreshedVersion="0" background="1">
    <dbPr connection="Provider=Microsoft.Mashup.OleDb.1;Data Source=$Workbook$;Location=&quot;Table_3443_113_03&quot;;Extended Properties=&quot;&quot;" commandType="0"/>
  </connection>
  <connection id="332" xr16:uid="{19DB6B12-A0C4-4A24-8AC3-59A1D8041EC0}" keepAlive="1" name="連線324" type="5" refreshedVersion="0" background="1">
    <dbPr connection="Provider=Microsoft.Mashup.OleDb.1;Data Source=$Workbook$;Location=&quot;Table_2637_113_05&quot;;Extended Properties=&quot;&quot;" commandType="0"/>
  </connection>
  <connection id="333" xr16:uid="{84D6E179-FE7B-4172-AB2B-E20EB0C022F0}" keepAlive="1" name="連線325" type="5" refreshedVersion="0" background="1">
    <dbPr connection="Provider=Microsoft.Mashup.OleDb.1;Data Source=$Workbook$;Location=&quot;Table_2637_113_04&quot;;Extended Properties=&quot;&quot;" commandType="0"/>
  </connection>
  <connection id="334" xr16:uid="{AC5D3766-CD3E-44B8-81F3-1019088E6748}" keepAlive="1" name="連線326" type="5" refreshedVersion="0" background="1">
    <dbPr connection="Provider=Microsoft.Mashup.OleDb.1;Data Source=$Workbook$;Location=&quot;Table_2637_113_03&quot;;Extended Properties=&quot;&quot;" commandType="0"/>
  </connection>
  <connection id="335" xr16:uid="{D6200D32-965D-423E-B19B-A06F7EC02B3A}" keepAlive="1" name="連線327" type="5" refreshedVersion="0" background="1">
    <dbPr connection="Provider=Microsoft.Mashup.OleDb.1;Data Source=$Workbook$;Location=&quot;Table_3661_113_05&quot;;Extended Properties=&quot;&quot;" commandType="0"/>
  </connection>
  <connection id="336" xr16:uid="{81D3BE5A-CC82-4261-AEA6-F673DA01601D}" keepAlive="1" name="連線328" type="5" refreshedVersion="0" background="1">
    <dbPr connection="Provider=Microsoft.Mashup.OleDb.1;Data Source=$Workbook$;Location=&quot;Table_3661_113_04&quot;;Extended Properties=&quot;&quot;" commandType="0"/>
  </connection>
  <connection id="337" xr16:uid="{0DBB96F6-F768-47B0-A9B4-FA3E09E02580}" keepAlive="1" name="連線329" type="5" refreshedVersion="0" background="1">
    <dbPr connection="Provider=Microsoft.Mashup.OleDb.1;Data Source=$Workbook$;Location=&quot;Table_3661_113_03&quot;;Extended Properties=&quot;&quot;" commandType="0"/>
  </connection>
  <connection id="338" xr16:uid="{E45FB66B-1BCB-47C5-A878-912129B987E3}" keepAlive="1" name="連線33" type="5" refreshedVersion="0" background="1">
    <dbPr connection="Provider=Microsoft.Mashup.OleDb.1;Data Source=$Workbook$;Location=&quot;Table_2345_113_05&quot;;Extended Properties=&quot;&quot;" commandType="0"/>
  </connection>
  <connection id="339" xr16:uid="{4523BE0A-9E1C-43A6-AF71-DE02989EC878}" keepAlive="1" name="連線330" type="5" refreshedVersion="0" background="1">
    <dbPr connection="Provider=Microsoft.Mashup.OleDb.1;Data Source=$Workbook$;Location=&quot;Table_4938_113_05&quot;;Extended Properties=&quot;&quot;" commandType="0"/>
  </connection>
  <connection id="340" xr16:uid="{9F0F993F-2B0C-4662-9515-088E471F93E8}" keepAlive="1" name="連線331" type="5" refreshedVersion="0" background="1">
    <dbPr connection="Provider=Microsoft.Mashup.OleDb.1;Data Source=$Workbook$;Location=&quot;Table_4938_113_04&quot;;Extended Properties=&quot;&quot;" commandType="0"/>
  </connection>
  <connection id="341" xr16:uid="{F81174DC-272F-46CA-BA57-B808D961FAEB}" keepAlive="1" name="連線332" type="5" refreshedVersion="0" background="1">
    <dbPr connection="Provider=Microsoft.Mashup.OleDb.1;Data Source=$Workbook$;Location=&quot;Table_4938_113_03&quot;;Extended Properties=&quot;&quot;" commandType="0"/>
  </connection>
  <connection id="342" xr16:uid="{03B2A83C-013A-48F2-B1CB-18A6932C951E}" keepAlive="1" name="連線333" type="5" refreshedVersion="0" background="1">
    <dbPr connection="Provider=Microsoft.Mashup.OleDb.1;Data Source=$Workbook$;Location=&quot;Table_2357_113_05&quot;;Extended Properties=&quot;&quot;" commandType="0"/>
  </connection>
  <connection id="343" xr16:uid="{0C042E5F-78DF-42FE-B495-DF9D9D06D721}" keepAlive="1" name="連線334" type="5" refreshedVersion="0" background="1">
    <dbPr connection="Provider=Microsoft.Mashup.OleDb.1;Data Source=$Workbook$;Location=&quot;Table_2357_113_04&quot;;Extended Properties=&quot;&quot;" commandType="0"/>
  </connection>
  <connection id="344" xr16:uid="{CC0989EA-8196-4DA6-86BF-5E091B3B7169}" keepAlive="1" name="連線335" type="5" refreshedVersion="0" background="1">
    <dbPr connection="Provider=Microsoft.Mashup.OleDb.1;Data Source=$Workbook$;Location=&quot;Table_2357_113_03&quot;;Extended Properties=&quot;&quot;" commandType="0"/>
  </connection>
  <connection id="345" xr16:uid="{92609C04-A55E-459D-921E-0542700692F4}" keepAlive="1" name="連線336" type="5" refreshedVersion="0" background="1">
    <dbPr connection="Provider=Microsoft.Mashup.OleDb.1;Data Source=$Workbook$;Location=&quot;Table_3036_113_05&quot;;Extended Properties=&quot;&quot;" commandType="0"/>
  </connection>
  <connection id="346" xr16:uid="{6C2716FC-3666-451E-B9F7-7CE7F0334B62}" keepAlive="1" name="連線337" type="5" refreshedVersion="0" background="1">
    <dbPr connection="Provider=Microsoft.Mashup.OleDb.1;Data Source=$Workbook$;Location=&quot;Table_3036_113_04&quot;;Extended Properties=&quot;&quot;" commandType="0"/>
  </connection>
  <connection id="347" xr16:uid="{99BE396B-30C4-4809-915C-9C4E550E3487}" keepAlive="1" name="連線338" type="5" refreshedVersion="0" background="1">
    <dbPr connection="Provider=Microsoft.Mashup.OleDb.1;Data Source=$Workbook$;Location=&quot;Table_3036_113_03&quot;;Extended Properties=&quot;&quot;" commandType="0"/>
  </connection>
  <connection id="348" xr16:uid="{08A551EE-C6D9-4183-8493-0D2AE8DFF730}" keepAlive="1" name="連線339" type="5" refreshedVersion="0" background="1">
    <dbPr connection="Provider=Microsoft.Mashup.OleDb.1;Data Source=$Workbook$;Location=&quot;Table_6669_113_05&quot;;Extended Properties=&quot;&quot;" commandType="0"/>
  </connection>
  <connection id="349" xr16:uid="{AE7A7E1C-3BFD-4D92-B623-57D3510F8DE6}" keepAlive="1" name="連線34" type="5" refreshedVersion="0" background="1">
    <dbPr connection="Provider=Microsoft.Mashup.OleDb.1;Data Source=$Workbook$;Location=&quot;Table_2345_113_04&quot;;Extended Properties=&quot;&quot;" commandType="0"/>
  </connection>
  <connection id="350" xr16:uid="{F07AC503-6647-4A70-8C84-F4F1BA18D7F7}" keepAlive="1" name="連線340" type="5" refreshedVersion="0" background="1">
    <dbPr connection="Provider=Microsoft.Mashup.OleDb.1;Data Source=$Workbook$;Location=&quot;Table_6669_113_04&quot;;Extended Properties=&quot;&quot;" commandType="0"/>
  </connection>
  <connection id="351" xr16:uid="{8340D71C-5A8C-4CA2-B1A6-FE6AC00BDCA9}" keepAlive="1" name="連線341" type="5" refreshedVersion="0" background="1">
    <dbPr connection="Provider=Microsoft.Mashup.OleDb.1;Data Source=$Workbook$;Location=&quot;Table_6669_113_03&quot;;Extended Properties=&quot;&quot;" commandType="0"/>
  </connection>
  <connection id="352" xr16:uid="{42CC96EE-1B25-4639-895D-E84AC3063BBB}" keepAlive="1" name="連線342" type="5" refreshedVersion="0" background="1">
    <dbPr connection="Provider=Microsoft.Mashup.OleDb.1;Data Source=$Workbook$;Location=&quot;Table_1809_113_05&quot;;Extended Properties=&quot;&quot;" commandType="0"/>
  </connection>
  <connection id="353" xr16:uid="{57ED245C-8E1C-4D8B-BEC2-5F84604B4219}" keepAlive="1" name="連線343" type="5" refreshedVersion="0" background="1">
    <dbPr connection="Provider=Microsoft.Mashup.OleDb.1;Data Source=$Workbook$;Location=&quot;Table_1809_113_04&quot;;Extended Properties=&quot;&quot;" commandType="0"/>
  </connection>
  <connection id="354" xr16:uid="{1ACBAABA-90C2-4A1A-AD4D-634E81DA22FE}" keepAlive="1" name="連線344" type="5" refreshedVersion="0" background="1">
    <dbPr connection="Provider=Microsoft.Mashup.OleDb.1;Data Source=$Workbook$;Location=&quot;Table_1809_113_03&quot;;Extended Properties=&quot;&quot;" commandType="0"/>
  </connection>
  <connection id="355" xr16:uid="{A68C4F9F-9D9F-4B48-99CC-7B2875A4FA5F}" keepAlive="1" name="連線345" type="5" refreshedVersion="0" background="1">
    <dbPr connection="Provider=Microsoft.Mashup.OleDb.1;Data Source=$Workbook$;Location=&quot;Table_3356_113_05&quot;;Extended Properties=&quot;&quot;" commandType="0"/>
  </connection>
  <connection id="356" xr16:uid="{E3F8E711-3E4E-4AC6-9B65-2E80556944C7}" keepAlive="1" name="連線346" type="5" refreshedVersion="0" background="1">
    <dbPr connection="Provider=Microsoft.Mashup.OleDb.1;Data Source=$Workbook$;Location=&quot;Table_3356_113_04&quot;;Extended Properties=&quot;&quot;" commandType="0"/>
  </connection>
  <connection id="357" xr16:uid="{1E0FAE68-6DB9-4B39-BFFE-1D34BAC00B87}" keepAlive="1" name="連線347" type="5" refreshedVersion="0" background="1">
    <dbPr connection="Provider=Microsoft.Mashup.OleDb.1;Data Source=$Workbook$;Location=&quot;Table_3356_113_03&quot;;Extended Properties=&quot;&quot;" commandType="0"/>
  </connection>
  <connection id="358" xr16:uid="{7FCC4017-03BF-4E7E-B1A4-6289DAAAE2FA}" keepAlive="1" name="連線348" type="5" refreshedVersion="0" background="1">
    <dbPr connection="Provider=Microsoft.Mashup.OleDb.1;Data Source=$Workbook$;Location=&quot;Table_6414_113_05&quot;;Extended Properties=&quot;&quot;" commandType="0"/>
  </connection>
  <connection id="359" xr16:uid="{25CB870E-28DC-472A-9329-71F691FB9144}" keepAlive="1" name="連線349" type="5" refreshedVersion="0" background="1">
    <dbPr connection="Provider=Microsoft.Mashup.OleDb.1;Data Source=$Workbook$;Location=&quot;Table_6414_113_04&quot;;Extended Properties=&quot;&quot;" commandType="0"/>
  </connection>
  <connection id="360" xr16:uid="{3403C227-FC32-4C15-A912-DE5DDD993D35}" keepAlive="1" name="連線35" type="5" refreshedVersion="0" background="1">
    <dbPr connection="Provider=Microsoft.Mashup.OleDb.1;Data Source=$Workbook$;Location=&quot;Table_2345_113_03&quot;;Extended Properties=&quot;&quot;" commandType="0"/>
  </connection>
  <connection id="361" xr16:uid="{F7E54F61-BBFC-482A-A41E-2B556D804581}" keepAlive="1" name="連線350" type="5" refreshedVersion="0" background="1">
    <dbPr connection="Provider=Microsoft.Mashup.OleDb.1;Data Source=$Workbook$;Location=&quot;Table_6414_113_03&quot;;Extended Properties=&quot;&quot;" commandType="0"/>
  </connection>
  <connection id="362" xr16:uid="{67A7A6CE-13CB-4C1A-A481-6EAC9BE0E3FC}" keepAlive="1" name="連線351" type="5" refreshedVersion="0" background="1">
    <dbPr connection="Provider=Microsoft.Mashup.OleDb.1;Data Source=$Workbook$;Location=&quot;Table_1905_113_05&quot;;Extended Properties=&quot;&quot;" commandType="0"/>
  </connection>
  <connection id="363" xr16:uid="{6A15B839-B113-42F6-9A6F-1AA894828D07}" keepAlive="1" name="連線352" type="5" refreshedVersion="0" background="1">
    <dbPr connection="Provider=Microsoft.Mashup.OleDb.1;Data Source=$Workbook$;Location=&quot;Table_1905_113_04&quot;;Extended Properties=&quot;&quot;" commandType="0"/>
  </connection>
  <connection id="364" xr16:uid="{866EE147-A86E-483D-9A81-FC982A9EDD77}" keepAlive="1" name="連線353" type="5" refreshedVersion="0" background="1">
    <dbPr connection="Provider=Microsoft.Mashup.OleDb.1;Data Source=$Workbook$;Location=&quot;Table_1905_113_03&quot;;Extended Properties=&quot;&quot;" commandType="0"/>
  </connection>
  <connection id="365" xr16:uid="{A8EAD7B5-E81E-4EBB-8CD9-51657FAD8A8D}" keepAlive="1" name="連線354" type="5" refreshedVersion="0" background="1">
    <dbPr connection="Provider=Microsoft.Mashup.OleDb.1;Data Source=$Workbook$;Location=&quot;Table_3504_113_05&quot;;Extended Properties=&quot;&quot;" commandType="0"/>
  </connection>
  <connection id="366" xr16:uid="{7B310436-0137-4212-B9A7-A178BD6C07FF}" keepAlive="1" name="連線355" type="5" refreshedVersion="0" background="1">
    <dbPr connection="Provider=Microsoft.Mashup.OleDb.1;Data Source=$Workbook$;Location=&quot;Table_3504_113_04&quot;;Extended Properties=&quot;&quot;" commandType="0"/>
  </connection>
  <connection id="367" xr16:uid="{D7ACC576-4005-47AD-81D7-F0AC835EFF85}" keepAlive="1" name="連線356" type="5" refreshedVersion="0" background="1">
    <dbPr connection="Provider=Microsoft.Mashup.OleDb.1;Data Source=$Workbook$;Location=&quot;Table_3504_113_03&quot;;Extended Properties=&quot;&quot;" commandType="0"/>
  </connection>
  <connection id="368" xr16:uid="{B21ED471-276B-44B3-A742-C09BB6F211D4}" keepAlive="1" name="連線357" type="5" refreshedVersion="0" background="1">
    <dbPr connection="Provider=Microsoft.Mashup.OleDb.1;Data Source=$Workbook$;Location=&quot;Table_2338_113_05&quot;;Extended Properties=&quot;&quot;" commandType="0"/>
  </connection>
  <connection id="369" xr16:uid="{1961E30E-0964-4DF1-816E-14DF19B4E897}" keepAlive="1" name="連線358" type="5" refreshedVersion="0" background="1">
    <dbPr connection="Provider=Microsoft.Mashup.OleDb.1;Data Source=$Workbook$;Location=&quot;Table_2338_113_04&quot;;Extended Properties=&quot;&quot;" commandType="0"/>
  </connection>
  <connection id="370" xr16:uid="{198463EC-020E-4C0C-A3D9-80732696C2D1}" keepAlive="1" name="連線359" type="5" refreshedVersion="0" background="1">
    <dbPr connection="Provider=Microsoft.Mashup.OleDb.1;Data Source=$Workbook$;Location=&quot;Table_2338_113_03&quot;;Extended Properties=&quot;&quot;" commandType="0"/>
  </connection>
  <connection id="371" xr16:uid="{9248B5AE-734A-4AE7-89BB-02F363FC72AF}" keepAlive="1" name="連線36" type="5" refreshedVersion="0" background="1">
    <dbPr connection="Provider=Microsoft.Mashup.OleDb.1;Data Source=$Workbook$;Location=&quot;Table_6669_113_05&quot;;Extended Properties=&quot;&quot;" commandType="0"/>
  </connection>
  <connection id="372" xr16:uid="{A7E5B401-9466-4B50-8BB1-C86BC232310A}" keepAlive="1" name="連線360" type="5" refreshedVersion="0" background="1">
    <dbPr connection="Provider=Microsoft.Mashup.OleDb.1;Data Source=$Workbook$;Location=&quot;Table_1731_113_05&quot;;Extended Properties=&quot;&quot;" commandType="0"/>
  </connection>
  <connection id="373" xr16:uid="{4D5F9A97-4FE2-438F-8653-524533E8745C}" keepAlive="1" name="連線361" type="5" refreshedVersion="0" background="1">
    <dbPr connection="Provider=Microsoft.Mashup.OleDb.1;Data Source=$Workbook$;Location=&quot;Table_1731_113_04&quot;;Extended Properties=&quot;&quot;" commandType="0"/>
  </connection>
  <connection id="374" xr16:uid="{CD12B399-4BF8-4299-9F7A-FCD178F675D5}" keepAlive="1" name="連線362" type="5" refreshedVersion="0" background="1">
    <dbPr connection="Provider=Microsoft.Mashup.OleDb.1;Data Source=$Workbook$;Location=&quot;Table_1731_113_03&quot;;Extended Properties=&quot;&quot;" commandType="0"/>
  </connection>
  <connection id="375" xr16:uid="{EE43DE98-AA75-4C65-B963-C9E9B490A730}" keepAlive="1" name="連線363" type="5" refreshedVersion="0" background="1">
    <dbPr connection="Provider=Microsoft.Mashup.OleDb.1;Data Source=$Workbook$;Location=&quot;Table_5434_113_05&quot;;Extended Properties=&quot;&quot;" commandType="0"/>
  </connection>
  <connection id="376" xr16:uid="{81843C0B-0F01-439E-B35F-AA8535AA45B1}" keepAlive="1" name="連線364" type="5" refreshedVersion="0" background="1">
    <dbPr connection="Provider=Microsoft.Mashup.OleDb.1;Data Source=$Workbook$;Location=&quot;Table_5434_113_04&quot;;Extended Properties=&quot;&quot;" commandType="0"/>
  </connection>
  <connection id="377" xr16:uid="{8B05ABA5-FA39-4A4D-AEF8-3233D8341B99}" keepAlive="1" name="連線365" type="5" refreshedVersion="0" background="1">
    <dbPr connection="Provider=Microsoft.Mashup.OleDb.1;Data Source=$Workbook$;Location=&quot;Table_5434_113_03&quot;;Extended Properties=&quot;&quot;" commandType="0"/>
  </connection>
  <connection id="378" xr16:uid="{E8CACE76-2E03-426E-BDD8-730FC49259D1}" keepAlive="1" name="連線366" type="5" refreshedVersion="0" background="1">
    <dbPr connection="Provider=Microsoft.Mashup.OleDb.1;Data Source=$Workbook$;Location=&quot;Table_3533_113_05&quot;;Extended Properties=&quot;&quot;" commandType="0"/>
  </connection>
  <connection id="379" xr16:uid="{4F3DAEF4-37F2-4EF6-8315-D18BACF73182}" keepAlive="1" name="連線367" type="5" refreshedVersion="0" background="1">
    <dbPr connection="Provider=Microsoft.Mashup.OleDb.1;Data Source=$Workbook$;Location=&quot;Table_3533_113_04&quot;;Extended Properties=&quot;&quot;" commandType="0"/>
  </connection>
  <connection id="380" xr16:uid="{C549A03A-72B3-42D4-B354-F91975F997BD}" keepAlive="1" name="連線368" type="5" refreshedVersion="0" background="1">
    <dbPr connection="Provider=Microsoft.Mashup.OleDb.1;Data Source=$Workbook$;Location=&quot;Table_3533_113_03&quot;;Extended Properties=&quot;&quot;" commandType="0"/>
  </connection>
  <connection id="381" xr16:uid="{392DAF68-3FE1-4D87-8515-54894E9DFD25}" keepAlive="1" name="連線369" type="5" refreshedVersion="0" background="1">
    <dbPr connection="Provider=Microsoft.Mashup.OleDb.1;Data Source=$Workbook$;Location=&quot;Table_2608_113_05&quot;;Extended Properties=&quot;&quot;" commandType="0"/>
  </connection>
  <connection id="382" xr16:uid="{8656A24D-E479-4EE4-AD47-F8865EDC9C71}" keepAlive="1" name="連線37" type="5" refreshedVersion="0" background="1">
    <dbPr connection="Provider=Microsoft.Mashup.OleDb.1;Data Source=$Workbook$;Location=&quot;Table_6669_113_04&quot;;Extended Properties=&quot;&quot;" commandType="0"/>
  </connection>
  <connection id="383" xr16:uid="{813BF625-2195-4CDA-85FD-6E9797A031E8}" keepAlive="1" name="連線370" type="5" refreshedVersion="0" background="1">
    <dbPr connection="Provider=Microsoft.Mashup.OleDb.1;Data Source=$Workbook$;Location=&quot;Table_2608_113_04&quot;;Extended Properties=&quot;&quot;" commandType="0"/>
  </connection>
  <connection id="384" xr16:uid="{B6526B98-BDA2-4C6F-A3D8-B21FF81406B0}" keepAlive="1" name="連線371" type="5" refreshedVersion="0" background="1">
    <dbPr connection="Provider=Microsoft.Mashup.OleDb.1;Data Source=$Workbook$;Location=&quot;Table_2608_113_03&quot;;Extended Properties=&quot;&quot;" commandType="0"/>
  </connection>
  <connection id="385" xr16:uid="{9F7B0E4E-B674-4C6C-87EB-203C560307C2}" keepAlive="1" name="連線372" type="5" refreshedVersion="0" background="1">
    <dbPr connection="Provider=Microsoft.Mashup.OleDb.1;Data Source=$Workbook$;Location=&quot;Table_5284_113_05&quot;;Extended Properties=&quot;&quot;" commandType="0"/>
  </connection>
  <connection id="386" xr16:uid="{DA04A739-1655-4BD6-8125-EAB577F67450}" keepAlive="1" name="連線373" type="5" refreshedVersion="0" background="1">
    <dbPr connection="Provider=Microsoft.Mashup.OleDb.1;Data Source=$Workbook$;Location=&quot;Table_5284_113_04&quot;;Extended Properties=&quot;&quot;" commandType="0"/>
  </connection>
  <connection id="387" xr16:uid="{E49531FA-88F3-4F40-ABDB-51AB49DA1D0D}" keepAlive="1" name="連線374" type="5" refreshedVersion="0" background="1">
    <dbPr connection="Provider=Microsoft.Mashup.OleDb.1;Data Source=$Workbook$;Location=&quot;Table_5284_113_03&quot;;Extended Properties=&quot;&quot;" commandType="0"/>
  </connection>
  <connection id="388" xr16:uid="{942489DA-FE01-48CD-92AE-0A9F5FA01358}" keepAlive="1" name="連線375" type="5" refreshedVersion="0" background="1">
    <dbPr connection="Provider=Microsoft.Mashup.OleDb.1;Data Source=$Workbook$;Location=&quot;Table_2636_113_05&quot;;Extended Properties=&quot;&quot;" commandType="0"/>
  </connection>
  <connection id="389" xr16:uid="{2E1C0D2D-6D2D-48B1-BA41-30209E604016}" keepAlive="1" name="連線376" type="5" refreshedVersion="0" background="1">
    <dbPr connection="Provider=Microsoft.Mashup.OleDb.1;Data Source=$Workbook$;Location=&quot;Table_2636_113_04&quot;;Extended Properties=&quot;&quot;" commandType="0"/>
  </connection>
  <connection id="390" xr16:uid="{A4E401E0-7661-48B2-B282-68D9796D4D18}" keepAlive="1" name="連線377" type="5" refreshedVersion="0" background="1">
    <dbPr connection="Provider=Microsoft.Mashup.OleDb.1;Data Source=$Workbook$;Location=&quot;Table_2636_113_03&quot;;Extended Properties=&quot;&quot;" commandType="0"/>
  </connection>
  <connection id="391" xr16:uid="{970F640E-AA44-49AD-9613-AEAE0517B92A}" keepAlive="1" name="連線378" type="5" refreshedVersion="0" background="1">
    <dbPr connection="Provider=Microsoft.Mashup.OleDb.1;Data Source=$Workbook$;Location=&quot;Table_2383_113_05&quot;;Extended Properties=&quot;&quot;" commandType="0"/>
  </connection>
  <connection id="392" xr16:uid="{F2B20B65-181E-42C3-8ADC-C8EF8AF3EA25}" keepAlive="1" name="連線379" type="5" refreshedVersion="0" background="1">
    <dbPr connection="Provider=Microsoft.Mashup.OleDb.1;Data Source=$Workbook$;Location=&quot;Table_2383_113_04&quot;;Extended Properties=&quot;&quot;" commandType="0"/>
  </connection>
  <connection id="393" xr16:uid="{35AF400B-76A5-4DC4-85A5-71C1D5538721}" keepAlive="1" name="連線38" type="5" refreshedVersion="0" background="1">
    <dbPr connection="Provider=Microsoft.Mashup.OleDb.1;Data Source=$Workbook$;Location=&quot;Table_6669_113_03&quot;;Extended Properties=&quot;&quot;" commandType="0"/>
  </connection>
  <connection id="394" xr16:uid="{4CE0AB5C-DE31-49A5-BDBC-B7776C230F87}" keepAlive="1" name="連線380" type="5" refreshedVersion="0" background="1">
    <dbPr connection="Provider=Microsoft.Mashup.OleDb.1;Data Source=$Workbook$;Location=&quot;Table_2383_113_03&quot;;Extended Properties=&quot;&quot;" commandType="0"/>
  </connection>
  <connection id="395" xr16:uid="{755ADF97-EED9-4BA0-86D3-8AA2CA7C0992}" keepAlive="1" name="連線381" type="5" refreshedVersion="0" background="1">
    <dbPr connection="Provider=Microsoft.Mashup.OleDb.1;Data Source=$Workbook$;Location=&quot;Table_4566_113_05&quot;;Extended Properties=&quot;&quot;" commandType="0"/>
  </connection>
  <connection id="396" xr16:uid="{3336E729-AB40-492A-80A2-5E54BEFC7AF4}" keepAlive="1" name="連線382" type="5" refreshedVersion="0" background="1">
    <dbPr connection="Provider=Microsoft.Mashup.OleDb.1;Data Source=$Workbook$;Location=&quot;Table_4566_113_04&quot;;Extended Properties=&quot;&quot;" commandType="0"/>
  </connection>
  <connection id="397" xr16:uid="{2508E8A8-7FF3-486B-B6E8-005C69EE5C50}" keepAlive="1" name="連線383" type="5" refreshedVersion="0" background="1">
    <dbPr connection="Provider=Microsoft.Mashup.OleDb.1;Data Source=$Workbook$;Location=&quot;Table_4566_113_03&quot;;Extended Properties=&quot;&quot;" commandType="0"/>
  </connection>
  <connection id="398" xr16:uid="{F9E9FCBB-C654-44BB-9AF1-0F1249322BB0}" keepAlive="1" name="連線384" type="5" refreshedVersion="0" background="1">
    <dbPr connection="Provider=Microsoft.Mashup.OleDb.1;Data Source=$Workbook$;Location=&quot;Table_1909_113_05&quot;;Extended Properties=&quot;&quot;" commandType="0"/>
  </connection>
  <connection id="399" xr16:uid="{E8EAB7E0-16B0-45D2-9FBB-061653AEE6AC}" keepAlive="1" name="連線385" type="5" refreshedVersion="0" background="1">
    <dbPr connection="Provider=Microsoft.Mashup.OleDb.1;Data Source=$Workbook$;Location=&quot;Table_1909_113_04&quot;;Extended Properties=&quot;&quot;" commandType="0"/>
  </connection>
  <connection id="400" xr16:uid="{A256277B-AE92-4950-84E0-F8F28386CED9}" keepAlive="1" name="連線386" type="5" refreshedVersion="0" background="1">
    <dbPr connection="Provider=Microsoft.Mashup.OleDb.1;Data Source=$Workbook$;Location=&quot;Table_1909_113_03&quot;;Extended Properties=&quot;&quot;" commandType="0"/>
  </connection>
  <connection id="401" xr16:uid="{3582BDFD-D1DE-4A9C-9828-42BAB631AE20}" keepAlive="1" name="連線387" type="5" refreshedVersion="0" background="1">
    <dbPr connection="Provider=Microsoft.Mashup.OleDb.1;Data Source=$Workbook$;Location=&quot;Table_6706_113_05&quot;;Extended Properties=&quot;&quot;" commandType="0"/>
  </connection>
  <connection id="402" xr16:uid="{C9CF22D9-B763-4B3F-9525-A1711D298C07}" keepAlive="1" name="連線388" type="5" refreshedVersion="0" background="1">
    <dbPr connection="Provider=Microsoft.Mashup.OleDb.1;Data Source=$Workbook$;Location=&quot;Table_6706_113_04&quot;;Extended Properties=&quot;&quot;" commandType="0"/>
  </connection>
  <connection id="403" xr16:uid="{270BECF9-3ACA-4C03-9F8F-2E43182AD93F}" keepAlive="1" name="連線389" type="5" refreshedVersion="0" background="1">
    <dbPr connection="Provider=Microsoft.Mashup.OleDb.1;Data Source=$Workbook$;Location=&quot;Table_6706_113_03&quot;;Extended Properties=&quot;&quot;" commandType="0"/>
  </connection>
  <connection id="404" xr16:uid="{62582128-75A8-4460-9A7F-E316EA670119}" keepAlive="1" name="連線39" type="5" refreshedVersion="0" background="1">
    <dbPr connection="Provider=Microsoft.Mashup.OleDb.1;Data Source=$Workbook$;Location=&quot;Table_3653_113_05&quot;;Extended Properties=&quot;&quot;" commandType="0"/>
  </connection>
  <connection id="405" xr16:uid="{4F0E99A8-C371-493A-BC10-0F6439524CE2}" keepAlive="1" name="連線390" type="5" refreshedVersion="0" background="1">
    <dbPr connection="Provider=Microsoft.Mashup.OleDb.1;Data Source=$Workbook$;Location=&quot;Table_2317_113_05&quot;;Extended Properties=&quot;&quot;" commandType="0"/>
  </connection>
  <connection id="406" xr16:uid="{A86635DF-9CA7-428B-BE7B-C426B431DBBF}" keepAlive="1" name="連線391" type="5" refreshedVersion="0" background="1">
    <dbPr connection="Provider=Microsoft.Mashup.OleDb.1;Data Source=$Workbook$;Location=&quot;Table_2317_113_04&quot;;Extended Properties=&quot;&quot;" commandType="0"/>
  </connection>
  <connection id="407" xr16:uid="{60BB5CBC-3EC0-4315-ACF5-791B406834E6}" keepAlive="1" name="連線392" type="5" refreshedVersion="0" background="1">
    <dbPr connection="Provider=Microsoft.Mashup.OleDb.1;Data Source=$Workbook$;Location=&quot;Table_2317_113_03&quot;;Extended Properties=&quot;&quot;" commandType="0"/>
  </connection>
  <connection id="408" xr16:uid="{EBB0245F-CAB8-4255-B3B2-1F5BA7D0C4E4}" keepAlive="1" name="連線393" type="5" refreshedVersion="0" background="1">
    <dbPr connection="Provider=Microsoft.Mashup.OleDb.1;Data Source=$Workbook$;Location=&quot;Table_4938_113_05&quot;;Extended Properties=&quot;&quot;" commandType="0"/>
  </connection>
  <connection id="409" xr16:uid="{F2629753-53DD-4EB6-BD08-63A08E666578}" keepAlive="1" name="連線394" type="5" refreshedVersion="0" background="1">
    <dbPr connection="Provider=Microsoft.Mashup.OleDb.1;Data Source=$Workbook$;Location=&quot;Table_4938_113_04&quot;;Extended Properties=&quot;&quot;" commandType="0"/>
  </connection>
  <connection id="410" xr16:uid="{F42AD9AD-1E46-4299-9974-1D6EDC144781}" keepAlive="1" name="連線395" type="5" refreshedVersion="0" background="1">
    <dbPr connection="Provider=Microsoft.Mashup.OleDb.1;Data Source=$Workbook$;Location=&quot;Table_4938_113_03&quot;;Extended Properties=&quot;&quot;" commandType="0"/>
  </connection>
  <connection id="411" xr16:uid="{A177C5C9-5081-4790-BC8A-E437377A2DDB}" keepAlive="1" name="連線396" type="5" refreshedVersion="0" background="1">
    <dbPr connection="Provider=Microsoft.Mashup.OleDb.1;Data Source=$Workbook$;Location=&quot;Table_2357_113_05&quot;;Extended Properties=&quot;&quot;" commandType="0"/>
  </connection>
  <connection id="412" xr16:uid="{76C18708-F223-45D3-BB94-C811C497CD0A}" keepAlive="1" name="連線397" type="5" refreshedVersion="0" background="1">
    <dbPr connection="Provider=Microsoft.Mashup.OleDb.1;Data Source=$Workbook$;Location=&quot;Table_2357_113_04&quot;;Extended Properties=&quot;&quot;" commandType="0"/>
  </connection>
  <connection id="413" xr16:uid="{F9D7B6C5-B57A-4F54-BAF1-D680B40682D0}" keepAlive="1" name="連線398" type="5" refreshedVersion="0" background="1">
    <dbPr connection="Provider=Microsoft.Mashup.OleDb.1;Data Source=$Workbook$;Location=&quot;Table_2357_113_03&quot;;Extended Properties=&quot;&quot;" commandType="0"/>
  </connection>
  <connection id="414" xr16:uid="{8412FBFD-EBF0-4B95-B5E7-B95CE13437F6}" keepAlive="1" name="連線399" type="5" refreshedVersion="0" background="1">
    <dbPr connection="Provider=Microsoft.Mashup.OleDb.1;Data Source=$Workbook$;Location=&quot;Table_3036_113_05&quot;;Extended Properties=&quot;&quot;" commandType="0"/>
  </connection>
  <connection id="415" xr16:uid="{9C496775-2488-4824-B408-51428EF81BF2}" keepAlive="1" name="連線4" type="5" refreshedVersion="0" background="1">
    <dbPr connection="Provider=Microsoft.Mashup.OleDb.1;Data Source=$Workbook$;Location=&quot;Table_2345_113_04&quot;;Extended Properties=&quot;&quot;" commandType="0"/>
  </connection>
  <connection id="416" xr16:uid="{CBD17881-1DAC-4FB0-85A7-E8C97D130510}" keepAlive="1" name="連線40" type="5" refreshedVersion="0" background="1">
    <dbPr connection="Provider=Microsoft.Mashup.OleDb.1;Data Source=$Workbook$;Location=&quot;Table_3653_113_04&quot;;Extended Properties=&quot;&quot;" commandType="0"/>
  </connection>
  <connection id="417" xr16:uid="{FE7EC376-1655-4090-A313-C9ED838396B1}" keepAlive="1" name="連線400" type="5" refreshedVersion="0" background="1">
    <dbPr connection="Provider=Microsoft.Mashup.OleDb.1;Data Source=$Workbook$;Location=&quot;Table_3036_113_04&quot;;Extended Properties=&quot;&quot;" commandType="0"/>
  </connection>
  <connection id="418" xr16:uid="{452DF1A6-8350-46F6-9EC1-7198715071D3}" keepAlive="1" name="連線401" type="5" refreshedVersion="0" background="1">
    <dbPr connection="Provider=Microsoft.Mashup.OleDb.1;Data Source=$Workbook$;Location=&quot;Table_3036_113_03&quot;;Extended Properties=&quot;&quot;" commandType="0"/>
  </connection>
  <connection id="419" xr16:uid="{4600883A-A6A3-4AC8-A5A0-E8567C79A261}" keepAlive="1" name="連線402" type="5" refreshedVersion="0" background="1">
    <dbPr connection="Provider=Microsoft.Mashup.OleDb.1;Data Source=$Workbook$;Location=&quot;Table_6669_113_05&quot;;Extended Properties=&quot;&quot;" commandType="0"/>
  </connection>
  <connection id="420" xr16:uid="{3DEA9E9B-0A58-4CF6-B3E2-02528A105FB6}" keepAlive="1" name="連線403" type="5" refreshedVersion="0" background="1">
    <dbPr connection="Provider=Microsoft.Mashup.OleDb.1;Data Source=$Workbook$;Location=&quot;Table_6669_113_04&quot;;Extended Properties=&quot;&quot;" commandType="0"/>
  </connection>
  <connection id="421" xr16:uid="{6CE96E07-B88F-4C7B-9A23-B5B38ED1F21E}" keepAlive="1" name="連線404" type="5" refreshedVersion="0" background="1">
    <dbPr connection="Provider=Microsoft.Mashup.OleDb.1;Data Source=$Workbook$;Location=&quot;Table_6669_113_03&quot;;Extended Properties=&quot;&quot;" commandType="0"/>
  </connection>
  <connection id="422" xr16:uid="{1311702C-B022-412E-9A49-A62A4685017F}" keepAlive="1" name="連線405" type="5" refreshedVersion="0" background="1">
    <dbPr connection="Provider=Microsoft.Mashup.OleDb.1;Data Source=$Workbook$;Location=&quot;Table_1809_113_05&quot;;Extended Properties=&quot;&quot;" commandType="0"/>
  </connection>
  <connection id="423" xr16:uid="{F0F83814-361D-4B44-813F-98F448B40115}" keepAlive="1" name="連線406" type="5" refreshedVersion="0" background="1">
    <dbPr connection="Provider=Microsoft.Mashup.OleDb.1;Data Source=$Workbook$;Location=&quot;Table_1809_113_04&quot;;Extended Properties=&quot;&quot;" commandType="0"/>
  </connection>
  <connection id="424" xr16:uid="{D073ACAA-0145-4800-8A26-4DC2E5010F46}" keepAlive="1" name="連線407" type="5" refreshedVersion="0" background="1">
    <dbPr connection="Provider=Microsoft.Mashup.OleDb.1;Data Source=$Workbook$;Location=&quot;Table_1809_113_03&quot;;Extended Properties=&quot;&quot;" commandType="0"/>
  </connection>
  <connection id="425" xr16:uid="{0BEB4F81-DFF4-4DAB-833E-79D56B1F3327}" keepAlive="1" name="連線408" type="5" refreshedVersion="0" background="1">
    <dbPr connection="Provider=Microsoft.Mashup.OleDb.1;Data Source=$Workbook$;Location=&quot;Table_3356_113_05&quot;;Extended Properties=&quot;&quot;" commandType="0"/>
  </connection>
  <connection id="426" xr16:uid="{EDEBE057-AC03-4417-8F47-50FC63C5F394}" keepAlive="1" name="連線409" type="5" refreshedVersion="0" background="1">
    <dbPr connection="Provider=Microsoft.Mashup.OleDb.1;Data Source=$Workbook$;Location=&quot;Table_3356_113_04&quot;;Extended Properties=&quot;&quot;" commandType="0"/>
  </connection>
  <connection id="427" xr16:uid="{99C54C1E-2D43-4E74-8592-782E77B6C888}" keepAlive="1" name="連線41" type="5" refreshedVersion="0" background="1">
    <dbPr connection="Provider=Microsoft.Mashup.OleDb.1;Data Source=$Workbook$;Location=&quot;Table_3653_113_03&quot;;Extended Properties=&quot;&quot;" commandType="0"/>
  </connection>
  <connection id="428" xr16:uid="{4886407E-1BD4-49DD-BBDA-966343F0294B}" keepAlive="1" name="連線410" type="5" refreshedVersion="0" background="1">
    <dbPr connection="Provider=Microsoft.Mashup.OleDb.1;Data Source=$Workbook$;Location=&quot;Table_3356_113_03&quot;;Extended Properties=&quot;&quot;" commandType="0"/>
  </connection>
  <connection id="429" xr16:uid="{C1D53B44-F225-4B01-BBAD-2A071AF9670B}" keepAlive="1" name="連線411" type="5" refreshedVersion="0" background="1">
    <dbPr connection="Provider=Microsoft.Mashup.OleDb.1;Data Source=$Workbook$;Location=&quot;Table_6414_113_05&quot;;Extended Properties=&quot;&quot;" commandType="0"/>
  </connection>
  <connection id="430" xr16:uid="{0419A5F6-A170-452D-9A46-45C2EE7FF1B4}" keepAlive="1" name="連線412" type="5" refreshedVersion="0" background="1">
    <dbPr connection="Provider=Microsoft.Mashup.OleDb.1;Data Source=$Workbook$;Location=&quot;Table_6414_113_04&quot;;Extended Properties=&quot;&quot;" commandType="0"/>
  </connection>
  <connection id="431" xr16:uid="{BFC43D32-A7B8-4932-9162-13F667AED390}" keepAlive="1" name="連線413" type="5" refreshedVersion="0" background="1">
    <dbPr connection="Provider=Microsoft.Mashup.OleDb.1;Data Source=$Workbook$;Location=&quot;Table_6414_113_03&quot;;Extended Properties=&quot;&quot;" commandType="0"/>
  </connection>
  <connection id="432" xr16:uid="{F98A5829-76DE-44E4-A010-F30872866A2C}" keepAlive="1" name="連線414" type="5" refreshedVersion="0" background="1">
    <dbPr connection="Provider=Microsoft.Mashup.OleDb.1;Data Source=$Workbook$;Location=&quot;Table_1905_113_05&quot;;Extended Properties=&quot;&quot;" commandType="0"/>
  </connection>
  <connection id="433" xr16:uid="{88B32C8E-3A19-47EB-9491-A601AF0E64FE}" keepAlive="1" name="連線415" type="5" refreshedVersion="0" background="1">
    <dbPr connection="Provider=Microsoft.Mashup.OleDb.1;Data Source=$Workbook$;Location=&quot;Table_1905_113_04&quot;;Extended Properties=&quot;&quot;" commandType="0"/>
  </connection>
  <connection id="434" xr16:uid="{1A4CEDBA-1AF4-4253-A58D-7B11D408D800}" keepAlive="1" name="連線416" type="5" refreshedVersion="0" background="1">
    <dbPr connection="Provider=Microsoft.Mashup.OleDb.1;Data Source=$Workbook$;Location=&quot;Table_1905_113_03&quot;;Extended Properties=&quot;&quot;" commandType="0"/>
  </connection>
  <connection id="435" xr16:uid="{B64F7A3E-21EE-40A3-B002-E9A89EF43B5E}" keepAlive="1" name="連線417" type="5" refreshedVersion="0" background="1">
    <dbPr connection="Provider=Microsoft.Mashup.OleDb.1;Data Source=$Workbook$;Location=&quot;Table_2338_113_05&quot;;Extended Properties=&quot;&quot;" commandType="0"/>
  </connection>
  <connection id="436" xr16:uid="{C3E55F3C-DF25-48A5-864E-0BBE950A01B1}" keepAlive="1" name="連線418" type="5" refreshedVersion="0" background="1">
    <dbPr connection="Provider=Microsoft.Mashup.OleDb.1;Data Source=$Workbook$;Location=&quot;Table_2338_113_04&quot;;Extended Properties=&quot;&quot;" commandType="0"/>
  </connection>
  <connection id="437" xr16:uid="{763A248A-815E-4424-BC54-79D5B13FA25A}" keepAlive="1" name="連線419" type="5" refreshedVersion="0" background="1">
    <dbPr connection="Provider=Microsoft.Mashup.OleDb.1;Data Source=$Workbook$;Location=&quot;Table_2338_113_03&quot;;Extended Properties=&quot;&quot;" commandType="0"/>
  </connection>
  <connection id="438" xr16:uid="{34788ECE-CC98-4849-8434-3FE7666384C0}" keepAlive="1" name="連線42" type="5" refreshedVersion="0" background="1">
    <dbPr connection="Provider=Microsoft.Mashup.OleDb.1;Data Source=$Workbook$;Location=&quot;Table_1519_113_05&quot;;Extended Properties=&quot;&quot;" commandType="0"/>
  </connection>
  <connection id="439" xr16:uid="{DE5280D2-DA99-4E73-9B1E-FFA866BFF8B5}" keepAlive="1" name="連線420" type="5" refreshedVersion="0" background="1">
    <dbPr connection="Provider=Microsoft.Mashup.OleDb.1;Data Source=$Workbook$;Location=&quot;Table_6541_113_05&quot;;Extended Properties=&quot;&quot;" commandType="0"/>
  </connection>
  <connection id="440" xr16:uid="{78594FB4-1E9B-4F01-BD6E-76C83416298B}" keepAlive="1" name="連線421" type="5" refreshedVersion="0" background="1">
    <dbPr connection="Provider=Microsoft.Mashup.OleDb.1;Data Source=$Workbook$;Location=&quot;Table_6541_113_04&quot;;Extended Properties=&quot;&quot;" commandType="0"/>
  </connection>
  <connection id="441" xr16:uid="{E4166A40-74D2-4683-A2E8-952FF4953434}" keepAlive="1" name="連線422" type="5" refreshedVersion="0" background="1">
    <dbPr connection="Provider=Microsoft.Mashup.OleDb.1;Data Source=$Workbook$;Location=&quot;Table_6541_113_03&quot;;Extended Properties=&quot;&quot;" commandType="0"/>
  </connection>
  <connection id="442" xr16:uid="{104D6FC5-720E-492B-B1D5-78C69AD3742E}" keepAlive="1" name="連線423" type="5" refreshedVersion="0" background="1">
    <dbPr connection="Provider=Microsoft.Mashup.OleDb.1;Data Source=$Workbook$;Location=&quot;Table_2345_113_05&quot;;Extended Properties=&quot;&quot;" commandType="0"/>
  </connection>
  <connection id="443" xr16:uid="{FDEBEF52-F851-40F2-ADD0-92E9AA204C0E}" keepAlive="1" name="連線424" type="5" refreshedVersion="0" background="1">
    <dbPr connection="Provider=Microsoft.Mashup.OleDb.1;Data Source=$Workbook$;Location=&quot;Table_2345_113_04&quot;;Extended Properties=&quot;&quot;" commandType="0"/>
  </connection>
  <connection id="444" xr16:uid="{7315FB2A-054F-41EA-9636-A8C35229A0A1}" keepAlive="1" name="連線425" type="5" refreshedVersion="0" background="1">
    <dbPr connection="Provider=Microsoft.Mashup.OleDb.1;Data Source=$Workbook$;Location=&quot;Table_2345_113_03&quot;;Extended Properties=&quot;&quot;" commandType="0"/>
  </connection>
  <connection id="445" xr16:uid="{C9B96F83-900A-4C38-87F2-519FB1BBB90D}" keepAlive="1" name="連線426" type="5" refreshedVersion="0" background="1">
    <dbPr connection="Provider=Microsoft.Mashup.OleDb.1;Data Source=$Workbook$;Location=&quot;Table_6669_113_05&quot;;Extended Properties=&quot;&quot;" commandType="0"/>
  </connection>
  <connection id="446" xr16:uid="{7C682F18-6A0E-4DBC-A260-2F2FFD7AAF81}" keepAlive="1" name="連線427" type="5" refreshedVersion="0" background="1">
    <dbPr connection="Provider=Microsoft.Mashup.OleDb.1;Data Source=$Workbook$;Location=&quot;Table_6669_113_04&quot;;Extended Properties=&quot;&quot;" commandType="0"/>
  </connection>
  <connection id="447" xr16:uid="{B1661BE1-4407-4D63-B13E-6A3DD2493E38}" keepAlive="1" name="連線428" type="5" refreshedVersion="0" background="1">
    <dbPr connection="Provider=Microsoft.Mashup.OleDb.1;Data Source=$Workbook$;Location=&quot;Table_6669_113_03&quot;;Extended Properties=&quot;&quot;" commandType="0"/>
  </connection>
  <connection id="448" xr16:uid="{870FF4E3-EC06-412C-829E-F02E7F1F4755}" keepAlive="1" name="連線429" type="5" refreshedVersion="0" background="1">
    <dbPr connection="Provider=Microsoft.Mashup.OleDb.1;Data Source=$Workbook$;Location=&quot;Table_3653_113_05&quot;;Extended Properties=&quot;&quot;" commandType="0"/>
  </connection>
  <connection id="449" xr16:uid="{AA10A98D-22A3-496A-9E17-98DADB2AE484}" keepAlive="1" name="連線43" type="5" refreshedVersion="0" background="1">
    <dbPr connection="Provider=Microsoft.Mashup.OleDb.1;Data Source=$Workbook$;Location=&quot;Table_1519_113_04&quot;;Extended Properties=&quot;&quot;" commandType="0"/>
  </connection>
  <connection id="450" xr16:uid="{BC6810BE-4620-4BF0-9C79-9F3336EA10A5}" keepAlive="1" name="連線430" type="5" refreshedVersion="0" background="1">
    <dbPr connection="Provider=Microsoft.Mashup.OleDb.1;Data Source=$Workbook$;Location=&quot;Table_3653_113_04&quot;;Extended Properties=&quot;&quot;" commandType="0"/>
  </connection>
  <connection id="451" xr16:uid="{EA13A1A9-261E-43FD-B2E8-BADF8EFFA5CF}" keepAlive="1" name="連線431" type="5" refreshedVersion="0" background="1">
    <dbPr connection="Provider=Microsoft.Mashup.OleDb.1;Data Source=$Workbook$;Location=&quot;Table_3653_113_03&quot;;Extended Properties=&quot;&quot;" commandType="0"/>
  </connection>
  <connection id="452" xr16:uid="{1BB8B969-7008-4A7C-8211-DCA6CC71C284}" keepAlive="1" name="連線432" type="5" refreshedVersion="0" background="1">
    <dbPr connection="Provider=Microsoft.Mashup.OleDb.1;Data Source=$Workbook$;Location=&quot;Table_1519_113_05&quot;;Extended Properties=&quot;&quot;" commandType="0"/>
  </connection>
  <connection id="453" xr16:uid="{5B824EB4-E240-4B8D-8F53-3B7FCBA75794}" keepAlive="1" name="連線433" type="5" refreshedVersion="0" background="1">
    <dbPr connection="Provider=Microsoft.Mashup.OleDb.1;Data Source=$Workbook$;Location=&quot;Table_1519_113_04&quot;;Extended Properties=&quot;&quot;" commandType="0"/>
  </connection>
  <connection id="454" xr16:uid="{890A953B-B00E-4D7D-8A9E-9478D2978FAE}" keepAlive="1" name="連線434" type="5" refreshedVersion="0" background="1">
    <dbPr connection="Provider=Microsoft.Mashup.OleDb.1;Data Source=$Workbook$;Location=&quot;Table_1519_113_03&quot;;Extended Properties=&quot;&quot;" commandType="0"/>
  </connection>
  <connection id="455" xr16:uid="{99C82BAA-1FAA-4B6B-875F-72C7C474B881}" keepAlive="1" name="連線435" type="5" refreshedVersion="0" background="1">
    <dbPr connection="Provider=Microsoft.Mashup.OleDb.1;Data Source=$Workbook$;Location=&quot;Table_1905_113_05&quot;;Extended Properties=&quot;&quot;" commandType="0"/>
  </connection>
  <connection id="456" xr16:uid="{A40A85A8-625E-4A4B-A4CB-D69242E47BD9}" keepAlive="1" name="連線436" type="5" refreshedVersion="0" background="1">
    <dbPr connection="Provider=Microsoft.Mashup.OleDb.1;Data Source=$Workbook$;Location=&quot;Table_1905_113_04&quot;;Extended Properties=&quot;&quot;" commandType="0"/>
  </connection>
  <connection id="457" xr16:uid="{484363DD-C12E-4E0D-B76A-AACB7E3FC431}" keepAlive="1" name="連線437" type="5" refreshedVersion="0" background="1">
    <dbPr connection="Provider=Microsoft.Mashup.OleDb.1;Data Source=$Workbook$;Location=&quot;Table_1905_113_03&quot;;Extended Properties=&quot;&quot;" commandType="0"/>
  </connection>
  <connection id="458" xr16:uid="{CA728C39-E73B-4543-8627-C07D85C45873}" keepAlive="1" name="連線438" type="5" refreshedVersion="0" background="1">
    <dbPr connection="Provider=Microsoft.Mashup.OleDb.1;Data Source=$Workbook$;Location=&quot;Table_6409_113_05&quot;;Extended Properties=&quot;&quot;" commandType="0"/>
  </connection>
  <connection id="459" xr16:uid="{DD56CFCE-0122-4E2F-BF03-4F49D6C7CDE6}" keepAlive="1" name="連線439" type="5" refreshedVersion="0" background="1">
    <dbPr connection="Provider=Microsoft.Mashup.OleDb.1;Data Source=$Workbook$;Location=&quot;Table_6409_113_04&quot;;Extended Properties=&quot;&quot;" commandType="0"/>
  </connection>
  <connection id="460" xr16:uid="{FACFFFA1-8780-4AA6-9C74-C5C5D15FD790}" keepAlive="1" name="連線44" type="5" refreshedVersion="0" background="1">
    <dbPr connection="Provider=Microsoft.Mashup.OleDb.1;Data Source=$Workbook$;Location=&quot;Table_1519_113_03&quot;;Extended Properties=&quot;&quot;" commandType="0"/>
  </connection>
  <connection id="461" xr16:uid="{4C89A812-2C51-400C-868E-7AB2EDA6A314}" keepAlive="1" name="連線440" type="5" refreshedVersion="0" background="1">
    <dbPr connection="Provider=Microsoft.Mashup.OleDb.1;Data Source=$Workbook$;Location=&quot;Table_6409_113_03&quot;;Extended Properties=&quot;&quot;" commandType="0"/>
  </connection>
  <connection id="462" xr16:uid="{81D185DD-CD59-4102-B3F4-A5A729C02117}" keepAlive="1" name="連線441" type="5" refreshedVersion="0" background="1">
    <dbPr connection="Provider=Microsoft.Mashup.OleDb.1;Data Source=$Workbook$;Location=&quot;Table_3443_113_05&quot;;Extended Properties=&quot;&quot;" commandType="0"/>
  </connection>
  <connection id="463" xr16:uid="{65899331-C4E9-415E-A95B-14492EFAFC73}" keepAlive="1" name="連線442" type="5" refreshedVersion="0" background="1">
    <dbPr connection="Provider=Microsoft.Mashup.OleDb.1;Data Source=$Workbook$;Location=&quot;Table_3443_113_04&quot;;Extended Properties=&quot;&quot;" commandType="0"/>
  </connection>
  <connection id="464" xr16:uid="{81E95F2C-01B8-4F1B-BCE8-4E142FF3984C}" keepAlive="1" name="連線443" type="5" refreshedVersion="0" background="1">
    <dbPr connection="Provider=Microsoft.Mashup.OleDb.1;Data Source=$Workbook$;Location=&quot;Table_3443_113_03&quot;;Extended Properties=&quot;&quot;" commandType="0"/>
  </connection>
  <connection id="465" xr16:uid="{C0A63313-8516-41F9-B245-C3D3F73949E0}" keepAlive="1" name="連線444" type="5" refreshedVersion="0" background="1">
    <dbPr connection="Provider=Microsoft.Mashup.OleDb.1;Data Source=$Workbook$;Location=&quot;Table_2637_113_05&quot;;Extended Properties=&quot;&quot;" commandType="0"/>
  </connection>
  <connection id="466" xr16:uid="{6EB21509-CAAB-4816-BD59-9E41E47331B9}" keepAlive="1" name="連線445" type="5" refreshedVersion="0" background="1">
    <dbPr connection="Provider=Microsoft.Mashup.OleDb.1;Data Source=$Workbook$;Location=&quot;Table_2637_113_04&quot;;Extended Properties=&quot;&quot;" commandType="0"/>
  </connection>
  <connection id="467" xr16:uid="{D9F911D0-A8C4-49DA-A345-35CBD77A37F5}" keepAlive="1" name="連線446" type="5" refreshedVersion="0" background="1">
    <dbPr connection="Provider=Microsoft.Mashup.OleDb.1;Data Source=$Workbook$;Location=&quot;Table_2637_113_03&quot;;Extended Properties=&quot;&quot;" commandType="0"/>
  </connection>
  <connection id="468" xr16:uid="{76FCDB00-BF14-497B-8A55-7EB0C16D4C29}" keepAlive="1" name="連線447" type="5" refreshedVersion="0" background="1">
    <dbPr connection="Provider=Microsoft.Mashup.OleDb.1;Data Source=$Workbook$;Location=&quot;Table_3661_113_05&quot;;Extended Properties=&quot;&quot;" commandType="0"/>
  </connection>
  <connection id="469" xr16:uid="{06908A44-BA2D-4471-B0F3-62A388BC9EA0}" keepAlive="1" name="連線448" type="5" refreshedVersion="0" background="1">
    <dbPr connection="Provider=Microsoft.Mashup.OleDb.1;Data Source=$Workbook$;Location=&quot;Table_3661_113_04&quot;;Extended Properties=&quot;&quot;" commandType="0"/>
  </connection>
  <connection id="470" xr16:uid="{6EDAFFBC-D3B3-4AA9-A6E7-C4C822040DBD}" keepAlive="1" name="連線449" type="5" refreshedVersion="0" background="1">
    <dbPr connection="Provider=Microsoft.Mashup.OleDb.1;Data Source=$Workbook$;Location=&quot;Table_3661_113_03&quot;;Extended Properties=&quot;&quot;" commandType="0"/>
  </connection>
  <connection id="471" xr16:uid="{C6C6F7BF-A4AE-4C91-BC05-5A31E21D583D}" keepAlive="1" name="連線45" type="5" refreshedVersion="0" background="1">
    <dbPr connection="Provider=Microsoft.Mashup.OleDb.1;Data Source=$Workbook$;Location=&quot;Table_1905_113_05&quot;;Extended Properties=&quot;&quot;" commandType="0"/>
  </connection>
  <connection id="472" xr16:uid="{19DD4C8E-CF1F-4B80-9F8A-A7515C38A50C}" keepAlive="1" name="連線450" type="5" refreshedVersion="0" background="1">
    <dbPr connection="Provider=Microsoft.Mashup.OleDb.1;Data Source=$Workbook$;Location=&quot;Table_2357_113_05&quot;;Extended Properties=&quot;&quot;" commandType="0"/>
  </connection>
  <connection id="473" xr16:uid="{E8D8ADFB-4BF6-4836-8163-7C476D4EF79D}" keepAlive="1" name="連線451" type="5" refreshedVersion="0" background="1">
    <dbPr connection="Provider=Microsoft.Mashup.OleDb.1;Data Source=$Workbook$;Location=&quot;Table_2357_113_04&quot;;Extended Properties=&quot;&quot;" commandType="0"/>
  </connection>
  <connection id="474" xr16:uid="{E69D8EFF-E81F-4015-A0AA-8319EDF4C251}" keepAlive="1" name="連線452" type="5" refreshedVersion="0" background="1">
    <dbPr connection="Provider=Microsoft.Mashup.OleDb.1;Data Source=$Workbook$;Location=&quot;Table_2357_113_03&quot;;Extended Properties=&quot;&quot;" commandType="0"/>
  </connection>
  <connection id="475" xr16:uid="{79DCDA25-1776-4196-A18B-FB8EB796735D}" keepAlive="1" name="連線453" type="5" refreshedVersion="0" background="1">
    <dbPr connection="Provider=Microsoft.Mashup.OleDb.1;Data Source=$Workbook$;Location=&quot;Table_2059_113_05&quot;;Extended Properties=&quot;&quot;" commandType="0"/>
  </connection>
  <connection id="476" xr16:uid="{80640ED1-F2A1-4643-A29D-6C46204DCAF2}" keepAlive="1" name="連線454" type="5" refreshedVersion="0" background="1">
    <dbPr connection="Provider=Microsoft.Mashup.OleDb.1;Data Source=$Workbook$;Location=&quot;Table_2059_113_04&quot;;Extended Properties=&quot;&quot;" commandType="0"/>
  </connection>
  <connection id="477" xr16:uid="{DA15B185-FCF2-4AC5-9396-70090801BA9B}" keepAlive="1" name="連線455" type="5" refreshedVersion="0" background="1">
    <dbPr connection="Provider=Microsoft.Mashup.OleDb.1;Data Source=$Workbook$;Location=&quot;Table_2059_113_03&quot;;Extended Properties=&quot;&quot;" commandType="0"/>
  </connection>
  <connection id="478" xr16:uid="{258864FD-05DA-4BEC-B221-245B7BF16FF8}" keepAlive="1" name="連線456" type="5" refreshedVersion="0" background="1">
    <dbPr connection="Provider=Microsoft.Mashup.OleDb.1;Data Source=$Workbook$;Location=&quot;Table_3533_113_05&quot;;Extended Properties=&quot;&quot;" commandType="0"/>
  </connection>
  <connection id="479" xr16:uid="{7F192FD4-06D9-47C4-9BCB-331621A49850}" keepAlive="1" name="連線457" type="5" refreshedVersion="0" background="1">
    <dbPr connection="Provider=Microsoft.Mashup.OleDb.1;Data Source=$Workbook$;Location=&quot;Table_3533_113_04&quot;;Extended Properties=&quot;&quot;" commandType="0"/>
  </connection>
  <connection id="480" xr16:uid="{66CEF63C-08A2-4247-A62D-FE43BC96FAAE}" keepAlive="1" name="連線458" type="5" refreshedVersion="0" background="1">
    <dbPr connection="Provider=Microsoft.Mashup.OleDb.1;Data Source=$Workbook$;Location=&quot;Table_3533_113_03&quot;;Extended Properties=&quot;&quot;" commandType="0"/>
  </connection>
  <connection id="481" xr16:uid="{F63C811C-B741-4619-8E29-F6243C09E184}" keepAlive="1" name="連線459" type="5" refreshedVersion="0" background="1">
    <dbPr connection="Provider=Microsoft.Mashup.OleDb.1;Data Source=$Workbook$;Location=&quot;Table_6669_113_05&quot;;Extended Properties=&quot;&quot;" commandType="0"/>
  </connection>
  <connection id="482" xr16:uid="{7F11D3CB-1E69-45B3-9B26-B6FD537D0C95}" keepAlive="1" name="連線46" type="5" refreshedVersion="0" background="1">
    <dbPr connection="Provider=Microsoft.Mashup.OleDb.1;Data Source=$Workbook$;Location=&quot;Table_1905_113_04&quot;;Extended Properties=&quot;&quot;" commandType="0"/>
  </connection>
  <connection id="483" xr16:uid="{702A3189-8B9A-4690-9F06-6493C37E3278}" keepAlive="1" name="連線460" type="5" refreshedVersion="0" background="1">
    <dbPr connection="Provider=Microsoft.Mashup.OleDb.1;Data Source=$Workbook$;Location=&quot;Table_6669_113_04&quot;;Extended Properties=&quot;&quot;" commandType="0"/>
  </connection>
  <connection id="484" xr16:uid="{5FA1509E-0391-4573-B56D-254D840C8DC3}" keepAlive="1" name="連線461" type="5" refreshedVersion="0" background="1">
    <dbPr connection="Provider=Microsoft.Mashup.OleDb.1;Data Source=$Workbook$;Location=&quot;Table_6669_113_03&quot;;Extended Properties=&quot;&quot;" commandType="0"/>
  </connection>
  <connection id="485" xr16:uid="{05ADF714-54AF-4320-A80D-4B237B1D24C6}" keepAlive="1" name="連線462" type="5" refreshedVersion="0" background="1">
    <dbPr connection="Provider=Microsoft.Mashup.OleDb.1;Data Source=$Workbook$;Location=&quot;Table_2207_113_05&quot;;Extended Properties=&quot;&quot;" commandType="0"/>
  </connection>
  <connection id="486" xr16:uid="{15739DB7-283B-446F-9184-44EC01132CEF}" keepAlive="1" name="連線463" type="5" refreshedVersion="0" background="1">
    <dbPr connection="Provider=Microsoft.Mashup.OleDb.1;Data Source=$Workbook$;Location=&quot;Table_2207_113_04&quot;;Extended Properties=&quot;&quot;" commandType="0"/>
  </connection>
  <connection id="487" xr16:uid="{8A5A6571-C23B-43F5-B6A7-385F0CE23C22}" keepAlive="1" name="連線464" type="5" refreshedVersion="0" background="1">
    <dbPr connection="Provider=Microsoft.Mashup.OleDb.1;Data Source=$Workbook$;Location=&quot;Table_2207_113_03&quot;;Extended Properties=&quot;&quot;" commandType="0"/>
  </connection>
  <connection id="488" xr16:uid="{0C2A70A4-9FC4-4EB7-8159-FC06E2D7491C}" keepAlive="1" name="連線465" type="5" refreshedVersion="0" background="1">
    <dbPr connection="Provider=Microsoft.Mashup.OleDb.1;Data Source=$Workbook$;Location=&quot;Table_2454_113_05&quot;;Extended Properties=&quot;&quot;" commandType="0"/>
  </connection>
  <connection id="489" xr16:uid="{F894E2FA-5AD4-45CB-B5D2-3E6A92350D71}" keepAlive="1" name="連線466" type="5" refreshedVersion="0" background="1">
    <dbPr connection="Provider=Microsoft.Mashup.OleDb.1;Data Source=$Workbook$;Location=&quot;Table_2454_113_04&quot;;Extended Properties=&quot;&quot;" commandType="0"/>
  </connection>
  <connection id="490" xr16:uid="{8ABF9482-819F-4958-BC85-2451F06F9036}" keepAlive="1" name="連線467" type="5" refreshedVersion="0" background="1">
    <dbPr connection="Provider=Microsoft.Mashup.OleDb.1;Data Source=$Workbook$;Location=&quot;Table_2454_113_03&quot;;Extended Properties=&quot;&quot;" commandType="0"/>
  </connection>
  <connection id="491" xr16:uid="{BF551791-1148-4219-8D93-8C643FE68578}" keepAlive="1" name="連線468" type="5" refreshedVersion="0" background="1">
    <dbPr connection="Provider=Microsoft.Mashup.OleDb.1;Data Source=$Workbook$;Location=&quot;Table_4763_113_05&quot;;Extended Properties=&quot;&quot;" commandType="0"/>
  </connection>
  <connection id="492" xr16:uid="{8D685F14-D283-46E1-A7C4-47E93D176981}" keepAlive="1" name="連線469" type="5" refreshedVersion="0" background="1">
    <dbPr connection="Provider=Microsoft.Mashup.OleDb.1;Data Source=$Workbook$;Location=&quot;Table_4763_113_04&quot;;Extended Properties=&quot;&quot;" commandType="0"/>
  </connection>
  <connection id="493" xr16:uid="{B90BFE8F-E8AB-42FE-A744-DFC063103C15}" keepAlive="1" name="連線47" type="5" refreshedVersion="0" background="1">
    <dbPr connection="Provider=Microsoft.Mashup.OleDb.1;Data Source=$Workbook$;Location=&quot;Table_1905_113_03&quot;;Extended Properties=&quot;&quot;" commandType="0"/>
  </connection>
  <connection id="494" xr16:uid="{CA2A7B3C-E4CB-4308-BB24-943A24326116}" keepAlive="1" name="連線470" type="5" refreshedVersion="0" background="1">
    <dbPr connection="Provider=Microsoft.Mashup.OleDb.1;Data Source=$Workbook$;Location=&quot;Table_4763_113_03&quot;;Extended Properties=&quot;&quot;" commandType="0"/>
  </connection>
  <connection id="495" xr16:uid="{4962F21D-E24E-4AB5-93AF-3F3B052AB7D0}" keepAlive="1" name="連線471" type="5" refreshedVersion="0" background="1">
    <dbPr connection="Provider=Microsoft.Mashup.OleDb.1;Data Source=$Workbook$;Location=&quot;Table_3008_113_05&quot;;Extended Properties=&quot;&quot;" commandType="0"/>
  </connection>
  <connection id="496" xr16:uid="{7153152D-06BF-4075-AF46-FE2D31D3793D}" keepAlive="1" name="連線472" type="5" refreshedVersion="0" background="1">
    <dbPr connection="Provider=Microsoft.Mashup.OleDb.1;Data Source=$Workbook$;Location=&quot;Table_3008_113_04&quot;;Extended Properties=&quot;&quot;" commandType="0"/>
  </connection>
  <connection id="497" xr16:uid="{9C4C7C4B-9083-4A5C-8BF7-5A3AA2BBB1BE}" keepAlive="1" name="連線473" type="5" refreshedVersion="0" background="1">
    <dbPr connection="Provider=Microsoft.Mashup.OleDb.1;Data Source=$Workbook$;Location=&quot;Table_3008_113_03&quot;;Extended Properties=&quot;&quot;" commandType="0"/>
  </connection>
  <connection id="498" xr16:uid="{F3B492F8-CF88-456D-938F-9B523BC9D403}" keepAlive="1" name="連線474" type="5" refreshedVersion="0" background="1">
    <dbPr connection="Provider=Microsoft.Mashup.OleDb.1;Data Source=$Workbook$;Location=&quot;Table_2327_113_05&quot;;Extended Properties=&quot;&quot;" commandType="0"/>
  </connection>
  <connection id="499" xr16:uid="{8F91B233-4FC7-4C5E-B01A-EF0012B75D05}" keepAlive="1" name="連線475" type="5" refreshedVersion="0" background="1">
    <dbPr connection="Provider=Microsoft.Mashup.OleDb.1;Data Source=$Workbook$;Location=&quot;Table_2327_113_04&quot;;Extended Properties=&quot;&quot;" commandType="0"/>
  </connection>
  <connection id="500" xr16:uid="{142BBAB6-5984-4F06-B7EB-BB0DC8BCA306}" keepAlive="1" name="連線476" type="5" refreshedVersion="0" background="1">
    <dbPr connection="Provider=Microsoft.Mashup.OleDb.1;Data Source=$Workbook$;Location=&quot;Table_2327_113_03&quot;;Extended Properties=&quot;&quot;" commandType="0"/>
  </connection>
  <connection id="501" xr16:uid="{8CDE64D5-F750-4AF4-91DF-0806BD854C61}" keepAlive="1" name="連線477" type="5" refreshedVersion="0" background="1">
    <dbPr connection="Provider=Microsoft.Mashup.OleDb.1;Data Source=$Workbook$;Location=&quot;Table_3661_113_05&quot;;Extended Properties=&quot;&quot;" commandType="0"/>
  </connection>
  <connection id="502" xr16:uid="{4AEA2D7B-AFA0-4D8A-8BDD-5605AD945516}" keepAlive="1" name="連線478" type="5" refreshedVersion="0" background="1">
    <dbPr connection="Provider=Microsoft.Mashup.OleDb.1;Data Source=$Workbook$;Location=&quot;Table_3661_113_04&quot;;Extended Properties=&quot;&quot;" commandType="0"/>
  </connection>
  <connection id="503" xr16:uid="{583582D5-B3D8-4106-BC71-EF8378BB8AB0}" keepAlive="1" name="連線479" type="5" refreshedVersion="0" background="1">
    <dbPr connection="Provider=Microsoft.Mashup.OleDb.1;Data Source=$Workbook$;Location=&quot;Table_3661_113_03&quot;;Extended Properties=&quot;&quot;" commandType="0"/>
  </connection>
  <connection id="504" xr16:uid="{CCA54CEC-EF96-4CC1-8E64-26FCD25AB5D6}" keepAlive="1" name="連線48" type="5" refreshedVersion="0" background="1">
    <dbPr connection="Provider=Microsoft.Mashup.OleDb.1;Data Source=$Workbook$;Location=&quot;Table_6409_113_05&quot;;Extended Properties=&quot;&quot;" commandType="0"/>
  </connection>
  <connection id="505" xr16:uid="{8EA0DAF7-2AC6-444F-9D65-14A52E4158D5}" keepAlive="1" name="連線480" type="5" refreshedVersion="0" background="1">
    <dbPr connection="Provider=Microsoft.Mashup.OleDb.1;Data Source=$Workbook$;Location=&quot;Table_2345_113_05&quot;;Extended Properties=&quot;&quot;" commandType="0"/>
  </connection>
  <connection id="506" xr16:uid="{C6C35607-6E2F-47E7-A82C-9BE5D69EF13C}" keepAlive="1" name="連線481" type="5" refreshedVersion="0" background="1">
    <dbPr connection="Provider=Microsoft.Mashup.OleDb.1;Data Source=$Workbook$;Location=&quot;Table_2345_113_04&quot;;Extended Properties=&quot;&quot;" commandType="0"/>
  </connection>
  <connection id="507" xr16:uid="{A7FDC34C-C9ED-4EE0-8F37-46455BB7A551}" keepAlive="1" name="連線482" type="5" refreshedVersion="0" background="1">
    <dbPr connection="Provider=Microsoft.Mashup.OleDb.1;Data Source=$Workbook$;Location=&quot;Table_2345_113_03&quot;;Extended Properties=&quot;&quot;" commandType="0"/>
  </connection>
  <connection id="508" xr16:uid="{08960CEE-0F7D-45AB-BEAF-ACAB1C46FD72}" keepAlive="1" name="連線483" type="5" refreshedVersion="0" background="1">
    <dbPr connection="Provider=Microsoft.Mashup.OleDb.1;Data Source=$Workbook$;Location=&quot;Table_6669_113_05&quot;;Extended Properties=&quot;&quot;" commandType="0"/>
  </connection>
  <connection id="509" xr16:uid="{6EA8A4A7-99D8-42A7-A299-9B7D7D341B56}" keepAlive="1" name="連線484" type="5" refreshedVersion="0" background="1">
    <dbPr connection="Provider=Microsoft.Mashup.OleDb.1;Data Source=$Workbook$;Location=&quot;Table_6669_113_04&quot;;Extended Properties=&quot;&quot;" commandType="0"/>
  </connection>
  <connection id="510" xr16:uid="{22C8BF3B-05A4-4918-B838-5E0B7ADCEAEB}" keepAlive="1" name="連線485" type="5" refreshedVersion="0" background="1">
    <dbPr connection="Provider=Microsoft.Mashup.OleDb.1;Data Source=$Workbook$;Location=&quot;Table_6669_113_03&quot;;Extended Properties=&quot;&quot;" commandType="0"/>
  </connection>
  <connection id="511" xr16:uid="{4BAD2037-E3F1-4380-92DC-15981AFB82C9}" keepAlive="1" name="連線486" type="5" refreshedVersion="0" background="1">
    <dbPr connection="Provider=Microsoft.Mashup.OleDb.1;Data Source=$Workbook$;Location=&quot;Table_3653_113_05&quot;;Extended Properties=&quot;&quot;" commandType="0"/>
  </connection>
  <connection id="512" xr16:uid="{8AFA1D02-A64D-4ECC-A49D-97EA3E1842CA}" keepAlive="1" name="連線487" type="5" refreshedVersion="0" background="1">
    <dbPr connection="Provider=Microsoft.Mashup.OleDb.1;Data Source=$Workbook$;Location=&quot;Table_3653_113_04&quot;;Extended Properties=&quot;&quot;" commandType="0"/>
  </connection>
  <connection id="513" xr16:uid="{FE549888-6613-4119-BFAE-F608232D1A05}" keepAlive="1" name="連線488" type="5" refreshedVersion="0" background="1">
    <dbPr connection="Provider=Microsoft.Mashup.OleDb.1;Data Source=$Workbook$;Location=&quot;Table_3653_113_03&quot;;Extended Properties=&quot;&quot;" commandType="0"/>
  </connection>
  <connection id="514" xr16:uid="{853DEC01-1AF6-4E72-B058-CBFF744EB039}" keepAlive="1" name="連線489" type="5" refreshedVersion="0" background="1">
    <dbPr connection="Provider=Microsoft.Mashup.OleDb.1;Data Source=$Workbook$;Location=&quot;Table_1519_113_05&quot;;Extended Properties=&quot;&quot;" commandType="0"/>
  </connection>
  <connection id="515" xr16:uid="{5AE3F524-8F4F-42D2-BBC9-A1E73A22ED0E}" keepAlive="1" name="連線49" type="5" refreshedVersion="0" background="1">
    <dbPr connection="Provider=Microsoft.Mashup.OleDb.1;Data Source=$Workbook$;Location=&quot;Table_6409_113_04&quot;;Extended Properties=&quot;&quot;" commandType="0"/>
  </connection>
  <connection id="516" xr16:uid="{CB62232D-117E-4DF4-BD61-F0D0F360EE50}" keepAlive="1" name="連線490" type="5" refreshedVersion="0" background="1">
    <dbPr connection="Provider=Microsoft.Mashup.OleDb.1;Data Source=$Workbook$;Location=&quot;Table_1519_113_04&quot;;Extended Properties=&quot;&quot;" commandType="0"/>
  </connection>
  <connection id="517" xr16:uid="{523E508E-E55B-4609-BF2C-AC3881200C69}" keepAlive="1" name="連線491" type="5" refreshedVersion="0" background="1">
    <dbPr connection="Provider=Microsoft.Mashup.OleDb.1;Data Source=$Workbook$;Location=&quot;Table_1519_113_03&quot;;Extended Properties=&quot;&quot;" commandType="0"/>
  </connection>
  <connection id="518" xr16:uid="{F31D10C0-2BD4-48A4-A7B3-0683A3DA1539}" keepAlive="1" name="連線492" type="5" refreshedVersion="0" background="1">
    <dbPr connection="Provider=Microsoft.Mashup.OleDb.1;Data Source=$Workbook$;Location=&quot;Table_1905_113_05&quot;;Extended Properties=&quot;&quot;" commandType="0"/>
  </connection>
  <connection id="519" xr16:uid="{0C4729D3-8DB8-49D4-BE6C-85202B4E7DD6}" keepAlive="1" name="連線493" type="5" refreshedVersion="0" background="1">
    <dbPr connection="Provider=Microsoft.Mashup.OleDb.1;Data Source=$Workbook$;Location=&quot;Table_1905_113_04&quot;;Extended Properties=&quot;&quot;" commandType="0"/>
  </connection>
  <connection id="520" xr16:uid="{AF9B72EA-2B50-4BFF-94A9-30C7D1A9B651}" keepAlive="1" name="連線494" type="5" refreshedVersion="0" background="1">
    <dbPr connection="Provider=Microsoft.Mashup.OleDb.1;Data Source=$Workbook$;Location=&quot;Table_1905_113_03&quot;;Extended Properties=&quot;&quot;" commandType="0"/>
  </connection>
  <connection id="521" xr16:uid="{FB1EBD18-91AD-46C1-A13C-6100096699E1}" keepAlive="1" name="連線495" type="5" refreshedVersion="0" background="1">
    <dbPr connection="Provider=Microsoft.Mashup.OleDb.1;Data Source=$Workbook$;Location=&quot;Table_6409_113_05&quot;;Extended Properties=&quot;&quot;" commandType="0"/>
  </connection>
  <connection id="522" xr16:uid="{8F71EF8B-C320-4F9A-95E3-6F9760A33E6E}" keepAlive="1" name="連線496" type="5" refreshedVersion="0" background="1">
    <dbPr connection="Provider=Microsoft.Mashup.OleDb.1;Data Source=$Workbook$;Location=&quot;Table_6409_113_04&quot;;Extended Properties=&quot;&quot;" commandType="0"/>
  </connection>
  <connection id="523" xr16:uid="{9F1F14F1-14AA-4A41-90AF-53AC7D565DCC}" keepAlive="1" name="連線497" type="5" refreshedVersion="0" background="1">
    <dbPr connection="Provider=Microsoft.Mashup.OleDb.1;Data Source=$Workbook$;Location=&quot;Table_6409_113_03&quot;;Extended Properties=&quot;&quot;" commandType="0"/>
  </connection>
  <connection id="524" xr16:uid="{5A6E8D01-CA04-424E-9F09-35C3704B5323}" keepAlive="1" name="連線498" type="5" refreshedVersion="0" background="1">
    <dbPr connection="Provider=Microsoft.Mashup.OleDb.1;Data Source=$Workbook$;Location=&quot;Table_3443_113_05&quot;;Extended Properties=&quot;&quot;" commandType="0"/>
  </connection>
  <connection id="525" xr16:uid="{0DC80243-DC5B-447A-ABF1-16EF5485082A}" keepAlive="1" name="連線499" type="5" refreshedVersion="0" background="1">
    <dbPr connection="Provider=Microsoft.Mashup.OleDb.1;Data Source=$Workbook$;Location=&quot;Table_3443_113_04&quot;;Extended Properties=&quot;&quot;" commandType="0"/>
  </connection>
  <connection id="526" xr16:uid="{E0059F82-58CE-4839-8C46-714E23603839}" keepAlive="1" name="連線5" type="5" refreshedVersion="0" background="1">
    <dbPr connection="Provider=Microsoft.Mashup.OleDb.1;Data Source=$Workbook$;Location=&quot;Table_2345_113_03&quot;;Extended Properties=&quot;&quot;" commandType="0"/>
  </connection>
  <connection id="527" xr16:uid="{FC0F90F0-F587-4274-B71D-EF89949FEEDB}" keepAlive="1" name="連線50" type="5" refreshedVersion="0" background="1">
    <dbPr connection="Provider=Microsoft.Mashup.OleDb.1;Data Source=$Workbook$;Location=&quot;Table_6409_113_03&quot;;Extended Properties=&quot;&quot;" commandType="0"/>
  </connection>
  <connection id="528" xr16:uid="{674D7486-7A1C-4C8E-8056-6C248C44B350}" keepAlive="1" name="連線500" type="5" refreshedVersion="0" background="1">
    <dbPr connection="Provider=Microsoft.Mashup.OleDb.1;Data Source=$Workbook$;Location=&quot;Table_3443_113_03&quot;;Extended Properties=&quot;&quot;" commandType="0"/>
  </connection>
  <connection id="529" xr16:uid="{D7721804-D340-4192-8676-462F10A80BCB}" keepAlive="1" name="連線501" type="5" refreshedVersion="0" background="1">
    <dbPr connection="Provider=Microsoft.Mashup.OleDb.1;Data Source=$Workbook$;Location=&quot;Table_2637_113_05&quot;;Extended Properties=&quot;&quot;" commandType="0"/>
  </connection>
  <connection id="530" xr16:uid="{9947205D-40DE-4F34-8027-EB80DECCEDC0}" keepAlive="1" name="連線502" type="5" refreshedVersion="0" background="1">
    <dbPr connection="Provider=Microsoft.Mashup.OleDb.1;Data Source=$Workbook$;Location=&quot;Table_2637_113_04&quot;;Extended Properties=&quot;&quot;" commandType="0"/>
  </connection>
  <connection id="531" xr16:uid="{9A92A3BC-9CEF-47DA-807A-04F97ACAA466}" keepAlive="1" name="連線503" type="5" refreshedVersion="0" background="1">
    <dbPr connection="Provider=Microsoft.Mashup.OleDb.1;Data Source=$Workbook$;Location=&quot;Table_2637_113_03&quot;;Extended Properties=&quot;&quot;" commandType="0"/>
  </connection>
  <connection id="532" xr16:uid="{25A6BCFF-6175-4D99-B511-C661DB8F06E3}" keepAlive="1" name="連線504" type="5" refreshedVersion="0" background="1">
    <dbPr connection="Provider=Microsoft.Mashup.OleDb.1;Data Source=$Workbook$;Location=&quot;Table_2455_113_05&quot;;Extended Properties=&quot;&quot;" commandType="0"/>
  </connection>
  <connection id="533" xr16:uid="{F982E503-CF07-4CC0-9F03-55D6272574EB}" keepAlive="1" name="連線505" type="5" refreshedVersion="0" background="1">
    <dbPr connection="Provider=Microsoft.Mashup.OleDb.1;Data Source=$Workbook$;Location=&quot;Table_2455_113_04&quot;;Extended Properties=&quot;&quot;" commandType="0"/>
  </connection>
  <connection id="534" xr16:uid="{1F11B3B7-523B-46C1-914E-2E685AF1F4C0}" keepAlive="1" name="連線506" type="5" refreshedVersion="0" background="1">
    <dbPr connection="Provider=Microsoft.Mashup.OleDb.1;Data Source=$Workbook$;Location=&quot;Table_2455_113_03&quot;;Extended Properties=&quot;&quot;" commandType="0"/>
  </connection>
  <connection id="535" xr16:uid="{B2296F34-3911-4532-BFFB-1DB119E79755}" keepAlive="1" name="連線507" type="5" refreshedVersion="0" background="1">
    <dbPr connection="Provider=Microsoft.Mashup.OleDb.1;Data Source=$Workbook$;Location=&quot;Table_3661_113_05&quot;;Extended Properties=&quot;&quot;" commandType="0"/>
  </connection>
  <connection id="536" xr16:uid="{8B287797-0341-467C-B1AD-4F3B50212F2A}" keepAlive="1" name="連線508" type="5" refreshedVersion="0" background="1">
    <dbPr connection="Provider=Microsoft.Mashup.OleDb.1;Data Source=$Workbook$;Location=&quot;Table_3661_113_04&quot;;Extended Properties=&quot;&quot;" commandType="0"/>
  </connection>
  <connection id="537" xr16:uid="{E62B8A3C-D090-45D8-A073-E1D53501424A}" keepAlive="1" name="連線509" type="5" refreshedVersion="0" background="1">
    <dbPr connection="Provider=Microsoft.Mashup.OleDb.1;Data Source=$Workbook$;Location=&quot;Table_3661_113_03&quot;;Extended Properties=&quot;&quot;" commandType="0"/>
  </connection>
  <connection id="538" xr16:uid="{544CF255-D257-436A-9776-3DB6646A72EC}" keepAlive="1" name="連線51" type="5" refreshedVersion="0" background="1">
    <dbPr connection="Provider=Microsoft.Mashup.OleDb.1;Data Source=$Workbook$;Location=&quot;Table_3443_113_05&quot;;Extended Properties=&quot;&quot;" commandType="0"/>
  </connection>
  <connection id="539" xr16:uid="{354F3153-DD8C-496A-BEF4-3BB88033C503}" keepAlive="1" name="連線510" type="5" refreshedVersion="0" background="1">
    <dbPr connection="Provider=Microsoft.Mashup.OleDb.1;Data Source=$Workbook$;Location=&quot;Table_2345_113_05&quot;;Extended Properties=&quot;&quot;" commandType="0"/>
  </connection>
  <connection id="540" xr16:uid="{CF18C56F-D107-437F-A73B-EFC51F36D4D3}" keepAlive="1" name="連線511" type="5" refreshedVersion="0" background="1">
    <dbPr connection="Provider=Microsoft.Mashup.OleDb.1;Data Source=$Workbook$;Location=&quot;Table_2345_113_04&quot;;Extended Properties=&quot;&quot;" commandType="0"/>
  </connection>
  <connection id="541" xr16:uid="{5A85FEDA-9CD0-4A44-BDAB-9B92546DE1CD}" keepAlive="1" name="連線512" type="5" refreshedVersion="0" background="1">
    <dbPr connection="Provider=Microsoft.Mashup.OleDb.1;Data Source=$Workbook$;Location=&quot;Table_2345_113_03&quot;;Extended Properties=&quot;&quot;" commandType="0"/>
  </connection>
  <connection id="542" xr16:uid="{7A631526-5F8F-4A58-8A38-DFA2FCC41827}" keepAlive="1" name="連線513" type="5" refreshedVersion="0" background="1">
    <dbPr connection="Provider=Microsoft.Mashup.OleDb.1;Data Source=$Workbook$;Location=&quot;Table_6669_113_05&quot;;Extended Properties=&quot;&quot;" commandType="0"/>
  </connection>
  <connection id="543" xr16:uid="{DF224B97-78D4-4293-B6EC-D18A2F2188E5}" keepAlive="1" name="連線514" type="5" refreshedVersion="0" background="1">
    <dbPr connection="Provider=Microsoft.Mashup.OleDb.1;Data Source=$Workbook$;Location=&quot;Table_6669_113_04&quot;;Extended Properties=&quot;&quot;" commandType="0"/>
  </connection>
  <connection id="544" xr16:uid="{811B71FD-B099-4406-9093-5CB6BF965B21}" keepAlive="1" name="連線515" type="5" refreshedVersion="0" background="1">
    <dbPr connection="Provider=Microsoft.Mashup.OleDb.1;Data Source=$Workbook$;Location=&quot;Table_6669_113_03&quot;;Extended Properties=&quot;&quot;" commandType="0"/>
  </connection>
  <connection id="545" xr16:uid="{EB4F6EEC-E0D2-479E-9E8E-3C060D188ACE}" keepAlive="1" name="連線516" type="5" refreshedVersion="0" background="1">
    <dbPr connection="Provider=Microsoft.Mashup.OleDb.1;Data Source=$Workbook$;Location=&quot;Table_3653_113_05&quot;;Extended Properties=&quot;&quot;" commandType="0"/>
  </connection>
  <connection id="546" xr16:uid="{158D6268-59B7-4BCD-B12C-575BCC031D7C}" keepAlive="1" name="連線517" type="5" refreshedVersion="0" background="1">
    <dbPr connection="Provider=Microsoft.Mashup.OleDb.1;Data Source=$Workbook$;Location=&quot;Table_3653_113_04&quot;;Extended Properties=&quot;&quot;" commandType="0"/>
  </connection>
  <connection id="547" xr16:uid="{3B9BED02-CC0E-48B4-938C-FAC601243D0B}" keepAlive="1" name="連線518" type="5" refreshedVersion="0" background="1">
    <dbPr connection="Provider=Microsoft.Mashup.OleDb.1;Data Source=$Workbook$;Location=&quot;Table_3653_113_03&quot;;Extended Properties=&quot;&quot;" commandType="0"/>
  </connection>
  <connection id="548" xr16:uid="{A1C0C492-2D14-4C94-BC1F-801BA05BBE58}" keepAlive="1" name="連線519" type="5" refreshedVersion="0" background="1">
    <dbPr connection="Provider=Microsoft.Mashup.OleDb.1;Data Source=$Workbook$;Location=&quot;Table_1519_113_05&quot;;Extended Properties=&quot;&quot;" commandType="0"/>
  </connection>
  <connection id="549" xr16:uid="{71F1C0DF-8884-40AE-9993-B1F9F8BE56BB}" keepAlive="1" name="連線52" type="5" refreshedVersion="0" background="1">
    <dbPr connection="Provider=Microsoft.Mashup.OleDb.1;Data Source=$Workbook$;Location=&quot;Table_3443_113_04&quot;;Extended Properties=&quot;&quot;" commandType="0"/>
  </connection>
  <connection id="550" xr16:uid="{18F2930B-5B19-49C7-AD5C-A24C972DED93}" keepAlive="1" name="連線520" type="5" refreshedVersion="0" background="1">
    <dbPr connection="Provider=Microsoft.Mashup.OleDb.1;Data Source=$Workbook$;Location=&quot;Table_1519_113_04&quot;;Extended Properties=&quot;&quot;" commandType="0"/>
  </connection>
  <connection id="551" xr16:uid="{C3035D6E-EE71-4B98-B518-9A8524DC041D}" keepAlive="1" name="連線521" type="5" refreshedVersion="0" background="1">
    <dbPr connection="Provider=Microsoft.Mashup.OleDb.1;Data Source=$Workbook$;Location=&quot;Table_1519_113_03&quot;;Extended Properties=&quot;&quot;" commandType="0"/>
  </connection>
  <connection id="552" xr16:uid="{8AABE70B-A107-4B03-938D-ABE7F8237EF1}" keepAlive="1" name="連線522" type="5" refreshedVersion="0" background="1">
    <dbPr connection="Provider=Microsoft.Mashup.OleDb.1;Data Source=$Workbook$;Location=&quot;Table_1905_113_05&quot;;Extended Properties=&quot;&quot;" commandType="0"/>
  </connection>
  <connection id="553" xr16:uid="{22A9EE3E-4676-4A26-9D3F-49AD9ECA6406}" keepAlive="1" name="連線523" type="5" refreshedVersion="0" background="1">
    <dbPr connection="Provider=Microsoft.Mashup.OleDb.1;Data Source=$Workbook$;Location=&quot;Table_1905_113_04&quot;;Extended Properties=&quot;&quot;" commandType="0"/>
  </connection>
  <connection id="554" xr16:uid="{95547963-793A-4774-A10B-ABBA5FD8BC75}" keepAlive="1" name="連線524" type="5" refreshedVersion="0" background="1">
    <dbPr connection="Provider=Microsoft.Mashup.OleDb.1;Data Source=$Workbook$;Location=&quot;Table_1905_113_03&quot;;Extended Properties=&quot;&quot;" commandType="0"/>
  </connection>
  <connection id="555" xr16:uid="{B8D36239-2FD4-42B0-99F5-10F639ED6E9D}" keepAlive="1" name="連線525" type="5" refreshedVersion="0" background="1">
    <dbPr connection="Provider=Microsoft.Mashup.OleDb.1;Data Source=$Workbook$;Location=&quot;Table_6409_113_05&quot;;Extended Properties=&quot;&quot;" commandType="0"/>
  </connection>
  <connection id="556" xr16:uid="{5830F7EA-EF0C-4FA2-B13F-26DFA96DDBC6}" keepAlive="1" name="連線526" type="5" refreshedVersion="0" background="1">
    <dbPr connection="Provider=Microsoft.Mashup.OleDb.1;Data Source=$Workbook$;Location=&quot;Table_6409_113_04&quot;;Extended Properties=&quot;&quot;" commandType="0"/>
  </connection>
  <connection id="557" xr16:uid="{98086461-9253-4427-966F-589A5710262F}" keepAlive="1" name="連線527" type="5" refreshedVersion="0" background="1">
    <dbPr connection="Provider=Microsoft.Mashup.OleDb.1;Data Source=$Workbook$;Location=&quot;Table_6409_113_03&quot;;Extended Properties=&quot;&quot;" commandType="0"/>
  </connection>
  <connection id="558" xr16:uid="{DE8FB9BD-900E-4F4C-992E-3BADEB56FF84}" keepAlive="1" name="連線528" type="5" refreshedVersion="0" background="1">
    <dbPr connection="Provider=Microsoft.Mashup.OleDb.1;Data Source=$Workbook$;Location=&quot;Table_3443_113_05&quot;;Extended Properties=&quot;&quot;" commandType="0"/>
  </connection>
  <connection id="559" xr16:uid="{B183111E-4212-4928-9C32-DA63E879F015}" keepAlive="1" name="連線529" type="5" refreshedVersion="0" background="1">
    <dbPr connection="Provider=Microsoft.Mashup.OleDb.1;Data Source=$Workbook$;Location=&quot;Table_3443_113_04&quot;;Extended Properties=&quot;&quot;" commandType="0"/>
  </connection>
  <connection id="560" xr16:uid="{8BC69E6C-BE6E-4E86-9BFC-28FEA53B4638}" keepAlive="1" name="連線53" type="5" refreshedVersion="0" background="1">
    <dbPr connection="Provider=Microsoft.Mashup.OleDb.1;Data Source=$Workbook$;Location=&quot;Table_3443_113_03&quot;;Extended Properties=&quot;&quot;" commandType="0"/>
  </connection>
  <connection id="561" xr16:uid="{FA70D5EA-7C39-4B33-8154-CC406733CAC6}" keepAlive="1" name="連線530" type="5" refreshedVersion="0" background="1">
    <dbPr connection="Provider=Microsoft.Mashup.OleDb.1;Data Source=$Workbook$;Location=&quot;Table_3443_113_03&quot;;Extended Properties=&quot;&quot;" commandType="0"/>
  </connection>
  <connection id="562" xr16:uid="{D06D877F-65D1-47C1-A9FF-4CCD9696A1F7}" keepAlive="1" name="連線531" type="5" refreshedVersion="0" background="1">
    <dbPr connection="Provider=Microsoft.Mashup.OleDb.1;Data Source=$Workbook$;Location=&quot;Table_2637_113_05&quot;;Extended Properties=&quot;&quot;" commandType="0"/>
  </connection>
  <connection id="563" xr16:uid="{ED96E9A8-B38D-4AB7-8B8D-5719A12AE9EB}" keepAlive="1" name="連線532" type="5" refreshedVersion="0" background="1">
    <dbPr connection="Provider=Microsoft.Mashup.OleDb.1;Data Source=$Workbook$;Location=&quot;Table_2637_113_04&quot;;Extended Properties=&quot;&quot;" commandType="0"/>
  </connection>
  <connection id="564" xr16:uid="{DAD371A4-0B86-4B07-A543-6755816CFF92}" keepAlive="1" name="連線533" type="5" refreshedVersion="0" background="1">
    <dbPr connection="Provider=Microsoft.Mashup.OleDb.1;Data Source=$Workbook$;Location=&quot;Table_2637_113_03&quot;;Extended Properties=&quot;&quot;" commandType="0"/>
  </connection>
  <connection id="565" xr16:uid="{0BD8AF93-3739-49D9-8634-65EE70C786A5}" keepAlive="1" name="連線534" type="5" refreshedVersion="0" background="1">
    <dbPr connection="Provider=Microsoft.Mashup.OleDb.1;Data Source=$Workbook$;Location=&quot;Table_2455_113_05&quot;;Extended Properties=&quot;&quot;" commandType="0"/>
  </connection>
  <connection id="566" xr16:uid="{B4076A3F-FAB3-4E03-801E-6456D8A6F2E1}" keepAlive="1" name="連線535" type="5" refreshedVersion="0" background="1">
    <dbPr connection="Provider=Microsoft.Mashup.OleDb.1;Data Source=$Workbook$;Location=&quot;Table_2455_113_04&quot;;Extended Properties=&quot;&quot;" commandType="0"/>
  </connection>
  <connection id="567" xr16:uid="{4E2CE684-FB13-4628-873E-040E3CE8B756}" keepAlive="1" name="連線536" type="5" refreshedVersion="0" background="1">
    <dbPr connection="Provider=Microsoft.Mashup.OleDb.1;Data Source=$Workbook$;Location=&quot;Table_2455_113_03&quot;;Extended Properties=&quot;&quot;" commandType="0"/>
  </connection>
  <connection id="568" xr16:uid="{FC4E9698-52A1-4370-BE3D-C4C1CED02F45}" keepAlive="1" name="連線537" type="5" refreshedVersion="0" background="1">
    <dbPr connection="Provider=Microsoft.Mashup.OleDb.1;Data Source=$Workbook$;Location=&quot;Table_3661_113_05&quot;;Extended Properties=&quot;&quot;" commandType="0"/>
  </connection>
  <connection id="569" xr16:uid="{F1CEB135-0D32-41BA-94AD-D37A3652520B}" keepAlive="1" name="連線538" type="5" refreshedVersion="0" background="1">
    <dbPr connection="Provider=Microsoft.Mashup.OleDb.1;Data Source=$Workbook$;Location=&quot;Table_3661_113_04&quot;;Extended Properties=&quot;&quot;" commandType="0"/>
  </connection>
  <connection id="570" xr16:uid="{B3C02F66-9DF0-4930-833F-377F1E9142B3}" keepAlive="1" name="連線539" type="5" refreshedVersion="0" background="1">
    <dbPr connection="Provider=Microsoft.Mashup.OleDb.1;Data Source=$Workbook$;Location=&quot;Table_3661_113_03&quot;;Extended Properties=&quot;&quot;" commandType="0"/>
  </connection>
  <connection id="571" xr16:uid="{E47711E8-98E7-49D4-B2B3-869CEB43B206}" keepAlive="1" name="連線54" type="5" refreshedVersion="0" background="1">
    <dbPr connection="Provider=Microsoft.Mashup.OleDb.1;Data Source=$Workbook$;Location=&quot;Table_2637_113_05&quot;;Extended Properties=&quot;&quot;" commandType="0"/>
  </connection>
  <connection id="572" xr16:uid="{63A241EC-1DFC-4B27-B3B5-036FD1484F02}" keepAlive="1" name="連線540" type="5" refreshedVersion="0" background="1">
    <dbPr connection="Provider=Microsoft.Mashup.OleDb.1;Data Source=$Workbook$;Location=&quot;Table_4938_113_05&quot;;Extended Properties=&quot;&quot;" commandType="0"/>
  </connection>
  <connection id="573" xr16:uid="{A71F1151-A6C8-4597-BE49-3661F76E54D8}" keepAlive="1" name="連線541" type="5" refreshedVersion="0" background="1">
    <dbPr connection="Provider=Microsoft.Mashup.OleDb.1;Data Source=$Workbook$;Location=&quot;Table_4938_113_04&quot;;Extended Properties=&quot;&quot;" commandType="0"/>
  </connection>
  <connection id="574" xr16:uid="{223DA7C0-D547-42B1-948F-76ED4B78822D}" keepAlive="1" name="連線542" type="5" refreshedVersion="0" background="1">
    <dbPr connection="Provider=Microsoft.Mashup.OleDb.1;Data Source=$Workbook$;Location=&quot;Table_4938_113_03&quot;;Extended Properties=&quot;&quot;" commandType="0"/>
  </connection>
  <connection id="575" xr16:uid="{7B82A0FF-C9AB-471E-9324-99821EDCD2E4}" keepAlive="1" name="連線543" type="5" refreshedVersion="0" background="1">
    <dbPr connection="Provider=Microsoft.Mashup.OleDb.1;Data Source=$Workbook$;Location=&quot;Table_2357_113_05&quot;;Extended Properties=&quot;&quot;" commandType="0"/>
  </connection>
  <connection id="576" xr16:uid="{0A337536-F442-44B5-AEB2-BCA7184026FF}" keepAlive="1" name="連線544" type="5" refreshedVersion="0" background="1">
    <dbPr connection="Provider=Microsoft.Mashup.OleDb.1;Data Source=$Workbook$;Location=&quot;Table_2357_113_04&quot;;Extended Properties=&quot;&quot;" commandType="0"/>
  </connection>
  <connection id="577" xr16:uid="{CF7CFF46-2D4C-4F9D-96F3-6C0E16D66BC4}" keepAlive="1" name="連線545" type="5" refreshedVersion="0" background="1">
    <dbPr connection="Provider=Microsoft.Mashup.OleDb.1;Data Source=$Workbook$;Location=&quot;Table_2357_113_03&quot;;Extended Properties=&quot;&quot;" commandType="0"/>
  </connection>
  <connection id="578" xr16:uid="{1D2CC7A2-EB44-467D-A4C3-4600650CD292}" keepAlive="1" name="連線546" type="5" refreshedVersion="0" background="1">
    <dbPr connection="Provider=Microsoft.Mashup.OleDb.1;Data Source=$Workbook$;Location=&quot;Table_3036_113_05&quot;;Extended Properties=&quot;&quot;" commandType="0"/>
  </connection>
  <connection id="579" xr16:uid="{E26C2B20-3228-486A-B3D5-49B49D0D2140}" keepAlive="1" name="連線547" type="5" refreshedVersion="0" background="1">
    <dbPr connection="Provider=Microsoft.Mashup.OleDb.1;Data Source=$Workbook$;Location=&quot;Table_3036_113_04&quot;;Extended Properties=&quot;&quot;" commandType="0"/>
  </connection>
  <connection id="580" xr16:uid="{D8206B47-0BC6-46A8-80A8-09955CCED86C}" keepAlive="1" name="連線548" type="5" refreshedVersion="0" background="1">
    <dbPr connection="Provider=Microsoft.Mashup.OleDb.1;Data Source=$Workbook$;Location=&quot;Table_3036_113_03&quot;;Extended Properties=&quot;&quot;" commandType="0"/>
  </connection>
  <connection id="581" xr16:uid="{BDE0EB47-21E3-4E4A-AC0A-CD91ED94E28F}" keepAlive="1" name="連線549" type="5" refreshedVersion="0" background="1">
    <dbPr connection="Provider=Microsoft.Mashup.OleDb.1;Data Source=$Workbook$;Location=&quot;Table_6669_113_05&quot;;Extended Properties=&quot;&quot;" commandType="0"/>
  </connection>
  <connection id="582" xr16:uid="{B49A898B-210D-4B90-BF3F-D38F7A08F6FD}" keepAlive="1" name="連線55" type="5" refreshedVersion="0" background="1">
    <dbPr connection="Provider=Microsoft.Mashup.OleDb.1;Data Source=$Workbook$;Location=&quot;Table_2637_113_04&quot;;Extended Properties=&quot;&quot;" commandType="0"/>
  </connection>
  <connection id="583" xr16:uid="{72784B6D-F92F-4A19-93BC-58D5056F7758}" keepAlive="1" name="連線550" type="5" refreshedVersion="0" background="1">
    <dbPr connection="Provider=Microsoft.Mashup.OleDb.1;Data Source=$Workbook$;Location=&quot;Table_6669_113_04&quot;;Extended Properties=&quot;&quot;" commandType="0"/>
  </connection>
  <connection id="584" xr16:uid="{3AC7BD7E-CB2C-4EBE-9F51-2A0F01617B10}" keepAlive="1" name="連線551" type="5" refreshedVersion="0" background="1">
    <dbPr connection="Provider=Microsoft.Mashup.OleDb.1;Data Source=$Workbook$;Location=&quot;Table_6669_113_03&quot;;Extended Properties=&quot;&quot;" commandType="0"/>
  </connection>
  <connection id="585" xr16:uid="{EBD807D0-58D1-4AA2-A60F-696211FCA564}" keepAlive="1" name="連線552" type="5" refreshedVersion="0" background="1">
    <dbPr connection="Provider=Microsoft.Mashup.OleDb.1;Data Source=$Workbook$;Location=&quot;Table_1809_113_05&quot;;Extended Properties=&quot;&quot;" commandType="0"/>
  </connection>
  <connection id="586" xr16:uid="{FE80EB49-30DE-41D7-98F8-903912F36E1C}" keepAlive="1" name="連線553" type="5" refreshedVersion="0" background="1">
    <dbPr connection="Provider=Microsoft.Mashup.OleDb.1;Data Source=$Workbook$;Location=&quot;Table_1809_113_04&quot;;Extended Properties=&quot;&quot;" commandType="0"/>
  </connection>
  <connection id="587" xr16:uid="{671FCB23-0E0A-4506-A0EB-FC2ECE23F800}" keepAlive="1" name="連線554" type="5" refreshedVersion="0" background="1">
    <dbPr connection="Provider=Microsoft.Mashup.OleDb.1;Data Source=$Workbook$;Location=&quot;Table_1809_113_03&quot;;Extended Properties=&quot;&quot;" commandType="0"/>
  </connection>
  <connection id="588" xr16:uid="{9F1CE8F0-25B4-47F5-AE59-453A15ED8E7D}" keepAlive="1" name="連線555" type="5" refreshedVersion="0" background="1">
    <dbPr connection="Provider=Microsoft.Mashup.OleDb.1;Data Source=$Workbook$;Location=&quot;Table_3356_113_05&quot;;Extended Properties=&quot;&quot;" commandType="0"/>
  </connection>
  <connection id="589" xr16:uid="{7A950FE5-CD5D-4F95-A2B9-A18D9D770C0F}" keepAlive="1" name="連線556" type="5" refreshedVersion="0" background="1">
    <dbPr connection="Provider=Microsoft.Mashup.OleDb.1;Data Source=$Workbook$;Location=&quot;Table_3356_113_04&quot;;Extended Properties=&quot;&quot;" commandType="0"/>
  </connection>
  <connection id="590" xr16:uid="{E46223A3-E9E6-48D7-939F-9AF498791083}" keepAlive="1" name="連線557" type="5" refreshedVersion="0" background="1">
    <dbPr connection="Provider=Microsoft.Mashup.OleDb.1;Data Source=$Workbook$;Location=&quot;Table_3356_113_03&quot;;Extended Properties=&quot;&quot;" commandType="0"/>
  </connection>
  <connection id="591" xr16:uid="{F60C4650-0CE7-47C3-A4E8-64394330F733}" keepAlive="1" name="連線558" type="5" refreshedVersion="0" background="1">
    <dbPr connection="Provider=Microsoft.Mashup.OleDb.1;Data Source=$Workbook$;Location=&quot;Table_6414_113_05&quot;;Extended Properties=&quot;&quot;" commandType="0"/>
  </connection>
  <connection id="592" xr16:uid="{8FD27BD7-B346-42B3-BE50-0E006AA8AEFA}" keepAlive="1" name="連線559" type="5" refreshedVersion="0" background="1">
    <dbPr connection="Provider=Microsoft.Mashup.OleDb.1;Data Source=$Workbook$;Location=&quot;Table_6414_113_04&quot;;Extended Properties=&quot;&quot;" commandType="0"/>
  </connection>
  <connection id="593" xr16:uid="{0706EA26-D98E-47F9-9FCA-E9C8D4FCA19E}" keepAlive="1" name="連線56" type="5" refreshedVersion="0" background="1">
    <dbPr connection="Provider=Microsoft.Mashup.OleDb.1;Data Source=$Workbook$;Location=&quot;Table_2637_113_03&quot;;Extended Properties=&quot;&quot;" commandType="0"/>
  </connection>
  <connection id="594" xr16:uid="{BE8BBAF3-7D3D-49A7-956E-798BC548D5D5}" keepAlive="1" name="連線560" type="5" refreshedVersion="0" background="1">
    <dbPr connection="Provider=Microsoft.Mashup.OleDb.1;Data Source=$Workbook$;Location=&quot;Table_6414_113_03&quot;;Extended Properties=&quot;&quot;" commandType="0"/>
  </connection>
  <connection id="595" xr16:uid="{2BAD55D6-34D5-4DFC-80E7-6D348074DAAA}" keepAlive="1" name="連線561" type="5" refreshedVersion="0" background="1">
    <dbPr connection="Provider=Microsoft.Mashup.OleDb.1;Data Source=$Workbook$;Location=&quot;Table_1905_113_05&quot;;Extended Properties=&quot;&quot;" commandType="0"/>
  </connection>
  <connection id="596" xr16:uid="{54821407-F87B-4A44-89A6-90D40B32C854}" keepAlive="1" name="連線562" type="5" refreshedVersion="0" background="1">
    <dbPr connection="Provider=Microsoft.Mashup.OleDb.1;Data Source=$Workbook$;Location=&quot;Table_1905_113_04&quot;;Extended Properties=&quot;&quot;" commandType="0"/>
  </connection>
  <connection id="597" xr16:uid="{698DBB2A-F4B6-453E-9E44-26DDF0DEAED1}" keepAlive="1" name="連線563" type="5" refreshedVersion="0" background="1">
    <dbPr connection="Provider=Microsoft.Mashup.OleDb.1;Data Source=$Workbook$;Location=&quot;Table_1905_113_03&quot;;Extended Properties=&quot;&quot;" commandType="0"/>
  </connection>
  <connection id="598" xr16:uid="{17DEFEE6-4CC2-4F3A-8E94-9D77DDCB4004}" keepAlive="1" name="連線564" type="5" refreshedVersion="0" background="1">
    <dbPr connection="Provider=Microsoft.Mashup.OleDb.1;Data Source=$Workbook$;Location=&quot;Table_3504_113_05&quot;;Extended Properties=&quot;&quot;" commandType="0"/>
  </connection>
  <connection id="599" xr16:uid="{B2769A01-F9FD-4DC4-B437-3C46C941DB69}" keepAlive="1" name="連線565" type="5" refreshedVersion="0" background="1">
    <dbPr connection="Provider=Microsoft.Mashup.OleDb.1;Data Source=$Workbook$;Location=&quot;Table_3504_113_04&quot;;Extended Properties=&quot;&quot;" commandType="0"/>
  </connection>
  <connection id="600" xr16:uid="{438C9553-7DFA-46EA-8FBF-7495C03EEB90}" keepAlive="1" name="連線566" type="5" refreshedVersion="0" background="1">
    <dbPr connection="Provider=Microsoft.Mashup.OleDb.1;Data Source=$Workbook$;Location=&quot;Table_3504_113_03&quot;;Extended Properties=&quot;&quot;" commandType="0"/>
  </connection>
  <connection id="601" xr16:uid="{63E90458-DB9C-4479-85DB-EFFAC04E825C}" keepAlive="1" name="連線567" type="5" refreshedVersion="0" background="1">
    <dbPr connection="Provider=Microsoft.Mashup.OleDb.1;Data Source=$Workbook$;Location=&quot;Table_2338_113_05&quot;;Extended Properties=&quot;&quot;" commandType="0"/>
  </connection>
  <connection id="602" xr16:uid="{AA8B6B7C-6A00-4C82-B2B0-EF5F36E68CF0}" keepAlive="1" name="連線568" type="5" refreshedVersion="0" background="1">
    <dbPr connection="Provider=Microsoft.Mashup.OleDb.1;Data Source=$Workbook$;Location=&quot;Table_2338_113_04&quot;;Extended Properties=&quot;&quot;" commandType="0"/>
  </connection>
  <connection id="603" xr16:uid="{0BCB2D14-0813-45A9-BE44-09F39482C71F}" keepAlive="1" name="連線569" type="5" refreshedVersion="0" background="1">
    <dbPr connection="Provider=Microsoft.Mashup.OleDb.1;Data Source=$Workbook$;Location=&quot;Table_2338_113_03&quot;;Extended Properties=&quot;&quot;" commandType="0"/>
  </connection>
  <connection id="604" xr16:uid="{5CDFBC9C-FD1D-4EC0-A555-79EF59F7F479}" keepAlive="1" name="連線57" type="5" refreshedVersion="0" background="1">
    <dbPr connection="Provider=Microsoft.Mashup.OleDb.1;Data Source=$Workbook$;Location=&quot;Table_3661_113_05&quot;;Extended Properties=&quot;&quot;" commandType="0"/>
  </connection>
  <connection id="605" xr16:uid="{FD47D0C5-B7DD-4344-9BEC-F3D35402208E}" keepAlive="1" name="連線570" type="5" refreshedVersion="0" background="1">
    <dbPr connection="Provider=Microsoft.Mashup.OleDb.1;Data Source=$Workbook$;Location=&quot;Table_4938_113_05&quot;;Extended Properties=&quot;&quot;" commandType="0"/>
  </connection>
  <connection id="606" xr16:uid="{2213B7B0-F88A-48A4-B530-7607FCD50482}" keepAlive="1" name="連線571" type="5" refreshedVersion="0" background="1">
    <dbPr connection="Provider=Microsoft.Mashup.OleDb.1;Data Source=$Workbook$;Location=&quot;Table_4938_113_04&quot;;Extended Properties=&quot;&quot;" commandType="0"/>
  </connection>
  <connection id="607" xr16:uid="{1A9DB7C6-CE3B-4A00-BBA3-55EF70278EC0}" keepAlive="1" name="連線572" type="5" refreshedVersion="0" background="1">
    <dbPr connection="Provider=Microsoft.Mashup.OleDb.1;Data Source=$Workbook$;Location=&quot;Table_4938_113_03&quot;;Extended Properties=&quot;&quot;" commandType="0"/>
  </connection>
  <connection id="608" xr16:uid="{98D1C16E-0390-4B42-A42A-574B7F9E5872}" keepAlive="1" name="連線573" type="5" refreshedVersion="0" background="1">
    <dbPr connection="Provider=Microsoft.Mashup.OleDb.1;Data Source=$Workbook$;Location=&quot;Table_2357_113_05&quot;;Extended Properties=&quot;&quot;" commandType="0"/>
  </connection>
  <connection id="609" xr16:uid="{411D2EAD-D8F1-44CD-A0DE-0832095F2510}" keepAlive="1" name="連線574" type="5" refreshedVersion="0" background="1">
    <dbPr connection="Provider=Microsoft.Mashup.OleDb.1;Data Source=$Workbook$;Location=&quot;Table_2357_113_04&quot;;Extended Properties=&quot;&quot;" commandType="0"/>
  </connection>
  <connection id="610" xr16:uid="{C3113E43-C74F-43FF-8B21-7BF7860B8FA9}" keepAlive="1" name="連線575" type="5" refreshedVersion="0" background="1">
    <dbPr connection="Provider=Microsoft.Mashup.OleDb.1;Data Source=$Workbook$;Location=&quot;Table_2357_113_03&quot;;Extended Properties=&quot;&quot;" commandType="0"/>
  </connection>
  <connection id="611" xr16:uid="{007D97B6-4FB8-4F8A-B4D2-EE255E7BB0C1}" keepAlive="1" name="連線576" type="5" refreshedVersion="0" background="1">
    <dbPr connection="Provider=Microsoft.Mashup.OleDb.1;Data Source=$Workbook$;Location=&quot;Table_3036_113_05&quot;;Extended Properties=&quot;&quot;" commandType="0"/>
  </connection>
  <connection id="612" xr16:uid="{B72348FD-B067-4797-BB76-6DED0C5A725B}" keepAlive="1" name="連線577" type="5" refreshedVersion="0" background="1">
    <dbPr connection="Provider=Microsoft.Mashup.OleDb.1;Data Source=$Workbook$;Location=&quot;Table_3036_113_04&quot;;Extended Properties=&quot;&quot;" commandType="0"/>
  </connection>
  <connection id="613" xr16:uid="{E48CCB91-1F28-4225-BE0E-911F59354EBB}" keepAlive="1" name="連線578" type="5" refreshedVersion="0" background="1">
    <dbPr connection="Provider=Microsoft.Mashup.OleDb.1;Data Source=$Workbook$;Location=&quot;Table_3036_113_03&quot;;Extended Properties=&quot;&quot;" commandType="0"/>
  </connection>
  <connection id="614" xr16:uid="{FEAFD750-BABA-4652-8A5E-6B8B25DF07C4}" keepAlive="1" name="連線579" type="5" refreshedVersion="0" background="1">
    <dbPr connection="Provider=Microsoft.Mashup.OleDb.1;Data Source=$Workbook$;Location=&quot;Table_6669_113_05&quot;;Extended Properties=&quot;&quot;" commandType="0"/>
  </connection>
  <connection id="615" xr16:uid="{4B96A63A-5164-49C0-9A52-C5A772CD18AD}" keepAlive="1" name="連線58" type="5" refreshedVersion="0" background="1">
    <dbPr connection="Provider=Microsoft.Mashup.OleDb.1;Data Source=$Workbook$;Location=&quot;Table_3661_113_04&quot;;Extended Properties=&quot;&quot;" commandType="0"/>
  </connection>
  <connection id="616" xr16:uid="{5B3E836C-8965-464B-9BA4-AB3AB121F6AB}" keepAlive="1" name="連線580" type="5" refreshedVersion="0" background="1">
    <dbPr connection="Provider=Microsoft.Mashup.OleDb.1;Data Source=$Workbook$;Location=&quot;Table_6669_113_04&quot;;Extended Properties=&quot;&quot;" commandType="0"/>
  </connection>
  <connection id="617" xr16:uid="{49145666-E592-482C-9C6C-9FA67CBD899E}" keepAlive="1" name="連線581" type="5" refreshedVersion="0" background="1">
    <dbPr connection="Provider=Microsoft.Mashup.OleDb.1;Data Source=$Workbook$;Location=&quot;Table_6669_113_03&quot;;Extended Properties=&quot;&quot;" commandType="0"/>
  </connection>
  <connection id="618" xr16:uid="{F8E4CC74-001B-4B4B-A8EA-C2538799DAFF}" keepAlive="1" name="連線582" type="5" refreshedVersion="0" background="1">
    <dbPr connection="Provider=Microsoft.Mashup.OleDb.1;Data Source=$Workbook$;Location=&quot;Table_1809_113_05&quot;;Extended Properties=&quot;&quot;" commandType="0"/>
  </connection>
  <connection id="619" xr16:uid="{60716CF5-93CE-4986-AD03-815E94091132}" keepAlive="1" name="連線583" type="5" refreshedVersion="0" background="1">
    <dbPr connection="Provider=Microsoft.Mashup.OleDb.1;Data Source=$Workbook$;Location=&quot;Table_1809_113_04&quot;;Extended Properties=&quot;&quot;" commandType="0"/>
  </connection>
  <connection id="620" xr16:uid="{3B8B327C-7895-40BB-B080-1076011AABBC}" keepAlive="1" name="連線584" type="5" refreshedVersion="0" background="1">
    <dbPr connection="Provider=Microsoft.Mashup.OleDb.1;Data Source=$Workbook$;Location=&quot;Table_1809_113_03&quot;;Extended Properties=&quot;&quot;" commandType="0"/>
  </connection>
  <connection id="621" xr16:uid="{4EE679DB-E2F0-4E74-B059-4E1D22E0EA8B}" keepAlive="1" name="連線585" type="5" refreshedVersion="0" background="1">
    <dbPr connection="Provider=Microsoft.Mashup.OleDb.1;Data Source=$Workbook$;Location=&quot;Table_3356_113_05&quot;;Extended Properties=&quot;&quot;" commandType="0"/>
  </connection>
  <connection id="622" xr16:uid="{0C5EA3DB-EF69-4529-9CDA-329987DBC8AC}" keepAlive="1" name="連線586" type="5" refreshedVersion="0" background="1">
    <dbPr connection="Provider=Microsoft.Mashup.OleDb.1;Data Source=$Workbook$;Location=&quot;Table_3356_113_04&quot;;Extended Properties=&quot;&quot;" commandType="0"/>
  </connection>
  <connection id="623" xr16:uid="{58D6F3F9-F9CD-4606-8FAC-1830CEC86B9C}" keepAlive="1" name="連線587" type="5" refreshedVersion="0" background="1">
    <dbPr connection="Provider=Microsoft.Mashup.OleDb.1;Data Source=$Workbook$;Location=&quot;Table_3356_113_03&quot;;Extended Properties=&quot;&quot;" commandType="0"/>
  </connection>
  <connection id="624" xr16:uid="{A7576E05-0FB6-4718-863B-BC2E0CA88E6C}" keepAlive="1" name="連線588" type="5" refreshedVersion="0" background="1">
    <dbPr connection="Provider=Microsoft.Mashup.OleDb.1;Data Source=$Workbook$;Location=&quot;Table_6414_113_05&quot;;Extended Properties=&quot;&quot;" commandType="0"/>
  </connection>
  <connection id="625" xr16:uid="{784D9683-64C8-4342-9715-15C481D9ADE2}" keepAlive="1" name="連線589" type="5" refreshedVersion="0" background="1">
    <dbPr connection="Provider=Microsoft.Mashup.OleDb.1;Data Source=$Workbook$;Location=&quot;Table_6414_113_04&quot;;Extended Properties=&quot;&quot;" commandType="0"/>
  </connection>
  <connection id="626" xr16:uid="{2C42D61D-8E87-4643-9E2C-89015ADD4331}" keepAlive="1" name="連線59" type="5" refreshedVersion="0" background="1">
    <dbPr connection="Provider=Microsoft.Mashup.OleDb.1;Data Source=$Workbook$;Location=&quot;Table_3661_113_03&quot;;Extended Properties=&quot;&quot;" commandType="0"/>
  </connection>
  <connection id="627" xr16:uid="{2393F36D-0CD4-46E9-B744-86079ADB5AD6}" keepAlive="1" name="連線590" type="5" refreshedVersion="0" background="1">
    <dbPr connection="Provider=Microsoft.Mashup.OleDb.1;Data Source=$Workbook$;Location=&quot;Table_6414_113_03&quot;;Extended Properties=&quot;&quot;" commandType="0"/>
  </connection>
  <connection id="628" xr16:uid="{0A6CD9EA-EF5D-4730-8D86-2845494EA4AE}" keepAlive="1" name="連線591" type="5" refreshedVersion="0" background="1">
    <dbPr connection="Provider=Microsoft.Mashup.OleDb.1;Data Source=$Workbook$;Location=&quot;Table_1905_113_05&quot;;Extended Properties=&quot;&quot;" commandType="0"/>
  </connection>
  <connection id="629" xr16:uid="{BA321784-9530-4B92-A70B-DA857D18D07B}" keepAlive="1" name="連線592" type="5" refreshedVersion="0" background="1">
    <dbPr connection="Provider=Microsoft.Mashup.OleDb.1;Data Source=$Workbook$;Location=&quot;Table_1905_113_04&quot;;Extended Properties=&quot;&quot;" commandType="0"/>
  </connection>
  <connection id="630" xr16:uid="{1541EE34-BA07-4E9C-9149-234A3AD17DDB}" keepAlive="1" name="連線593" type="5" refreshedVersion="0" background="1">
    <dbPr connection="Provider=Microsoft.Mashup.OleDb.1;Data Source=$Workbook$;Location=&quot;Table_1905_113_03&quot;;Extended Properties=&quot;&quot;" commandType="0"/>
  </connection>
  <connection id="631" xr16:uid="{219CB4E9-8D3D-4269-8BDC-7A5EC75198B8}" keepAlive="1" name="連線594" type="5" refreshedVersion="0" background="1">
    <dbPr connection="Provider=Microsoft.Mashup.OleDb.1;Data Source=$Workbook$;Location=&quot;Table_3504_113_05&quot;;Extended Properties=&quot;&quot;" commandType="0"/>
  </connection>
  <connection id="632" xr16:uid="{EB84F724-4C96-4FCF-A6ED-DCC9C88E999C}" keepAlive="1" name="連線595" type="5" refreshedVersion="0" background="1">
    <dbPr connection="Provider=Microsoft.Mashup.OleDb.1;Data Source=$Workbook$;Location=&quot;Table_3504_113_04&quot;;Extended Properties=&quot;&quot;" commandType="0"/>
  </connection>
  <connection id="633" xr16:uid="{1DB1B8D6-8A90-4E3A-93F5-753668A73141}" keepAlive="1" name="連線596" type="5" refreshedVersion="0" background="1">
    <dbPr connection="Provider=Microsoft.Mashup.OleDb.1;Data Source=$Workbook$;Location=&quot;Table_3504_113_03&quot;;Extended Properties=&quot;&quot;" commandType="0"/>
  </connection>
  <connection id="634" xr16:uid="{1BC08242-BF3E-4DBD-B96C-1DC31559A359}" keepAlive="1" name="連線597" type="5" refreshedVersion="0" background="1">
    <dbPr connection="Provider=Microsoft.Mashup.OleDb.1;Data Source=$Workbook$;Location=&quot;Table_2338_113_05&quot;;Extended Properties=&quot;&quot;" commandType="0"/>
  </connection>
  <connection id="635" xr16:uid="{97A266A9-F1AE-418A-9B0B-F532274EE4EF}" keepAlive="1" name="連線598" type="5" refreshedVersion="0" background="1">
    <dbPr connection="Provider=Microsoft.Mashup.OleDb.1;Data Source=$Workbook$;Location=&quot;Table_2338_113_04&quot;;Extended Properties=&quot;&quot;" commandType="0"/>
  </connection>
  <connection id="636" xr16:uid="{DC4B4AD1-DE53-4F37-A22F-6370E25A288F}" keepAlive="1" name="連線599" type="5" refreshedVersion="0" background="1">
    <dbPr connection="Provider=Microsoft.Mashup.OleDb.1;Data Source=$Workbook$;Location=&quot;Table_2338_113_03&quot;;Extended Properties=&quot;&quot;" commandType="0"/>
  </connection>
  <connection id="637" xr16:uid="{B4F40245-EDDF-4756-A8DA-87C5A36DB609}" keepAlive="1" name="連線6" type="5" refreshedVersion="0" background="1">
    <dbPr connection="Provider=Microsoft.Mashup.OleDb.1;Data Source=$Workbook$;Location=&quot;Table_6669_113_05&quot;;Extended Properties=&quot;&quot;" commandType="0"/>
  </connection>
  <connection id="638" xr16:uid="{17410688-4725-4DC7-BC3A-A80609E3A22A}" keepAlive="1" name="連線60" type="5" refreshedVersion="0" background="1">
    <dbPr connection="Provider=Microsoft.Mashup.OleDb.1;Data Source=$Workbook$;Location=&quot;Table_6541_113_05&quot;;Extended Properties=&quot;&quot;" commandType="0"/>
  </connection>
  <connection id="639" xr16:uid="{28B864A0-D36D-49D3-94AD-0501ED31073C}" keepAlive="1" name="連線600" type="5" refreshedVersion="0" background="1">
    <dbPr connection="Provider=Microsoft.Mashup.OleDb.1;Data Source=$Workbook$;Location=&quot;Table_2357_113_05&quot;;Extended Properties=&quot;&quot;" commandType="0"/>
  </connection>
  <connection id="640" xr16:uid="{DAA2245F-4F29-416B-BF5C-BA0B01FE2A28}" keepAlive="1" name="連線601" type="5" refreshedVersion="0" background="1">
    <dbPr connection="Provider=Microsoft.Mashup.OleDb.1;Data Source=$Workbook$;Location=&quot;Table_2357_113_04&quot;;Extended Properties=&quot;&quot;" commandType="0"/>
  </connection>
  <connection id="641" xr16:uid="{0FE3963C-C8E7-445C-8854-DC8CAE49C2E8}" keepAlive="1" name="連線602" type="5" refreshedVersion="0" background="1">
    <dbPr connection="Provider=Microsoft.Mashup.OleDb.1;Data Source=$Workbook$;Location=&quot;Table_2357_113_03&quot;;Extended Properties=&quot;&quot;" commandType="0"/>
  </connection>
  <connection id="642" xr16:uid="{CB8FAF1A-E7F7-46C8-9933-A1A48193E622}" keepAlive="1" name="連線603" type="5" refreshedVersion="0" background="1">
    <dbPr connection="Provider=Microsoft.Mashup.OleDb.1;Data Source=$Workbook$;Location=&quot;Table_2059_113_05&quot;;Extended Properties=&quot;&quot;" commandType="0"/>
  </connection>
  <connection id="643" xr16:uid="{56134E6A-55DE-4F89-959B-89F6DA46E42F}" keepAlive="1" name="連線604" type="5" refreshedVersion="0" background="1">
    <dbPr connection="Provider=Microsoft.Mashup.OleDb.1;Data Source=$Workbook$;Location=&quot;Table_2059_113_04&quot;;Extended Properties=&quot;&quot;" commandType="0"/>
  </connection>
  <connection id="644" xr16:uid="{FFB27C70-EB3A-4865-8115-94ED9364C746}" keepAlive="1" name="連線605" type="5" refreshedVersion="0" background="1">
    <dbPr connection="Provider=Microsoft.Mashup.OleDb.1;Data Source=$Workbook$;Location=&quot;Table_2059_113_03&quot;;Extended Properties=&quot;&quot;" commandType="0"/>
  </connection>
  <connection id="645" xr16:uid="{752F37E4-A9C6-4A6B-917A-741ED4FCFF2C}" keepAlive="1" name="連線606" type="5" refreshedVersion="0" background="1">
    <dbPr connection="Provider=Microsoft.Mashup.OleDb.1;Data Source=$Workbook$;Location=&quot;Table_3533_113_05&quot;;Extended Properties=&quot;&quot;" commandType="0"/>
  </connection>
  <connection id="646" xr16:uid="{559D8214-690A-483B-8256-EA7C7519936C}" keepAlive="1" name="連線607" type="5" refreshedVersion="0" background="1">
    <dbPr connection="Provider=Microsoft.Mashup.OleDb.1;Data Source=$Workbook$;Location=&quot;Table_3533_113_04&quot;;Extended Properties=&quot;&quot;" commandType="0"/>
  </connection>
  <connection id="647" xr16:uid="{BF90B3A4-420C-4720-B8C1-BC706CD72FCE}" keepAlive="1" name="連線608" type="5" refreshedVersion="0" background="1">
    <dbPr connection="Provider=Microsoft.Mashup.OleDb.1;Data Source=$Workbook$;Location=&quot;Table_3533_113_03&quot;;Extended Properties=&quot;&quot;" commandType="0"/>
  </connection>
  <connection id="648" xr16:uid="{D75017FD-83A6-4711-AFB2-5B30E670C6D5}" keepAlive="1" name="連線609" type="5" refreshedVersion="0" background="1">
    <dbPr connection="Provider=Microsoft.Mashup.OleDb.1;Data Source=$Workbook$;Location=&quot;Table_6669_113_05&quot;;Extended Properties=&quot;&quot;" commandType="0"/>
  </connection>
  <connection id="649" xr16:uid="{E51DF8A3-7F9D-45F8-8A32-650453ECF1DC}" keepAlive="1" name="連線61" type="5" refreshedVersion="0" background="1">
    <dbPr connection="Provider=Microsoft.Mashup.OleDb.1;Data Source=$Workbook$;Location=&quot;Table_6541_113_04&quot;;Extended Properties=&quot;&quot;" commandType="0"/>
  </connection>
  <connection id="650" xr16:uid="{AC1D46C5-61DD-4DE2-AA60-3C90C77091CA}" keepAlive="1" name="連線610" type="5" refreshedVersion="0" background="1">
    <dbPr connection="Provider=Microsoft.Mashup.OleDb.1;Data Source=$Workbook$;Location=&quot;Table_6669_113_04&quot;;Extended Properties=&quot;&quot;" commandType="0"/>
  </connection>
  <connection id="651" xr16:uid="{BAA32D37-5288-4A4E-964F-2AAD336D76CB}" keepAlive="1" name="連線611" type="5" refreshedVersion="0" background="1">
    <dbPr connection="Provider=Microsoft.Mashup.OleDb.1;Data Source=$Workbook$;Location=&quot;Table_6669_113_03&quot;;Extended Properties=&quot;&quot;" commandType="0"/>
  </connection>
  <connection id="652" xr16:uid="{53306CF5-AD6A-44A8-AEF1-A1F8362DA7D5}" keepAlive="1" name="連線612" type="5" refreshedVersion="0" background="1">
    <dbPr connection="Provider=Microsoft.Mashup.OleDb.1;Data Source=$Workbook$;Location=&quot;Table_2207_113_05&quot;;Extended Properties=&quot;&quot;" commandType="0"/>
  </connection>
  <connection id="653" xr16:uid="{3B303F95-1869-4162-A765-ECC6A70B4587}" keepAlive="1" name="連線613" type="5" refreshedVersion="0" background="1">
    <dbPr connection="Provider=Microsoft.Mashup.OleDb.1;Data Source=$Workbook$;Location=&quot;Table_2207_113_04&quot;;Extended Properties=&quot;&quot;" commandType="0"/>
  </connection>
  <connection id="654" xr16:uid="{21F85B36-A3C4-4E55-AF60-D158EAA1A027}" keepAlive="1" name="連線614" type="5" refreshedVersion="0" background="1">
    <dbPr connection="Provider=Microsoft.Mashup.OleDb.1;Data Source=$Workbook$;Location=&quot;Table_2207_113_03&quot;;Extended Properties=&quot;&quot;" commandType="0"/>
  </connection>
  <connection id="655" xr16:uid="{EF057FB9-4A01-4E22-9007-7FE0A9D5FC72}" keepAlive="1" name="連線615" type="5" refreshedVersion="0" background="1">
    <dbPr connection="Provider=Microsoft.Mashup.OleDb.1;Data Source=$Workbook$;Location=&quot;Table_2454_113_05&quot;;Extended Properties=&quot;&quot;" commandType="0"/>
  </connection>
  <connection id="656" xr16:uid="{2CAD8AC0-50B9-4C7E-8C24-485D707AB071}" keepAlive="1" name="連線616" type="5" refreshedVersion="0" background="1">
    <dbPr connection="Provider=Microsoft.Mashup.OleDb.1;Data Source=$Workbook$;Location=&quot;Table_2454_113_04&quot;;Extended Properties=&quot;&quot;" commandType="0"/>
  </connection>
  <connection id="657" xr16:uid="{DBBAA165-460F-4738-B38B-4B0C3348E8F9}" keepAlive="1" name="連線617" type="5" refreshedVersion="0" background="1">
    <dbPr connection="Provider=Microsoft.Mashup.OleDb.1;Data Source=$Workbook$;Location=&quot;Table_2454_113_03&quot;;Extended Properties=&quot;&quot;" commandType="0"/>
  </connection>
  <connection id="658" xr16:uid="{1C671374-BA9A-4DBC-9BD9-236416B19558}" keepAlive="1" name="連線618" type="5" refreshedVersion="0" background="1">
    <dbPr connection="Provider=Microsoft.Mashup.OleDb.1;Data Source=$Workbook$;Location=&quot;Table_4763_113_05&quot;;Extended Properties=&quot;&quot;" commandType="0"/>
  </connection>
  <connection id="659" xr16:uid="{E81C3C9A-97DB-48C6-BE44-C60C7189179D}" keepAlive="1" name="連線619" type="5" refreshedVersion="0" background="1">
    <dbPr connection="Provider=Microsoft.Mashup.OleDb.1;Data Source=$Workbook$;Location=&quot;Table_4763_113_04&quot;;Extended Properties=&quot;&quot;" commandType="0"/>
  </connection>
  <connection id="660" xr16:uid="{DD61DEDA-0CC0-4683-B412-4CD103AD9CBB}" keepAlive="1" name="連線62" type="5" refreshedVersion="0" background="1">
    <dbPr connection="Provider=Microsoft.Mashup.OleDb.1;Data Source=$Workbook$;Location=&quot;Table_6541_113_03&quot;;Extended Properties=&quot;&quot;" commandType="0"/>
  </connection>
  <connection id="661" xr16:uid="{99C9CE70-DFF8-45EE-B368-11DC771533E2}" keepAlive="1" name="連線620" type="5" refreshedVersion="0" background="1">
    <dbPr connection="Provider=Microsoft.Mashup.OleDb.1;Data Source=$Workbook$;Location=&quot;Table_4763_113_03&quot;;Extended Properties=&quot;&quot;" commandType="0"/>
  </connection>
  <connection id="662" xr16:uid="{E1DF3EA9-1986-49F6-AEA9-A9101B4C1F6D}" keepAlive="1" name="連線621" type="5" refreshedVersion="0" background="1">
    <dbPr connection="Provider=Microsoft.Mashup.OleDb.1;Data Source=$Workbook$;Location=&quot;Table_3008_113_05&quot;;Extended Properties=&quot;&quot;" commandType="0"/>
  </connection>
  <connection id="663" xr16:uid="{C62C343E-7A8D-4A12-A8B4-6D5AE66BA822}" keepAlive="1" name="連線622" type="5" refreshedVersion="0" background="1">
    <dbPr connection="Provider=Microsoft.Mashup.OleDb.1;Data Source=$Workbook$;Location=&quot;Table_3008_113_04&quot;;Extended Properties=&quot;&quot;" commandType="0"/>
  </connection>
  <connection id="664" xr16:uid="{75806A4F-A07A-4A7E-9B45-65A8CF2F9C10}" keepAlive="1" name="連線623" type="5" refreshedVersion="0" background="1">
    <dbPr connection="Provider=Microsoft.Mashup.OleDb.1;Data Source=$Workbook$;Location=&quot;Table_3008_113_03&quot;;Extended Properties=&quot;&quot;" commandType="0"/>
  </connection>
  <connection id="665" xr16:uid="{72EAB766-5C3F-4163-8B4A-4504C8FF5C7C}" keepAlive="1" name="連線624" type="5" refreshedVersion="0" background="1">
    <dbPr connection="Provider=Microsoft.Mashup.OleDb.1;Data Source=$Workbook$;Location=&quot;Table_2327_113_05&quot;;Extended Properties=&quot;&quot;" commandType="0"/>
  </connection>
  <connection id="666" xr16:uid="{B4608F75-04D5-4976-883A-651ED36A4519}" keepAlive="1" name="連線625" type="5" refreshedVersion="0" background="1">
    <dbPr connection="Provider=Microsoft.Mashup.OleDb.1;Data Source=$Workbook$;Location=&quot;Table_2327_113_04&quot;;Extended Properties=&quot;&quot;" commandType="0"/>
  </connection>
  <connection id="667" xr16:uid="{BE9C1A47-66B0-44BD-812F-8299E44E4862}" keepAlive="1" name="連線626" type="5" refreshedVersion="0" background="1">
    <dbPr connection="Provider=Microsoft.Mashup.OleDb.1;Data Source=$Workbook$;Location=&quot;Table_2327_113_03&quot;;Extended Properties=&quot;&quot;" commandType="0"/>
  </connection>
  <connection id="668" xr16:uid="{FF2CB099-2345-4BF5-99FB-61D05380A23E}" keepAlive="1" name="連線627" type="5" refreshedVersion="0" background="1">
    <dbPr connection="Provider=Microsoft.Mashup.OleDb.1;Data Source=$Workbook$;Location=&quot;Table_3661_113_05&quot;;Extended Properties=&quot;&quot;" commandType="0"/>
  </connection>
  <connection id="669" xr16:uid="{9565F7A9-AF0B-4ECC-A168-43B3E81BA48E}" keepAlive="1" name="連線628" type="5" refreshedVersion="0" background="1">
    <dbPr connection="Provider=Microsoft.Mashup.OleDb.1;Data Source=$Workbook$;Location=&quot;Table_3661_113_04&quot;;Extended Properties=&quot;&quot;" commandType="0"/>
  </connection>
  <connection id="670" xr16:uid="{CA2E522A-BFD5-44D8-ACCD-5B33517114F2}" keepAlive="1" name="連線629" type="5" refreshedVersion="0" background="1">
    <dbPr connection="Provider=Microsoft.Mashup.OleDb.1;Data Source=$Workbook$;Location=&quot;Table_3661_113_03&quot;;Extended Properties=&quot;&quot;" commandType="0"/>
  </connection>
  <connection id="671" xr16:uid="{0046EFA5-B44F-4E54-B9A4-018DF894C0EF}" keepAlive="1" name="連線63" type="5" refreshedVersion="0" background="1">
    <dbPr connection="Provider=Microsoft.Mashup.OleDb.1;Data Source=$Workbook$;Location=&quot;Table_2345_113_05&quot;;Extended Properties=&quot;&quot;" commandType="0"/>
  </connection>
  <connection id="672" xr16:uid="{46AA4FE6-F875-452F-B062-640DD203BC9F}" keepAlive="1" name="連線630" type="5" refreshedVersion="0" background="1">
    <dbPr connection="Provider=Microsoft.Mashup.OleDb.1;Data Source=$Workbook$;Location=&quot;Table_2345_113_05&quot;;Extended Properties=&quot;&quot;" commandType="0"/>
  </connection>
  <connection id="673" xr16:uid="{8B39367C-5E59-4905-84A7-321D8D3538A0}" keepAlive="1" name="連線631" type="5" refreshedVersion="0" background="1">
    <dbPr connection="Provider=Microsoft.Mashup.OleDb.1;Data Source=$Workbook$;Location=&quot;Table_2345_113_04&quot;;Extended Properties=&quot;&quot;" commandType="0"/>
  </connection>
  <connection id="674" xr16:uid="{C96B01D5-6808-4A07-84A2-49FABC8FF18F}" keepAlive="1" name="連線632" type="5" refreshedVersion="0" background="1">
    <dbPr connection="Provider=Microsoft.Mashup.OleDb.1;Data Source=$Workbook$;Location=&quot;Table_2345_113_03&quot;;Extended Properties=&quot;&quot;" commandType="0"/>
  </connection>
  <connection id="675" xr16:uid="{D4A6568A-5256-48F0-844D-5A94C7F779E2}" keepAlive="1" name="連線633" type="5" refreshedVersion="0" background="1">
    <dbPr connection="Provider=Microsoft.Mashup.OleDb.1;Data Source=$Workbook$;Location=&quot;Table_6669_113_05&quot;;Extended Properties=&quot;&quot;" commandType="0"/>
  </connection>
  <connection id="676" xr16:uid="{858F11EA-81D9-47A3-840C-0075BB653843}" keepAlive="1" name="連線634" type="5" refreshedVersion="0" background="1">
    <dbPr connection="Provider=Microsoft.Mashup.OleDb.1;Data Source=$Workbook$;Location=&quot;Table_6669_113_04&quot;;Extended Properties=&quot;&quot;" commandType="0"/>
  </connection>
  <connection id="677" xr16:uid="{E1ABD8D4-9D4A-4FF4-B5D9-9BAFCBDA4DE6}" keepAlive="1" name="連線635" type="5" refreshedVersion="0" background="1">
    <dbPr connection="Provider=Microsoft.Mashup.OleDb.1;Data Source=$Workbook$;Location=&quot;Table_6669_113_03&quot;;Extended Properties=&quot;&quot;" commandType="0"/>
  </connection>
  <connection id="678" xr16:uid="{AFF2D157-B775-4586-AF73-7F9A331CB399}" keepAlive="1" name="連線636" type="5" refreshedVersion="0" background="1">
    <dbPr connection="Provider=Microsoft.Mashup.OleDb.1;Data Source=$Workbook$;Location=&quot;Table_3653_113_05&quot;;Extended Properties=&quot;&quot;" commandType="0"/>
  </connection>
  <connection id="679" xr16:uid="{C894D6F5-2C84-42FD-A5C1-64E5EB607558}" keepAlive="1" name="連線637" type="5" refreshedVersion="0" background="1">
    <dbPr connection="Provider=Microsoft.Mashup.OleDb.1;Data Source=$Workbook$;Location=&quot;Table_3653_113_04&quot;;Extended Properties=&quot;&quot;" commandType="0"/>
  </connection>
  <connection id="680" xr16:uid="{A347287C-2750-465F-AF44-BC439414D4F6}" keepAlive="1" name="連線638" type="5" refreshedVersion="0" background="1">
    <dbPr connection="Provider=Microsoft.Mashup.OleDb.1;Data Source=$Workbook$;Location=&quot;Table_3653_113_03&quot;;Extended Properties=&quot;&quot;" commandType="0"/>
  </connection>
  <connection id="681" xr16:uid="{0E48F6D8-A4B5-456A-B199-54842569803D}" keepAlive="1" name="連線639" type="5" refreshedVersion="0" background="1">
    <dbPr connection="Provider=Microsoft.Mashup.OleDb.1;Data Source=$Workbook$;Location=&quot;Table_1519_113_05&quot;;Extended Properties=&quot;&quot;" commandType="0"/>
  </connection>
  <connection id="682" xr16:uid="{727CAAFE-DA0F-4671-99DA-234CAEDD6CAF}" keepAlive="1" name="連線64" type="5" refreshedVersion="0" background="1">
    <dbPr connection="Provider=Microsoft.Mashup.OleDb.1;Data Source=$Workbook$;Location=&quot;Table_2345_113_04&quot;;Extended Properties=&quot;&quot;" commandType="0"/>
  </connection>
  <connection id="683" xr16:uid="{A1477009-5767-4540-86C9-55968BE6D7A6}" keepAlive="1" name="連線640" type="5" refreshedVersion="0" background="1">
    <dbPr connection="Provider=Microsoft.Mashup.OleDb.1;Data Source=$Workbook$;Location=&quot;Table_1519_113_04&quot;;Extended Properties=&quot;&quot;" commandType="0"/>
  </connection>
  <connection id="684" xr16:uid="{EBB35960-93A0-4778-BF19-01D1D6BD519D}" keepAlive="1" name="連線641" type="5" refreshedVersion="0" background="1">
    <dbPr connection="Provider=Microsoft.Mashup.OleDb.1;Data Source=$Workbook$;Location=&quot;Table_1519_113_03&quot;;Extended Properties=&quot;&quot;" commandType="0"/>
  </connection>
  <connection id="685" xr16:uid="{99003F4C-69B1-4248-AB26-E423A3F3BFC4}" keepAlive="1" name="連線642" type="5" refreshedVersion="0" background="1">
    <dbPr connection="Provider=Microsoft.Mashup.OleDb.1;Data Source=$Workbook$;Location=&quot;Table_1905_113_05&quot;;Extended Properties=&quot;&quot;" commandType="0"/>
  </connection>
  <connection id="686" xr16:uid="{BFFF2350-27F8-454F-B193-9697B649C344}" keepAlive="1" name="連線643" type="5" refreshedVersion="0" background="1">
    <dbPr connection="Provider=Microsoft.Mashup.OleDb.1;Data Source=$Workbook$;Location=&quot;Table_1905_113_04&quot;;Extended Properties=&quot;&quot;" commandType="0"/>
  </connection>
  <connection id="687" xr16:uid="{D8A264AC-0242-44E6-8F4F-4E3370AE433E}" keepAlive="1" name="連線644" type="5" refreshedVersion="0" background="1">
    <dbPr connection="Provider=Microsoft.Mashup.OleDb.1;Data Source=$Workbook$;Location=&quot;Table_1905_113_03&quot;;Extended Properties=&quot;&quot;" commandType="0"/>
  </connection>
  <connection id="688" xr16:uid="{2254FE61-CB9E-401B-8F7D-A1418FB0D7EC}" keepAlive="1" name="連線645" type="5" refreshedVersion="0" background="1">
    <dbPr connection="Provider=Microsoft.Mashup.OleDb.1;Data Source=$Workbook$;Location=&quot;Table_6409_113_05&quot;;Extended Properties=&quot;&quot;" commandType="0"/>
  </connection>
  <connection id="689" xr16:uid="{42F98806-DC17-46ED-9743-E4BC21986E89}" keepAlive="1" name="連線646" type="5" refreshedVersion="0" background="1">
    <dbPr connection="Provider=Microsoft.Mashup.OleDb.1;Data Source=$Workbook$;Location=&quot;Table_6409_113_04&quot;;Extended Properties=&quot;&quot;" commandType="0"/>
  </connection>
  <connection id="690" xr16:uid="{41216D59-E47B-4C75-8D0E-9D85362D7A8F}" keepAlive="1" name="連線647" type="5" refreshedVersion="0" background="1">
    <dbPr connection="Provider=Microsoft.Mashup.OleDb.1;Data Source=$Workbook$;Location=&quot;Table_6409_113_03&quot;;Extended Properties=&quot;&quot;" commandType="0"/>
  </connection>
  <connection id="691" xr16:uid="{F4BB0905-49A3-475D-B92A-E68D2FE85891}" keepAlive="1" name="連線648" type="5" refreshedVersion="0" background="1">
    <dbPr connection="Provider=Microsoft.Mashup.OleDb.1;Data Source=$Workbook$;Location=&quot;Table_3443_113_05&quot;;Extended Properties=&quot;&quot;" commandType="0"/>
  </connection>
  <connection id="692" xr16:uid="{56BCABA7-810D-470E-A8E1-0C38AD12096B}" keepAlive="1" name="連線649" type="5" refreshedVersion="0" background="1">
    <dbPr connection="Provider=Microsoft.Mashup.OleDb.1;Data Source=$Workbook$;Location=&quot;Table_3443_113_04&quot;;Extended Properties=&quot;&quot;" commandType="0"/>
  </connection>
  <connection id="693" xr16:uid="{D27B8EE8-5E02-4FB0-96BC-3D2B79E5EAEC}" keepAlive="1" name="連線65" type="5" refreshedVersion="0" background="1">
    <dbPr connection="Provider=Microsoft.Mashup.OleDb.1;Data Source=$Workbook$;Location=&quot;Table_2345_113_03&quot;;Extended Properties=&quot;&quot;" commandType="0"/>
  </connection>
  <connection id="694" xr16:uid="{5B3A45CD-ABCA-488B-972F-F0A9FEDC3328}" keepAlive="1" name="連線650" type="5" refreshedVersion="0" background="1">
    <dbPr connection="Provider=Microsoft.Mashup.OleDb.1;Data Source=$Workbook$;Location=&quot;Table_3443_113_03&quot;;Extended Properties=&quot;&quot;" commandType="0"/>
  </connection>
  <connection id="695" xr16:uid="{F864BECA-1A2B-4A52-80D6-8D1ED92E9680}" keepAlive="1" name="連線651" type="5" refreshedVersion="0" background="1">
    <dbPr connection="Provider=Microsoft.Mashup.OleDb.1;Data Source=$Workbook$;Location=&quot;Table_2637_113_05&quot;;Extended Properties=&quot;&quot;" commandType="0"/>
  </connection>
  <connection id="696" xr16:uid="{85AC6BD1-B01E-44FE-9BC6-6B6CF53BFAAE}" keepAlive="1" name="連線652" type="5" refreshedVersion="0" background="1">
    <dbPr connection="Provider=Microsoft.Mashup.OleDb.1;Data Source=$Workbook$;Location=&quot;Table_2637_113_04&quot;;Extended Properties=&quot;&quot;" commandType="0"/>
  </connection>
  <connection id="697" xr16:uid="{56953F24-68DF-4A96-BF36-E4B5EA4D94A7}" keepAlive="1" name="連線653" type="5" refreshedVersion="0" background="1">
    <dbPr connection="Provider=Microsoft.Mashup.OleDb.1;Data Source=$Workbook$;Location=&quot;Table_2637_113_03&quot;;Extended Properties=&quot;&quot;" commandType="0"/>
  </connection>
  <connection id="698" xr16:uid="{6F16478A-104C-4FD4-A519-DAC6F8FF5317}" keepAlive="1" name="連線654" type="5" refreshedVersion="0" background="1">
    <dbPr connection="Provider=Microsoft.Mashup.OleDb.1;Data Source=$Workbook$;Location=&quot;Table_2455_113_05&quot;;Extended Properties=&quot;&quot;" commandType="0"/>
  </connection>
  <connection id="699" xr16:uid="{CB9CB590-E039-4FD6-834D-12586F7BB1D0}" keepAlive="1" name="連線655" type="5" refreshedVersion="0" background="1">
    <dbPr connection="Provider=Microsoft.Mashup.OleDb.1;Data Source=$Workbook$;Location=&quot;Table_2455_113_04&quot;;Extended Properties=&quot;&quot;" commandType="0"/>
  </connection>
  <connection id="700" xr16:uid="{499BF550-906C-4C92-8A4A-431093DA949C}" keepAlive="1" name="連線656" type="5" refreshedVersion="0" background="1">
    <dbPr connection="Provider=Microsoft.Mashup.OleDb.1;Data Source=$Workbook$;Location=&quot;Table_2455_113_03&quot;;Extended Properties=&quot;&quot;" commandType="0"/>
  </connection>
  <connection id="701" xr16:uid="{801C9FD5-AD8A-4362-A421-79888AABB9C8}" keepAlive="1" name="連線657" type="5" refreshedVersion="0" background="1">
    <dbPr connection="Provider=Microsoft.Mashup.OleDb.1;Data Source=$Workbook$;Location=&quot;Table_3661_113_05&quot;;Extended Properties=&quot;&quot;" commandType="0"/>
  </connection>
  <connection id="702" xr16:uid="{F2E7B0EE-10F5-4E5E-851A-F9752509E826}" keepAlive="1" name="連線658" type="5" refreshedVersion="0" background="1">
    <dbPr connection="Provider=Microsoft.Mashup.OleDb.1;Data Source=$Workbook$;Location=&quot;Table_3661_113_04&quot;;Extended Properties=&quot;&quot;" commandType="0"/>
  </connection>
  <connection id="703" xr16:uid="{770B7735-B6F3-42D9-A491-150DED95DE2A}" keepAlive="1" name="連線659" type="5" refreshedVersion="0" background="1">
    <dbPr connection="Provider=Microsoft.Mashup.OleDb.1;Data Source=$Workbook$;Location=&quot;Table_3661_113_03&quot;;Extended Properties=&quot;&quot;" commandType="0"/>
  </connection>
  <connection id="704" xr16:uid="{050305CD-4767-498A-BF6A-E8985766C757}" keepAlive="1" name="連線66" type="5" refreshedVersion="0" background="1">
    <dbPr connection="Provider=Microsoft.Mashup.OleDb.1;Data Source=$Workbook$;Location=&quot;Table_6669_113_05&quot;;Extended Properties=&quot;&quot;" commandType="0"/>
  </connection>
  <connection id="705" xr16:uid="{EB2FD601-BD28-4912-8E9D-01B6424F655C}" keepAlive="1" name="連線660" type="5" refreshedVersion="0" background="1">
    <dbPr connection="Provider=Microsoft.Mashup.OleDb.1;Data Source=$Workbook$;Location=&quot;Table_2357_113_05&quot;;Extended Properties=&quot;&quot;" commandType="0"/>
  </connection>
  <connection id="706" xr16:uid="{3D1C371B-1F98-4275-B44D-AFC3421D107A}" keepAlive="1" name="連線661" type="5" refreshedVersion="0" background="1">
    <dbPr connection="Provider=Microsoft.Mashup.OleDb.1;Data Source=$Workbook$;Location=&quot;Table_2357_113_04&quot;;Extended Properties=&quot;&quot;" commandType="0"/>
  </connection>
  <connection id="707" xr16:uid="{424DCDE4-F364-47A3-9359-0CE4C655D782}" keepAlive="1" name="連線662" type="5" refreshedVersion="0" background="1">
    <dbPr connection="Provider=Microsoft.Mashup.OleDb.1;Data Source=$Workbook$;Location=&quot;Table_2357_113_03&quot;;Extended Properties=&quot;&quot;" commandType="0"/>
  </connection>
  <connection id="708" xr16:uid="{79A56E5C-9AA4-48AB-9F76-240D6273D2FA}" keepAlive="1" name="連線663" type="5" refreshedVersion="0" background="1">
    <dbPr connection="Provider=Microsoft.Mashup.OleDb.1;Data Source=$Workbook$;Location=&quot;Table_2059_113_05&quot;;Extended Properties=&quot;&quot;" commandType="0"/>
  </connection>
  <connection id="709" xr16:uid="{4A042A1B-E234-4A91-A926-429FC4622FEF}" keepAlive="1" name="連線664" type="5" refreshedVersion="0" background="1">
    <dbPr connection="Provider=Microsoft.Mashup.OleDb.1;Data Source=$Workbook$;Location=&quot;Table_2059_113_04&quot;;Extended Properties=&quot;&quot;" commandType="0"/>
  </connection>
  <connection id="710" xr16:uid="{4E06EB75-8A8B-417B-8D15-A10FA86E05C4}" keepAlive="1" name="連線665" type="5" refreshedVersion="0" background="1">
    <dbPr connection="Provider=Microsoft.Mashup.OleDb.1;Data Source=$Workbook$;Location=&quot;Table_2059_113_03&quot;;Extended Properties=&quot;&quot;" commandType="0"/>
  </connection>
  <connection id="711" xr16:uid="{4649979B-1997-43FB-86C1-56662D40F374}" keepAlive="1" name="連線666" type="5" refreshedVersion="0" background="1">
    <dbPr connection="Provider=Microsoft.Mashup.OleDb.1;Data Source=$Workbook$;Location=&quot;Table_3533_113_05&quot;;Extended Properties=&quot;&quot;" commandType="0"/>
  </connection>
  <connection id="712" xr16:uid="{C60DB10B-1029-494F-AD1B-56B1CAE9DB84}" keepAlive="1" name="連線667" type="5" refreshedVersion="0" background="1">
    <dbPr connection="Provider=Microsoft.Mashup.OleDb.1;Data Source=$Workbook$;Location=&quot;Table_3533_113_04&quot;;Extended Properties=&quot;&quot;" commandType="0"/>
  </connection>
  <connection id="713" xr16:uid="{5AD09679-1C2A-4AEB-98D4-347EFFDDA94F}" keepAlive="1" name="連線668" type="5" refreshedVersion="0" background="1">
    <dbPr connection="Provider=Microsoft.Mashup.OleDb.1;Data Source=$Workbook$;Location=&quot;Table_3533_113_03&quot;;Extended Properties=&quot;&quot;" commandType="0"/>
  </connection>
  <connection id="714" xr16:uid="{7EA7F45F-63EB-40F9-8CD7-8EE54246B4B8}" keepAlive="1" name="連線669" type="5" refreshedVersion="0" background="1">
    <dbPr connection="Provider=Microsoft.Mashup.OleDb.1;Data Source=$Workbook$;Location=&quot;Table_6669_113_05&quot;;Extended Properties=&quot;&quot;" commandType="0"/>
  </connection>
  <connection id="715" xr16:uid="{9B8E187C-599F-43DE-8DE8-84D4032F8B89}" keepAlive="1" name="連線67" type="5" refreshedVersion="0" background="1">
    <dbPr connection="Provider=Microsoft.Mashup.OleDb.1;Data Source=$Workbook$;Location=&quot;Table_6669_113_04&quot;;Extended Properties=&quot;&quot;" commandType="0"/>
  </connection>
  <connection id="716" xr16:uid="{5A7C2F87-91AF-4E6A-BB5C-3619E6311C48}" keepAlive="1" name="連線670" type="5" refreshedVersion="0" background="1">
    <dbPr connection="Provider=Microsoft.Mashup.OleDb.1;Data Source=$Workbook$;Location=&quot;Table_6669_113_04&quot;;Extended Properties=&quot;&quot;" commandType="0"/>
  </connection>
  <connection id="717" xr16:uid="{3CAC1967-B4FA-46DB-9A31-1E5FA63E1D79}" keepAlive="1" name="連線671" type="5" refreshedVersion="0" background="1">
    <dbPr connection="Provider=Microsoft.Mashup.OleDb.1;Data Source=$Workbook$;Location=&quot;Table_6669_113_03&quot;;Extended Properties=&quot;&quot;" commandType="0"/>
  </connection>
  <connection id="718" xr16:uid="{9CEF8E7B-F8DC-4890-8F3F-6BEB7982E1F3}" keepAlive="1" name="連線672" type="5" refreshedVersion="0" background="1">
    <dbPr connection="Provider=Microsoft.Mashup.OleDb.1;Data Source=$Workbook$;Location=&quot;Table_2207_113_05&quot;;Extended Properties=&quot;&quot;" commandType="0"/>
  </connection>
  <connection id="719" xr16:uid="{F9E9C682-960C-4155-B445-EA2F005A86B3}" keepAlive="1" name="連線673" type="5" refreshedVersion="0" background="1">
    <dbPr connection="Provider=Microsoft.Mashup.OleDb.1;Data Source=$Workbook$;Location=&quot;Table_2207_113_04&quot;;Extended Properties=&quot;&quot;" commandType="0"/>
  </connection>
  <connection id="720" xr16:uid="{CBEB72B3-74A2-4790-9A9F-CED90D55180C}" keepAlive="1" name="連線674" type="5" refreshedVersion="0" background="1">
    <dbPr connection="Provider=Microsoft.Mashup.OleDb.1;Data Source=$Workbook$;Location=&quot;Table_2207_113_03&quot;;Extended Properties=&quot;&quot;" commandType="0"/>
  </connection>
  <connection id="721" xr16:uid="{A8B926E1-42D8-41A8-8132-7FCE4EF4490E}" keepAlive="1" name="連線675" type="5" refreshedVersion="0" background="1">
    <dbPr connection="Provider=Microsoft.Mashup.OleDb.1;Data Source=$Workbook$;Location=&quot;Table_2454_113_05&quot;;Extended Properties=&quot;&quot;" commandType="0"/>
  </connection>
  <connection id="722" xr16:uid="{D521450A-1469-4F3C-AC26-DE5942665FEB}" keepAlive="1" name="連線676" type="5" refreshedVersion="0" background="1">
    <dbPr connection="Provider=Microsoft.Mashup.OleDb.1;Data Source=$Workbook$;Location=&quot;Table_2454_113_04&quot;;Extended Properties=&quot;&quot;" commandType="0"/>
  </connection>
  <connection id="723" xr16:uid="{98DE4641-73F5-4353-95F4-4D194C95D537}" keepAlive="1" name="連線677" type="5" refreshedVersion="0" background="1">
    <dbPr connection="Provider=Microsoft.Mashup.OleDb.1;Data Source=$Workbook$;Location=&quot;Table_2454_113_03&quot;;Extended Properties=&quot;&quot;" commandType="0"/>
  </connection>
  <connection id="724" xr16:uid="{89122C6F-AEDE-4D8F-9C79-DFA73522518D}" keepAlive="1" name="連線678" type="5" refreshedVersion="0" background="1">
    <dbPr connection="Provider=Microsoft.Mashup.OleDb.1;Data Source=$Workbook$;Location=&quot;Table_4763_113_05&quot;;Extended Properties=&quot;&quot;" commandType="0"/>
  </connection>
  <connection id="725" xr16:uid="{29ABF276-C2C3-4E54-8E57-EB80E7F00491}" keepAlive="1" name="連線679" type="5" refreshedVersion="0" background="1">
    <dbPr connection="Provider=Microsoft.Mashup.OleDb.1;Data Source=$Workbook$;Location=&quot;Table_4763_113_04&quot;;Extended Properties=&quot;&quot;" commandType="0"/>
  </connection>
  <connection id="726" xr16:uid="{E09A9A8D-1EE9-423B-B28B-C3C5BCAC83C4}" keepAlive="1" name="連線68" type="5" refreshedVersion="0" background="1">
    <dbPr connection="Provider=Microsoft.Mashup.OleDb.1;Data Source=$Workbook$;Location=&quot;Table_6669_113_03&quot;;Extended Properties=&quot;&quot;" commandType="0"/>
  </connection>
  <connection id="727" xr16:uid="{ACE453FC-A8C3-4954-8ACB-1082E1F54877}" keepAlive="1" name="連線680" type="5" refreshedVersion="0" background="1">
    <dbPr connection="Provider=Microsoft.Mashup.OleDb.1;Data Source=$Workbook$;Location=&quot;Table_4763_113_03&quot;;Extended Properties=&quot;&quot;" commandType="0"/>
  </connection>
  <connection id="728" xr16:uid="{A8A397AC-66E3-41BB-816F-6FAF8BC98BBF}" keepAlive="1" name="連線681" type="5" refreshedVersion="0" background="1">
    <dbPr connection="Provider=Microsoft.Mashup.OleDb.1;Data Source=$Workbook$;Location=&quot;Table_3008_113_05&quot;;Extended Properties=&quot;&quot;" commandType="0"/>
  </connection>
  <connection id="729" xr16:uid="{84D83E31-3203-4E1B-859A-4887C8A8D2C5}" keepAlive="1" name="連線682" type="5" refreshedVersion="0" background="1">
    <dbPr connection="Provider=Microsoft.Mashup.OleDb.1;Data Source=$Workbook$;Location=&quot;Table_3008_113_04&quot;;Extended Properties=&quot;&quot;" commandType="0"/>
  </connection>
  <connection id="730" xr16:uid="{5FB95E18-EE34-4694-89A8-92ECA47A62C0}" keepAlive="1" name="連線683" type="5" refreshedVersion="0" background="1">
    <dbPr connection="Provider=Microsoft.Mashup.OleDb.1;Data Source=$Workbook$;Location=&quot;Table_3008_113_03&quot;;Extended Properties=&quot;&quot;" commandType="0"/>
  </connection>
  <connection id="731" xr16:uid="{FB3979B3-C433-46CF-8E1A-23DBBBB5385A}" keepAlive="1" name="連線684" type="5" refreshedVersion="0" background="1">
    <dbPr connection="Provider=Microsoft.Mashup.OleDb.1;Data Source=$Workbook$;Location=&quot;Table_2327_113_05&quot;;Extended Properties=&quot;&quot;" commandType="0"/>
  </connection>
  <connection id="732" xr16:uid="{CDB4B8EE-5F9A-4ADD-AEF6-02BBFFA79819}" keepAlive="1" name="連線685" type="5" refreshedVersion="0" background="1">
    <dbPr connection="Provider=Microsoft.Mashup.OleDb.1;Data Source=$Workbook$;Location=&quot;Table_2327_113_04&quot;;Extended Properties=&quot;&quot;" commandType="0"/>
  </connection>
  <connection id="733" xr16:uid="{FDAB5324-CAAF-4002-B1EF-7C5F8EEF0D48}" keepAlive="1" name="連線686" type="5" refreshedVersion="0" background="1">
    <dbPr connection="Provider=Microsoft.Mashup.OleDb.1;Data Source=$Workbook$;Location=&quot;Table_2327_113_03&quot;;Extended Properties=&quot;&quot;" commandType="0"/>
  </connection>
  <connection id="734" xr16:uid="{1DDE0D06-98F2-4B36-ACC4-5D98CBD94CEA}" keepAlive="1" name="連線687" type="5" refreshedVersion="0" background="1">
    <dbPr connection="Provider=Microsoft.Mashup.OleDb.1;Data Source=$Workbook$;Location=&quot;Table_3661_113_05&quot;;Extended Properties=&quot;&quot;" commandType="0"/>
  </connection>
  <connection id="735" xr16:uid="{17EA1C12-2343-41E7-8CD2-D4FF9574BFB1}" keepAlive="1" name="連線688" type="5" refreshedVersion="0" background="1">
    <dbPr connection="Provider=Microsoft.Mashup.OleDb.1;Data Source=$Workbook$;Location=&quot;Table_3661_113_04&quot;;Extended Properties=&quot;&quot;" commandType="0"/>
  </connection>
  <connection id="736" xr16:uid="{3DAEAE79-9420-43E1-9B18-384071D4CF1C}" keepAlive="1" name="連線689" type="5" refreshedVersion="0" background="1">
    <dbPr connection="Provider=Microsoft.Mashup.OleDb.1;Data Source=$Workbook$;Location=&quot;Table_3661_113_03&quot;;Extended Properties=&quot;&quot;" commandType="0"/>
  </connection>
  <connection id="737" xr16:uid="{F2B8BA3B-D3B9-4750-B0A7-D036C51433EA}" keepAlive="1" name="連線69" type="5" refreshedVersion="0" background="1">
    <dbPr connection="Provider=Microsoft.Mashup.OleDb.1;Data Source=$Workbook$;Location=&quot;Table_3653_113_05&quot;;Extended Properties=&quot;&quot;" commandType="0"/>
  </connection>
  <connection id="738" xr16:uid="{3BA4DAA3-784D-430A-8762-B7D0A1B766A5}" keepAlive="1" name="連線690" type="5" refreshedVersion="0" background="1">
    <dbPr connection="Provider=Microsoft.Mashup.OleDb.1;Data Source=$Workbook$;Location=&quot;Table_2357_113_05&quot;;Extended Properties=&quot;&quot;" commandType="0"/>
  </connection>
  <connection id="739" xr16:uid="{F6114637-46EF-429C-8DC5-FC7C522C6A98}" keepAlive="1" name="連線691" type="5" refreshedVersion="0" background="1">
    <dbPr connection="Provider=Microsoft.Mashup.OleDb.1;Data Source=$Workbook$;Location=&quot;Table_2357_113_04&quot;;Extended Properties=&quot;&quot;" commandType="0"/>
  </connection>
  <connection id="740" xr16:uid="{1A5E84B1-B5EA-48FC-9D3B-8F8B8FAF6CDC}" keepAlive="1" name="連線692" type="5" refreshedVersion="0" background="1">
    <dbPr connection="Provider=Microsoft.Mashup.OleDb.1;Data Source=$Workbook$;Location=&quot;Table_2357_113_03&quot;;Extended Properties=&quot;&quot;" commandType="0"/>
  </connection>
  <connection id="741" xr16:uid="{1285B68A-7BE0-4242-9F09-83021BFE4BCB}" keepAlive="1" name="連線693" type="5" refreshedVersion="0" background="1">
    <dbPr connection="Provider=Microsoft.Mashup.OleDb.1;Data Source=$Workbook$;Location=&quot;Table_2059_113_05&quot;;Extended Properties=&quot;&quot;" commandType="0"/>
  </connection>
  <connection id="742" xr16:uid="{F3B37010-2121-44D6-93F0-C02C0731E3F9}" keepAlive="1" name="連線694" type="5" refreshedVersion="0" background="1">
    <dbPr connection="Provider=Microsoft.Mashup.OleDb.1;Data Source=$Workbook$;Location=&quot;Table_2059_113_04&quot;;Extended Properties=&quot;&quot;" commandType="0"/>
  </connection>
  <connection id="743" xr16:uid="{5539AD90-915E-42D6-B740-23C6243D4324}" keepAlive="1" name="連線695" type="5" refreshedVersion="0" background="1">
    <dbPr connection="Provider=Microsoft.Mashup.OleDb.1;Data Source=$Workbook$;Location=&quot;Table_2059_113_03&quot;;Extended Properties=&quot;&quot;" commandType="0"/>
  </connection>
  <connection id="744" xr16:uid="{A57AE0B7-03C0-4AAC-9094-4C3A2218AC0D}" keepAlive="1" name="連線696" type="5" refreshedVersion="0" background="1">
    <dbPr connection="Provider=Microsoft.Mashup.OleDb.1;Data Source=$Workbook$;Location=&quot;Table_3533_113_05&quot;;Extended Properties=&quot;&quot;" commandType="0"/>
  </connection>
  <connection id="745" xr16:uid="{9D58BDD8-FDC5-4894-A344-99DA02366801}" keepAlive="1" name="連線697" type="5" refreshedVersion="0" background="1">
    <dbPr connection="Provider=Microsoft.Mashup.OleDb.1;Data Source=$Workbook$;Location=&quot;Table_3533_113_04&quot;;Extended Properties=&quot;&quot;" commandType="0"/>
  </connection>
  <connection id="746" xr16:uid="{84662575-0617-4738-8A4B-BE5A18D47E87}" keepAlive="1" name="連線698" type="5" refreshedVersion="0" background="1">
    <dbPr connection="Provider=Microsoft.Mashup.OleDb.1;Data Source=$Workbook$;Location=&quot;Table_3533_113_03&quot;;Extended Properties=&quot;&quot;" commandType="0"/>
  </connection>
  <connection id="747" xr16:uid="{ECD984AD-9F86-4104-9B13-BFD0C35A8B41}" keepAlive="1" name="連線699" type="5" refreshedVersion="0" background="1">
    <dbPr connection="Provider=Microsoft.Mashup.OleDb.1;Data Source=$Workbook$;Location=&quot;Table_6669_113_05&quot;;Extended Properties=&quot;&quot;" commandType="0"/>
  </connection>
  <connection id="748" xr16:uid="{4AD7A233-CCA2-4B84-AA84-EB2580CCE3B0}" keepAlive="1" name="連線7" type="5" refreshedVersion="0" background="1">
    <dbPr connection="Provider=Microsoft.Mashup.OleDb.1;Data Source=$Workbook$;Location=&quot;Table_6669_113_04&quot;;Extended Properties=&quot;&quot;" commandType="0"/>
  </connection>
  <connection id="749" xr16:uid="{2A84BDED-5ADC-4EEC-BA76-CC98B82E52DD}" keepAlive="1" name="連線70" type="5" refreshedVersion="0" background="1">
    <dbPr connection="Provider=Microsoft.Mashup.OleDb.1;Data Source=$Workbook$;Location=&quot;Table_3653_113_04&quot;;Extended Properties=&quot;&quot;" commandType="0"/>
  </connection>
  <connection id="750" xr16:uid="{2B823908-0DEA-4816-98B5-5AB00B384C63}" keepAlive="1" name="連線700" type="5" refreshedVersion="0" background="1">
    <dbPr connection="Provider=Microsoft.Mashup.OleDb.1;Data Source=$Workbook$;Location=&quot;Table_6669_113_04&quot;;Extended Properties=&quot;&quot;" commandType="0"/>
  </connection>
  <connection id="751" xr16:uid="{E25AEB97-A59E-4794-B99D-DC2AC41FA4C3}" keepAlive="1" name="連線701" type="5" refreshedVersion="0" background="1">
    <dbPr connection="Provider=Microsoft.Mashup.OleDb.1;Data Source=$Workbook$;Location=&quot;Table_6669_113_03&quot;;Extended Properties=&quot;&quot;" commandType="0"/>
  </connection>
  <connection id="752" xr16:uid="{F7F1B7BF-7A14-4F43-870C-867E031B2948}" keepAlive="1" name="連線702" type="5" refreshedVersion="0" background="1">
    <dbPr connection="Provider=Microsoft.Mashup.OleDb.1;Data Source=$Workbook$;Location=&quot;Table_2207_113_05&quot;;Extended Properties=&quot;&quot;" commandType="0"/>
  </connection>
  <connection id="753" xr16:uid="{5E308087-1888-4573-B5B4-7F376473F4E6}" keepAlive="1" name="連線703" type="5" refreshedVersion="0" background="1">
    <dbPr connection="Provider=Microsoft.Mashup.OleDb.1;Data Source=$Workbook$;Location=&quot;Table_2207_113_04&quot;;Extended Properties=&quot;&quot;" commandType="0"/>
  </connection>
  <connection id="754" xr16:uid="{773B3218-34AA-41D3-A33A-AEB45B5AEBCF}" keepAlive="1" name="連線704" type="5" refreshedVersion="0" background="1">
    <dbPr connection="Provider=Microsoft.Mashup.OleDb.1;Data Source=$Workbook$;Location=&quot;Table_2207_113_03&quot;;Extended Properties=&quot;&quot;" commandType="0"/>
  </connection>
  <connection id="755" xr16:uid="{14F1C8E1-8E46-4016-A397-DE5AA6AC49EF}" keepAlive="1" name="連線705" type="5" refreshedVersion="0" background="1">
    <dbPr connection="Provider=Microsoft.Mashup.OleDb.1;Data Source=$Workbook$;Location=&quot;Table_2454_113_05&quot;;Extended Properties=&quot;&quot;" commandType="0"/>
  </connection>
  <connection id="756" xr16:uid="{E91B43BF-065A-435B-AE70-D9399F73C543}" keepAlive="1" name="連線706" type="5" refreshedVersion="0" background="1">
    <dbPr connection="Provider=Microsoft.Mashup.OleDb.1;Data Source=$Workbook$;Location=&quot;Table_2454_113_04&quot;;Extended Properties=&quot;&quot;" commandType="0"/>
  </connection>
  <connection id="757" xr16:uid="{369EDAF6-4C8C-4FB8-92BE-A8FB869A15D4}" keepAlive="1" name="連線707" type="5" refreshedVersion="0" background="1">
    <dbPr connection="Provider=Microsoft.Mashup.OleDb.1;Data Source=$Workbook$;Location=&quot;Table_2454_113_03&quot;;Extended Properties=&quot;&quot;" commandType="0"/>
  </connection>
  <connection id="758" xr16:uid="{EE4A547D-F12E-485C-9D17-DBBB159454B3}" keepAlive="1" name="連線708" type="5" refreshedVersion="0" background="1">
    <dbPr connection="Provider=Microsoft.Mashup.OleDb.1;Data Source=$Workbook$;Location=&quot;Table_4763_113_05&quot;;Extended Properties=&quot;&quot;" commandType="0"/>
  </connection>
  <connection id="759" xr16:uid="{41D23D03-CD15-4E4C-B04A-D51921CB83BC}" keepAlive="1" name="連線709" type="5" refreshedVersion="0" background="1">
    <dbPr connection="Provider=Microsoft.Mashup.OleDb.1;Data Source=$Workbook$;Location=&quot;Table_4763_113_04&quot;;Extended Properties=&quot;&quot;" commandType="0"/>
  </connection>
  <connection id="760" xr16:uid="{0AD12367-8DD3-4D7D-A609-D6CE2609BEFF}" keepAlive="1" name="連線71" type="5" refreshedVersion="0" background="1">
    <dbPr connection="Provider=Microsoft.Mashup.OleDb.1;Data Source=$Workbook$;Location=&quot;Table_3653_113_03&quot;;Extended Properties=&quot;&quot;" commandType="0"/>
  </connection>
  <connection id="761" xr16:uid="{A087275A-5140-4358-B8A2-98A8F996D866}" keepAlive="1" name="連線710" type="5" refreshedVersion="0" background="1">
    <dbPr connection="Provider=Microsoft.Mashup.OleDb.1;Data Source=$Workbook$;Location=&quot;Table_4763_113_03&quot;;Extended Properties=&quot;&quot;" commandType="0"/>
  </connection>
  <connection id="762" xr16:uid="{71D99AA9-82BC-446E-A48B-27F28B06C0FB}" keepAlive="1" name="連線711" type="5" refreshedVersion="0" background="1">
    <dbPr connection="Provider=Microsoft.Mashup.OleDb.1;Data Source=$Workbook$;Location=&quot;Table_3008_113_05&quot;;Extended Properties=&quot;&quot;" commandType="0"/>
  </connection>
  <connection id="763" xr16:uid="{CA17A08D-3E95-488C-8832-16071BB82556}" keepAlive="1" name="連線712" type="5" refreshedVersion="0" background="1">
    <dbPr connection="Provider=Microsoft.Mashup.OleDb.1;Data Source=$Workbook$;Location=&quot;Table_3008_113_04&quot;;Extended Properties=&quot;&quot;" commandType="0"/>
  </connection>
  <connection id="764" xr16:uid="{55F9B85B-9E22-4073-9D62-CFE6298B178E}" keepAlive="1" name="連線713" type="5" refreshedVersion="0" background="1">
    <dbPr connection="Provider=Microsoft.Mashup.OleDb.1;Data Source=$Workbook$;Location=&quot;Table_3008_113_03&quot;;Extended Properties=&quot;&quot;" commandType="0"/>
  </connection>
  <connection id="765" xr16:uid="{01F5464C-50EB-4AD7-A9E7-F1B3433C1B67}" keepAlive="1" name="連線714" type="5" refreshedVersion="0" background="1">
    <dbPr connection="Provider=Microsoft.Mashup.OleDb.1;Data Source=$Workbook$;Location=&quot;Table_2327_113_05&quot;;Extended Properties=&quot;&quot;" commandType="0"/>
  </connection>
  <connection id="766" xr16:uid="{FBC18C58-2C7C-434A-AAEA-6ABFD2824A3E}" keepAlive="1" name="連線715" type="5" refreshedVersion="0" background="1">
    <dbPr connection="Provider=Microsoft.Mashup.OleDb.1;Data Source=$Workbook$;Location=&quot;Table_2327_113_04&quot;;Extended Properties=&quot;&quot;" commandType="0"/>
  </connection>
  <connection id="767" xr16:uid="{50BC3149-3FC6-4CD9-AAF4-D7CB952B12E2}" keepAlive="1" name="連線716" type="5" refreshedVersion="0" background="1">
    <dbPr connection="Provider=Microsoft.Mashup.OleDb.1;Data Source=$Workbook$;Location=&quot;Table_2327_113_03&quot;;Extended Properties=&quot;&quot;" commandType="0"/>
  </connection>
  <connection id="768" xr16:uid="{66724CA0-55DE-4503-9E00-CCFEE894F542}" keepAlive="1" name="連線717" type="5" refreshedVersion="0" background="1">
    <dbPr connection="Provider=Microsoft.Mashup.OleDb.1;Data Source=$Workbook$;Location=&quot;Table_3661_113_05&quot;;Extended Properties=&quot;&quot;" commandType="0"/>
  </connection>
  <connection id="769" xr16:uid="{B643E8AF-4F51-4AA1-92A2-ADE728DE4B90}" keepAlive="1" name="連線718" type="5" refreshedVersion="0" background="1">
    <dbPr connection="Provider=Microsoft.Mashup.OleDb.1;Data Source=$Workbook$;Location=&quot;Table_3661_113_04&quot;;Extended Properties=&quot;&quot;" commandType="0"/>
  </connection>
  <connection id="770" xr16:uid="{8C7ADB09-2FC5-4EE0-BE05-9F4CC9B52E9A}" keepAlive="1" name="連線719" type="5" refreshedVersion="0" background="1">
    <dbPr connection="Provider=Microsoft.Mashup.OleDb.1;Data Source=$Workbook$;Location=&quot;Table_3661_113_03&quot;;Extended Properties=&quot;&quot;" commandType="0"/>
  </connection>
  <connection id="771" xr16:uid="{4C3296CC-1981-443E-8C03-8895013BDEB3}" keepAlive="1" name="連線72" type="5" refreshedVersion="0" background="1">
    <dbPr connection="Provider=Microsoft.Mashup.OleDb.1;Data Source=$Workbook$;Location=&quot;Table_1519_113_05&quot;;Extended Properties=&quot;&quot;" commandType="0"/>
  </connection>
  <connection id="772" xr16:uid="{43FB7C24-B9FB-4164-81C6-98593E36D19E}" keepAlive="1" name="連線720" type="5" refreshedVersion="0" background="1">
    <dbPr connection="Provider=Microsoft.Mashup.OleDb.1;Data Source=$Workbook$;Location=&quot;Table_4938_113_05&quot;;Extended Properties=&quot;&quot;" commandType="0"/>
  </connection>
  <connection id="773" xr16:uid="{9BB456F9-8B69-48D0-ADC2-2A8B7712D7C1}" keepAlive="1" name="連線721" type="5" refreshedVersion="0" background="1">
    <dbPr connection="Provider=Microsoft.Mashup.OleDb.1;Data Source=$Workbook$;Location=&quot;Table_4938_113_04&quot;;Extended Properties=&quot;&quot;" commandType="0"/>
  </connection>
  <connection id="774" xr16:uid="{54F4BBAD-783E-4E00-878D-7950FB848BD3}" keepAlive="1" name="連線722" type="5" refreshedVersion="0" background="1">
    <dbPr connection="Provider=Microsoft.Mashup.OleDb.1;Data Source=$Workbook$;Location=&quot;Table_4938_113_03&quot;;Extended Properties=&quot;&quot;" commandType="0"/>
  </connection>
  <connection id="775" xr16:uid="{2B266765-8685-41F1-8F8D-E66827B4C50C}" keepAlive="1" name="連線723" type="5" refreshedVersion="0" background="1">
    <dbPr connection="Provider=Microsoft.Mashup.OleDb.1;Data Source=$Workbook$;Location=&quot;Table_2357_113_05&quot;;Extended Properties=&quot;&quot;" commandType="0"/>
  </connection>
  <connection id="776" xr16:uid="{C74BABDA-4332-4F50-920C-C4655B9D72C8}" keepAlive="1" name="連線724" type="5" refreshedVersion="0" background="1">
    <dbPr connection="Provider=Microsoft.Mashup.OleDb.1;Data Source=$Workbook$;Location=&quot;Table_2357_113_04&quot;;Extended Properties=&quot;&quot;" commandType="0"/>
  </connection>
  <connection id="777" xr16:uid="{CB01FCC4-ED09-4EF9-A6D1-AA4300ADF881}" keepAlive="1" name="連線725" type="5" refreshedVersion="0" background="1">
    <dbPr connection="Provider=Microsoft.Mashup.OleDb.1;Data Source=$Workbook$;Location=&quot;Table_2357_113_03&quot;;Extended Properties=&quot;&quot;" commandType="0"/>
  </connection>
  <connection id="778" xr16:uid="{C8D6B747-705D-4386-A5AB-58199E9F58AC}" keepAlive="1" name="連線726" type="5" refreshedVersion="0" background="1">
    <dbPr connection="Provider=Microsoft.Mashup.OleDb.1;Data Source=$Workbook$;Location=&quot;Table_3036_113_05&quot;;Extended Properties=&quot;&quot;" commandType="0"/>
  </connection>
  <connection id="779" xr16:uid="{4A1173B8-7424-4555-9886-EA7D975CA60D}" keepAlive="1" name="連線727" type="5" refreshedVersion="0" background="1">
    <dbPr connection="Provider=Microsoft.Mashup.OleDb.1;Data Source=$Workbook$;Location=&quot;Table_3036_113_04&quot;;Extended Properties=&quot;&quot;" commandType="0"/>
  </connection>
  <connection id="780" xr16:uid="{8E59E7AA-12E5-4FB4-A910-53A21000CFB6}" keepAlive="1" name="連線728" type="5" refreshedVersion="0" background="1">
    <dbPr connection="Provider=Microsoft.Mashup.OleDb.1;Data Source=$Workbook$;Location=&quot;Table_3036_113_03&quot;;Extended Properties=&quot;&quot;" commandType="0"/>
  </connection>
  <connection id="781" xr16:uid="{16370F54-6E65-4D4F-BFF6-5E72844E6771}" keepAlive="1" name="連線729" type="5" refreshedVersion="0" background="1">
    <dbPr connection="Provider=Microsoft.Mashup.OleDb.1;Data Source=$Workbook$;Location=&quot;Table_6669_113_05&quot;;Extended Properties=&quot;&quot;" commandType="0"/>
  </connection>
  <connection id="782" xr16:uid="{0774DADD-D8DF-4105-B160-AF193DA8273A}" keepAlive="1" name="連線73" type="5" refreshedVersion="0" background="1">
    <dbPr connection="Provider=Microsoft.Mashup.OleDb.1;Data Source=$Workbook$;Location=&quot;Table_1519_113_04&quot;;Extended Properties=&quot;&quot;" commandType="0"/>
  </connection>
  <connection id="783" xr16:uid="{287336EC-9063-42C3-856F-0988FC2D89A0}" keepAlive="1" name="連線730" type="5" refreshedVersion="0" background="1">
    <dbPr connection="Provider=Microsoft.Mashup.OleDb.1;Data Source=$Workbook$;Location=&quot;Table_6669_113_04&quot;;Extended Properties=&quot;&quot;" commandType="0"/>
  </connection>
  <connection id="784" xr16:uid="{4ED1B30D-1C0A-42CF-9482-0056000FF35B}" keepAlive="1" name="連線731" type="5" refreshedVersion="0" background="1">
    <dbPr connection="Provider=Microsoft.Mashup.OleDb.1;Data Source=$Workbook$;Location=&quot;Table_6669_113_03&quot;;Extended Properties=&quot;&quot;" commandType="0"/>
  </connection>
  <connection id="785" xr16:uid="{A509BE67-F721-49DF-ADA5-3DBDD3BB3CD6}" keepAlive="1" name="連線732" type="5" refreshedVersion="0" background="1">
    <dbPr connection="Provider=Microsoft.Mashup.OleDb.1;Data Source=$Workbook$;Location=&quot;Table_1809_113_05&quot;;Extended Properties=&quot;&quot;" commandType="0"/>
  </connection>
  <connection id="786" xr16:uid="{92023BCF-448B-46E1-8A81-54D7F2DC9C42}" keepAlive="1" name="連線733" type="5" refreshedVersion="0" background="1">
    <dbPr connection="Provider=Microsoft.Mashup.OleDb.1;Data Source=$Workbook$;Location=&quot;Table_1809_113_04&quot;;Extended Properties=&quot;&quot;" commandType="0"/>
  </connection>
  <connection id="787" xr16:uid="{59E98963-12BD-4C2C-8930-0B30F624583E}" keepAlive="1" name="連線734" type="5" refreshedVersion="0" background="1">
    <dbPr connection="Provider=Microsoft.Mashup.OleDb.1;Data Source=$Workbook$;Location=&quot;Table_1809_113_03&quot;;Extended Properties=&quot;&quot;" commandType="0"/>
  </connection>
  <connection id="788" xr16:uid="{F8F5F35E-02AC-4B70-A144-C6DF7CACDFDE}" keepAlive="1" name="連線735" type="5" refreshedVersion="0" background="1">
    <dbPr connection="Provider=Microsoft.Mashup.OleDb.1;Data Source=$Workbook$;Location=&quot;Table_3356_113_05&quot;;Extended Properties=&quot;&quot;" commandType="0"/>
  </connection>
  <connection id="789" xr16:uid="{2048B24D-FEB4-4C5F-BC9A-0C6541068416}" keepAlive="1" name="連線736" type="5" refreshedVersion="0" background="1">
    <dbPr connection="Provider=Microsoft.Mashup.OleDb.1;Data Source=$Workbook$;Location=&quot;Table_3356_113_04&quot;;Extended Properties=&quot;&quot;" commandType="0"/>
  </connection>
  <connection id="790" xr16:uid="{02485A8F-02FB-4923-B099-803D37BFA6EF}" keepAlive="1" name="連線737" type="5" refreshedVersion="0" background="1">
    <dbPr connection="Provider=Microsoft.Mashup.OleDb.1;Data Source=$Workbook$;Location=&quot;Table_3356_113_03&quot;;Extended Properties=&quot;&quot;" commandType="0"/>
  </connection>
  <connection id="791" xr16:uid="{BAF6AABA-3E32-4720-8653-75467E29B95F}" keepAlive="1" name="連線738" type="5" refreshedVersion="0" background="1">
    <dbPr connection="Provider=Microsoft.Mashup.OleDb.1;Data Source=$Workbook$;Location=&quot;Table_6414_113_05&quot;;Extended Properties=&quot;&quot;" commandType="0"/>
  </connection>
  <connection id="792" xr16:uid="{C6AAFDF7-9F41-42A4-A7E7-37EF963BFE98}" keepAlive="1" name="連線739" type="5" refreshedVersion="0" background="1">
    <dbPr connection="Provider=Microsoft.Mashup.OleDb.1;Data Source=$Workbook$;Location=&quot;Table_6414_113_04&quot;;Extended Properties=&quot;&quot;" commandType="0"/>
  </connection>
  <connection id="793" xr16:uid="{C098F86C-F96F-4B87-AADE-0DCAA05F6B2E}" keepAlive="1" name="連線74" type="5" refreshedVersion="0" background="1">
    <dbPr connection="Provider=Microsoft.Mashup.OleDb.1;Data Source=$Workbook$;Location=&quot;Table_1519_113_03&quot;;Extended Properties=&quot;&quot;" commandType="0"/>
  </connection>
  <connection id="794" xr16:uid="{B7BC0D8A-D7B7-49FF-B2FA-F48DEBF2B350}" keepAlive="1" name="連線740" type="5" refreshedVersion="0" background="1">
    <dbPr connection="Provider=Microsoft.Mashup.OleDb.1;Data Source=$Workbook$;Location=&quot;Table_6414_113_03&quot;;Extended Properties=&quot;&quot;" commandType="0"/>
  </connection>
  <connection id="795" xr16:uid="{F3D213A9-7CF9-47A1-9E32-6D387E8EEB7A}" keepAlive="1" name="連線741" type="5" refreshedVersion="0" background="1">
    <dbPr connection="Provider=Microsoft.Mashup.OleDb.1;Data Source=$Workbook$;Location=&quot;Table_1905_113_05&quot;;Extended Properties=&quot;&quot;" commandType="0"/>
  </connection>
  <connection id="796" xr16:uid="{69B01E96-89D9-46B7-90ED-FAA2FE0E091B}" keepAlive="1" name="連線742" type="5" refreshedVersion="0" background="1">
    <dbPr connection="Provider=Microsoft.Mashup.OleDb.1;Data Source=$Workbook$;Location=&quot;Table_1905_113_04&quot;;Extended Properties=&quot;&quot;" commandType="0"/>
  </connection>
  <connection id="797" xr16:uid="{CAD7E3BC-80D8-457A-A27B-6DA6AD0AF1FC}" keepAlive="1" name="連線743" type="5" refreshedVersion="0" background="1">
    <dbPr connection="Provider=Microsoft.Mashup.OleDb.1;Data Source=$Workbook$;Location=&quot;Table_1905_113_03&quot;;Extended Properties=&quot;&quot;" commandType="0"/>
  </connection>
  <connection id="798" xr16:uid="{D59D0AFA-CA39-4DEE-9902-3B3D30C61D87}" keepAlive="1" name="連線744" type="5" refreshedVersion="0" background="1">
    <dbPr connection="Provider=Microsoft.Mashup.OleDb.1;Data Source=$Workbook$;Location=&quot;Table_3504_113_05&quot;;Extended Properties=&quot;&quot;" commandType="0"/>
  </connection>
  <connection id="799" xr16:uid="{7BCE6669-6B13-48FE-9C73-04166E5DC32A}" keepAlive="1" name="連線745" type="5" refreshedVersion="0" background="1">
    <dbPr connection="Provider=Microsoft.Mashup.OleDb.1;Data Source=$Workbook$;Location=&quot;Table_3504_113_04&quot;;Extended Properties=&quot;&quot;" commandType="0"/>
  </connection>
  <connection id="800" xr16:uid="{3C13B62A-07FC-455B-A55E-F9E3DD3A421A}" keepAlive="1" name="連線746" type="5" refreshedVersion="0" background="1">
    <dbPr connection="Provider=Microsoft.Mashup.OleDb.1;Data Source=$Workbook$;Location=&quot;Table_3504_113_03&quot;;Extended Properties=&quot;&quot;" commandType="0"/>
  </connection>
  <connection id="801" xr16:uid="{63295828-5A4E-4645-86C8-7BA53241740F}" keepAlive="1" name="連線747" type="5" refreshedVersion="0" background="1">
    <dbPr connection="Provider=Microsoft.Mashup.OleDb.1;Data Source=$Workbook$;Location=&quot;Table_2338_113_05&quot;;Extended Properties=&quot;&quot;" commandType="0"/>
  </connection>
  <connection id="802" xr16:uid="{7F9F8E33-4F56-4EB8-A79B-EC76B6C5E8C6}" keepAlive="1" name="連線748" type="5" refreshedVersion="0" background="1">
    <dbPr connection="Provider=Microsoft.Mashup.OleDb.1;Data Source=$Workbook$;Location=&quot;Table_2338_113_04&quot;;Extended Properties=&quot;&quot;" commandType="0"/>
  </connection>
  <connection id="803" xr16:uid="{50C03A7B-FDD2-4603-B058-B9C29665887D}" keepAlive="1" name="連線749" type="5" refreshedVersion="0" background="1">
    <dbPr connection="Provider=Microsoft.Mashup.OleDb.1;Data Source=$Workbook$;Location=&quot;Table_2338_113_03&quot;;Extended Properties=&quot;&quot;" commandType="0"/>
  </connection>
  <connection id="804" xr16:uid="{650A4461-E87F-4265-A24C-52CA755E95E6}" keepAlive="1" name="連線75" type="5" refreshedVersion="0" background="1">
    <dbPr connection="Provider=Microsoft.Mashup.OleDb.1;Data Source=$Workbook$;Location=&quot;Table_1905_113_05&quot;;Extended Properties=&quot;&quot;" commandType="0"/>
  </connection>
  <connection id="805" xr16:uid="{6DB7777A-1F09-4280-BD1F-E80527EAE598}" keepAlive="1" name="連線750" type="5" refreshedVersion="0" background="1">
    <dbPr connection="Provider=Microsoft.Mashup.OleDb.1;Data Source=$Workbook$;Location=&quot;Table_2357_113_05&quot;;Extended Properties=&quot;&quot;" commandType="0"/>
  </connection>
  <connection id="806" xr16:uid="{67EC49C8-4203-4A03-AE2E-A25E5C57BA6E}" keepAlive="1" name="連線751" type="5" refreshedVersion="0" background="1">
    <dbPr connection="Provider=Microsoft.Mashup.OleDb.1;Data Source=$Workbook$;Location=&quot;Table_2357_113_04&quot;;Extended Properties=&quot;&quot;" commandType="0"/>
  </connection>
  <connection id="807" xr16:uid="{62A27CE2-6D2D-4499-B22A-4D42C96125D9}" keepAlive="1" name="連線752" type="5" refreshedVersion="0" background="1">
    <dbPr connection="Provider=Microsoft.Mashup.OleDb.1;Data Source=$Workbook$;Location=&quot;Table_2357_113_03&quot;;Extended Properties=&quot;&quot;" commandType="0"/>
  </connection>
  <connection id="808" xr16:uid="{2ACA0460-4EE6-4C48-9B07-CC4BC5F13AEF}" keepAlive="1" name="連線753" type="5" refreshedVersion="0" background="1">
    <dbPr connection="Provider=Microsoft.Mashup.OleDb.1;Data Source=$Workbook$;Location=&quot;Table_2059_113_05&quot;;Extended Properties=&quot;&quot;" commandType="0"/>
  </connection>
  <connection id="809" xr16:uid="{A094DB11-B47E-41D2-BE8A-ECCB5EDBBA56}" keepAlive="1" name="連線754" type="5" refreshedVersion="0" background="1">
    <dbPr connection="Provider=Microsoft.Mashup.OleDb.1;Data Source=$Workbook$;Location=&quot;Table_2059_113_04&quot;;Extended Properties=&quot;&quot;" commandType="0"/>
  </connection>
  <connection id="810" xr16:uid="{E1F80D5E-A6E9-4DC0-85B4-3C07B9EDA067}" keepAlive="1" name="連線755" type="5" refreshedVersion="0" background="1">
    <dbPr connection="Provider=Microsoft.Mashup.OleDb.1;Data Source=$Workbook$;Location=&quot;Table_2059_113_03&quot;;Extended Properties=&quot;&quot;" commandType="0"/>
  </connection>
  <connection id="811" xr16:uid="{7FBACAE4-8594-4944-900F-E4DA9C971A93}" keepAlive="1" name="連線756" type="5" refreshedVersion="0" background="1">
    <dbPr connection="Provider=Microsoft.Mashup.OleDb.1;Data Source=$Workbook$;Location=&quot;Table_3533_113_05&quot;;Extended Properties=&quot;&quot;" commandType="0"/>
  </connection>
  <connection id="812" xr16:uid="{48F0FF4D-9BEB-4A80-8F15-8EA7E4904F60}" keepAlive="1" name="連線757" type="5" refreshedVersion="0" background="1">
    <dbPr connection="Provider=Microsoft.Mashup.OleDb.1;Data Source=$Workbook$;Location=&quot;Table_3533_113_04&quot;;Extended Properties=&quot;&quot;" commandType="0"/>
  </connection>
  <connection id="813" xr16:uid="{3A9A04BA-1827-4665-B74A-27DF5F5F18EB}" keepAlive="1" name="連線758" type="5" refreshedVersion="0" background="1">
    <dbPr connection="Provider=Microsoft.Mashup.OleDb.1;Data Source=$Workbook$;Location=&quot;Table_3533_113_03&quot;;Extended Properties=&quot;&quot;" commandType="0"/>
  </connection>
  <connection id="814" xr16:uid="{C3BC0887-67C0-426D-90A2-C07643D51BB3}" keepAlive="1" name="連線759" type="5" refreshedVersion="0" background="1">
    <dbPr connection="Provider=Microsoft.Mashup.OleDb.1;Data Source=$Workbook$;Location=&quot;Table_6669_113_05&quot;;Extended Properties=&quot;&quot;" commandType="0"/>
  </connection>
  <connection id="815" xr16:uid="{71D67FF1-581E-4751-AB8E-5876FB28FAF3}" keepAlive="1" name="連線76" type="5" refreshedVersion="0" background="1">
    <dbPr connection="Provider=Microsoft.Mashup.OleDb.1;Data Source=$Workbook$;Location=&quot;Table_1905_113_04&quot;;Extended Properties=&quot;&quot;" commandType="0"/>
  </connection>
  <connection id="816" xr16:uid="{BD8581C1-2DB9-4C80-8198-96640CF29997}" keepAlive="1" name="連線760" type="5" refreshedVersion="0" background="1">
    <dbPr connection="Provider=Microsoft.Mashup.OleDb.1;Data Source=$Workbook$;Location=&quot;Table_6669_113_04&quot;;Extended Properties=&quot;&quot;" commandType="0"/>
  </connection>
  <connection id="817" xr16:uid="{80C1C143-AC70-4350-952F-47656D7B3DA4}" keepAlive="1" name="連線761" type="5" refreshedVersion="0" background="1">
    <dbPr connection="Provider=Microsoft.Mashup.OleDb.1;Data Source=$Workbook$;Location=&quot;Table_6669_113_03&quot;;Extended Properties=&quot;&quot;" commandType="0"/>
  </connection>
  <connection id="818" xr16:uid="{DD05F534-99A1-4DC8-9F8C-C7E88D9BB052}" keepAlive="1" name="連線762" type="5" refreshedVersion="0" background="1">
    <dbPr connection="Provider=Microsoft.Mashup.OleDb.1;Data Source=$Workbook$;Location=&quot;Table_2207_113_05&quot;;Extended Properties=&quot;&quot;" commandType="0"/>
  </connection>
  <connection id="819" xr16:uid="{AEDB9456-8BE5-43B9-8D2C-77B0926807F1}" keepAlive="1" name="連線763" type="5" refreshedVersion="0" background="1">
    <dbPr connection="Provider=Microsoft.Mashup.OleDb.1;Data Source=$Workbook$;Location=&quot;Table_2207_113_04&quot;;Extended Properties=&quot;&quot;" commandType="0"/>
  </connection>
  <connection id="820" xr16:uid="{2D635299-E03F-4256-B63A-1966273C00BF}" keepAlive="1" name="連線764" type="5" refreshedVersion="0" background="1">
    <dbPr connection="Provider=Microsoft.Mashup.OleDb.1;Data Source=$Workbook$;Location=&quot;Table_2207_113_03&quot;;Extended Properties=&quot;&quot;" commandType="0"/>
  </connection>
  <connection id="821" xr16:uid="{965340EF-AF7C-41C8-8C75-8C5745E98D2D}" keepAlive="1" name="連線765" type="5" refreshedVersion="0" background="1">
    <dbPr connection="Provider=Microsoft.Mashup.OleDb.1;Data Source=$Workbook$;Location=&quot;Table_2454_113_05&quot;;Extended Properties=&quot;&quot;" commandType="0"/>
  </connection>
  <connection id="822" xr16:uid="{B0E232AE-38C8-4CE0-AFF7-25EEA87C4739}" keepAlive="1" name="連線766" type="5" refreshedVersion="0" background="1">
    <dbPr connection="Provider=Microsoft.Mashup.OleDb.1;Data Source=$Workbook$;Location=&quot;Table_2454_113_04&quot;;Extended Properties=&quot;&quot;" commandType="0"/>
  </connection>
  <connection id="823" xr16:uid="{BD33FE18-1759-44E6-AB12-AC18D046755D}" keepAlive="1" name="連線767" type="5" refreshedVersion="0" background="1">
    <dbPr connection="Provider=Microsoft.Mashup.OleDb.1;Data Source=$Workbook$;Location=&quot;Table_2454_113_03&quot;;Extended Properties=&quot;&quot;" commandType="0"/>
  </connection>
  <connection id="824" xr16:uid="{CC96135B-580B-4DDC-A1EC-D8600A887505}" keepAlive="1" name="連線768" type="5" refreshedVersion="0" background="1">
    <dbPr connection="Provider=Microsoft.Mashup.OleDb.1;Data Source=$Workbook$;Location=&quot;Table_4763_113_05&quot;;Extended Properties=&quot;&quot;" commandType="0"/>
  </connection>
  <connection id="825" xr16:uid="{C99FC736-B0BD-4819-BFF4-6777947E24E8}" keepAlive="1" name="連線769" type="5" refreshedVersion="0" background="1">
    <dbPr connection="Provider=Microsoft.Mashup.OleDb.1;Data Source=$Workbook$;Location=&quot;Table_4763_113_04&quot;;Extended Properties=&quot;&quot;" commandType="0"/>
  </connection>
  <connection id="826" xr16:uid="{A25DD63C-628D-43CC-BBD9-851EEEFDB14F}" keepAlive="1" name="連線77" type="5" refreshedVersion="0" background="1">
    <dbPr connection="Provider=Microsoft.Mashup.OleDb.1;Data Source=$Workbook$;Location=&quot;Table_1905_113_03&quot;;Extended Properties=&quot;&quot;" commandType="0"/>
  </connection>
  <connection id="827" xr16:uid="{ED047EF1-207F-4049-A2CE-5331F25C3067}" keepAlive="1" name="連線770" type="5" refreshedVersion="0" background="1">
    <dbPr connection="Provider=Microsoft.Mashup.OleDb.1;Data Source=$Workbook$;Location=&quot;Table_4763_113_03&quot;;Extended Properties=&quot;&quot;" commandType="0"/>
  </connection>
  <connection id="828" xr16:uid="{885A516F-B609-45B7-9298-740E153682F0}" keepAlive="1" name="連線771" type="5" refreshedVersion="0" background="1">
    <dbPr connection="Provider=Microsoft.Mashup.OleDb.1;Data Source=$Workbook$;Location=&quot;Table_3008_113_05&quot;;Extended Properties=&quot;&quot;" commandType="0"/>
  </connection>
  <connection id="829" xr16:uid="{5662C152-DB81-4824-8F46-A8334DA4CFE5}" keepAlive="1" name="連線772" type="5" refreshedVersion="0" background="1">
    <dbPr connection="Provider=Microsoft.Mashup.OleDb.1;Data Source=$Workbook$;Location=&quot;Table_3008_113_04&quot;;Extended Properties=&quot;&quot;" commandType="0"/>
  </connection>
  <connection id="830" xr16:uid="{03EF884B-6DB4-47E3-863D-17E35448234D}" keepAlive="1" name="連線773" type="5" refreshedVersion="0" background="1">
    <dbPr connection="Provider=Microsoft.Mashup.OleDb.1;Data Source=$Workbook$;Location=&quot;Table_3008_113_03&quot;;Extended Properties=&quot;&quot;" commandType="0"/>
  </connection>
  <connection id="831" xr16:uid="{AF73DE55-3273-4481-880F-08E3B98B3E82}" keepAlive="1" name="連線774" type="5" refreshedVersion="0" background="1">
    <dbPr connection="Provider=Microsoft.Mashup.OleDb.1;Data Source=$Workbook$;Location=&quot;Table_2327_113_05&quot;;Extended Properties=&quot;&quot;" commandType="0"/>
  </connection>
  <connection id="832" xr16:uid="{077B7C46-72FA-462A-ACD4-95DE78C18DAA}" keepAlive="1" name="連線775" type="5" refreshedVersion="0" background="1">
    <dbPr connection="Provider=Microsoft.Mashup.OleDb.1;Data Source=$Workbook$;Location=&quot;Table_2327_113_04&quot;;Extended Properties=&quot;&quot;" commandType="0"/>
  </connection>
  <connection id="833" xr16:uid="{75A5C9E1-2CBC-45E7-93E4-3DA5DA02126D}" keepAlive="1" name="連線776" type="5" refreshedVersion="0" background="1">
    <dbPr connection="Provider=Microsoft.Mashup.OleDb.1;Data Source=$Workbook$;Location=&quot;Table_2327_113_03&quot;;Extended Properties=&quot;&quot;" commandType="0"/>
  </connection>
  <connection id="834" xr16:uid="{333FEA4C-9F45-43D5-ACD5-2973176DE343}" keepAlive="1" name="連線777" type="5" refreshedVersion="0" background="1">
    <dbPr connection="Provider=Microsoft.Mashup.OleDb.1;Data Source=$Workbook$;Location=&quot;Table_3661_113_05&quot;;Extended Properties=&quot;&quot;" commandType="0"/>
  </connection>
  <connection id="835" xr16:uid="{933BE3E5-B2A2-4CD8-AD6A-B78655C99070}" keepAlive="1" name="連線778" type="5" refreshedVersion="0" background="1">
    <dbPr connection="Provider=Microsoft.Mashup.OleDb.1;Data Source=$Workbook$;Location=&quot;Table_3661_113_04&quot;;Extended Properties=&quot;&quot;" commandType="0"/>
  </connection>
  <connection id="836" xr16:uid="{1B5EAFEB-1E68-4C82-8201-691D3F9A6C61}" keepAlive="1" name="連線779" type="5" refreshedVersion="0" background="1">
    <dbPr connection="Provider=Microsoft.Mashup.OleDb.1;Data Source=$Workbook$;Location=&quot;Table_3661_113_03&quot;;Extended Properties=&quot;&quot;" commandType="0"/>
  </connection>
  <connection id="837" xr16:uid="{00571EE8-347C-4786-907E-70CA1BE52886}" keepAlive="1" name="連線78" type="5" refreshedVersion="0" background="1">
    <dbPr connection="Provider=Microsoft.Mashup.OleDb.1;Data Source=$Workbook$;Location=&quot;Table_6409_113_05&quot;;Extended Properties=&quot;&quot;" commandType="0"/>
  </connection>
  <connection id="838" xr16:uid="{00F877BE-AABF-41CB-A1F3-563C0665375B}" keepAlive="1" name="連線780" type="5" refreshedVersion="0" background="1">
    <dbPr connection="Provider=Microsoft.Mashup.OleDb.1;Data Source=$Workbook$;Location=&quot;Table_1109_113_05&quot;;Extended Properties=&quot;&quot;" commandType="0"/>
  </connection>
  <connection id="839" xr16:uid="{FC05F524-A3BB-4427-8966-E2CD2CA6386F}" keepAlive="1" name="連線781" type="5" refreshedVersion="0" background="1">
    <dbPr connection="Provider=Microsoft.Mashup.OleDb.1;Data Source=$Workbook$;Location=&quot;Table_1109_113_04&quot;;Extended Properties=&quot;&quot;" commandType="0"/>
  </connection>
  <connection id="840" xr16:uid="{3D732BEE-2DDB-4C8E-A41D-9AB68AE3243E}" keepAlive="1" name="連線782" type="5" refreshedVersion="0" background="1">
    <dbPr connection="Provider=Microsoft.Mashup.OleDb.1;Data Source=$Workbook$;Location=&quot;Table_1109_113_03&quot;;Extended Properties=&quot;&quot;" commandType="0"/>
  </connection>
  <connection id="841" xr16:uid="{314491B1-5C1F-4B10-BF6A-6F40A5C7AF3C}" keepAlive="1" name="連線783" type="5" refreshedVersion="0" background="1">
    <dbPr connection="Provider=Microsoft.Mashup.OleDb.1;Data Source=$Workbook$;Location=&quot;Table_2023_113_05&quot;;Extended Properties=&quot;&quot;" commandType="0"/>
  </connection>
  <connection id="842" xr16:uid="{8E951797-7920-486C-A2EC-DE2256EE7CE7}" keepAlive="1" name="連線784" type="5" refreshedVersion="0" background="1">
    <dbPr connection="Provider=Microsoft.Mashup.OleDb.1;Data Source=$Workbook$;Location=&quot;Table_2023_113_04&quot;;Extended Properties=&quot;&quot;" commandType="0"/>
  </connection>
  <connection id="843" xr16:uid="{E9A2D7F3-CFFF-4E95-9C27-46007FF7B31A}" keepAlive="1" name="連線785" type="5" refreshedVersion="0" background="1">
    <dbPr connection="Provider=Microsoft.Mashup.OleDb.1;Data Source=$Workbook$;Location=&quot;Table_2023_113_03&quot;;Extended Properties=&quot;&quot;" commandType="0"/>
  </connection>
  <connection id="844" xr16:uid="{0B1070AE-3252-4B37-9644-604F0358C425}" keepAlive="1" name="連線786" type="5" refreshedVersion="0" background="1">
    <dbPr connection="Provider=Microsoft.Mashup.OleDb.1;Data Source=$Workbook$;Location=&quot;Table_9802_113_05&quot;;Extended Properties=&quot;&quot;" commandType="0"/>
  </connection>
  <connection id="845" xr16:uid="{304666C8-564B-4D36-86DD-656E461138C2}" keepAlive="1" name="連線787" type="5" refreshedVersion="0" background="1">
    <dbPr connection="Provider=Microsoft.Mashup.OleDb.1;Data Source=$Workbook$;Location=&quot;Table_9802_113_04&quot;;Extended Properties=&quot;&quot;" commandType="0"/>
  </connection>
  <connection id="846" xr16:uid="{CE77660D-31C7-4389-982D-4409EF79118D}" keepAlive="1" name="連線788" type="5" refreshedVersion="0" background="1">
    <dbPr connection="Provider=Microsoft.Mashup.OleDb.1;Data Source=$Workbook$;Location=&quot;Table_9802_113_03&quot;;Extended Properties=&quot;&quot;" commandType="0"/>
  </connection>
  <connection id="847" xr16:uid="{756E7372-CED8-41FC-9BC0-55E176D63050}" keepAlive="1" name="連線789" type="5" refreshedVersion="0" background="1">
    <dbPr connection="Provider=Microsoft.Mashup.OleDb.1;Data Source=$Workbook$;Location=&quot;Table_6213_113_05&quot;;Extended Properties=&quot;&quot;" commandType="0"/>
  </connection>
  <connection id="848" xr16:uid="{8F96747F-818D-412B-B623-EB0BEC59E7FE}" keepAlive="1" name="連線79" type="5" refreshedVersion="0" background="1">
    <dbPr connection="Provider=Microsoft.Mashup.OleDb.1;Data Source=$Workbook$;Location=&quot;Table_6409_113_04&quot;;Extended Properties=&quot;&quot;" commandType="0"/>
  </connection>
  <connection id="849" xr16:uid="{7611ED4D-7A68-4BD7-9C5F-A5FCE0507D16}" keepAlive="1" name="連線790" type="5" refreshedVersion="0" background="1">
    <dbPr connection="Provider=Microsoft.Mashup.OleDb.1;Data Source=$Workbook$;Location=&quot;Table_6213_113_04&quot;;Extended Properties=&quot;&quot;" commandType="0"/>
  </connection>
  <connection id="850" xr16:uid="{D234C701-D0FC-4F3C-B2BD-70125300D418}" keepAlive="1" name="連線791" type="5" refreshedVersion="0" background="1">
    <dbPr connection="Provider=Microsoft.Mashup.OleDb.1;Data Source=$Workbook$;Location=&quot;Table_6213_113_03&quot;;Extended Properties=&quot;&quot;" commandType="0"/>
  </connection>
  <connection id="851" xr16:uid="{049A6F44-815C-44E6-80FB-D2F6331FAC51}" keepAlive="1" name="連線792" type="5" refreshedVersion="0" background="1">
    <dbPr connection="Provider=Microsoft.Mashup.OleDb.1;Data Source=$Workbook$;Location=&quot;Table_6449_113_05&quot;;Extended Properties=&quot;&quot;" commandType="0"/>
  </connection>
  <connection id="852" xr16:uid="{0EA76DA7-A3C7-48C4-89AF-BA48001278A0}" keepAlive="1" name="連線793" type="5" refreshedVersion="0" background="1">
    <dbPr connection="Provider=Microsoft.Mashup.OleDb.1;Data Source=$Workbook$;Location=&quot;Table_6449_113_04&quot;;Extended Properties=&quot;&quot;" commandType="0"/>
  </connection>
  <connection id="853" xr16:uid="{097AEF4E-D1D7-4F00-AA13-CBFA56342A82}" keepAlive="1" name="連線794" type="5" refreshedVersion="0" background="1">
    <dbPr connection="Provider=Microsoft.Mashup.OleDb.1;Data Source=$Workbook$;Location=&quot;Table_6449_113_03&quot;;Extended Properties=&quot;&quot;" commandType="0"/>
  </connection>
  <connection id="854" xr16:uid="{3058B6B7-4B6E-4F51-BF79-679C3F7DC673}" keepAlive="1" name="連線795" type="5" refreshedVersion="0" background="1">
    <dbPr connection="Provider=Microsoft.Mashup.OleDb.1;Data Source=$Workbook$;Location=&quot;Table_6770_113_05&quot;;Extended Properties=&quot;&quot;" commandType="0"/>
  </connection>
  <connection id="855" xr16:uid="{E8F86CC2-B80C-438A-95AC-A844140F016C}" keepAlive="1" name="連線796" type="5" refreshedVersion="0" background="1">
    <dbPr connection="Provider=Microsoft.Mashup.OleDb.1;Data Source=$Workbook$;Location=&quot;Table_6770_113_04&quot;;Extended Properties=&quot;&quot;" commandType="0"/>
  </connection>
  <connection id="856" xr16:uid="{BB368B38-F37B-49D6-9839-C4FC0995B48C}" keepAlive="1" name="連線797" type="5" refreshedVersion="0" background="1">
    <dbPr connection="Provider=Microsoft.Mashup.OleDb.1;Data Source=$Workbook$;Location=&quot;Table_6770_113_03&quot;;Extended Properties=&quot;&quot;" commandType="0"/>
  </connection>
  <connection id="857" xr16:uid="{68A4CE6E-2B65-447D-A141-38C5ADD27883}" keepAlive="1" name="連線798" type="5" refreshedVersion="0" background="1">
    <dbPr connection="Provider=Microsoft.Mashup.OleDb.1;Data Source=$Workbook$;Location=&quot;Table_2231_113_05&quot;;Extended Properties=&quot;&quot;" commandType="0"/>
  </connection>
  <connection id="858" xr16:uid="{BF1CB8C1-65D1-4F14-A5A5-ABCDDD571A80}" keepAlive="1" name="連線799" type="5" refreshedVersion="0" background="1">
    <dbPr connection="Provider=Microsoft.Mashup.OleDb.1;Data Source=$Workbook$;Location=&quot;Table_2231_113_04&quot;;Extended Properties=&quot;&quot;" commandType="0"/>
  </connection>
  <connection id="859" xr16:uid="{CE7A05BE-CB14-41F3-B694-950F9F404E77}" keepAlive="1" name="連線8" type="5" refreshedVersion="0" background="1">
    <dbPr connection="Provider=Microsoft.Mashup.OleDb.1;Data Source=$Workbook$;Location=&quot;Table_6669_113_03&quot;;Extended Properties=&quot;&quot;" commandType="0"/>
  </connection>
  <connection id="860" xr16:uid="{2BB697E9-B3AE-4A76-819F-30846D18EA6A}" keepAlive="1" name="連線80" type="5" refreshedVersion="0" background="1">
    <dbPr connection="Provider=Microsoft.Mashup.OleDb.1;Data Source=$Workbook$;Location=&quot;Table_6409_113_03&quot;;Extended Properties=&quot;&quot;" commandType="0"/>
  </connection>
  <connection id="861" xr16:uid="{9C82E76F-AA88-4890-8ACB-3C568CBA33E4}" keepAlive="1" name="連線800" type="5" refreshedVersion="0" background="1">
    <dbPr connection="Provider=Microsoft.Mashup.OleDb.1;Data Source=$Workbook$;Location=&quot;Table_2231_113_03&quot;;Extended Properties=&quot;&quot;" commandType="0"/>
  </connection>
  <connection id="862" xr16:uid="{2BAAE319-E1B0-4B02-9330-31B4FC771391}" keepAlive="1" name="連線801" type="5" refreshedVersion="0" background="1">
    <dbPr connection="Provider=Microsoft.Mashup.OleDb.1;Data Source=$Workbook$;Location=&quot;Table_6443_113_05&quot;;Extended Properties=&quot;&quot;" commandType="0"/>
  </connection>
  <connection id="863" xr16:uid="{9853AFE7-3565-4823-8B38-9F968E002F79}" keepAlive="1" name="連線802" type="5" refreshedVersion="0" background="1">
    <dbPr connection="Provider=Microsoft.Mashup.OleDb.1;Data Source=$Workbook$;Location=&quot;Table_6443_113_04&quot;;Extended Properties=&quot;&quot;" commandType="0"/>
  </connection>
  <connection id="864" xr16:uid="{EA91717C-5F21-4A29-80F3-278269DC3106}" keepAlive="1" name="連線803" type="5" refreshedVersion="0" background="1">
    <dbPr connection="Provider=Microsoft.Mashup.OleDb.1;Data Source=$Workbook$;Location=&quot;Table_6443_113_03&quot;;Extended Properties=&quot;&quot;" commandType="0"/>
  </connection>
  <connection id="865" xr16:uid="{83E33B3E-2D4C-4B90-8A3B-F02699170207}" keepAlive="1" name="連線804" type="5" refreshedVersion="0" background="1">
    <dbPr connection="Provider=Microsoft.Mashup.OleDb.1;Data Source=$Workbook$;Location=&quot;Table_4968_113_05&quot;;Extended Properties=&quot;&quot;" commandType="0"/>
  </connection>
  <connection id="866" xr16:uid="{19EF1F2F-F720-4F2F-AD27-57F4F5A8DBF4}" keepAlive="1" name="連線805" type="5" refreshedVersion="0" background="1">
    <dbPr connection="Provider=Microsoft.Mashup.OleDb.1;Data Source=$Workbook$;Location=&quot;Table_4968_113_04&quot;;Extended Properties=&quot;&quot;" commandType="0"/>
  </connection>
  <connection id="867" xr16:uid="{7D5DCFB0-474B-4F7B-8E87-D7F67A684E74}" keepAlive="1" name="連線806" type="5" refreshedVersion="0" background="1">
    <dbPr connection="Provider=Microsoft.Mashup.OleDb.1;Data Source=$Workbook$;Location=&quot;Table_4968_113_03&quot;;Extended Properties=&quot;&quot;" commandType="0"/>
  </connection>
  <connection id="868" xr16:uid="{5F10BD84-7B87-4A5A-B4B3-B2A8485CA993}" keepAlive="1" name="連線807" type="5" refreshedVersion="0" background="1">
    <dbPr connection="Provider=Microsoft.Mashup.OleDb.1;Data Source=$Workbook$;Location=&quot;Table_2330_113_05&quot;;Extended Properties=&quot;&quot;" commandType="0"/>
  </connection>
  <connection id="869" xr16:uid="{B958ED25-020E-4D1E-9E2B-20C9BE54AA51}" keepAlive="1" name="連線808" type="5" refreshedVersion="0" background="1">
    <dbPr connection="Provider=Microsoft.Mashup.OleDb.1;Data Source=$Workbook$;Location=&quot;Table_2330_113_04&quot;;Extended Properties=&quot;&quot;" commandType="0"/>
  </connection>
  <connection id="870" xr16:uid="{4D160CD4-4C1B-4837-922C-DC5AB68C2FFB}" keepAlive="1" name="連線809" type="5" refreshedVersion="0" background="1">
    <dbPr connection="Provider=Microsoft.Mashup.OleDb.1;Data Source=$Workbook$;Location=&quot;Table_2330_113_03&quot;;Extended Properties=&quot;&quot;" commandType="0"/>
  </connection>
  <connection id="871" xr16:uid="{AFA691A7-38D6-4848-A266-CAC841128445}" keepAlive="1" name="連線81" type="5" refreshedVersion="0" background="1">
    <dbPr connection="Provider=Microsoft.Mashup.OleDb.1;Data Source=$Workbook$;Location=&quot;Table_3443_113_05&quot;;Extended Properties=&quot;&quot;" commandType="0"/>
  </connection>
  <connection id="872" xr16:uid="{7DCC1F9B-2A73-4929-AC6E-56D8777D80E3}" keepAlive="1" name="連線810" type="5" refreshedVersion="0" background="1">
    <dbPr connection="Provider=Microsoft.Mashup.OleDb.1;Data Source=$Workbook$;Location=&quot;Table_6541_113_05&quot;;Extended Properties=&quot;&quot;" commandType="0"/>
  </connection>
  <connection id="873" xr16:uid="{52C84FEF-A366-4FC3-A6DD-091D0B59227E}" keepAlive="1" name="連線811" type="5" refreshedVersion="0" background="1">
    <dbPr connection="Provider=Microsoft.Mashup.OleDb.1;Data Source=$Workbook$;Location=&quot;Table_6541_113_04&quot;;Extended Properties=&quot;&quot;" commandType="0"/>
  </connection>
  <connection id="874" xr16:uid="{84CAEFC9-17AF-41CA-96D9-0CEBBE60E73A}" keepAlive="1" name="連線812" type="5" refreshedVersion="0" background="1">
    <dbPr connection="Provider=Microsoft.Mashup.OleDb.1;Data Source=$Workbook$;Location=&quot;Table_6541_113_03&quot;;Extended Properties=&quot;&quot;" commandType="0"/>
  </connection>
  <connection id="875" xr16:uid="{7DA34388-87B4-40B3-979D-CF5D850D389D}" keepAlive="1" name="連線813" type="5" refreshedVersion="0" background="1">
    <dbPr connection="Provider=Microsoft.Mashup.OleDb.1;Data Source=$Workbook$;Location=&quot;Table_2345_113_05&quot;;Extended Properties=&quot;&quot;" commandType="0"/>
  </connection>
  <connection id="876" xr16:uid="{CD6A96A5-583F-46CB-9C26-7EB536C62382}" keepAlive="1" name="連線814" type="5" refreshedVersion="0" background="1">
    <dbPr connection="Provider=Microsoft.Mashup.OleDb.1;Data Source=$Workbook$;Location=&quot;Table_2345_113_04&quot;;Extended Properties=&quot;&quot;" commandType="0"/>
  </connection>
  <connection id="877" xr16:uid="{67188BAC-C3CC-4AD3-99D2-AFCD416E528F}" keepAlive="1" name="連線815" type="5" refreshedVersion="0" background="1">
    <dbPr connection="Provider=Microsoft.Mashup.OleDb.1;Data Source=$Workbook$;Location=&quot;Table_2345_113_03&quot;;Extended Properties=&quot;&quot;" commandType="0"/>
  </connection>
  <connection id="878" xr16:uid="{20CEB2E2-788E-4C3F-A656-F9E15CFF35F9}" keepAlive="1" name="連線816" type="5" refreshedVersion="0" background="1">
    <dbPr connection="Provider=Microsoft.Mashup.OleDb.1;Data Source=$Workbook$;Location=&quot;Table_6669_113_05&quot;;Extended Properties=&quot;&quot;" commandType="0"/>
  </connection>
  <connection id="879" xr16:uid="{CD4E9318-1C56-4184-A8E0-10C8883AB0C3}" keepAlive="1" name="連線817" type="5" refreshedVersion="0" background="1">
    <dbPr connection="Provider=Microsoft.Mashup.OleDb.1;Data Source=$Workbook$;Location=&quot;Table_6669_113_04&quot;;Extended Properties=&quot;&quot;" commandType="0"/>
  </connection>
  <connection id="880" xr16:uid="{8F86715B-2DA9-467C-B76D-DEC99E011491}" keepAlive="1" name="連線818" type="5" refreshedVersion="0" background="1">
    <dbPr connection="Provider=Microsoft.Mashup.OleDb.1;Data Source=$Workbook$;Location=&quot;Table_6669_113_03&quot;;Extended Properties=&quot;&quot;" commandType="0"/>
  </connection>
  <connection id="881" xr16:uid="{AAD0FFE7-D4CC-421D-B6A8-C46A5A184EE2}" keepAlive="1" name="連線819" type="5" refreshedVersion="0" background="1">
    <dbPr connection="Provider=Microsoft.Mashup.OleDb.1;Data Source=$Workbook$;Location=&quot;Table_3653_113_05&quot;;Extended Properties=&quot;&quot;" commandType="0"/>
  </connection>
  <connection id="882" xr16:uid="{26DFDD80-F261-4641-A4A0-DE4FD9FE1154}" keepAlive="1" name="連線82" type="5" refreshedVersion="0" background="1">
    <dbPr connection="Provider=Microsoft.Mashup.OleDb.1;Data Source=$Workbook$;Location=&quot;Table_3443_113_04&quot;;Extended Properties=&quot;&quot;" commandType="0"/>
  </connection>
  <connection id="883" xr16:uid="{C5C36C0B-D909-424D-A245-20F900F9F7CA}" keepAlive="1" name="連線820" type="5" refreshedVersion="0" background="1">
    <dbPr connection="Provider=Microsoft.Mashup.OleDb.1;Data Source=$Workbook$;Location=&quot;Table_3653_113_04&quot;;Extended Properties=&quot;&quot;" commandType="0"/>
  </connection>
  <connection id="884" xr16:uid="{40AF4F38-C83D-4E93-9D92-1E407AFAA38D}" keepAlive="1" name="連線821" type="5" refreshedVersion="0" background="1">
    <dbPr connection="Provider=Microsoft.Mashup.OleDb.1;Data Source=$Workbook$;Location=&quot;Table_3653_113_03&quot;;Extended Properties=&quot;&quot;" commandType="0"/>
  </connection>
  <connection id="885" xr16:uid="{775F04EF-7C13-4BB2-902F-D5F0AA8965D9}" keepAlive="1" name="連線822" type="5" refreshedVersion="0" background="1">
    <dbPr connection="Provider=Microsoft.Mashup.OleDb.1;Data Source=$Workbook$;Location=&quot;Table_1519_113_05&quot;;Extended Properties=&quot;&quot;" commandType="0"/>
  </connection>
  <connection id="886" xr16:uid="{46A71EAF-16BC-4724-BC19-C5AF6A4D331E}" keepAlive="1" name="連線823" type="5" refreshedVersion="0" background="1">
    <dbPr connection="Provider=Microsoft.Mashup.OleDb.1;Data Source=$Workbook$;Location=&quot;Table_1519_113_04&quot;;Extended Properties=&quot;&quot;" commandType="0"/>
  </connection>
  <connection id="887" xr16:uid="{D25E65D7-C148-43F8-9A71-04FC0968D903}" keepAlive="1" name="連線824" type="5" refreshedVersion="0" background="1">
    <dbPr connection="Provider=Microsoft.Mashup.OleDb.1;Data Source=$Workbook$;Location=&quot;Table_1519_113_03&quot;;Extended Properties=&quot;&quot;" commandType="0"/>
  </connection>
  <connection id="888" xr16:uid="{4DD6FBAE-2517-42EE-8D96-3A11644B848A}" keepAlive="1" name="連線825" type="5" refreshedVersion="0" background="1">
    <dbPr connection="Provider=Microsoft.Mashup.OleDb.1;Data Source=$Workbook$;Location=&quot;Table_1905_113_05&quot;;Extended Properties=&quot;&quot;" commandType="0"/>
  </connection>
  <connection id="889" xr16:uid="{E3D96FF6-9DBF-4F3C-AC33-FD4BA01DAF76}" keepAlive="1" name="連線826" type="5" refreshedVersion="0" background="1">
    <dbPr connection="Provider=Microsoft.Mashup.OleDb.1;Data Source=$Workbook$;Location=&quot;Table_1905_113_04&quot;;Extended Properties=&quot;&quot;" commandType="0"/>
  </connection>
  <connection id="890" xr16:uid="{66F662A9-0383-45D2-A359-530A4FC51D28}" keepAlive="1" name="連線827" type="5" refreshedVersion="0" background="1">
    <dbPr connection="Provider=Microsoft.Mashup.OleDb.1;Data Source=$Workbook$;Location=&quot;Table_1905_113_03&quot;;Extended Properties=&quot;&quot;" commandType="0"/>
  </connection>
  <connection id="891" xr16:uid="{15AEC4DC-0376-40E6-ADE8-DE23B8DC1CD1}" keepAlive="1" name="連線828" type="5" refreshedVersion="0" background="1">
    <dbPr connection="Provider=Microsoft.Mashup.OleDb.1;Data Source=$Workbook$;Location=&quot;Table_6409_113_05&quot;;Extended Properties=&quot;&quot;" commandType="0"/>
  </connection>
  <connection id="892" xr16:uid="{10BB2581-13A0-4CD4-AA80-D2AFCA6B1658}" keepAlive="1" name="連線829" type="5" refreshedVersion="0" background="1">
    <dbPr connection="Provider=Microsoft.Mashup.OleDb.1;Data Source=$Workbook$;Location=&quot;Table_6409_113_04&quot;;Extended Properties=&quot;&quot;" commandType="0"/>
  </connection>
  <connection id="893" xr16:uid="{D1E1CC83-11CA-4C63-BABC-A520E7D02A3A}" keepAlive="1" name="連線83" type="5" refreshedVersion="0" background="1">
    <dbPr connection="Provider=Microsoft.Mashup.OleDb.1;Data Source=$Workbook$;Location=&quot;Table_3443_113_03&quot;;Extended Properties=&quot;&quot;" commandType="0"/>
  </connection>
  <connection id="894" xr16:uid="{977F2179-C032-4D73-91EC-A39AF718221A}" keepAlive="1" name="連線830" type="5" refreshedVersion="0" background="1">
    <dbPr connection="Provider=Microsoft.Mashup.OleDb.1;Data Source=$Workbook$;Location=&quot;Table_6409_113_03&quot;;Extended Properties=&quot;&quot;" commandType="0"/>
  </connection>
  <connection id="895" xr16:uid="{B69AD804-E367-49D6-B0F0-615D14BDC2F8}" keepAlive="1" name="連線831" type="5" refreshedVersion="0" background="1">
    <dbPr connection="Provider=Microsoft.Mashup.OleDb.1;Data Source=$Workbook$;Location=&quot;Table_3443_113_05&quot;;Extended Properties=&quot;&quot;" commandType="0"/>
  </connection>
  <connection id="896" xr16:uid="{006E63DD-1978-45A9-A257-5C0FFB34CBEC}" keepAlive="1" name="連線832" type="5" refreshedVersion="0" background="1">
    <dbPr connection="Provider=Microsoft.Mashup.OleDb.1;Data Source=$Workbook$;Location=&quot;Table_3443_113_04&quot;;Extended Properties=&quot;&quot;" commandType="0"/>
  </connection>
  <connection id="897" xr16:uid="{74DB3EC0-B097-4EFC-A4AF-DD57D0DCD2ED}" keepAlive="1" name="連線833" type="5" refreshedVersion="0" background="1">
    <dbPr connection="Provider=Microsoft.Mashup.OleDb.1;Data Source=$Workbook$;Location=&quot;Table_3443_113_03&quot;;Extended Properties=&quot;&quot;" commandType="0"/>
  </connection>
  <connection id="898" xr16:uid="{8F8E08F2-D4D2-4395-AF9D-D85DBF7B4E0F}" keepAlive="1" name="連線834" type="5" refreshedVersion="0" background="1">
    <dbPr connection="Provider=Microsoft.Mashup.OleDb.1;Data Source=$Workbook$;Location=&quot;Table_2637_113_05&quot;;Extended Properties=&quot;&quot;" commandType="0"/>
  </connection>
  <connection id="899" xr16:uid="{7559C9B5-071C-4EC0-8E38-B2E39962D6D3}" keepAlive="1" name="連線835" type="5" refreshedVersion="0" background="1">
    <dbPr connection="Provider=Microsoft.Mashup.OleDb.1;Data Source=$Workbook$;Location=&quot;Table_2637_113_04&quot;;Extended Properties=&quot;&quot;" commandType="0"/>
  </connection>
  <connection id="900" xr16:uid="{F1AF67F4-5F81-4420-AFB6-31D398DB55E9}" keepAlive="1" name="連線836" type="5" refreshedVersion="0" background="1">
    <dbPr connection="Provider=Microsoft.Mashup.OleDb.1;Data Source=$Workbook$;Location=&quot;Table_2637_113_03&quot;;Extended Properties=&quot;&quot;" commandType="0"/>
  </connection>
  <connection id="901" xr16:uid="{45404085-C320-489B-A997-D5FBF401DC00}" keepAlive="1" name="連線837" type="5" refreshedVersion="0" background="1">
    <dbPr connection="Provider=Microsoft.Mashup.OleDb.1;Data Source=$Workbook$;Location=&quot;Table_3661_113_05&quot;;Extended Properties=&quot;&quot;" commandType="0"/>
  </connection>
  <connection id="902" xr16:uid="{16BE8B59-5B32-43F0-870A-4703AFAA0195}" keepAlive="1" name="連線838" type="5" refreshedVersion="0" background="1">
    <dbPr connection="Provider=Microsoft.Mashup.OleDb.1;Data Source=$Workbook$;Location=&quot;Table_3661_113_04&quot;;Extended Properties=&quot;&quot;" commandType="0"/>
  </connection>
  <connection id="903" xr16:uid="{ACEE1FB0-7DEB-4CC9-9B09-D2FAB6C19A8F}" keepAlive="1" name="連線839" type="5" refreshedVersion="0" background="1">
    <dbPr connection="Provider=Microsoft.Mashup.OleDb.1;Data Source=$Workbook$;Location=&quot;Table_3661_113_03&quot;;Extended Properties=&quot;&quot;" commandType="0"/>
  </connection>
  <connection id="904" xr16:uid="{FDD01F0A-C203-4F23-92C0-147B3AA0F84E}" keepAlive="1" name="連線84" type="5" refreshedVersion="0" background="1">
    <dbPr connection="Provider=Microsoft.Mashup.OleDb.1;Data Source=$Workbook$;Location=&quot;Table_2637_113_05&quot;;Extended Properties=&quot;&quot;" commandType="0"/>
  </connection>
  <connection id="905" xr16:uid="{26E0BCF3-8B1E-4A31-8A15-02F50092B3C3}" keepAlive="1" name="連線840" type="5" refreshedVersion="0" background="1">
    <dbPr connection="Provider=Microsoft.Mashup.OleDb.1;Data Source=$Workbook$;Location=&quot;Table_6669_113_05&quot;;Extended Properties=&quot;&quot;" commandType="0"/>
  </connection>
  <connection id="906" xr16:uid="{1D532597-20DC-4C84-A346-587EDAF809B0}" keepAlive="1" name="連線841" type="5" refreshedVersion="0" background="1">
    <dbPr connection="Provider=Microsoft.Mashup.OleDb.1;Data Source=$Workbook$;Location=&quot;Table_6669_113_04&quot;;Extended Properties=&quot;&quot;" commandType="0"/>
  </connection>
  <connection id="907" xr16:uid="{94F4B94D-923A-4D78-AEDA-9D771C382546}" keepAlive="1" name="連線842" type="5" refreshedVersion="0" background="1">
    <dbPr connection="Provider=Microsoft.Mashup.OleDb.1;Data Source=$Workbook$;Location=&quot;Table_6669_113_03&quot;;Extended Properties=&quot;&quot;" commandType="0"/>
  </connection>
  <connection id="908" xr16:uid="{45F150B7-CBE4-4941-A262-3105664AA52B}" keepAlive="1" name="連線843" type="5" refreshedVersion="0" background="1">
    <dbPr connection="Provider=Microsoft.Mashup.OleDb.1;Data Source=$Workbook$;Location=&quot;Table_3036_113_05&quot;;Extended Properties=&quot;&quot;" commandType="0"/>
  </connection>
  <connection id="909" xr16:uid="{13CC2969-678D-4B37-9F7F-1B100B5B953C}" keepAlive="1" name="連線844" type="5" refreshedVersion="0" background="1">
    <dbPr connection="Provider=Microsoft.Mashup.OleDb.1;Data Source=$Workbook$;Location=&quot;Table_3036_113_04&quot;;Extended Properties=&quot;&quot;" commandType="0"/>
  </connection>
  <connection id="910" xr16:uid="{B1004E9F-3553-40DF-8BD4-B62206D7581F}" keepAlive="1" name="連線845" type="5" refreshedVersion="0" background="1">
    <dbPr connection="Provider=Microsoft.Mashup.OleDb.1;Data Source=$Workbook$;Location=&quot;Table_3036_113_03&quot;;Extended Properties=&quot;&quot;" commandType="0"/>
  </connection>
  <connection id="911" xr16:uid="{62DB9781-A09C-48AF-BC3F-AA4BCFB100AF}" keepAlive="1" name="連線846" type="5" refreshedVersion="0" background="1">
    <dbPr connection="Provider=Microsoft.Mashup.OleDb.1;Data Source=$Workbook$;Location=&quot;Table_2357_113_05&quot;;Extended Properties=&quot;&quot;" commandType="0"/>
  </connection>
  <connection id="912" xr16:uid="{35B5F609-B8ED-40F4-B27C-CC732A63C75C}" keepAlive="1" name="連線847" type="5" refreshedVersion="0" background="1">
    <dbPr connection="Provider=Microsoft.Mashup.OleDb.1;Data Source=$Workbook$;Location=&quot;Table_2357_113_04&quot;;Extended Properties=&quot;&quot;" commandType="0"/>
  </connection>
  <connection id="913" xr16:uid="{E93C21CC-44FE-4B87-B53E-042D748A7008}" keepAlive="1" name="連線848" type="5" refreshedVersion="0" background="1">
    <dbPr connection="Provider=Microsoft.Mashup.OleDb.1;Data Source=$Workbook$;Location=&quot;Table_2357_113_03&quot;;Extended Properties=&quot;&quot;" commandType="0"/>
  </connection>
  <connection id="914" xr16:uid="{D42C0134-84E7-49D0-BB67-BBBE925EE2AB}" keepAlive="1" name="連線849" type="5" refreshedVersion="0" background="1">
    <dbPr connection="Provider=Microsoft.Mashup.OleDb.1;Data Source=$Workbook$;Location=&quot;Table_4938_113_05&quot;;Extended Properties=&quot;&quot;" commandType="0"/>
  </connection>
  <connection id="915" xr16:uid="{E3EBDF89-5586-4A6E-9F6B-DB6E57BDD848}" keepAlive="1" name="連線85" type="5" refreshedVersion="0" background="1">
    <dbPr connection="Provider=Microsoft.Mashup.OleDb.1;Data Source=$Workbook$;Location=&quot;Table_2637_113_04&quot;;Extended Properties=&quot;&quot;" commandType="0"/>
  </connection>
  <connection id="916" xr16:uid="{4F38939B-6313-4E1D-9856-B6ECBB8AF866}" keepAlive="1" name="連線850" type="5" refreshedVersion="0" background="1">
    <dbPr connection="Provider=Microsoft.Mashup.OleDb.1;Data Source=$Workbook$;Location=&quot;Table_4938_113_04&quot;;Extended Properties=&quot;&quot;" commandType="0"/>
  </connection>
  <connection id="917" xr16:uid="{D439C37A-62DE-41EE-8CE2-D0EC474D1E6A}" keepAlive="1" name="連線851" type="5" refreshedVersion="0" background="1">
    <dbPr connection="Provider=Microsoft.Mashup.OleDb.1;Data Source=$Workbook$;Location=&quot;Table_4938_113_03&quot;;Extended Properties=&quot;&quot;" commandType="0"/>
  </connection>
  <connection id="918" xr16:uid="{ACC78044-801F-4A4F-98A7-91957CDC18C3}" keepAlive="1" name="連線852" type="5" refreshedVersion="0" background="1">
    <dbPr connection="Provider=Microsoft.Mashup.OleDb.1;Data Source=$Workbook$;Location=&quot;Table_1905_113_05&quot;;Extended Properties=&quot;&quot;" commandType="0"/>
  </connection>
  <connection id="919" xr16:uid="{3BFC4395-CB65-424B-B7CF-09E5936311CE}" keepAlive="1" name="連線853" type="5" refreshedVersion="0" background="1">
    <dbPr connection="Provider=Microsoft.Mashup.OleDb.1;Data Source=$Workbook$;Location=&quot;Table_1905_113_04&quot;;Extended Properties=&quot;&quot;" commandType="0"/>
  </connection>
  <connection id="920" xr16:uid="{D10F6141-785B-49FF-98EC-132979F805CD}" keepAlive="1" name="連線854" type="5" refreshedVersion="0" background="1">
    <dbPr connection="Provider=Microsoft.Mashup.OleDb.1;Data Source=$Workbook$;Location=&quot;Table_1905_113_03&quot;;Extended Properties=&quot;&quot;" commandType="0"/>
  </connection>
  <connection id="921" xr16:uid="{B36EBA34-137B-44B8-8257-E5811FEA35BB}" keepAlive="1" name="連線855" type="5" refreshedVersion="0" background="1">
    <dbPr connection="Provider=Microsoft.Mashup.OleDb.1;Data Source=$Workbook$;Location=&quot;Table_6414_113_05&quot;;Extended Properties=&quot;&quot;" commandType="0"/>
  </connection>
  <connection id="922" xr16:uid="{208E1AC1-FCF0-46B7-8FC4-1182CA410560}" keepAlive="1" name="連線856" type="5" refreshedVersion="0" background="1">
    <dbPr connection="Provider=Microsoft.Mashup.OleDb.1;Data Source=$Workbook$;Location=&quot;Table_6414_113_04&quot;;Extended Properties=&quot;&quot;" commandType="0"/>
  </connection>
  <connection id="923" xr16:uid="{DCACEDBF-D027-4DE7-927D-6D8820902DC0}" keepAlive="1" name="連線857" type="5" refreshedVersion="0" background="1">
    <dbPr connection="Provider=Microsoft.Mashup.OleDb.1;Data Source=$Workbook$;Location=&quot;Table_6414_113_03&quot;;Extended Properties=&quot;&quot;" commandType="0"/>
  </connection>
  <connection id="924" xr16:uid="{D31AC7BB-EA5A-450B-AE3C-D4CFD82948B6}" keepAlive="1" name="連線858" type="5" refreshedVersion="0" background="1">
    <dbPr connection="Provider=Microsoft.Mashup.OleDb.1;Data Source=$Workbook$;Location=&quot;Table_3356_113_05&quot;;Extended Properties=&quot;&quot;" commandType="0"/>
  </connection>
  <connection id="925" xr16:uid="{C6EC589D-353A-4844-9B14-0410B90A1B5E}" keepAlive="1" name="連線859" type="5" refreshedVersion="0" background="1">
    <dbPr connection="Provider=Microsoft.Mashup.OleDb.1;Data Source=$Workbook$;Location=&quot;Table_3356_113_04&quot;;Extended Properties=&quot;&quot;" commandType="0"/>
  </connection>
  <connection id="926" xr16:uid="{97CF2C63-7737-48A1-9D1D-4BF2DCD20F8F}" keepAlive="1" name="連線86" type="5" refreshedVersion="0" background="1">
    <dbPr connection="Provider=Microsoft.Mashup.OleDb.1;Data Source=$Workbook$;Location=&quot;Table_2637_113_03&quot;;Extended Properties=&quot;&quot;" commandType="0"/>
  </connection>
  <connection id="927" xr16:uid="{5125C7FA-AE90-4DBC-95E5-75F4FD8E326B}" keepAlive="1" name="連線860" type="5" refreshedVersion="0" background="1">
    <dbPr connection="Provider=Microsoft.Mashup.OleDb.1;Data Source=$Workbook$;Location=&quot;Table_3356_113_03&quot;;Extended Properties=&quot;&quot;" commandType="0"/>
  </connection>
  <connection id="928" xr16:uid="{43D9D742-5B6C-482F-805A-45EED803FB7F}" keepAlive="1" name="連線861" type="5" refreshedVersion="0" background="1">
    <dbPr connection="Provider=Microsoft.Mashup.OleDb.1;Data Source=$Workbook$;Location=&quot;Table_1809_113_05&quot;;Extended Properties=&quot;&quot;" commandType="0"/>
  </connection>
  <connection id="929" xr16:uid="{360BC2CE-5D52-45BF-9DB5-3BFF3F5FBFAC}" keepAlive="1" name="連線862" type="5" refreshedVersion="0" background="1">
    <dbPr connection="Provider=Microsoft.Mashup.OleDb.1;Data Source=$Workbook$;Location=&quot;Table_1809_113_04&quot;;Extended Properties=&quot;&quot;" commandType="0"/>
  </connection>
  <connection id="930" xr16:uid="{BC2B2A74-1F15-4D49-AC38-829751D22BD0}" keepAlive="1" name="連線863" type="5" refreshedVersion="0" background="1">
    <dbPr connection="Provider=Microsoft.Mashup.OleDb.1;Data Source=$Workbook$;Location=&quot;Table_1809_113_03&quot;;Extended Properties=&quot;&quot;" commandType="0"/>
  </connection>
  <connection id="931" xr16:uid="{03EB6ACE-9300-44EA-8645-CF09DC67290A}" keepAlive="1" name="連線864" type="5" refreshedVersion="0" background="1">
    <dbPr connection="Provider=Microsoft.Mashup.OleDb.1;Data Source=$Workbook$;Location=&quot;Table_2338_113_05&quot;;Extended Properties=&quot;&quot;" commandType="0"/>
  </connection>
  <connection id="932" xr16:uid="{7679E8CD-79CB-48EF-ABD5-953892571B51}" keepAlive="1" name="連線865" type="5" refreshedVersion="0" background="1">
    <dbPr connection="Provider=Microsoft.Mashup.OleDb.1;Data Source=$Workbook$;Location=&quot;Table_2338_113_04&quot;;Extended Properties=&quot;&quot;" commandType="0"/>
  </connection>
  <connection id="933" xr16:uid="{6A3ED0AE-FB7D-439D-9DFF-F0AB638C1B36}" keepAlive="1" name="連線866" type="5" refreshedVersion="0" background="1">
    <dbPr connection="Provider=Microsoft.Mashup.OleDb.1;Data Source=$Workbook$;Location=&quot;Table_2338_113_03&quot;;Extended Properties=&quot;&quot;" commandType="0"/>
  </connection>
  <connection id="934" xr16:uid="{01AF1E73-4892-4D18-9C74-EB67A1212342}" keepAlive="1" name="連線867" type="5" refreshedVersion="0" background="1">
    <dbPr connection="Provider=Microsoft.Mashup.OleDb.1;Data Source=$Workbook$;Location=&quot;Table_3504_113_05&quot;;Extended Properties=&quot;&quot;" commandType="0"/>
  </connection>
  <connection id="935" xr16:uid="{5D30B333-0E87-4736-BB6E-B3ECF46301A5}" keepAlive="1" name="連線868" type="5" refreshedVersion="0" background="1">
    <dbPr connection="Provider=Microsoft.Mashup.OleDb.1;Data Source=$Workbook$;Location=&quot;Table_3504_113_04&quot;;Extended Properties=&quot;&quot;" commandType="0"/>
  </connection>
  <connection id="936" xr16:uid="{A96B1DF4-EAC1-42CB-AAAF-E8CBC257ADAC}" keepAlive="1" name="連線869" type="5" refreshedVersion="0" background="1">
    <dbPr connection="Provider=Microsoft.Mashup.OleDb.1;Data Source=$Workbook$;Location=&quot;Table_3504_113_03&quot;;Extended Properties=&quot;&quot;" commandType="0"/>
  </connection>
  <connection id="937" xr16:uid="{67A895D9-5A67-4013-90BD-8F814D8C7953}" keepAlive="1" name="連線87" type="5" refreshedVersion="0" background="1">
    <dbPr connection="Provider=Microsoft.Mashup.OleDb.1;Data Source=$Workbook$;Location=&quot;Table_3661_113_05&quot;;Extended Properties=&quot;&quot;" commandType="0"/>
  </connection>
  <connection id="938" xr16:uid="{6E422F01-C841-494A-A625-ADED524CE4EC}" keepAlive="1" name="連線870" type="5" refreshedVersion="0" background="1">
    <dbPr connection="Provider=Microsoft.Mashup.OleDb.1;Data Source=$Workbook$;Location=&quot;Table_1519_113_05&quot;;Extended Properties=&quot;&quot;" commandType="0"/>
  </connection>
  <connection id="939" xr16:uid="{165C78F5-EBFA-4CE9-BC8F-E3E6EE082CC2}" keepAlive="1" name="連線871" type="5" refreshedVersion="0" background="1">
    <dbPr connection="Provider=Microsoft.Mashup.OleDb.1;Data Source=$Workbook$;Location=&quot;Table_1519_113_04&quot;;Extended Properties=&quot;&quot;" commandType="0"/>
  </connection>
  <connection id="940" xr16:uid="{F32DFFE4-C85C-406D-B655-756FD220DC26}" keepAlive="1" name="連線872" type="5" refreshedVersion="0" background="1">
    <dbPr connection="Provider=Microsoft.Mashup.OleDb.1;Data Source=$Workbook$;Location=&quot;Table_1519_113_03&quot;;Extended Properties=&quot;&quot;" commandType="0"/>
  </connection>
  <connection id="941" xr16:uid="{1FC981D7-5AF2-4C1B-86E8-7E11A680084B}" keepAlive="1" name="連線873" type="5" refreshedVersion="0" background="1">
    <dbPr connection="Provider=Microsoft.Mashup.OleDb.1;Data Source=$Workbook$;Location=&quot;Table_3653_113_05&quot;;Extended Properties=&quot;&quot;" commandType="0"/>
  </connection>
  <connection id="942" xr16:uid="{6A2FD6F2-B9AC-405F-B795-AE2DD3D31FC6}" keepAlive="1" name="連線874" type="5" refreshedVersion="0" background="1">
    <dbPr connection="Provider=Microsoft.Mashup.OleDb.1;Data Source=$Workbook$;Location=&quot;Table_3653_113_04&quot;;Extended Properties=&quot;&quot;" commandType="0"/>
  </connection>
  <connection id="943" xr16:uid="{87097E05-D32A-4A3E-8D90-0F214B4238E2}" keepAlive="1" name="連線875" type="5" refreshedVersion="0" background="1">
    <dbPr connection="Provider=Microsoft.Mashup.OleDb.1;Data Source=$Workbook$;Location=&quot;Table_3653_113_03&quot;;Extended Properties=&quot;&quot;" commandType="0"/>
  </connection>
  <connection id="944" xr16:uid="{261AB7B6-80D9-4105-B6FD-C56F8825CF08}" keepAlive="1" name="連線876" type="5" refreshedVersion="0" background="1">
    <dbPr connection="Provider=Microsoft.Mashup.OleDb.1;Data Source=$Workbook$;Location=&quot;Table_6669_113_05&quot;;Extended Properties=&quot;&quot;" commandType="0"/>
  </connection>
  <connection id="945" xr16:uid="{7838F9CC-B785-45EF-8B54-425CB6EBE2B9}" keepAlive="1" name="連線877" type="5" refreshedVersion="0" background="1">
    <dbPr connection="Provider=Microsoft.Mashup.OleDb.1;Data Source=$Workbook$;Location=&quot;Table_6669_113_04&quot;;Extended Properties=&quot;&quot;" commandType="0"/>
  </connection>
  <connection id="946" xr16:uid="{E3EC6B1F-5A02-4EE8-81B2-17BA96094EBC}" keepAlive="1" name="連線878" type="5" refreshedVersion="0" background="1">
    <dbPr connection="Provider=Microsoft.Mashup.OleDb.1;Data Source=$Workbook$;Location=&quot;Table_6669_113_03&quot;;Extended Properties=&quot;&quot;" commandType="0"/>
  </connection>
  <connection id="947" xr16:uid="{D69EDA90-FDA3-4C97-BCD7-2A189A6504DD}" keepAlive="1" name="連線879" type="5" refreshedVersion="0" background="1">
    <dbPr connection="Provider=Microsoft.Mashup.OleDb.1;Data Source=$Workbook$;Location=&quot;Table_2345_113_05&quot;;Extended Properties=&quot;&quot;" commandType="0"/>
  </connection>
  <connection id="948" xr16:uid="{84F829D1-1B18-4841-8DF4-AAB4CAB8EC6F}" keepAlive="1" name="連線88" type="5" refreshedVersion="0" background="1">
    <dbPr connection="Provider=Microsoft.Mashup.OleDb.1;Data Source=$Workbook$;Location=&quot;Table_3661_113_04&quot;;Extended Properties=&quot;&quot;" commandType="0"/>
  </connection>
  <connection id="949" xr16:uid="{769B6BB0-7743-4E20-A9CF-1E535D7491AA}" keepAlive="1" name="連線880" type="5" refreshedVersion="0" background="1">
    <dbPr connection="Provider=Microsoft.Mashup.OleDb.1;Data Source=$Workbook$;Location=&quot;Table_2345_113_04&quot;;Extended Properties=&quot;&quot;" commandType="0"/>
  </connection>
  <connection id="950" xr16:uid="{0D2D10B3-8932-4074-AEE0-06EEC00E63BD}" keepAlive="1" name="連線881" type="5" refreshedVersion="0" background="1">
    <dbPr connection="Provider=Microsoft.Mashup.OleDb.1;Data Source=$Workbook$;Location=&quot;Table_2345_113_03&quot;;Extended Properties=&quot;&quot;" commandType="0"/>
  </connection>
  <connection id="951" xr16:uid="{CA06CE23-29ED-433F-96A6-364E17474FA8}" keepAlive="1" name="連線882" type="5" refreshedVersion="0" background="1">
    <dbPr connection="Provider=Microsoft.Mashup.OleDb.1;Data Source=$Workbook$;Location=&quot;Table_6541_113_05&quot;;Extended Properties=&quot;&quot;" commandType="0"/>
  </connection>
  <connection id="952" xr16:uid="{D72A639E-D566-4E65-BF16-33B4543D2653}" keepAlive="1" name="連線883" type="5" refreshedVersion="0" background="1">
    <dbPr connection="Provider=Microsoft.Mashup.OleDb.1;Data Source=$Workbook$;Location=&quot;Table_6541_113_04&quot;;Extended Properties=&quot;&quot;" commandType="0"/>
  </connection>
  <connection id="953" xr16:uid="{89DB87B6-815E-42A7-A7E8-12B99165D268}" keepAlive="1" name="連線884" type="5" refreshedVersion="0" background="1">
    <dbPr connection="Provider=Microsoft.Mashup.OleDb.1;Data Source=$Workbook$;Location=&quot;Table_6541_113_03&quot;;Extended Properties=&quot;&quot;" commandType="0"/>
  </connection>
  <connection id="954" xr16:uid="{16DD3B94-5704-4763-B9BF-7239F88A0A34}" keepAlive="1" name="連線885" type="5" refreshedVersion="0" background="1">
    <dbPr connection="Provider=Microsoft.Mashup.OleDb.1;Data Source=$Workbook$;Location=&quot;Table_2637_113_05&quot;;Extended Properties=&quot;&quot;" commandType="0"/>
  </connection>
  <connection id="955" xr16:uid="{3D03ABCD-23B0-4628-A77F-9BA406C3D4E5}" keepAlive="1" name="連線886" type="5" refreshedVersion="0" background="1">
    <dbPr connection="Provider=Microsoft.Mashup.OleDb.1;Data Source=$Workbook$;Location=&quot;Table_2637_113_04&quot;;Extended Properties=&quot;&quot;" commandType="0"/>
  </connection>
  <connection id="956" xr16:uid="{14F31117-A70A-415D-B8FA-D448499481EA}" keepAlive="1" name="連線887" type="5" refreshedVersion="0" background="1">
    <dbPr connection="Provider=Microsoft.Mashup.OleDb.1;Data Source=$Workbook$;Location=&quot;Table_2637_113_03&quot;;Extended Properties=&quot;&quot;" commandType="0"/>
  </connection>
  <connection id="957" xr16:uid="{019AD474-A580-47F8-BCF5-766A52C3F6A7}" keepAlive="1" name="連線888" type="5" refreshedVersion="0" background="1">
    <dbPr connection="Provider=Microsoft.Mashup.OleDb.1;Data Source=$Workbook$;Location=&quot;Table_3443_113_05&quot;;Extended Properties=&quot;&quot;" commandType="0"/>
  </connection>
  <connection id="958" xr16:uid="{E6168D9F-55A3-491B-8EC2-AB1F910C7B87}" keepAlive="1" name="連線889" type="5" refreshedVersion="0" background="1">
    <dbPr connection="Provider=Microsoft.Mashup.OleDb.1;Data Source=$Workbook$;Location=&quot;Table_3443_113_04&quot;;Extended Properties=&quot;&quot;" commandType="0"/>
  </connection>
  <connection id="959" xr16:uid="{D6F5F424-E9A9-4000-96AA-2007F73B171A}" keepAlive="1" name="連線89" type="5" refreshedVersion="0" background="1">
    <dbPr connection="Provider=Microsoft.Mashup.OleDb.1;Data Source=$Workbook$;Location=&quot;Table_3661_113_03&quot;;Extended Properties=&quot;&quot;" commandType="0"/>
  </connection>
  <connection id="960" xr16:uid="{320B762E-67AD-431A-9B1E-90DF1E130E00}" keepAlive="1" name="連線890" type="5" refreshedVersion="0" background="1">
    <dbPr connection="Provider=Microsoft.Mashup.OleDb.1;Data Source=$Workbook$;Location=&quot;Table_3443_113_03&quot;;Extended Properties=&quot;&quot;" commandType="0"/>
  </connection>
  <connection id="961" xr16:uid="{78A87603-D82F-4C5B-808B-F0DDDCFBBDC9}" keepAlive="1" name="連線891" type="5" refreshedVersion="0" background="1">
    <dbPr connection="Provider=Microsoft.Mashup.OleDb.1;Data Source=$Workbook$;Location=&quot;Table_6409_113_05&quot;;Extended Properties=&quot;&quot;" commandType="0"/>
  </connection>
  <connection id="962" xr16:uid="{E9C89069-EF97-4178-80C4-1416FFC0552B}" keepAlive="1" name="連線892" type="5" refreshedVersion="0" background="1">
    <dbPr connection="Provider=Microsoft.Mashup.OleDb.1;Data Source=$Workbook$;Location=&quot;Table_6409_113_04&quot;;Extended Properties=&quot;&quot;" commandType="0"/>
  </connection>
  <connection id="963" xr16:uid="{0A53C201-DD8E-4621-A296-0E9FDD3CC98D}" keepAlive="1" name="連線893" type="5" refreshedVersion="0" background="1">
    <dbPr connection="Provider=Microsoft.Mashup.OleDb.1;Data Source=$Workbook$;Location=&quot;Table_6409_113_03&quot;;Extended Properties=&quot;&quot;" commandType="0"/>
  </connection>
  <connection id="964" xr16:uid="{8B5DF592-D4C0-46EC-BB2A-0B5D032F9DBB}" keepAlive="1" name="連線894" type="5" refreshedVersion="0" background="1">
    <dbPr connection="Provider=Microsoft.Mashup.OleDb.1;Data Source=$Workbook$;Location=&quot;Table_1905_113_05&quot;;Extended Properties=&quot;&quot;" commandType="0"/>
  </connection>
  <connection id="965" xr16:uid="{D0B22B70-B3BE-4EE2-B786-D5492A51D565}" keepAlive="1" name="連線895" type="5" refreshedVersion="0" background="1">
    <dbPr connection="Provider=Microsoft.Mashup.OleDb.1;Data Source=$Workbook$;Location=&quot;Table_1905_113_04&quot;;Extended Properties=&quot;&quot;" commandType="0"/>
  </connection>
  <connection id="966" xr16:uid="{45112982-F603-4F07-A6F4-9DB46F928F1A}" keepAlive="1" name="連線896" type="5" refreshedVersion="0" background="1">
    <dbPr connection="Provider=Microsoft.Mashup.OleDb.1;Data Source=$Workbook$;Location=&quot;Table_1905_113_03&quot;;Extended Properties=&quot;&quot;" commandType="0"/>
  </connection>
  <connection id="967" xr16:uid="{7161A316-3484-425A-8B74-C9C45C9EBED8}" keepAlive="1" name="連線897" type="5" refreshedVersion="0" background="1">
    <dbPr connection="Provider=Microsoft.Mashup.OleDb.1;Data Source=$Workbook$;Location=&quot;Table_3661_113_05&quot;;Extended Properties=&quot;&quot;" commandType="0"/>
  </connection>
  <connection id="968" xr16:uid="{1EE92662-75D7-4194-A1D5-5C6D0B7309EB}" keepAlive="1" name="連線898" type="5" refreshedVersion="0" background="1">
    <dbPr connection="Provider=Microsoft.Mashup.OleDb.1;Data Source=$Workbook$;Location=&quot;Table_3661_113_04&quot;;Extended Properties=&quot;&quot;" commandType="0"/>
  </connection>
  <connection id="969" xr16:uid="{AFAD8347-BE1E-4B73-8F95-46CB92D28091}" keepAlive="1" name="連線899" type="5" refreshedVersion="0" background="1">
    <dbPr connection="Provider=Microsoft.Mashup.OleDb.1;Data Source=$Workbook$;Location=&quot;Table_3661_113_03&quot;;Extended Properties=&quot;&quot;" commandType="0"/>
  </connection>
  <connection id="970" xr16:uid="{80252E41-AD29-4574-8244-38BD1840F184}" keepAlive="1" name="連線9" type="5" refreshedVersion="0" background="1">
    <dbPr connection="Provider=Microsoft.Mashup.OleDb.1;Data Source=$Workbook$;Location=&quot;Table_3653_113_05&quot;;Extended Properties=&quot;&quot;" commandType="0"/>
  </connection>
  <connection id="971" xr16:uid="{E4A01AD9-6C34-4E10-BCA5-6AD11A15DAC1}" keepAlive="1" name="連線90" type="5" refreshedVersion="0" background="1">
    <dbPr connection="Provider=Microsoft.Mashup.OleDb.1;Data Source=$Workbook$;Location=&quot;Table_6541_113_05&quot;;Extended Properties=&quot;&quot;" commandType="0"/>
  </connection>
  <connection id="972" xr16:uid="{E6567741-6A7E-4423-9A34-26FFFFA5F452}" keepAlive="1" name="連線900" type="5" refreshedVersion="0" background="1">
    <dbPr connection="Provider=Microsoft.Mashup.OleDb.1;Data Source=$Workbook$;Location=&quot;Table_1519_113_05&quot;;Extended Properties=&quot;&quot;" commandType="0"/>
  </connection>
  <connection id="973" xr16:uid="{31D10D8B-B5E0-4421-A230-77D584A08118}" keepAlive="1" name="連線901" type="5" refreshedVersion="0" background="1">
    <dbPr connection="Provider=Microsoft.Mashup.OleDb.1;Data Source=$Workbook$;Location=&quot;Table_1519_113_04&quot;;Extended Properties=&quot;&quot;" commandType="0"/>
  </connection>
  <connection id="974" xr16:uid="{865B68BC-2963-4532-9F48-436EF07D9A5E}" keepAlive="1" name="連線902" type="5" refreshedVersion="0" background="1">
    <dbPr connection="Provider=Microsoft.Mashup.OleDb.1;Data Source=$Workbook$;Location=&quot;Table_1519_113_03&quot;;Extended Properties=&quot;&quot;" commandType="0"/>
  </connection>
  <connection id="975" xr16:uid="{A81471C0-57B0-4505-A557-5EB89D9142CA}" keepAlive="1" name="連線903" type="5" refreshedVersion="0" background="1">
    <dbPr connection="Provider=Microsoft.Mashup.OleDb.1;Data Source=$Workbook$;Location=&quot;Table_3653_113_05&quot;;Extended Properties=&quot;&quot;" commandType="0"/>
  </connection>
  <connection id="976" xr16:uid="{CEEC885C-3F00-444B-B438-BC7886DDA5C7}" keepAlive="1" name="連線904" type="5" refreshedVersion="0" background="1">
    <dbPr connection="Provider=Microsoft.Mashup.OleDb.1;Data Source=$Workbook$;Location=&quot;Table_3653_113_04&quot;;Extended Properties=&quot;&quot;" commandType="0"/>
  </connection>
  <connection id="977" xr16:uid="{EA25F085-E207-46FD-9558-316930DEC694}" keepAlive="1" name="連線905" type="5" refreshedVersion="0" background="1">
    <dbPr connection="Provider=Microsoft.Mashup.OleDb.1;Data Source=$Workbook$;Location=&quot;Table_3653_113_03&quot;;Extended Properties=&quot;&quot;" commandType="0"/>
  </connection>
  <connection id="978" xr16:uid="{D1F4B8CD-833E-49B2-A707-EBE26CD35092}" keepAlive="1" name="連線906" type="5" refreshedVersion="0" background="1">
    <dbPr connection="Provider=Microsoft.Mashup.OleDb.1;Data Source=$Workbook$;Location=&quot;Table_6669_113_05&quot;;Extended Properties=&quot;&quot;" commandType="0"/>
  </connection>
  <connection id="979" xr16:uid="{85BB6111-A4D7-45B5-92ED-9E07A6040A1C}" keepAlive="1" name="連線907" type="5" refreshedVersion="0" background="1">
    <dbPr connection="Provider=Microsoft.Mashup.OleDb.1;Data Source=$Workbook$;Location=&quot;Table_6669_113_04&quot;;Extended Properties=&quot;&quot;" commandType="0"/>
  </connection>
  <connection id="980" xr16:uid="{FD7ADCF0-3292-4FFE-94FC-CC120A64E6C1}" keepAlive="1" name="連線908" type="5" refreshedVersion="0" background="1">
    <dbPr connection="Provider=Microsoft.Mashup.OleDb.1;Data Source=$Workbook$;Location=&quot;Table_6669_113_03&quot;;Extended Properties=&quot;&quot;" commandType="0"/>
  </connection>
  <connection id="981" xr16:uid="{0F3CC010-EE75-4F45-A69E-BD34855BB69E}" keepAlive="1" name="連線909" type="5" refreshedVersion="0" background="1">
    <dbPr connection="Provider=Microsoft.Mashup.OleDb.1;Data Source=$Workbook$;Location=&quot;Table_2345_113_05&quot;;Extended Properties=&quot;&quot;" commandType="0"/>
  </connection>
  <connection id="982" xr16:uid="{007376CF-1A92-418F-A566-A3CEF1D4A9A3}" keepAlive="1" name="連線91" type="5" refreshedVersion="0" background="1">
    <dbPr connection="Provider=Microsoft.Mashup.OleDb.1;Data Source=$Workbook$;Location=&quot;Table_6541_113_04&quot;;Extended Properties=&quot;&quot;" commandType="0"/>
  </connection>
  <connection id="983" xr16:uid="{79B0BDAD-BC42-4CA7-B8CB-FA4F55FA6036}" keepAlive="1" name="連線910" type="5" refreshedVersion="0" background="1">
    <dbPr connection="Provider=Microsoft.Mashup.OleDb.1;Data Source=$Workbook$;Location=&quot;Table_2345_113_04&quot;;Extended Properties=&quot;&quot;" commandType="0"/>
  </connection>
  <connection id="984" xr16:uid="{E8BF4A96-7CB7-4D39-845A-7491F08B355B}" keepAlive="1" name="連線911" type="5" refreshedVersion="0" background="1">
    <dbPr connection="Provider=Microsoft.Mashup.OleDb.1;Data Source=$Workbook$;Location=&quot;Table_2345_113_03&quot;;Extended Properties=&quot;&quot;" commandType="0"/>
  </connection>
  <connection id="985" xr16:uid="{7F671103-9FAF-46C2-B947-4293DF667893}" keepAlive="1" name="連線912" type="5" refreshedVersion="0" background="1">
    <dbPr connection="Provider=Microsoft.Mashup.OleDb.1;Data Source=$Workbook$;Location=&quot;Table_6541_113_05&quot;;Extended Properties=&quot;&quot;" commandType="0"/>
  </connection>
  <connection id="986" xr16:uid="{7CF4505D-62EF-47A6-B1F6-B325F4450181}" keepAlive="1" name="連線913" type="5" refreshedVersion="0" background="1">
    <dbPr connection="Provider=Microsoft.Mashup.OleDb.1;Data Source=$Workbook$;Location=&quot;Table_6541_113_04&quot;;Extended Properties=&quot;&quot;" commandType="0"/>
  </connection>
  <connection id="987" xr16:uid="{C9FCB5E9-DF6B-45E3-A3EF-5FA9D639E3DC}" keepAlive="1" name="連線914" type="5" refreshedVersion="0" background="1">
    <dbPr connection="Provider=Microsoft.Mashup.OleDb.1;Data Source=$Workbook$;Location=&quot;Table_6541_113_03&quot;;Extended Properties=&quot;&quot;" commandType="0"/>
  </connection>
  <connection id="988" xr16:uid="{7AC9CB4B-EBF5-4746-851D-95FC25104034}" keepAlive="1" name="連線915" type="5" refreshedVersion="0" background="1">
    <dbPr connection="Provider=Microsoft.Mashup.OleDb.1;Data Source=$Workbook$;Location=&quot;Table_2637_113_05&quot;;Extended Properties=&quot;&quot;" commandType="0"/>
  </connection>
  <connection id="989" xr16:uid="{9CE90439-7E94-4ABE-BFAA-AD47F3D16EE9}" keepAlive="1" name="連線916" type="5" refreshedVersion="0" background="1">
    <dbPr connection="Provider=Microsoft.Mashup.OleDb.1;Data Source=$Workbook$;Location=&quot;Table_2637_113_04&quot;;Extended Properties=&quot;&quot;" commandType="0"/>
  </connection>
  <connection id="990" xr16:uid="{AC728107-34F8-402A-B86A-D841B4A8D691}" keepAlive="1" name="連線917" type="5" refreshedVersion="0" background="1">
    <dbPr connection="Provider=Microsoft.Mashup.OleDb.1;Data Source=$Workbook$;Location=&quot;Table_2637_113_03&quot;;Extended Properties=&quot;&quot;" commandType="0"/>
  </connection>
  <connection id="991" xr16:uid="{50C4B355-D5ED-4611-B7A5-3F1BCE74043B}" keepAlive="1" name="連線918" type="5" refreshedVersion="0" background="1">
    <dbPr connection="Provider=Microsoft.Mashup.OleDb.1;Data Source=$Workbook$;Location=&quot;Table_3443_113_05&quot;;Extended Properties=&quot;&quot;" commandType="0"/>
  </connection>
  <connection id="992" xr16:uid="{327EA7D1-503D-486B-858A-E56164E7714D}" keepAlive="1" name="連線919" type="5" refreshedVersion="0" background="1">
    <dbPr connection="Provider=Microsoft.Mashup.OleDb.1;Data Source=$Workbook$;Location=&quot;Table_3443_113_04&quot;;Extended Properties=&quot;&quot;" commandType="0"/>
  </connection>
  <connection id="993" xr16:uid="{E6170BE5-352D-4B7A-83E8-776B675642D4}" keepAlive="1" name="連線92" type="5" refreshedVersion="0" background="1">
    <dbPr connection="Provider=Microsoft.Mashup.OleDb.1;Data Source=$Workbook$;Location=&quot;Table_6541_113_03&quot;;Extended Properties=&quot;&quot;" commandType="0"/>
  </connection>
  <connection id="994" xr16:uid="{C29A41C4-F73A-4EE5-8434-6621009383F8}" keepAlive="1" name="連線920" type="5" refreshedVersion="0" background="1">
    <dbPr connection="Provider=Microsoft.Mashup.OleDb.1;Data Source=$Workbook$;Location=&quot;Table_3443_113_03&quot;;Extended Properties=&quot;&quot;" commandType="0"/>
  </connection>
  <connection id="995" xr16:uid="{5F72CC94-CA4B-4133-A914-5837C59FC3ED}" keepAlive="1" name="連線921" type="5" refreshedVersion="0" background="1">
    <dbPr connection="Provider=Microsoft.Mashup.OleDb.1;Data Source=$Workbook$;Location=&quot;Table_6409_113_05&quot;;Extended Properties=&quot;&quot;" commandType="0"/>
  </connection>
  <connection id="996" xr16:uid="{4C9C0F63-F5DD-4DD2-9D05-73DA593F831B}" keepAlive="1" name="連線922" type="5" refreshedVersion="0" background="1">
    <dbPr connection="Provider=Microsoft.Mashup.OleDb.1;Data Source=$Workbook$;Location=&quot;Table_6409_113_04&quot;;Extended Properties=&quot;&quot;" commandType="0"/>
  </connection>
  <connection id="997" xr16:uid="{B6FD8B99-A9EB-469E-8AFE-0E0FDAF9E8B7}" keepAlive="1" name="連線923" type="5" refreshedVersion="0" background="1">
    <dbPr connection="Provider=Microsoft.Mashup.OleDb.1;Data Source=$Workbook$;Location=&quot;Table_6409_113_03&quot;;Extended Properties=&quot;&quot;" commandType="0"/>
  </connection>
  <connection id="998" xr16:uid="{B6BF93BE-8DD4-4623-AF61-CBBD1E1739E1}" keepAlive="1" name="連線924" type="5" refreshedVersion="0" background="1">
    <dbPr connection="Provider=Microsoft.Mashup.OleDb.1;Data Source=$Workbook$;Location=&quot;Table_1905_113_05&quot;;Extended Properties=&quot;&quot;" commandType="0"/>
  </connection>
  <connection id="999" xr16:uid="{0A5C01AB-07B5-468D-808F-49ECAD917E74}" keepAlive="1" name="連線925" type="5" refreshedVersion="0" background="1">
    <dbPr connection="Provider=Microsoft.Mashup.OleDb.1;Data Source=$Workbook$;Location=&quot;Table_1905_113_04&quot;;Extended Properties=&quot;&quot;" commandType="0"/>
  </connection>
  <connection id="1000" xr16:uid="{DF767CF6-3815-436F-9C25-81198F7DDB04}" keepAlive="1" name="連線926" type="5" refreshedVersion="0" background="1">
    <dbPr connection="Provider=Microsoft.Mashup.OleDb.1;Data Source=$Workbook$;Location=&quot;Table_1905_113_03&quot;;Extended Properties=&quot;&quot;" commandType="0"/>
  </connection>
  <connection id="1001" xr16:uid="{AC2DB8A4-C62A-40D3-AE39-065CB04DD34B}" keepAlive="1" name="連線927" type="5" refreshedVersion="0" background="1">
    <dbPr connection="Provider=Microsoft.Mashup.OleDb.1;Data Source=$Workbook$;Location=&quot;Table_3661_113_05&quot;;Extended Properties=&quot;&quot;" commandType="0"/>
  </connection>
  <connection id="1002" xr16:uid="{E170FAAD-F08B-4E6F-B9EF-CB55B1273110}" keepAlive="1" name="連線928" type="5" refreshedVersion="0" background="1">
    <dbPr connection="Provider=Microsoft.Mashup.OleDb.1;Data Source=$Workbook$;Location=&quot;Table_3661_113_04&quot;;Extended Properties=&quot;&quot;" commandType="0"/>
  </connection>
  <connection id="1003" xr16:uid="{93428B64-9203-4369-BE82-A553C331D58F}" keepAlive="1" name="連線929" type="5" refreshedVersion="0" background="1">
    <dbPr connection="Provider=Microsoft.Mashup.OleDb.1;Data Source=$Workbook$;Location=&quot;Table_3661_113_03&quot;;Extended Properties=&quot;&quot;" commandType="0"/>
  </connection>
  <connection id="1004" xr16:uid="{830840CA-CAC7-4CB6-83D2-2413A8DEF394}" keepAlive="1" name="連線93" type="5" refreshedVersion="0" background="1">
    <dbPr connection="Provider=Microsoft.Mashup.OleDb.1;Data Source=$Workbook$;Location=&quot;Table_2345_113_05&quot;;Extended Properties=&quot;&quot;" commandType="0"/>
  </connection>
  <connection id="1005" xr16:uid="{695077E1-D204-41C1-A078-9517F7137EEC}" keepAlive="1" name="連線930" type="5" refreshedVersion="0" background="1">
    <dbPr connection="Provider=Microsoft.Mashup.OleDb.1;Data Source=$Workbook$;Location=&quot;Table_6669_113_05&quot;;Extended Properties=&quot;&quot;" commandType="0"/>
  </connection>
  <connection id="1006" xr16:uid="{C83FB79E-2395-4862-BB37-5CC6155FB315}" keepAlive="1" name="連線931" type="5" refreshedVersion="0" background="1">
    <dbPr connection="Provider=Microsoft.Mashup.OleDb.1;Data Source=$Workbook$;Location=&quot;Table_6669_113_04&quot;;Extended Properties=&quot;&quot;" commandType="0"/>
  </connection>
  <connection id="1007" xr16:uid="{128B490A-D277-4E48-A2D9-B3E67A07F114}" keepAlive="1" name="連線932" type="5" refreshedVersion="0" background="1">
    <dbPr connection="Provider=Microsoft.Mashup.OleDb.1;Data Source=$Workbook$;Location=&quot;Table_6669_113_03&quot;;Extended Properties=&quot;&quot;" commandType="0"/>
  </connection>
  <connection id="1008" xr16:uid="{366E8A8F-BD0F-4508-B4D1-533E0CAED197}" keepAlive="1" name="連線933" type="5" refreshedVersion="0" background="1">
    <dbPr connection="Provider=Microsoft.Mashup.OleDb.1;Data Source=$Workbook$;Location=&quot;Table_3036_113_05&quot;;Extended Properties=&quot;&quot;" commandType="0"/>
  </connection>
  <connection id="1009" xr16:uid="{9F0728E7-FADD-4DD1-B346-90FBEA91AA82}" keepAlive="1" name="連線934" type="5" refreshedVersion="0" background="1">
    <dbPr connection="Provider=Microsoft.Mashup.OleDb.1;Data Source=$Workbook$;Location=&quot;Table_3036_113_04&quot;;Extended Properties=&quot;&quot;" commandType="0"/>
  </connection>
  <connection id="1010" xr16:uid="{11B1EBFB-D2D9-4C28-B5CF-8BB839767E1F}" keepAlive="1" name="連線935" type="5" refreshedVersion="0" background="1">
    <dbPr connection="Provider=Microsoft.Mashup.OleDb.1;Data Source=$Workbook$;Location=&quot;Table_3036_113_03&quot;;Extended Properties=&quot;&quot;" commandType="0"/>
  </connection>
  <connection id="1011" xr16:uid="{6FCA5D5A-4DB1-4060-BBFD-BA16BC6D51F2}" keepAlive="1" name="連線936" type="5" refreshedVersion="0" background="1">
    <dbPr connection="Provider=Microsoft.Mashup.OleDb.1;Data Source=$Workbook$;Location=&quot;Table_2357_113_05&quot;;Extended Properties=&quot;&quot;" commandType="0"/>
  </connection>
  <connection id="1012" xr16:uid="{DD779FD1-DE7D-4FA7-BE9B-CA7399C05900}" keepAlive="1" name="連線937" type="5" refreshedVersion="0" background="1">
    <dbPr connection="Provider=Microsoft.Mashup.OleDb.1;Data Source=$Workbook$;Location=&quot;Table_2357_113_04&quot;;Extended Properties=&quot;&quot;" commandType="0"/>
  </connection>
  <connection id="1013" xr16:uid="{EF759863-F7D2-4C6E-BE65-88A9C8484DFF}" keepAlive="1" name="連線938" type="5" refreshedVersion="0" background="1">
    <dbPr connection="Provider=Microsoft.Mashup.OleDb.1;Data Source=$Workbook$;Location=&quot;Table_2357_113_03&quot;;Extended Properties=&quot;&quot;" commandType="0"/>
  </connection>
  <connection id="1014" xr16:uid="{53E55E95-EEF4-426B-850B-3935D8C81E5F}" keepAlive="1" name="連線939" type="5" refreshedVersion="0" background="1">
    <dbPr connection="Provider=Microsoft.Mashup.OleDb.1;Data Source=$Workbook$;Location=&quot;Table_4938_113_05&quot;;Extended Properties=&quot;&quot;" commandType="0"/>
  </connection>
  <connection id="1015" xr16:uid="{B70B5D99-7393-450E-B899-64178A931E88}" keepAlive="1" name="連線94" type="5" refreshedVersion="0" background="1">
    <dbPr connection="Provider=Microsoft.Mashup.OleDb.1;Data Source=$Workbook$;Location=&quot;Table_2345_113_04&quot;;Extended Properties=&quot;&quot;" commandType="0"/>
  </connection>
  <connection id="1016" xr16:uid="{4396D4BE-0C11-4356-9C46-536C1D031474}" keepAlive="1" name="連線940" type="5" refreshedVersion="0" background="1">
    <dbPr connection="Provider=Microsoft.Mashup.OleDb.1;Data Source=$Workbook$;Location=&quot;Table_4938_113_04&quot;;Extended Properties=&quot;&quot;" commandType="0"/>
  </connection>
  <connection id="1017" xr16:uid="{B010CBE1-DE2C-4AB8-AFDB-9FDEA95B07AB}" keepAlive="1" name="連線941" type="5" refreshedVersion="0" background="1">
    <dbPr connection="Provider=Microsoft.Mashup.OleDb.1;Data Source=$Workbook$;Location=&quot;Table_4938_113_03&quot;;Extended Properties=&quot;&quot;" commandType="0"/>
  </connection>
  <connection id="1018" xr16:uid="{7E9EA21B-7513-4EE8-A738-A91104812F18}" keepAlive="1" name="連線942" type="5" refreshedVersion="0" background="1">
    <dbPr connection="Provider=Microsoft.Mashup.OleDb.1;Data Source=$Workbook$;Location=&quot;Table_1905_113_05&quot;;Extended Properties=&quot;&quot;" commandType="0"/>
  </connection>
  <connection id="1019" xr16:uid="{C80757DE-00C7-44CA-B012-DB6C3F019917}" keepAlive="1" name="連線943" type="5" refreshedVersion="0" background="1">
    <dbPr connection="Provider=Microsoft.Mashup.OleDb.1;Data Source=$Workbook$;Location=&quot;Table_1905_113_04&quot;;Extended Properties=&quot;&quot;" commandType="0"/>
  </connection>
  <connection id="1020" xr16:uid="{969D0F0B-2846-4140-811A-48A04C0527EE}" keepAlive="1" name="連線944" type="5" refreshedVersion="0" background="1">
    <dbPr connection="Provider=Microsoft.Mashup.OleDb.1;Data Source=$Workbook$;Location=&quot;Table_1905_113_03&quot;;Extended Properties=&quot;&quot;" commandType="0"/>
  </connection>
  <connection id="1021" xr16:uid="{F33FA5B1-71B0-4DB5-A543-45787669CBC5}" keepAlive="1" name="連線945" type="5" refreshedVersion="0" background="1">
    <dbPr connection="Provider=Microsoft.Mashup.OleDb.1;Data Source=$Workbook$;Location=&quot;Table_6414_113_05&quot;;Extended Properties=&quot;&quot;" commandType="0"/>
  </connection>
  <connection id="1022" xr16:uid="{3EAFFF06-F5DA-4F0A-A109-BAF106935A1F}" keepAlive="1" name="連線946" type="5" refreshedVersion="0" background="1">
    <dbPr connection="Provider=Microsoft.Mashup.OleDb.1;Data Source=$Workbook$;Location=&quot;Table_6414_113_04&quot;;Extended Properties=&quot;&quot;" commandType="0"/>
  </connection>
  <connection id="1023" xr16:uid="{25D42564-F487-463A-8837-2C35C3257645}" keepAlive="1" name="連線947" type="5" refreshedVersion="0" background="1">
    <dbPr connection="Provider=Microsoft.Mashup.OleDb.1;Data Source=$Workbook$;Location=&quot;Table_6414_113_03&quot;;Extended Properties=&quot;&quot;" commandType="0"/>
  </connection>
  <connection id="1024" xr16:uid="{9F185917-4D4E-4EAC-AE5A-0E450CED45C8}" keepAlive="1" name="連線948" type="5" refreshedVersion="0" background="1">
    <dbPr connection="Provider=Microsoft.Mashup.OleDb.1;Data Source=$Workbook$;Location=&quot;Table_3356_113_05&quot;;Extended Properties=&quot;&quot;" commandType="0"/>
  </connection>
  <connection id="1025" xr16:uid="{CBF76D43-6AFB-4883-8BC6-483AA6FBFD01}" keepAlive="1" name="連線949" type="5" refreshedVersion="0" background="1">
    <dbPr connection="Provider=Microsoft.Mashup.OleDb.1;Data Source=$Workbook$;Location=&quot;Table_3356_113_04&quot;;Extended Properties=&quot;&quot;" commandType="0"/>
  </connection>
  <connection id="1026" xr16:uid="{13EB4889-B73C-44A0-92D5-1FFF804AB28E}" keepAlive="1" name="連線95" type="5" refreshedVersion="0" background="1">
    <dbPr connection="Provider=Microsoft.Mashup.OleDb.1;Data Source=$Workbook$;Location=&quot;Table_2345_113_03&quot;;Extended Properties=&quot;&quot;" commandType="0"/>
  </connection>
  <connection id="1027" xr16:uid="{52406870-6D43-49C1-939D-A8E49B573BE0}" keepAlive="1" name="連線950" type="5" refreshedVersion="0" background="1">
    <dbPr connection="Provider=Microsoft.Mashup.OleDb.1;Data Source=$Workbook$;Location=&quot;Table_3356_113_03&quot;;Extended Properties=&quot;&quot;" commandType="0"/>
  </connection>
  <connection id="1028" xr16:uid="{D0F6AF7B-8519-4C0E-ABE8-CBA188245892}" keepAlive="1" name="連線951" type="5" refreshedVersion="0" background="1">
    <dbPr connection="Provider=Microsoft.Mashup.OleDb.1;Data Source=$Workbook$;Location=&quot;Table_1809_113_05&quot;;Extended Properties=&quot;&quot;" commandType="0"/>
  </connection>
  <connection id="1029" xr16:uid="{C094A080-205B-4637-9313-4B235176CFEE}" keepAlive="1" name="連線952" type="5" refreshedVersion="0" background="1">
    <dbPr connection="Provider=Microsoft.Mashup.OleDb.1;Data Source=$Workbook$;Location=&quot;Table_1809_113_04&quot;;Extended Properties=&quot;&quot;" commandType="0"/>
  </connection>
  <connection id="1030" xr16:uid="{DB2EBA9E-667D-4158-B44E-49616AD37BDD}" keepAlive="1" name="連線953" type="5" refreshedVersion="0" background="1">
    <dbPr connection="Provider=Microsoft.Mashup.OleDb.1;Data Source=$Workbook$;Location=&quot;Table_1809_113_03&quot;;Extended Properties=&quot;&quot;" commandType="0"/>
  </connection>
  <connection id="1031" xr16:uid="{69D41991-5031-48C6-AAFA-67E307803754}" keepAlive="1" name="連線954" type="5" refreshedVersion="0" background="1">
    <dbPr connection="Provider=Microsoft.Mashup.OleDb.1;Data Source=$Workbook$;Location=&quot;Table_2338_113_05&quot;;Extended Properties=&quot;&quot;" commandType="0"/>
  </connection>
  <connection id="1032" xr16:uid="{E863DC8F-FDF2-4978-9C07-52CFEE9B1DBD}" keepAlive="1" name="連線955" type="5" refreshedVersion="0" background="1">
    <dbPr connection="Provider=Microsoft.Mashup.OleDb.1;Data Source=$Workbook$;Location=&quot;Table_2338_113_04&quot;;Extended Properties=&quot;&quot;" commandType="0"/>
  </connection>
  <connection id="1033" xr16:uid="{0F49D09A-E8D6-4B25-B231-20FAEBBEAE14}" keepAlive="1" name="連線956" type="5" refreshedVersion="0" background="1">
    <dbPr connection="Provider=Microsoft.Mashup.OleDb.1;Data Source=$Workbook$;Location=&quot;Table_2338_113_03&quot;;Extended Properties=&quot;&quot;" commandType="0"/>
  </connection>
  <connection id="1034" xr16:uid="{C5625FDA-0BE1-4EEF-A908-7FFFD92AE3C3}" keepAlive="1" name="連線957" type="5" refreshedVersion="0" background="1">
    <dbPr connection="Provider=Microsoft.Mashup.OleDb.1;Data Source=$Workbook$;Location=&quot;Table_3504_113_05&quot;;Extended Properties=&quot;&quot;" commandType="0"/>
  </connection>
  <connection id="1035" xr16:uid="{AEFCCC23-841C-4CF1-94AB-2FD2C3E565A6}" keepAlive="1" name="連線958" type="5" refreshedVersion="0" background="1">
    <dbPr connection="Provider=Microsoft.Mashup.OleDb.1;Data Source=$Workbook$;Location=&quot;Table_3504_113_04&quot;;Extended Properties=&quot;&quot;" commandType="0"/>
  </connection>
  <connection id="1036" xr16:uid="{784BECA8-FEDC-403F-B654-B9227C80B457}" keepAlive="1" name="連線959" type="5" refreshedVersion="0" background="1">
    <dbPr connection="Provider=Microsoft.Mashup.OleDb.1;Data Source=$Workbook$;Location=&quot;Table_3504_113_03&quot;;Extended Properties=&quot;&quot;" commandType="0"/>
  </connection>
  <connection id="1037" xr16:uid="{BFBD0186-B84D-4B13-B914-1E8EE66F786C}" keepAlive="1" name="連線96" type="5" refreshedVersion="0" background="1">
    <dbPr connection="Provider=Microsoft.Mashup.OleDb.1;Data Source=$Workbook$;Location=&quot;Table_6669_113_05&quot;;Extended Properties=&quot;&quot;" commandType="0"/>
  </connection>
  <connection id="1038" xr16:uid="{C585C173-DB49-4039-A902-855F5DD7599F}" keepAlive="1" name="連線960" type="5" refreshedVersion="0" background="1">
    <dbPr connection="Provider=Microsoft.Mashup.OleDb.1;Data Source=$Workbook$;Location=&quot;Table_6669_113_05&quot;;Extended Properties=&quot;&quot;" commandType="0"/>
  </connection>
  <connection id="1039" xr16:uid="{15AD1DEE-C9E5-4763-A6D9-D3161E418113}" keepAlive="1" name="連線961" type="5" refreshedVersion="0" background="1">
    <dbPr connection="Provider=Microsoft.Mashup.OleDb.1;Data Source=$Workbook$;Location=&quot;Table_6669_113_04&quot;;Extended Properties=&quot;&quot;" commandType="0"/>
  </connection>
  <connection id="1040" xr16:uid="{399A59F5-172C-49F4-97CE-51F9E23F3774}" keepAlive="1" name="連線962" type="5" refreshedVersion="0" background="1">
    <dbPr connection="Provider=Microsoft.Mashup.OleDb.1;Data Source=$Workbook$;Location=&quot;Table_6669_113_03&quot;;Extended Properties=&quot;&quot;" commandType="0"/>
  </connection>
  <connection id="1041" xr16:uid="{0F7F5EC7-D681-41E4-BF5C-48524FA38011}" keepAlive="1" name="連線963" type="5" refreshedVersion="0" background="1">
    <dbPr connection="Provider=Microsoft.Mashup.OleDb.1;Data Source=$Workbook$;Location=&quot;Table_3533_113_05&quot;;Extended Properties=&quot;&quot;" commandType="0"/>
  </connection>
  <connection id="1042" xr16:uid="{BEC0B18F-E6A0-47E0-926B-403885EBEBF4}" keepAlive="1" name="連線964" type="5" refreshedVersion="0" background="1">
    <dbPr connection="Provider=Microsoft.Mashup.OleDb.1;Data Source=$Workbook$;Location=&quot;Table_3533_113_04&quot;;Extended Properties=&quot;&quot;" commandType="0"/>
  </connection>
  <connection id="1043" xr16:uid="{5126C266-9E65-4A37-9861-9990D4AA7D73}" keepAlive="1" name="連線965" type="5" refreshedVersion="0" background="1">
    <dbPr connection="Provider=Microsoft.Mashup.OleDb.1;Data Source=$Workbook$;Location=&quot;Table_3533_113_03&quot;;Extended Properties=&quot;&quot;" commandType="0"/>
  </connection>
  <connection id="1044" xr16:uid="{242D8B12-180E-4117-8979-18C85D42F5B7}" keepAlive="1" name="連線966" type="5" refreshedVersion="0" background="1">
    <dbPr connection="Provider=Microsoft.Mashup.OleDb.1;Data Source=$Workbook$;Location=&quot;Table_2059_113_05&quot;;Extended Properties=&quot;&quot;" commandType="0"/>
  </connection>
  <connection id="1045" xr16:uid="{433735B6-42A7-4886-9F24-D4EA7B7A0BDF}" keepAlive="1" name="連線967" type="5" refreshedVersion="0" background="1">
    <dbPr connection="Provider=Microsoft.Mashup.OleDb.1;Data Source=$Workbook$;Location=&quot;Table_2059_113_04&quot;;Extended Properties=&quot;&quot;" commandType="0"/>
  </connection>
  <connection id="1046" xr16:uid="{4C3FB9D7-C546-4401-88BA-505DA449C427}" keepAlive="1" name="連線968" type="5" refreshedVersion="0" background="1">
    <dbPr connection="Provider=Microsoft.Mashup.OleDb.1;Data Source=$Workbook$;Location=&quot;Table_2059_113_03&quot;;Extended Properties=&quot;&quot;" commandType="0"/>
  </connection>
  <connection id="1047" xr16:uid="{6189D3DB-2BA6-4D72-A3DA-F4B4F63710C2}" keepAlive="1" name="連線969" type="5" refreshedVersion="0" background="1">
    <dbPr connection="Provider=Microsoft.Mashup.OleDb.1;Data Source=$Workbook$;Location=&quot;Table_2357_113_05&quot;;Extended Properties=&quot;&quot;" commandType="0"/>
  </connection>
  <connection id="1048" xr16:uid="{0D85E25B-A1C0-45F2-9D30-0F75120A2C85}" keepAlive="1" name="連線97" type="5" refreshedVersion="0" background="1">
    <dbPr connection="Provider=Microsoft.Mashup.OleDb.1;Data Source=$Workbook$;Location=&quot;Table_6669_113_04&quot;;Extended Properties=&quot;&quot;" commandType="0"/>
  </connection>
  <connection id="1049" xr16:uid="{22588790-47BA-4DEE-A624-383CC60D2A72}" keepAlive="1" name="連線970" type="5" refreshedVersion="0" background="1">
    <dbPr connection="Provider=Microsoft.Mashup.OleDb.1;Data Source=$Workbook$;Location=&quot;Table_2357_113_04&quot;;Extended Properties=&quot;&quot;" commandType="0"/>
  </connection>
  <connection id="1050" xr16:uid="{D8A32508-4DE2-4B3D-AC47-AFF8B2BE9151}" keepAlive="1" name="連線971" type="5" refreshedVersion="0" background="1">
    <dbPr connection="Provider=Microsoft.Mashup.OleDb.1;Data Source=$Workbook$;Location=&quot;Table_2357_113_03&quot;;Extended Properties=&quot;&quot;" commandType="0"/>
  </connection>
  <connection id="1051" xr16:uid="{A40582B1-45A1-428E-A526-F639B8A748FB}" keepAlive="1" name="連線972" type="5" refreshedVersion="0" background="1">
    <dbPr connection="Provider=Microsoft.Mashup.OleDb.1;Data Source=$Workbook$;Location=&quot;Table_2404_113_05&quot;;Extended Properties=&quot;&quot;" commandType="0"/>
  </connection>
  <connection id="1052" xr16:uid="{0F1CFFA6-84E6-49EB-B165-6C0197F4B6B8}" keepAlive="1" name="連線973" type="5" refreshedVersion="0" background="1">
    <dbPr connection="Provider=Microsoft.Mashup.OleDb.1;Data Source=$Workbook$;Location=&quot;Table_2404_113_04&quot;;Extended Properties=&quot;&quot;" commandType="0"/>
  </connection>
  <connection id="1053" xr16:uid="{EF78E3AF-D5A3-453D-95BB-A64C973E00CC}" keepAlive="1" name="連線974" type="5" refreshedVersion="0" background="1">
    <dbPr connection="Provider=Microsoft.Mashup.OleDb.1;Data Source=$Workbook$;Location=&quot;Table_2404_113_03&quot;;Extended Properties=&quot;&quot;" commandType="0"/>
  </connection>
  <connection id="1054" xr16:uid="{2BF737D6-79A2-4D3B-A041-FCCE476503FB}" keepAlive="1" name="連線975" type="5" refreshedVersion="0" background="1">
    <dbPr connection="Provider=Microsoft.Mashup.OleDb.1;Data Source=$Workbook$;Location=&quot;Table_3008_113_05&quot;;Extended Properties=&quot;&quot;" commandType="0"/>
  </connection>
  <connection id="1055" xr16:uid="{63B1311C-6792-481B-99B2-149F885C3CE0}" keepAlive="1" name="連線976" type="5" refreshedVersion="0" background="1">
    <dbPr connection="Provider=Microsoft.Mashup.OleDb.1;Data Source=$Workbook$;Location=&quot;Table_3008_113_04&quot;;Extended Properties=&quot;&quot;" commandType="0"/>
  </connection>
  <connection id="1056" xr16:uid="{450D6BCF-CB60-4BBB-B642-F53C51DB47DB}" keepAlive="1" name="連線977" type="5" refreshedVersion="0" background="1">
    <dbPr connection="Provider=Microsoft.Mashup.OleDb.1;Data Source=$Workbook$;Location=&quot;Table_3008_113_03&quot;;Extended Properties=&quot;&quot;" commandType="0"/>
  </connection>
  <connection id="1057" xr16:uid="{84332CE2-798A-4B6F-B23D-89A71057E7A4}" keepAlive="1" name="連線978" type="5" refreshedVersion="0" background="1">
    <dbPr connection="Provider=Microsoft.Mashup.OleDb.1;Data Source=$Workbook$;Location=&quot;Table_4763_113_05&quot;;Extended Properties=&quot;&quot;" commandType="0"/>
  </connection>
  <connection id="1058" xr16:uid="{D1C527E2-2918-45EF-93FE-1DF39D560FCA}" keepAlive="1" name="連線979" type="5" refreshedVersion="0" background="1">
    <dbPr connection="Provider=Microsoft.Mashup.OleDb.1;Data Source=$Workbook$;Location=&quot;Table_4763_113_04&quot;;Extended Properties=&quot;&quot;" commandType="0"/>
  </connection>
  <connection id="1059" xr16:uid="{8F7035D0-2F4C-494B-ABE9-3C903EA5A782}" keepAlive="1" name="連線98" type="5" refreshedVersion="0" background="1">
    <dbPr connection="Provider=Microsoft.Mashup.OleDb.1;Data Source=$Workbook$;Location=&quot;Table_6669_113_03&quot;;Extended Properties=&quot;&quot;" commandType="0"/>
  </connection>
  <connection id="1060" xr16:uid="{572AF9D5-EC37-4932-B6D4-BD0ADB2F7378}" keepAlive="1" name="連線980" type="5" refreshedVersion="0" background="1">
    <dbPr connection="Provider=Microsoft.Mashup.OleDb.1;Data Source=$Workbook$;Location=&quot;Table_4763_113_03&quot;;Extended Properties=&quot;&quot;" commandType="0"/>
  </connection>
  <connection id="1061" xr16:uid="{3B644CE1-88E2-4BB4-8A5C-58DADC5E0921}" keepAlive="1" name="連線981" type="5" refreshedVersion="0" background="1">
    <dbPr connection="Provider=Microsoft.Mashup.OleDb.1;Data Source=$Workbook$;Location=&quot;Table_2454_113_05&quot;;Extended Properties=&quot;&quot;" commandType="0"/>
  </connection>
  <connection id="1062" xr16:uid="{42DE26D7-745F-4DD2-806F-6F774035CB1A}" keepAlive="1" name="連線982" type="5" refreshedVersion="0" background="1">
    <dbPr connection="Provider=Microsoft.Mashup.OleDb.1;Data Source=$Workbook$;Location=&quot;Table_2454_113_04&quot;;Extended Properties=&quot;&quot;" commandType="0"/>
  </connection>
  <connection id="1063" xr16:uid="{375FACF9-60B0-4118-A68D-B31FF2A5E52B}" keepAlive="1" name="連線983" type="5" refreshedVersion="0" background="1">
    <dbPr connection="Provider=Microsoft.Mashup.OleDb.1;Data Source=$Workbook$;Location=&quot;Table_2454_113_03&quot;;Extended Properties=&quot;&quot;" commandType="0"/>
  </connection>
  <connection id="1064" xr16:uid="{DC46B3E9-CB49-4ADF-A9EE-AF897BE0CD71}" keepAlive="1" name="連線984" type="5" refreshedVersion="0" background="1">
    <dbPr connection="Provider=Microsoft.Mashup.OleDb.1;Data Source=$Workbook$;Location=&quot;Table_2207_113_05&quot;;Extended Properties=&quot;&quot;" commandType="0"/>
  </connection>
  <connection id="1065" xr16:uid="{D2E3F5FC-D19F-4859-9D32-0E54BE38D087}" keepAlive="1" name="連線985" type="5" refreshedVersion="0" background="1">
    <dbPr connection="Provider=Microsoft.Mashup.OleDb.1;Data Source=$Workbook$;Location=&quot;Table_2207_113_04&quot;;Extended Properties=&quot;&quot;" commandType="0"/>
  </connection>
  <connection id="1066" xr16:uid="{FCE79661-8FB6-44F8-B1CC-B9B12CBB1468}" keepAlive="1" name="連線986" type="5" refreshedVersion="0" background="1">
    <dbPr connection="Provider=Microsoft.Mashup.OleDb.1;Data Source=$Workbook$;Location=&quot;Table_2207_113_03&quot;;Extended Properties=&quot;&quot;" commandType="0"/>
  </connection>
  <connection id="1067" xr16:uid="{1727B36A-F75F-43FA-86C1-84174EA4E4B7}" keepAlive="1" name="連線987" type="5" refreshedVersion="0" background="1">
    <dbPr connection="Provider=Microsoft.Mashup.OleDb.1;Data Source=$Workbook$;Location=&quot;Table_3661_113_05&quot;;Extended Properties=&quot;&quot;" commandType="0"/>
  </connection>
  <connection id="1068" xr16:uid="{EE79D786-841B-4E13-B633-FD9E968474CB}" keepAlive="1" name="連線988" type="5" refreshedVersion="0" background="1">
    <dbPr connection="Provider=Microsoft.Mashup.OleDb.1;Data Source=$Workbook$;Location=&quot;Table_3661_113_04&quot;;Extended Properties=&quot;&quot;" commandType="0"/>
  </connection>
  <connection id="1069" xr16:uid="{523F1E42-87C5-494B-9D53-9D7295C545D3}" keepAlive="1" name="連線989" type="5" refreshedVersion="0" background="1">
    <dbPr connection="Provider=Microsoft.Mashup.OleDb.1;Data Source=$Workbook$;Location=&quot;Table_3661_113_03&quot;;Extended Properties=&quot;&quot;" commandType="0"/>
  </connection>
  <connection id="1070" xr16:uid="{8BA80FE9-CBF3-48FE-8B4C-ACBB239A02B4}" keepAlive="1" name="連線99" type="5" refreshedVersion="0" background="1">
    <dbPr connection="Provider=Microsoft.Mashup.OleDb.1;Data Source=$Workbook$;Location=&quot;Table_3653_113_05&quot;;Extended Properties=&quot;&quot;" commandType="0"/>
  </connection>
  <connection id="1071" xr16:uid="{00CE57B3-BAB9-46FC-8102-95546710C866}" keepAlive="1" name="連線990" type="5" refreshedVersion="0" background="1">
    <dbPr connection="Provider=Microsoft.Mashup.OleDb.1;Data Source=$Workbook$;Location=&quot;Table_6669_113_05&quot;;Extended Properties=&quot;&quot;" commandType="0"/>
  </connection>
  <connection id="1072" xr16:uid="{BBAD5779-DEB8-419B-AE0F-23C2365833D2}" keepAlive="1" name="連線991" type="5" refreshedVersion="0" background="1">
    <dbPr connection="Provider=Microsoft.Mashup.OleDb.1;Data Source=$Workbook$;Location=&quot;Table_6669_113_04&quot;;Extended Properties=&quot;&quot;" commandType="0"/>
  </connection>
  <connection id="1073" xr16:uid="{680A43EE-5494-4F86-B66D-3357A677911F}" keepAlive="1" name="連線992" type="5" refreshedVersion="0" background="1">
    <dbPr connection="Provider=Microsoft.Mashup.OleDb.1;Data Source=$Workbook$;Location=&quot;Table_6669_113_03&quot;;Extended Properties=&quot;&quot;" commandType="0"/>
  </connection>
  <connection id="1074" xr16:uid="{2DD3E771-3976-4188-832E-1415EFB4974E}" keepAlive="1" name="連線993" type="5" refreshedVersion="0" background="1">
    <dbPr connection="Provider=Microsoft.Mashup.OleDb.1;Data Source=$Workbook$;Location=&quot;Table_3036_113_05&quot;;Extended Properties=&quot;&quot;" commandType="0"/>
  </connection>
  <connection id="1075" xr16:uid="{628B6893-FCE7-4EC7-B699-170BE90D43C8}" keepAlive="1" name="連線994" type="5" refreshedVersion="0" background="1">
    <dbPr connection="Provider=Microsoft.Mashup.OleDb.1;Data Source=$Workbook$;Location=&quot;Table_3036_113_04&quot;;Extended Properties=&quot;&quot;" commandType="0"/>
  </connection>
  <connection id="1076" xr16:uid="{5050B2B9-EFDA-4B68-B305-EC91EAE7CA34}" keepAlive="1" name="連線995" type="5" refreshedVersion="0" background="1">
    <dbPr connection="Provider=Microsoft.Mashup.OleDb.1;Data Source=$Workbook$;Location=&quot;Table_3036_113_03&quot;;Extended Properties=&quot;&quot;" commandType="0"/>
  </connection>
  <connection id="1077" xr16:uid="{D0B54C9E-D47C-4624-A664-6CD9804888B0}" keepAlive="1" name="連線996" type="5" refreshedVersion="0" background="1">
    <dbPr connection="Provider=Microsoft.Mashup.OleDb.1;Data Source=$Workbook$;Location=&quot;Table_2357_113_05&quot;;Extended Properties=&quot;&quot;" commandType="0"/>
  </connection>
  <connection id="1078" xr16:uid="{7E68334F-E14B-4703-9FEE-716F08F78984}" keepAlive="1" name="連線997" type="5" refreshedVersion="0" background="1">
    <dbPr connection="Provider=Microsoft.Mashup.OleDb.1;Data Source=$Workbook$;Location=&quot;Table_2357_113_04&quot;;Extended Properties=&quot;&quot;" commandType="0"/>
  </connection>
  <connection id="1079" xr16:uid="{11483274-3C36-47D6-8ECC-B9E8D68C42EC}" keepAlive="1" name="連線998" type="5" refreshedVersion="0" background="1">
    <dbPr connection="Provider=Microsoft.Mashup.OleDb.1;Data Source=$Workbook$;Location=&quot;Table_2357_113_03&quot;;Extended Properties=&quot;&quot;" commandType="0"/>
  </connection>
  <connection id="108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<sst xmlns="http://schemas.openxmlformats.org/spreadsheetml/2006/main" count="1725" uniqueCount="789">
  <si>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</si>
  <si>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</si>
  <si>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</si>
  <si>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</si>
  <si>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</si>
  <si>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</si>
  <si>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</si>
  <si>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</si>
  <si>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</si>
  <si>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</si>
  <si>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</si>
  <si>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</si>
  <si>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</si>
  <si>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</si>
  <si>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</si>
  <si>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</si>
  <si>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</si>
  <si>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</si>
  <si>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</si>
  <si>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</si>
  <si>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</si>
  <si>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</si>
  <si>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</si>
  <si>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</si>
  <si>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</si>
  <si>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</si>
  <si>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</si>
  <si>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</si>
  <si>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</si>
  <si>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</si>
  <si>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</si>
  <si>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</si>
  <si>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</si>
  <si>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</si>
  <si>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</si>
  <si>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</si>
  <si>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</si>
  <si>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</si>
  <si>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</si>
  <si>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</si>
  <si>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</si>
  <si>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</si>
  <si>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</si>
  <si>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</si>
  <si>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</si>
  <si>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</si>
  <si>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</si>
  <si>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</si>
  <si>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</si>
  <si>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</si>
  <si>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</si>
  <si>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</si>
  <si>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</si>
  <si>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</si>
  <si>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</si>
  <si>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</si>
  <si>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</si>
  <si>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</si>
  <si>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</si>
  <si>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</si>
  <si>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</si>
  <si>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</si>
  <si>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</si>
  <si>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</si>
  <si>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</si>
  <si>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</si>
  <si>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</si>
  <si>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</si>
  <si>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</si>
  <si>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</si>
  <si>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</si>
  <si>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</si>
  <si>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</si>
  <si>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</si>
  <si>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</si>
  <si>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</si>
  <si>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</si>
  <si>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</si>
  <si>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</si>
  <si>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</si>
  <si>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</si>
  <si>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</si>
  <si>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</si>
  <si>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</si>
  <si>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</si>
  <si>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</si>
  <si>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</si>
  <si>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</si>
  <si>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</si>
  <si>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</si>
  <si>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</si>
  <si>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</si>
  <si>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</si>
  <si>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</si>
  <si>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</si>
  <si>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</si>
  <si>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</si>
  <si>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</si>
  <si>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</si>
  <si>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</si>
  <si>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</si>
  <si>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</si>
  <si>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</si>
  <si>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</si>
  <si>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</si>
  <si>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</si>
  <si>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</si>
  <si>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</si>
  <si>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</si>
  <si>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</si>
  <si>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</si>
  <si>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</si>
  <si>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</si>
  <si>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</si>
  <si>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</si>
  <si>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</si>
  <si>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</si>
  <si>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</si>
  <si>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</si>
  <si>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</si>
  <si>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</si>
  <si>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</si>
  <si>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</si>
  <si>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</si>
  <si>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</si>
  <si>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</si>
  <si>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</si>
  <si>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</si>
  <si>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</si>
  <si>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</si>
  <si>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</si>
  <si>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</si>
  <si>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</si>
  <si>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</si>
  <si>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</si>
  <si>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</si>
  <si>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</si>
  <si>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</si>
  <si>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</si>
  <si>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</si>
  <si>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</si>
  <si>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</si>
  <si>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</si>
  <si>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</si>
  <si>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</si>
  <si>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</si>
  <si>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</si>
  <si>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</si>
  <si>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</si>
  <si>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</si>
  <si>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</si>
  <si>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</si>
  <si>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</si>
  <si>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</si>
  <si>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</si>
  <si>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</si>
  <si>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</si>
  <si>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</si>
  <si>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</si>
  <si>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</si>
  <si>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</si>
  <si>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</si>
  <si>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</si>
  <si>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</si>
  <si>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</si>
  <si>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</si>
  <si>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</si>
  <si>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</si>
  <si>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</si>
  <si>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</si>
  <si>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</si>
  <si>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</si>
  <si>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</si>
  <si>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</si>
  <si>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</si>
  <si>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</si>
  <si>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</si>
  <si>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</si>
  <si>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</si>
  <si>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</si>
  <si>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</si>
  <si>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</si>
  <si>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</si>
  <si>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</si>
  <si>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</si>
  <si>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</si>
  <si>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</si>
  <si>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</si>
  <si>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</si>
  <si>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</si>
  <si>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</si>
  <si>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</si>
  <si>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</si>
  <si>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</si>
  <si>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</si>
  <si>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</si>
  <si>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</si>
  <si>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</si>
  <si>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</si>
  <si>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</si>
  <si>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</si>
  <si>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</si>
  <si>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</si>
  <si>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</si>
  <si>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</si>
  <si>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</si>
  <si>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</si>
  <si>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</si>
  <si>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</si>
  <si>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</si>
  <si>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</si>
  <si>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</si>
  <si>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</si>
  <si>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</si>
  <si>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</si>
  <si>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</si>
  <si>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</si>
  <si>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</si>
  <si>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</si>
  <si>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</si>
  <si>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</si>
  <si>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</si>
  <si>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</si>
  <si>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</si>
  <si>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</si>
  <si>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</si>
  <si>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</si>
  <si>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</si>
  <si>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</si>
  <si>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</si>
  <si>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</si>
  <si>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</si>
  <si>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</si>
  <si>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</si>
  <si>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</si>
  <si>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</si>
  <si>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</si>
  <si>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</si>
  <si>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</si>
  <si>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</si>
  <si>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</si>
  <si>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</si>
  <si>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</si>
  <si>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</si>
  <si>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</si>
  <si>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</si>
  <si>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</si>
  <si>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</si>
  <si>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</si>
  <si>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</si>
  <si>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</si>
  <si>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</si>
  <si>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</si>
  <si>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</si>
  <si>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</si>
  <si>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</si>
  <si>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</si>
  <si>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</si>
  <si>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</si>
  <si>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</si>
  <si>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</si>
  <si>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</si>
  <si>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</si>
  <si>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</si>
  <si>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</si>
  <si>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</si>
  <si>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</si>
  <si>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</si>
  <si>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</si>
  <si>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</si>
  <si>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</si>
  <si>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</si>
  <si>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</si>
  <si>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</si>
  <si>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</si>
  <si>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</si>
  <si>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</si>
  <si>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</si>
  <si>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</si>
  <si>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</si>
  <si>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</si>
  <si>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</si>
  <si>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</si>
  <si>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</si>
  <si>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</si>
  <si>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</si>
  <si>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</si>
  <si>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</si>
  <si>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</si>
  <si>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</si>
  <si>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</si>
  <si>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</si>
  <si>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</si>
  <si>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</si>
  <si>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</si>
  <si>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</si>
  <si>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</si>
  <si>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</si>
  <si>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</si>
  <si>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</si>
  <si>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</si>
  <si>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</si>
  <si>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</si>
  <si>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</si>
  <si>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</si>
  <si>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</si>
  <si>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</si>
  <si>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</si>
  <si>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</si>
  <si>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</si>
  <si>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</si>
  <si>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</si>
  <si>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</si>
  <si>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</si>
  <si>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</si>
  <si>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</si>
  <si>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</si>
  <si>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</si>
  <si>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</si>
  <si>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</si>
  <si>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</si>
  <si>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</si>
  <si>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</si>
  <si>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</si>
  <si>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</si>
  <si>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</si>
  <si>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</si>
  <si>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</si>
  <si>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</si>
  <si>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</si>
  <si>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</si>
  <si>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</si>
  <si>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</si>
  <si>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</si>
  <si>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</si>
  <si>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</si>
  <si>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</si>
  <si>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</si>
  <si>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</si>
  <si>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</si>
  <si>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</si>
  <si>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</si>
  <si>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</si>
  <si>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</si>
  <si>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</si>
  <si>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</si>
  <si>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</si>
  <si>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</si>
  <si>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</si>
  <si>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</si>
  <si>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</si>
  <si>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</si>
  <si>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</si>
  <si>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</si>
  <si>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</si>
  <si>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</si>
  <si>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</si>
  <si>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</si>
  <si>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</si>
  <si>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</si>
  <si>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</si>
  <si>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</si>
  <si>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</si>
  <si>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</si>
  <si>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</si>
  <si>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</si>
  <si>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</si>
  <si>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</si>
  <si>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</si>
  <si>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</si>
  <si>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</si>
  <si>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</si>
  <si>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</si>
  <si>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</si>
  <si>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</si>
  <si>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</si>
  <si>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</si>
  <si>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</si>
  <si>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</si>
  <si>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</si>
  <si>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</si>
  <si>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</si>
  <si>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</si>
  <si>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</si>
  <si>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</si>
  <si>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</si>
  <si>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</si>
  <si>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</si>
  <si>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</si>
  <si>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</si>
  <si>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</si>
  <si>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</si>
  <si>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</si>
  <si>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</si>
  <si>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</si>
  <si>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</si>
  <si>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</si>
  <si>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</si>
  <si>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</si>
  <si>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</si>
  <si>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</si>
  <si>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</si>
  <si>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</si>
  <si>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</si>
  <si>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</si>
  <si>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</si>
  <si>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</si>
  <si>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</si>
  <si>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</si>
  <si>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</si>
  <si>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</si>
  <si>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</si>
  <si>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</si>
  <si>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</si>
  <si>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</si>
  <si>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</si>
  <si>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</si>
  <si>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</si>
  <si>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</si>
  <si>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</si>
  <si>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</si>
  <si>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</si>
  <si>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</si>
  <si>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</si>
  <si>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</si>
  <si>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</si>
  <si>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</si>
  <si>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</si>
  <si>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</si>
  <si>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</si>
  <si>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</si>
  <si>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</si>
  <si>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</si>
  <si>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</si>
  <si>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</si>
  <si>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</si>
  <si>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</si>
  <si>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</si>
  <si>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</si>
  <si>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</si>
  <si>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</si>
  <si>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</si>
  <si>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</si>
  <si>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</si>
  <si>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</si>
  <si>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</si>
  <si>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</si>
  <si>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</si>
  <si>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</si>
  <si>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</si>
  <si>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</si>
  <si>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</si>
  <si>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</si>
  <si>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</si>
  <si>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</si>
  <si>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</si>
  <si>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</si>
  <si>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</si>
  <si>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</si>
  <si>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</si>
  <si>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</si>
  <si>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</si>
  <si>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</si>
  <si>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</si>
  <si>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</si>
  <si>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</si>
  <si>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</si>
  <si>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</si>
  <si>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</si>
  <si>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</si>
  <si>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</si>
  <si>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</si>
  <si>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</si>
  <si>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</si>
  <si>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</si>
  <si>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</si>
  <si>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</si>
  <si>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</si>
  <si>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</si>
  <si>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</si>
  <si>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</si>
  <si>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</si>
  <si>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</si>
  <si>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</si>
  <si>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</si>
  <si>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</si>
  <si>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</si>
  <si>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</si>
  <si>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</si>
  <si>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</si>
  <si>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</si>
  <si>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</si>
  <si>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</si>
  <si>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</si>
  <si>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</si>
  <si>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</si>
  <si>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</si>
  <si>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</si>
  <si>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</si>
  <si>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</si>
  <si>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</si>
  <si>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</si>
  <si>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</si>
  <si>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</si>
  <si>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</si>
  <si>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</si>
  <si>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</si>
  <si>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</si>
  <si>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</si>
  <si>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</si>
  <si>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</si>
  <si>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</si>
  <si>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</si>
  <si>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</si>
  <si>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</si>
  <si>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</si>
  <si>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</si>
  <si>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</si>
  <si>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</si>
  <si>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</si>
  <si>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</si>
  <si>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</si>
  <si>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</si>
  <si>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</si>
  <si>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</si>
  <si>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</si>
  <si>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</si>
  <si>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</si>
  <si>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</si>
  <si>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</si>
  <si>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</si>
  <si>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</si>
  <si>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</si>
  <si>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</si>
  <si>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</si>
  <si>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</si>
  <si>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</si>
  <si>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</si>
  <si>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</si>
  <si>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</si>
  <si>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</si>
  <si>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</si>
  <si>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</si>
  <si>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</si>
  <si>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</si>
  <si>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</si>
  <si>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</si>
  <si>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</si>
  <si>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</si>
  <si>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</si>
  <si>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</si>
  <si>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</si>
  <si>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</si>
  <si>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</si>
  <si>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</si>
  <si>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</si>
  <si>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</si>
  <si>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</si>
  <si>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</si>
  <si>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</si>
  <si>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</si>
  <si>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</si>
  <si>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</si>
  <si>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</si>
  <si>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</si>
  <si>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</si>
  <si>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</si>
  <si>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</si>
  <si>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</si>
  <si>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</si>
  <si>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</si>
  <si>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</si>
  <si>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</si>
  <si>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</si>
  <si>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</si>
  <si>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</si>
  <si>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</si>
  <si>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</si>
  <si>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</si>
  <si>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</si>
  <si>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</si>
  <si>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</si>
  <si>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</si>
  <si>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</si>
  <si>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</si>
  <si>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</si>
  <si>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</si>
  <si>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</si>
  <si>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</si>
  <si>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</si>
  <si>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</si>
  <si>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</si>
  <si>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</si>
  <si>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</si>
  <si>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</si>
  <si>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</si>
  <si>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</si>
  <si>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</si>
  <si>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</si>
  <si>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</si>
  <si>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</si>
  <si>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</si>
  <si>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</si>
  <si>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</si>
  <si>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</si>
  <si>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</si>
  <si>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</si>
  <si>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</si>
  <si>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</si>
  <si>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</si>
  <si>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</si>
  <si>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</si>
  <si>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</si>
  <si>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</si>
  <si>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</si>
  <si>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</si>
  <si>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</si>
  <si>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</si>
  <si>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</si>
  <si>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</si>
  <si>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</si>
  <si>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</si>
  <si>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</si>
  <si>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</si>
  <si>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</si>
  <si>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</si>
  <si>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</si>
  <si>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</si>
  <si>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</si>
  <si>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</si>
  <si>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</si>
  <si>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</si>
  <si>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</si>
  <si>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</si>
  <si>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</si>
  <si>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</si>
  <si>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</si>
  <si>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</si>
  <si>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</si>
  <si>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</si>
  <si>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</si>
  <si>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</si>
  <si>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</si>
  <si>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</si>
  <si>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</si>
  <si>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</si>
  <si>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</si>
  <si>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</si>
  <si>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</si>
  <si>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</si>
  <si>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</si>
  <si>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</si>
  <si>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</si>
  <si>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</si>
  <si>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</si>
  <si>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</si>
  <si>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</si>
  <si>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</si>
  <si>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</si>
  <si>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</si>
  <si>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</si>
  <si>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</si>
  <si>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</si>
  <si>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</si>
  <si>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</si>
  <si>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</si>
  <si>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</si>
  <si>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</si>
  <si>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</si>
  <si>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</si>
  <si>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</si>
  <si>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</si>
  <si>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</si>
  <si>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</si>
  <si>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</si>
  <si>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</si>
  <si>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</si>
  <si>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</si>
  <si>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</si>
  <si>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</si>
  <si>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</si>
  <si>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</si>
  <si>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</si>
  <si>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</si>
  <si>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</si>
  <si>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</si>
  <si>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</si>
  <si>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</si>
  <si>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</si>
  <si>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</si>
  <si>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</si>
  <si>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</si>
  <si>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</si>
  <si>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</si>
  <si>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</si>
  <si>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</si>
  <si>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</si>
  <si>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</si>
  <si>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</si>
  <si>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</si>
  <si>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</si>
  <si>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</si>
  <si>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</si>
  <si>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</si>
  <si>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</si>
  <si>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</si>
  <si>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</si>
  <si>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</si>
  <si>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</si>
  <si>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</si>
  <si>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</si>
  <si>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</si>
  <si>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</si>
  <si>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</si>
  <si>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</si>
  <si>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</si>
  <si>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</si>
  <si>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</si>
  <si>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</si>
  <si>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</si>
  <si>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</si>
  <si>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</si>
  <si>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</si>
  <si>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</si>
  <si>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</si>
  <si>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</si>
  <si>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</si>
  <si>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</si>
  <si>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</si>
  <si>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</si>
  <si>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</si>
  <si>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</si>
  <si>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</si>
  <si>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</si>
  <si>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</si>
  <si>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</si>
  <si>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</si>
  <si>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</si>
  <si>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6669ε</t>
  </si>
  <si>
    <t>6669R</t>
  </si>
  <si>
    <t>6669W</t>
  </si>
  <si>
    <t>..</t>
  </si>
  <si>
    <t>...</t>
  </si>
  <si>
    <t>yy</t>
  </si>
  <si>
    <t>2357 ~N(0,1)</t>
  </si>
  <si>
    <t>2357ε</t>
  </si>
  <si>
    <t>2357R</t>
  </si>
  <si>
    <t>2357W</t>
  </si>
  <si>
    <t>abc</t>
  </si>
  <si>
    <t>南</t>
  </si>
  <si>
    <t>A</t>
  </si>
  <si>
    <t>B</t>
  </si>
  <si>
    <t>C</t>
  </si>
  <si>
    <t>D</t>
  </si>
  <si>
    <t>權重</t>
    <phoneticPr fontId="6" type="noConversion"/>
  </si>
  <si>
    <t>平均</t>
    <phoneticPr fontId="6" type="noConversion"/>
  </si>
  <si>
    <t>百分比</t>
    <phoneticPr fontId="6" type="noConversion"/>
  </si>
  <si>
    <t>3533 ~N(0,1)</t>
  </si>
  <si>
    <t>2059 ~N(0,1)</t>
  </si>
  <si>
    <t>3008 ~N(0,1)</t>
  </si>
  <si>
    <t>4763 ~N(0,1)</t>
  </si>
  <si>
    <t>2454 ~N(0,1)</t>
  </si>
  <si>
    <t>2207 ~N(0,1)</t>
  </si>
  <si>
    <t>3661 ~N(0,1)</t>
  </si>
  <si>
    <t>2327 ~N(0,1)</t>
  </si>
  <si>
    <t>3533ε</t>
  </si>
  <si>
    <t>2059ε</t>
  </si>
  <si>
    <t>3008ε</t>
  </si>
  <si>
    <t>4763ε</t>
  </si>
  <si>
    <t>2454ε</t>
  </si>
  <si>
    <t>2207ε</t>
  </si>
  <si>
    <t>3661ε</t>
  </si>
  <si>
    <t>2327ε</t>
  </si>
  <si>
    <t>3533R</t>
  </si>
  <si>
    <t>2059R</t>
  </si>
  <si>
    <t>3008R</t>
  </si>
  <si>
    <t>4763R</t>
  </si>
  <si>
    <t>2454R</t>
  </si>
  <si>
    <t>2207R</t>
  </si>
  <si>
    <t>3661R</t>
  </si>
  <si>
    <t>2327R</t>
  </si>
  <si>
    <t>3533W</t>
  </si>
  <si>
    <t>2059W</t>
  </si>
  <si>
    <t>3008W</t>
  </si>
  <si>
    <t>4763W</t>
  </si>
  <si>
    <t>2454W</t>
  </si>
  <si>
    <t>2207W</t>
  </si>
  <si>
    <t>3661W</t>
  </si>
  <si>
    <t>2327W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</si>
</sst>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5" borderId="6" xfId="4" applyNumberFormat="1" applyFont="1" applyFill="1" applyBorder="1" applyAlignment="1">
      <alignment horizontal="center"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49" fontId="29" fillId="25" borderId="68"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77" xfId="4" applyNumberFormat="1" applyFont="1" applyFill="1" applyBorder="1" applyAlignment="1">
      <alignment horizontal="center" vertical="center"/>
    </xf>
    <xf numFmtId="0" fontId="20" fillId="13" borderId="18" xfId="4" applyFont="1" applyFill="1" applyBorder="1">
      <alignment vertical="center"/>
    </xf>
    <xf numFmtId="0" fontId="20" fillId="13" borderId="61"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40F-4BF8-B159-F5A54373408D}"/>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40F-4BF8-B159-F5A54373408D}"/>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40F-4BF8-B159-F5A54373408D}"/>
                </c:ext>
              </c:extLst>
            </c:dLbl>
            <c:dLbl>
              <c:idx val="3"/>
              <c:tx>
                <c:rich>
                  <a:bodyPr/>
                  <a:lstStyle/>
                  <a:p>
                    <a:r>
                      <a:rPr lang="en-US" altLang="zh-TW"/>
                      <a:t>2357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40F-4BF8-B159-F5A54373408D}"/>
                </c:ext>
              </c:extLst>
            </c:dLbl>
            <c:dLbl>
              <c:idx val="4"/>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40F-4BF8-B159-F5A54373408D}"/>
                </c:ext>
              </c:extLst>
            </c:dLbl>
            <c:dLbl>
              <c:idx val="5"/>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40F-4BF8-B159-F5A54373408D}"/>
                </c:ext>
              </c:extLst>
            </c:dLbl>
            <c:dLbl>
              <c:idx val="6"/>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40F-4BF8-B159-F5A54373408D}"/>
                </c:ext>
              </c:extLst>
            </c:dLbl>
            <c:dLbl>
              <c:idx val="7"/>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40F-4BF8-B159-F5A54373408D}"/>
                </c:ext>
              </c:extLst>
            </c:dLbl>
            <c:dLbl>
              <c:idx val="8"/>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40F-4BF8-B159-F5A54373408D}"/>
                </c:ext>
              </c:extLst>
            </c:dLbl>
            <c:dLbl>
              <c:idx val="9"/>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40F-4BF8-B159-F5A54373408D}"/>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風險中立偏厭惡結果單!$H$35:$Q$35</c:f>
              <c:numCache>
                <c:formatCode>General</c:formatCode>
                <c:ptCount val="10"/>
                <c:pt idx="0">
                  <c:v>0</c:v>
                </c:pt>
                <c:pt idx="1">
                  <c:v>0</c:v>
                </c:pt>
                <c:pt idx="2">
                  <c:v>0.77831956123583002</c:v>
                </c:pt>
                <c:pt idx="3">
                  <c:v>-0.13639648297019874</c:v>
                </c:pt>
                <c:pt idx="4">
                  <c:v>0.24016006198358483</c:v>
                </c:pt>
                <c:pt idx="5">
                  <c:v>-0.13158779190006645</c:v>
                </c:pt>
                <c:pt idx="6">
                  <c:v>-0.21767341264086426</c:v>
                </c:pt>
                <c:pt idx="7">
                  <c:v>1.7516498022209007E-2</c:v>
                </c:pt>
                <c:pt idx="8">
                  <c:v>-0.10855386135914427</c:v>
                </c:pt>
                <c:pt idx="9">
                  <c:v>-0.51114022712251395</c:v>
                </c:pt>
              </c:numCache>
            </c:numRef>
          </c:val>
          <c:extLst>
            <c:ext xmlns:c16="http://schemas.microsoft.com/office/drawing/2014/chart" uri="{C3380CC4-5D6E-409C-BE32-E72D297353CC}">
              <c16:uniqueId val="{00000000-A40F-4BF8-B159-F5A54373408D}"/>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tx>
            <c:strRef>
              <c:f>風險中立結果單!$H$35</c:f>
              <c:strCache>
                <c:ptCount val="1"/>
              </c:strCache>
            </c:strRef>
          </c:tx>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83A-4CDF-AA45-16FF8CD84D3A}"/>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83A-4CDF-AA45-16FF8CD84D3A}"/>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83A-4CDF-AA45-16FF8CD84D3A}"/>
                </c:ext>
              </c:extLst>
            </c:dLbl>
            <c:dLbl>
              <c:idx val="3"/>
              <c:tx>
                <c:rich>
                  <a:bodyPr/>
                  <a:lstStyle/>
                  <a:p>
                    <a:r>
                      <a:rPr lang="en-US" altLang="zh-TW"/>
                      <a:t>2357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83A-4CDF-AA45-16FF8CD84D3A}"/>
                </c:ext>
              </c:extLst>
            </c:dLbl>
            <c:dLbl>
              <c:idx val="4"/>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83A-4CDF-AA45-16FF8CD84D3A}"/>
                </c:ext>
              </c:extLst>
            </c:dLbl>
            <c:dLbl>
              <c:idx val="5"/>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83A-4CDF-AA45-16FF8CD84D3A}"/>
                </c:ext>
              </c:extLst>
            </c:dLbl>
            <c:dLbl>
              <c:idx val="6"/>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83A-4CDF-AA45-16FF8CD84D3A}"/>
                </c:ext>
              </c:extLst>
            </c:dLbl>
            <c:dLbl>
              <c:idx val="7"/>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83A-4CDF-AA45-16FF8CD84D3A}"/>
                </c:ext>
              </c:extLst>
            </c:dLbl>
            <c:dLbl>
              <c:idx val="8"/>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83A-4CDF-AA45-16FF8CD84D3A}"/>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風險中立結果單!$I$35:$Q$35</c:f>
              <c:numCache>
                <c:formatCode>General</c:formatCode>
                <c:ptCount val="9"/>
                <c:pt idx="0">
                  <c:v>-1.6937776319253525E-2</c:v>
                </c:pt>
                <c:pt idx="1">
                  <c:v>0.77833459083808398</c:v>
                </c:pt>
                <c:pt idx="2">
                  <c:v>-8.1770708366182988E-3</c:v>
                </c:pt>
                <c:pt idx="3">
                  <c:v>0.24583863994893385</c:v>
                </c:pt>
                <c:pt idx="4">
                  <c:v>-0.13469918156836078</c:v>
                </c:pt>
                <c:pt idx="5">
                  <c:v>-0.10932580475905751</c:v>
                </c:pt>
                <c:pt idx="6">
                  <c:v>0.13024857871365303</c:v>
                </c:pt>
                <c:pt idx="7">
                  <c:v>-3.4863669185196591E-3</c:v>
                </c:pt>
                <c:pt idx="8">
                  <c:v>-0.10544878844301084</c:v>
                </c:pt>
              </c:numCache>
            </c:numRef>
          </c:val>
          <c:extLst>
            <c:ext xmlns:c16="http://schemas.microsoft.com/office/drawing/2014/chart" uri="{C3380CC4-5D6E-409C-BE32-E72D297353CC}">
              <c16:uniqueId val="{00000001-883A-4CDF-AA45-16FF8CD84D3A}"/>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5" Type="http://schemas.openxmlformats.org/officeDocument/2006/relationships/chart" Target="../charts/chart1.xml"/><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5" Type="http://schemas.openxmlformats.org/officeDocument/2006/relationships/chart" Target="../charts/chart2.xml"/><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93633" y="2066925"/>
          <a:ext cx="7098917" cy="8260181"/>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63317" y="993205"/>
          <a:ext cx="6989442" cy="810553"/>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66708" y="5120980"/>
          <a:ext cx="6232609" cy="1159237"/>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2357W     3008W     4763W     2454W     2207W     3661W     2327W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308926" y="3856463"/>
          <a:ext cx="1750838" cy="440100"/>
          <a:chOff x="13383835" y="6147552"/>
          <a:chExt cx="2561081" cy="651710"/>
        </a:xfrm>
      </xdr:grpSpPr>
      <xdr:sp macro="[0]!雪天型最終分析"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52382" y="6380976"/>
          <a:ext cx="938701" cy="3720633"/>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336664</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3634"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95241</xdr:colOff>
      <xdr:row>25</xdr:row>
      <xdr:rowOff>154094</xdr:rowOff>
    </xdr:from>
    <xdr:to>
      <xdr:col>16</xdr:col>
      <xdr:colOff>553518</xdr:colOff>
      <xdr:row>50</xdr:row>
      <xdr:rowOff>179131</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20696" y="5137882"/>
          <a:ext cx="7000701" cy="531670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115858" y="1012320"/>
          <a:ext cx="7038996"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503898" y="5220805"/>
          <a:ext cx="6274022" cy="1176722"/>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2357W     3008W     4763W     2454W     2207W     3661W     2327W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258206</xdr:colOff>
      <xdr:row>32</xdr:row>
      <xdr:rowOff>121196</xdr:rowOff>
    </xdr:from>
    <xdr:to>
      <xdr:col>16</xdr:col>
      <xdr:colOff>177372</xdr:colOff>
      <xdr:row>50</xdr:row>
      <xdr:rowOff>37411</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5492145" y="6586651"/>
          <a:ext cx="5153106" cy="3726215"/>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9128378" y="3918085"/>
          <a:ext cx="1919192" cy="441418"/>
          <a:chOff x="13735911" y="6147552"/>
          <a:chExt cx="2209004" cy="651710"/>
        </a:xfrm>
      </xdr:grpSpPr>
      <xdr:sp macro="[0]!陰天型最終分析"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529850</xdr:colOff>
      <xdr:row>32</xdr:row>
      <xdr:rowOff>133641</xdr:rowOff>
    </xdr:from>
    <xdr:to>
      <xdr:col>8</xdr:col>
      <xdr:colOff>161315</xdr:colOff>
      <xdr:row>50</xdr:row>
      <xdr:rowOff>49773</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4509183" y="6610641"/>
          <a:ext cx="957910" cy="3726132"/>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33</xdr:row>
      <xdr:rowOff>171450</xdr:rowOff>
    </xdr:from>
    <xdr:to>
      <xdr:col>15</xdr:col>
      <xdr:colOff>571500</xdr:colOff>
      <xdr:row>48</xdr:row>
      <xdr:rowOff>171450</xdr:rowOff>
    </xdr:to>
    <xdr:graphicFrame macro="">
      <xdr:nvGraphicFramePr>
        <xdr:cNvPr id="8" name="圖表 7">
          <a:extLst>
            <a:ext uri="{FF2B5EF4-FFF2-40B4-BE49-F238E27FC236}">
              <a16:creationId xmlns:a16="http://schemas.microsoft.com/office/drawing/2014/main" id="{606EC990-5CF9-46F2-AD40-75DEE28B1F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334283</xdr:colOff>
      <xdr:row>0</xdr:row>
      <xdr:rowOff>163286</xdr:rowOff>
    </xdr:from>
    <xdr:to>
      <xdr:col>18</xdr:col>
      <xdr:colOff>334284</xdr:colOff>
      <xdr:row>56</xdr:row>
      <xdr:rowOff>163286</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46854" y="163286"/>
          <a:ext cx="9144001" cy="121920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6</xdr:col>
      <xdr:colOff>58964</xdr:colOff>
      <xdr:row>9</xdr:row>
      <xdr:rowOff>180975</xdr:rowOff>
    </xdr:from>
    <xdr:to>
      <xdr:col>16</xdr:col>
      <xdr:colOff>525658</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3977821"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2357W     3008W     4763W     2454W     2207W     3661W     2327W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0.066        0.233        0.004        0.232        0.116        0.05        0.126        0.005        0.026        0.141</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308930</xdr:colOff>
      <xdr:row>31</xdr:row>
      <xdr:rowOff>59296</xdr:rowOff>
    </xdr:from>
    <xdr:to>
      <xdr:col>16</xdr:col>
      <xdr:colOff>196462</xdr:colOff>
      <xdr:row>48</xdr:row>
      <xdr:rowOff>179387</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34073" y="6808439"/>
          <a:ext cx="5112675" cy="3821234"/>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106014" y="4058247"/>
          <a:ext cx="1761504" cy="452196"/>
          <a:chOff x="13735911" y="6147552"/>
          <a:chExt cx="2209004" cy="651710"/>
        </a:xfrm>
      </xdr:grpSpPr>
      <xdr:sp macro="[0]!晴天型最終分析"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1.45685884233108</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0.251108318111946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0.06305538742501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0.408729373624274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29" name="圖表 28">
          <a:extLst>
            <a:ext uri="{FF2B5EF4-FFF2-40B4-BE49-F238E27FC236}">
              <a16:creationId xmlns:a16="http://schemas.microsoft.com/office/drawing/2014/main" id="{0D365117-57A7-4BCC-9461-84CA8857E5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60974" y="4020038"/>
          <a:ext cx="1782615" cy="446690"/>
          <a:chOff x="13735911" y="6147552"/>
          <a:chExt cx="2209004" cy="651710"/>
        </a:xfrm>
      </xdr:grpSpPr>
      <xdr:sp macro="[0]!雷雨型最終分析"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86679" y="2066926"/>
          <a:ext cx="711907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15254" y="1049867"/>
          <a:ext cx="708124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524829" y="5444067"/>
          <a:ext cx="6316267"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535714" y="6750781"/>
          <a:ext cx="961633"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414354" y="4043564"/>
          <a:ext cx="1673388" cy="435827"/>
          <a:chOff x="13532841" y="6147552"/>
          <a:chExt cx="2412074" cy="651710"/>
        </a:xfrm>
      </xdr:grpSpPr>
      <xdr:sp macro="[0]!閃電型最終分析"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閃電型最終分析"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row>
        <row r="2">
          <cell r="A2" t="str">
            <v>1101.TW</v>
          </cell>
          <cell r="B2">
            <v>1.1000000000000001</v>
          </cell>
          <cell r="C2">
            <v>0.55500000000000005</v>
          </cell>
          <cell r="D2">
            <v>20.575758</v>
          </cell>
          <cell r="E2">
            <v>4.1929998000000003E-2</v>
          </cell>
          <cell r="F2">
            <v>1.3429999999999999E-2</v>
          </cell>
          <cell r="G2">
            <v>0.20221001</v>
          </cell>
          <cell r="H2">
            <v>4.6980000000000001E-2</v>
          </cell>
          <cell r="I2">
            <v>30.863636</v>
          </cell>
          <cell r="J2">
            <v>1.0791824999999999</v>
          </cell>
          <cell r="K2">
            <v>14.871</v>
          </cell>
        </row>
        <row r="3">
          <cell r="A3" t="str">
            <v>1102.TW</v>
          </cell>
          <cell r="B3">
            <v>3.36</v>
          </cell>
          <cell r="C3">
            <v>0.30399999999999999</v>
          </cell>
          <cell r="D3">
            <v>15.173610999999999</v>
          </cell>
          <cell r="E3">
            <v>5.9490000000000001E-2</v>
          </cell>
          <cell r="F3">
            <v>1.2940001E-2</v>
          </cell>
          <cell r="G3">
            <v>0.13184999999999999</v>
          </cell>
          <cell r="H3">
            <v>6.2039999999999998E-2</v>
          </cell>
          <cell r="I3">
            <v>13.005953</v>
          </cell>
          <cell r="J3">
            <v>0.90773135000000005</v>
          </cell>
          <cell r="K3">
            <v>23.353000000000002</v>
          </cell>
        </row>
        <row r="4">
          <cell r="A4" t="str">
            <v>1103.TW</v>
          </cell>
          <cell r="B4">
            <v>0.27</v>
          </cell>
          <cell r="C4">
            <v>0.67500000000000004</v>
          </cell>
          <cell r="D4">
            <v>42.209299999999999</v>
          </cell>
          <cell r="E4">
            <v>4.3200002999999997E-3</v>
          </cell>
          <cell r="F4">
            <v>-2.5300000000000001E-3</v>
          </cell>
          <cell r="G4">
            <v>0.12584999999999999</v>
          </cell>
          <cell r="H4">
            <v>-2.6329999999999999E-2</v>
          </cell>
          <cell r="I4">
            <v>67.222219999999993</v>
          </cell>
          <cell r="J4">
            <v>0.55157113000000002</v>
          </cell>
          <cell r="K4">
            <v>4.4189999999999996</v>
          </cell>
        </row>
        <row r="5">
          <cell r="A5" t="str">
            <v>1104.TW</v>
          </cell>
          <cell r="B5">
            <v>3.08</v>
          </cell>
          <cell r="C5">
            <v>0.58399999999999996</v>
          </cell>
          <cell r="D5">
            <v>11.837456</v>
          </cell>
          <cell r="E5">
            <v>0.1062</v>
          </cell>
          <cell r="F5">
            <v>2.1749999999999999E-2</v>
          </cell>
          <cell r="G5">
            <v>0.19764999999999999</v>
          </cell>
          <cell r="H5">
            <v>0.14233999999999999</v>
          </cell>
          <cell r="I5">
            <v>10.876624</v>
          </cell>
          <cell r="J5">
            <v>1.0312451</v>
          </cell>
          <cell r="K5">
            <v>11.59</v>
          </cell>
        </row>
        <row r="6">
          <cell r="A6" t="str">
            <v>1108.TW</v>
          </cell>
          <cell r="B6">
            <v>1.29</v>
          </cell>
          <cell r="E6">
            <v>0.11</v>
          </cell>
          <cell r="F6">
            <v>3.9989999999999998E-2</v>
          </cell>
          <cell r="G6">
            <v>0.17455000000000001</v>
          </cell>
          <cell r="H6">
            <v>0.13542000000000001</v>
          </cell>
          <cell r="I6">
            <v>13.100776</v>
          </cell>
          <cell r="J6">
            <v>1.4389101</v>
          </cell>
          <cell r="K6">
            <v>12.862</v>
          </cell>
        </row>
        <row r="7">
          <cell r="A7" t="str">
            <v>1109.TW</v>
          </cell>
          <cell r="B7">
            <v>1.94</v>
          </cell>
          <cell r="C7">
            <v>0.375</v>
          </cell>
          <cell r="D7">
            <v>15.555555999999999</v>
          </cell>
          <cell r="E7">
            <v>8.2180000000000003E-2</v>
          </cell>
          <cell r="F7">
            <v>5.3639997000000002E-2</v>
          </cell>
          <cell r="G7">
            <v>0.21423</v>
          </cell>
          <cell r="H7">
            <v>0.17874999999999999</v>
          </cell>
          <cell r="I7">
            <v>10.103092999999999</v>
          </cell>
          <cell r="J7">
            <v>0.8237371</v>
          </cell>
          <cell r="K7">
            <v>18.349</v>
          </cell>
        </row>
        <row r="8">
          <cell r="A8" t="str">
            <v>1110.TW</v>
          </cell>
          <cell r="B8">
            <v>0.25</v>
          </cell>
          <cell r="C8">
            <v>7.8E-2</v>
          </cell>
          <cell r="E8">
            <v>1.7579999999999998E-2</v>
          </cell>
          <cell r="F8">
            <v>3.1199999999999999E-3</v>
          </cell>
          <cell r="G8">
            <v>8.9679999999999996E-2</v>
          </cell>
          <cell r="H8">
            <v>8.7349995999999999E-2</v>
          </cell>
          <cell r="I8">
            <v>80.8</v>
          </cell>
          <cell r="J8">
            <v>1.2899929999999999</v>
          </cell>
          <cell r="K8">
            <v>3.9889999999999999</v>
          </cell>
        </row>
        <row r="9">
          <cell r="A9" t="str">
            <v>1201.TW</v>
          </cell>
          <cell r="B9">
            <v>0.54</v>
          </cell>
          <cell r="E9">
            <v>3.7240000000000002E-2</v>
          </cell>
          <cell r="F9">
            <v>1.265E-2</v>
          </cell>
          <cell r="G9">
            <v>0.27212997999999999</v>
          </cell>
          <cell r="H9">
            <v>2.962E-2</v>
          </cell>
          <cell r="I9">
            <v>34.537033000000001</v>
          </cell>
          <cell r="J9">
            <v>1.2731245</v>
          </cell>
          <cell r="K9">
            <v>43.646999999999998</v>
          </cell>
        </row>
        <row r="10">
          <cell r="A10" t="str">
            <v>1203.TW</v>
          </cell>
          <cell r="B10">
            <v>2.11</v>
          </cell>
          <cell r="D10">
            <v>28.988764</v>
          </cell>
          <cell r="E10">
            <v>0.11337999999999999</v>
          </cell>
          <cell r="F10">
            <v>5.9819999999999998E-2</v>
          </cell>
          <cell r="G10">
            <v>0.31175000000000003</v>
          </cell>
          <cell r="H10">
            <v>0.18781999999999999</v>
          </cell>
          <cell r="I10">
            <v>24.454977</v>
          </cell>
          <cell r="J10">
            <v>2.0781312000000001</v>
          </cell>
          <cell r="K10">
            <v>26.808</v>
          </cell>
        </row>
        <row r="11">
          <cell r="A11" t="str">
            <v>1210.TW</v>
          </cell>
          <cell r="B11">
            <v>4.9000000000000004</v>
          </cell>
          <cell r="C11">
            <v>0.57899999999999996</v>
          </cell>
          <cell r="D11">
            <v>11.729165999999999</v>
          </cell>
          <cell r="E11">
            <v>0.15823999999999999</v>
          </cell>
          <cell r="F11">
            <v>5.9180003000000002E-2</v>
          </cell>
          <cell r="G11">
            <v>0.13464999999999999</v>
          </cell>
          <cell r="H11">
            <v>5.3760000000000002E-2</v>
          </cell>
          <cell r="I11">
            <v>11.489796</v>
          </cell>
          <cell r="J11">
            <v>2.0097811000000001</v>
          </cell>
          <cell r="K11">
            <v>131.38</v>
          </cell>
        </row>
        <row r="12">
          <cell r="A12" t="str">
            <v>1213.TW</v>
          </cell>
          <cell r="B12">
            <v>-2.54</v>
          </cell>
          <cell r="C12">
            <v>0.36299999999999999</v>
          </cell>
          <cell r="E12">
            <v>-0.46766999999999997</v>
          </cell>
          <cell r="F12">
            <v>-9.4469994000000002E-2</v>
          </cell>
          <cell r="G12">
            <v>-0.78256000000000003</v>
          </cell>
          <cell r="H12">
            <v>-2.8861701000000002</v>
          </cell>
          <cell r="J12">
            <v>1.7318713999999999</v>
          </cell>
          <cell r="K12">
            <v>2.1320000000000001</v>
          </cell>
        </row>
        <row r="13">
          <cell r="A13" t="str">
            <v>1215.TW</v>
          </cell>
          <cell r="B13">
            <v>7.51</v>
          </cell>
          <cell r="D13">
            <v>12.441314</v>
          </cell>
          <cell r="E13">
            <v>0.22116</v>
          </cell>
          <cell r="F13">
            <v>6.7490004000000006E-2</v>
          </cell>
          <cell r="G13">
            <v>0.17569000000000001</v>
          </cell>
          <cell r="H13">
            <v>7.4380000000000002E-2</v>
          </cell>
          <cell r="I13">
            <v>14.114513000000001</v>
          </cell>
          <cell r="J13">
            <v>3.1440011999999999</v>
          </cell>
          <cell r="K13">
            <v>97.834999999999994</v>
          </cell>
        </row>
        <row r="14">
          <cell r="A14" t="str">
            <v>1216.TW</v>
          </cell>
          <cell r="B14">
            <v>3.3</v>
          </cell>
          <cell r="C14">
            <v>0.255</v>
          </cell>
          <cell r="D14">
            <v>18.171295000000001</v>
          </cell>
          <cell r="E14">
            <v>0.1517</v>
          </cell>
          <cell r="F14">
            <v>3.1229999000000001E-2</v>
          </cell>
          <cell r="G14">
            <v>0.32351999999999997</v>
          </cell>
          <cell r="H14">
            <v>5.4699999999999999E-2</v>
          </cell>
          <cell r="I14">
            <v>23.787880000000001</v>
          </cell>
          <cell r="J14">
            <v>3.3275402000000001</v>
          </cell>
          <cell r="K14">
            <v>107.084</v>
          </cell>
        </row>
        <row r="15">
          <cell r="A15" t="str">
            <v>1217.TW</v>
          </cell>
          <cell r="B15">
            <v>0.44</v>
          </cell>
          <cell r="C15">
            <v>0.58499999999999996</v>
          </cell>
          <cell r="E15">
            <v>3.0040000000000001E-2</v>
          </cell>
          <cell r="F15">
            <v>5.3699999999999998E-3</v>
          </cell>
          <cell r="G15">
            <v>0.29214000000000001</v>
          </cell>
          <cell r="H15">
            <v>3.9550000000000002E-2</v>
          </cell>
          <cell r="I15">
            <v>27.727271999999999</v>
          </cell>
          <cell r="J15">
            <v>0.85728340000000003</v>
          </cell>
          <cell r="K15">
            <v>9.8840000000000003</v>
          </cell>
        </row>
        <row r="16">
          <cell r="A16" t="str">
            <v>1218.TW</v>
          </cell>
          <cell r="B16">
            <v>0.28999999999999998</v>
          </cell>
          <cell r="C16">
            <v>0.25600000000000001</v>
          </cell>
          <cell r="D16">
            <v>18.032786999999999</v>
          </cell>
          <cell r="E16">
            <v>-6.5399999999999998E-3</v>
          </cell>
          <cell r="F16">
            <v>-2.5799998999999998E-3</v>
          </cell>
          <cell r="G16">
            <v>0.13800999999999999</v>
          </cell>
          <cell r="H16">
            <v>5.8140002000000003E-2</v>
          </cell>
          <cell r="I16">
            <v>75.862070000000003</v>
          </cell>
          <cell r="J16">
            <v>0.88577527</v>
          </cell>
          <cell r="K16">
            <v>23.085000000000001</v>
          </cell>
        </row>
        <row r="17">
          <cell r="A17" t="str">
            <v>1219.TW</v>
          </cell>
          <cell r="B17">
            <v>0.9</v>
          </cell>
          <cell r="E17">
            <v>6.5699999999999995E-2</v>
          </cell>
          <cell r="F17">
            <v>2.0039999999999999E-2</v>
          </cell>
          <cell r="G17">
            <v>9.2460009999999995E-2</v>
          </cell>
          <cell r="H17">
            <v>1.1030000999999999E-2</v>
          </cell>
          <cell r="I17">
            <v>21</v>
          </cell>
          <cell r="J17">
            <v>1.3376743</v>
          </cell>
          <cell r="K17">
            <v>47.198</v>
          </cell>
        </row>
        <row r="18">
          <cell r="A18" t="str">
            <v>1220.TW</v>
          </cell>
          <cell r="B18">
            <v>1.08</v>
          </cell>
          <cell r="C18">
            <v>0.27</v>
          </cell>
          <cell r="D18">
            <v>22.112677000000001</v>
          </cell>
          <cell r="E18">
            <v>6.3530000000000003E-2</v>
          </cell>
          <cell r="F18">
            <v>3.175E-2</v>
          </cell>
          <cell r="G18">
            <v>0.13300000000000001</v>
          </cell>
          <cell r="H18">
            <v>8.4790000000000004E-2</v>
          </cell>
          <cell r="I18">
            <v>14.537036000000001</v>
          </cell>
          <cell r="J18">
            <v>1.1943703999999999</v>
          </cell>
          <cell r="K18">
            <v>18.672999999999998</v>
          </cell>
        </row>
        <row r="19">
          <cell r="A19" t="str">
            <v>1225.TW</v>
          </cell>
          <cell r="B19">
            <v>1.63</v>
          </cell>
          <cell r="C19">
            <v>0.23200000000000001</v>
          </cell>
          <cell r="E19">
            <v>0.10512000000000001</v>
          </cell>
          <cell r="F19">
            <v>2.8930000000000001E-2</v>
          </cell>
          <cell r="G19">
            <v>7.2919995000000001E-2</v>
          </cell>
          <cell r="H19">
            <v>4.5429999999999998E-2</v>
          </cell>
          <cell r="I19">
            <v>48.834353999999998</v>
          </cell>
          <cell r="J19">
            <v>5.2046555999999997</v>
          </cell>
          <cell r="K19">
            <v>63.334000000000003</v>
          </cell>
        </row>
        <row r="20">
          <cell r="A20" t="str">
            <v>1227.TW</v>
          </cell>
          <cell r="B20">
            <v>1.58</v>
          </cell>
          <cell r="C20">
            <v>0.25</v>
          </cell>
          <cell r="D20">
            <v>15.444445</v>
          </cell>
          <cell r="E20">
            <v>7.1419999999999997E-2</v>
          </cell>
          <cell r="F20">
            <v>3.1689997999999997E-2</v>
          </cell>
          <cell r="G20">
            <v>0.22620999999999999</v>
          </cell>
          <cell r="H20">
            <v>4.5370000000000001E-2</v>
          </cell>
          <cell r="I20">
            <v>26.392405</v>
          </cell>
          <cell r="J20">
            <v>2.1797081999999999</v>
          </cell>
          <cell r="K20">
            <v>30.606999999999999</v>
          </cell>
        </row>
        <row r="21">
          <cell r="A21" t="str">
            <v>1229.TW</v>
          </cell>
          <cell r="B21">
            <v>2.5299999999999998</v>
          </cell>
          <cell r="C21">
            <v>0.42399999999999999</v>
          </cell>
          <cell r="D21">
            <v>22.969283999999998</v>
          </cell>
          <cell r="E21">
            <v>8.0399999999999999E-2</v>
          </cell>
          <cell r="F21">
            <v>9.4199999999999996E-3</v>
          </cell>
          <cell r="G21">
            <v>0.18265000000000001</v>
          </cell>
          <cell r="H21">
            <v>2.9790001E-2</v>
          </cell>
          <cell r="I21">
            <v>26.600791999999998</v>
          </cell>
          <cell r="J21">
            <v>2.3277532999999999</v>
          </cell>
          <cell r="K21">
            <v>8.6210000000000004</v>
          </cell>
        </row>
        <row r="22">
          <cell r="A22" t="str">
            <v>1231.TW</v>
          </cell>
          <cell r="B22">
            <v>4.16</v>
          </cell>
          <cell r="C22">
            <v>0.26</v>
          </cell>
          <cell r="E22">
            <v>0.17896000000000001</v>
          </cell>
          <cell r="F22">
            <v>4.5420000000000002E-2</v>
          </cell>
          <cell r="G22">
            <v>0.20874999999999999</v>
          </cell>
          <cell r="H22">
            <v>8.1640000000000004E-2</v>
          </cell>
          <cell r="I22">
            <v>24.014424999999999</v>
          </cell>
          <cell r="J22">
            <v>4.0695779999999999</v>
          </cell>
          <cell r="K22">
            <v>44.534999999999997</v>
          </cell>
        </row>
        <row r="23">
          <cell r="A23" t="str">
            <v>1232.TW</v>
          </cell>
          <cell r="B23">
            <v>7.12</v>
          </cell>
          <cell r="C23">
            <v>0.309</v>
          </cell>
          <cell r="E23">
            <v>0.20739001000000001</v>
          </cell>
          <cell r="F23">
            <v>0.11178</v>
          </cell>
          <cell r="G23">
            <v>0.10564999</v>
          </cell>
          <cell r="H23">
            <v>5.8579996000000002E-2</v>
          </cell>
          <cell r="I23">
            <v>20.365169999999999</v>
          </cell>
          <cell r="J23">
            <v>4.0832414999999997</v>
          </cell>
          <cell r="K23">
            <v>143.63999999999999</v>
          </cell>
        </row>
        <row r="24">
          <cell r="A24" t="str">
            <v>1233.TW</v>
          </cell>
          <cell r="B24">
            <v>1.07</v>
          </cell>
          <cell r="C24">
            <v>0.25900000000000001</v>
          </cell>
          <cell r="E24">
            <v>6.4360000000000001E-2</v>
          </cell>
          <cell r="F24">
            <v>2.6950000000000002E-2</v>
          </cell>
          <cell r="G24">
            <v>0.57918999999999998</v>
          </cell>
          <cell r="H24">
            <v>2.9089997999999999E-2</v>
          </cell>
          <cell r="I24">
            <v>31.962616000000001</v>
          </cell>
          <cell r="J24">
            <v>2.0838410000000001</v>
          </cell>
          <cell r="K24">
            <v>23.306000000000001</v>
          </cell>
        </row>
        <row r="25">
          <cell r="A25" t="str">
            <v>1234.TW</v>
          </cell>
          <cell r="B25">
            <v>2.33</v>
          </cell>
          <cell r="C25">
            <v>0.186</v>
          </cell>
          <cell r="E25">
            <v>5.1279999999999999E-2</v>
          </cell>
          <cell r="F25">
            <v>1.9720000000000001E-2</v>
          </cell>
          <cell r="G25">
            <v>0.28039999999999998</v>
          </cell>
          <cell r="H25">
            <v>4.5110002000000003E-2</v>
          </cell>
          <cell r="I25">
            <v>18.283262000000001</v>
          </cell>
          <cell r="J25">
            <v>0.91814302999999997</v>
          </cell>
          <cell r="K25">
            <v>26.318000000000001</v>
          </cell>
        </row>
        <row r="26">
          <cell r="A26" t="str">
            <v>1235.TW</v>
          </cell>
          <cell r="B26">
            <v>1.1000000000000001</v>
          </cell>
          <cell r="E26">
            <v>3.8989999999999997E-2</v>
          </cell>
          <cell r="F26">
            <v>-7.7999999999999999E-4</v>
          </cell>
          <cell r="G26">
            <v>0.31861</v>
          </cell>
          <cell r="H26">
            <v>-0.20169999999999999</v>
          </cell>
          <cell r="I26">
            <v>79</v>
          </cell>
          <cell r="J26">
            <v>3.3141375000000002</v>
          </cell>
          <cell r="K26">
            <v>1.002</v>
          </cell>
        </row>
        <row r="27">
          <cell r="A27" t="str">
            <v>1236.TW</v>
          </cell>
          <cell r="B27">
            <v>0.22</v>
          </cell>
          <cell r="E27">
            <v>8.1199989999999993E-3</v>
          </cell>
          <cell r="F27">
            <v>-1.1900000000000001E-3</v>
          </cell>
          <cell r="G27">
            <v>0.26816000000000001</v>
          </cell>
          <cell r="H27">
            <v>1.129E-2</v>
          </cell>
          <cell r="I27">
            <v>109.545456</v>
          </cell>
          <cell r="J27">
            <v>0.92853015999999999</v>
          </cell>
          <cell r="K27">
            <v>21.209</v>
          </cell>
        </row>
        <row r="28">
          <cell r="A28" t="str">
            <v>1256.TW</v>
          </cell>
          <cell r="B28">
            <v>12.41</v>
          </cell>
          <cell r="C28">
            <v>0.52400000000000002</v>
          </cell>
          <cell r="D28">
            <v>17.098866000000001</v>
          </cell>
          <cell r="E28">
            <v>0.1116</v>
          </cell>
          <cell r="F28">
            <v>7.1100003999999994E-2</v>
          </cell>
          <cell r="G28">
            <v>0.27584999999999998</v>
          </cell>
          <cell r="H28">
            <v>6.4949999999999994E-2</v>
          </cell>
          <cell r="I28">
            <v>17.002419</v>
          </cell>
          <cell r="J28">
            <v>1.8308025999999999</v>
          </cell>
          <cell r="K28">
            <v>138.19</v>
          </cell>
        </row>
        <row r="29">
          <cell r="A29" t="str">
            <v>1301.TW</v>
          </cell>
          <cell r="B29">
            <v>0.81</v>
          </cell>
          <cell r="C29">
            <v>0.53200000000000003</v>
          </cell>
          <cell r="D29">
            <v>20.709875</v>
          </cell>
          <cell r="E29">
            <v>1.5310001E-2</v>
          </cell>
          <cell r="F29">
            <v>-6.4900000000000001E-3</v>
          </cell>
          <cell r="G29">
            <v>4.2009999999999999E-2</v>
          </cell>
          <cell r="H29">
            <v>-3.0040000000000001E-2</v>
          </cell>
          <cell r="I29">
            <v>82.839500000000001</v>
          </cell>
          <cell r="J29">
            <v>1.2660855</v>
          </cell>
          <cell r="K29">
            <v>30.638000000000002</v>
          </cell>
        </row>
        <row r="30">
          <cell r="A30" t="str">
            <v>1303.TW</v>
          </cell>
          <cell r="B30">
            <v>0.85</v>
          </cell>
          <cell r="C30">
            <v>0.63700000000000001</v>
          </cell>
          <cell r="D30">
            <v>18.469387000000001</v>
          </cell>
          <cell r="E30">
            <v>2.027E-2</v>
          </cell>
          <cell r="F30">
            <v>3.0000001E-5</v>
          </cell>
          <cell r="G30">
            <v>6.8449999999999997E-2</v>
          </cell>
          <cell r="H30">
            <v>-1.5800001000000001E-2</v>
          </cell>
          <cell r="I30">
            <v>63.882350000000002</v>
          </cell>
          <cell r="J30">
            <v>1.1859521</v>
          </cell>
          <cell r="K30">
            <v>31.852</v>
          </cell>
        </row>
        <row r="31">
          <cell r="A31" t="str">
            <v>1304.TW</v>
          </cell>
          <cell r="B31">
            <v>-0.47</v>
          </cell>
          <cell r="D31">
            <v>-33.645831999999999</v>
          </cell>
          <cell r="E31">
            <v>-4.6789999999999998E-2</v>
          </cell>
          <cell r="F31">
            <v>3.64E-3</v>
          </cell>
          <cell r="G31">
            <v>8.5690000000000002E-2</v>
          </cell>
          <cell r="H31">
            <v>-3.6450000000000003E-2</v>
          </cell>
          <cell r="J31">
            <v>0.74324630000000003</v>
          </cell>
          <cell r="K31">
            <v>47.755000000000003</v>
          </cell>
        </row>
        <row r="32">
          <cell r="A32" t="str">
            <v>1305.TW</v>
          </cell>
          <cell r="B32">
            <v>0.14000000000000001</v>
          </cell>
          <cell r="D32">
            <v>39.361702000000001</v>
          </cell>
          <cell r="E32">
            <v>9.4999999999999998E-3</v>
          </cell>
          <cell r="F32">
            <v>-6.3000000000000003E-4</v>
          </cell>
          <cell r="G32">
            <v>8.9590000000000003E-2</v>
          </cell>
          <cell r="H32">
            <v>-3.4450000000000001E-2</v>
          </cell>
          <cell r="I32">
            <v>132.14285000000001</v>
          </cell>
          <cell r="J32">
            <v>1.2262211999999999</v>
          </cell>
          <cell r="K32">
            <v>21.597000000000001</v>
          </cell>
        </row>
        <row r="33">
          <cell r="A33" t="str">
            <v>1307.TW</v>
          </cell>
          <cell r="B33">
            <v>2.54</v>
          </cell>
          <cell r="D33">
            <v>30.283017999999998</v>
          </cell>
          <cell r="E33">
            <v>0.1172</v>
          </cell>
          <cell r="F33">
            <v>4.1890003000000002E-2</v>
          </cell>
          <cell r="G33">
            <v>0.26518000000000003</v>
          </cell>
          <cell r="H33">
            <v>0.12864</v>
          </cell>
          <cell r="I33">
            <v>12.6377945</v>
          </cell>
          <cell r="J33">
            <v>1.4117335</v>
          </cell>
          <cell r="K33">
            <v>25.288</v>
          </cell>
        </row>
        <row r="34">
          <cell r="A34" t="str">
            <v>1308.TW</v>
          </cell>
          <cell r="B34">
            <v>-0.08</v>
          </cell>
          <cell r="C34">
            <v>0.39600000000000002</v>
          </cell>
          <cell r="D34">
            <v>69.814809999999994</v>
          </cell>
          <cell r="E34">
            <v>8.4399999999999996E-3</v>
          </cell>
          <cell r="F34">
            <v>3.6769999999999997E-2</v>
          </cell>
          <cell r="G34">
            <v>0.17061001000000001</v>
          </cell>
          <cell r="H34">
            <v>6.8029999999999993E-2</v>
          </cell>
          <cell r="J34">
            <v>0.83904570000000001</v>
          </cell>
          <cell r="K34">
            <v>11.313000000000001</v>
          </cell>
        </row>
        <row r="35">
          <cell r="A35" t="str">
            <v>1309.TW</v>
          </cell>
          <cell r="B35">
            <v>-0.77</v>
          </cell>
          <cell r="C35">
            <v>0.72</v>
          </cell>
          <cell r="D35">
            <v>-396.25002999999998</v>
          </cell>
          <cell r="E35">
            <v>-3.9489999999999997E-2</v>
          </cell>
          <cell r="F35">
            <v>-3.2009999999999997E-2</v>
          </cell>
          <cell r="G35">
            <v>2.8649999999999998E-2</v>
          </cell>
          <cell r="H35">
            <v>-2.5910000999999998E-2</v>
          </cell>
          <cell r="J35">
            <v>0.94790980000000002</v>
          </cell>
          <cell r="K35">
            <v>38.244</v>
          </cell>
        </row>
        <row r="36">
          <cell r="A36" t="str">
            <v>1310.TW</v>
          </cell>
          <cell r="B36">
            <v>-0.88</v>
          </cell>
          <cell r="C36">
            <v>0.86399999999999999</v>
          </cell>
          <cell r="D36">
            <v>53.269233999999997</v>
          </cell>
          <cell r="E36">
            <v>-6.6259999999999999E-2</v>
          </cell>
          <cell r="F36">
            <v>-4.086E-2</v>
          </cell>
          <cell r="G36">
            <v>-4.3109997999999997E-2</v>
          </cell>
          <cell r="H36">
            <v>-8.4500000000000006E-2</v>
          </cell>
          <cell r="J36">
            <v>1.055399</v>
          </cell>
          <cell r="K36">
            <v>18.074999999999999</v>
          </cell>
        </row>
        <row r="37">
          <cell r="A37" t="str">
            <v>1312.TW</v>
          </cell>
          <cell r="B37">
            <v>-1.87</v>
          </cell>
          <cell r="C37">
            <v>0.746</v>
          </cell>
          <cell r="D37">
            <v>22.348483999999999</v>
          </cell>
          <cell r="E37">
            <v>-4.0120002000000002E-2</v>
          </cell>
          <cell r="F37">
            <v>-1.116E-2</v>
          </cell>
          <cell r="G37">
            <v>2.852E-2</v>
          </cell>
          <cell r="H37">
            <v>-0.12066</v>
          </cell>
          <cell r="J37">
            <v>0.49400495999999999</v>
          </cell>
          <cell r="K37">
            <v>17.233000000000001</v>
          </cell>
        </row>
        <row r="38">
          <cell r="A38" t="str">
            <v>1313.TW</v>
          </cell>
          <cell r="B38">
            <v>-0.82</v>
          </cell>
          <cell r="C38">
            <v>1.1220000000000001</v>
          </cell>
          <cell r="D38">
            <v>-13.906250999999999</v>
          </cell>
          <cell r="E38">
            <v>-1.0070000000000001E-2</v>
          </cell>
          <cell r="F38">
            <v>-2.32E-3</v>
          </cell>
          <cell r="G38">
            <v>3.0159999999999999E-2</v>
          </cell>
          <cell r="H38">
            <v>-7.1500000000000001E-3</v>
          </cell>
          <cell r="J38">
            <v>0.58862435999999996</v>
          </cell>
          <cell r="K38">
            <v>55.433</v>
          </cell>
        </row>
        <row r="39">
          <cell r="A39" t="str">
            <v>1314.TW</v>
          </cell>
          <cell r="B39">
            <v>0.05</v>
          </cell>
          <cell r="C39">
            <v>0.54600000000000004</v>
          </cell>
          <cell r="D39">
            <v>5.9195403999999998</v>
          </cell>
          <cell r="E39">
            <v>-1.3660001E-2</v>
          </cell>
          <cell r="F39">
            <v>-1.329E-2</v>
          </cell>
          <cell r="G39">
            <v>-4.1199997000000002E-2</v>
          </cell>
          <cell r="H39">
            <v>-8.3280000000000007E-2</v>
          </cell>
          <cell r="I39">
            <v>206</v>
          </cell>
          <cell r="J39">
            <v>0.49562123000000002</v>
          </cell>
          <cell r="K39">
            <v>6.9790000000000001</v>
          </cell>
        </row>
        <row r="40">
          <cell r="A40" t="str">
            <v>1315.TW</v>
          </cell>
          <cell r="B40">
            <v>3.75</v>
          </cell>
          <cell r="E40">
            <v>3.415E-2</v>
          </cell>
          <cell r="F40">
            <v>-2.32E-3</v>
          </cell>
          <cell r="G40">
            <v>0.14843999999999999</v>
          </cell>
          <cell r="H40">
            <v>-9.3600000000000003E-2</v>
          </cell>
          <cell r="I40">
            <v>19.173334000000001</v>
          </cell>
          <cell r="J40">
            <v>0.67191239999999997</v>
          </cell>
          <cell r="K40">
            <v>21.734999999999999</v>
          </cell>
        </row>
        <row r="41">
          <cell r="A41" t="str">
            <v>1316.TW</v>
          </cell>
          <cell r="B41">
            <v>-0.74</v>
          </cell>
          <cell r="C41">
            <v>1.1870000000000001</v>
          </cell>
          <cell r="D41">
            <v>85.681820000000002</v>
          </cell>
          <cell r="E41">
            <v>-2.6789998999999998E-2</v>
          </cell>
          <cell r="F41">
            <v>-9.1800000000000007E-3</v>
          </cell>
          <cell r="G41">
            <v>0.17238001999999999</v>
          </cell>
          <cell r="H41">
            <v>-0.29243999999999998</v>
          </cell>
          <cell r="J41">
            <v>1.6196942000000001</v>
          </cell>
          <cell r="K41">
            <v>3.9750000000000001</v>
          </cell>
        </row>
        <row r="42">
          <cell r="A42" t="str">
            <v>1319.TW</v>
          </cell>
          <cell r="B42">
            <v>6.19</v>
          </cell>
          <cell r="C42">
            <v>0.42899999999999999</v>
          </cell>
          <cell r="D42">
            <v>16.394558</v>
          </cell>
          <cell r="E42">
            <v>0.12146</v>
          </cell>
          <cell r="F42">
            <v>6.8239999999999995E-2</v>
          </cell>
          <cell r="G42">
            <v>0.29898999999999998</v>
          </cell>
          <cell r="H42">
            <v>0.18451998999999999</v>
          </cell>
          <cell r="I42">
            <v>19.466882999999999</v>
          </cell>
          <cell r="J42">
            <v>2.8003719999999999</v>
          </cell>
          <cell r="K42">
            <v>40.338000000000001</v>
          </cell>
        </row>
        <row r="43">
          <cell r="A43" t="str">
            <v>1321.TW</v>
          </cell>
          <cell r="B43">
            <v>0.81</v>
          </cell>
          <cell r="C43">
            <v>0.56200000000000006</v>
          </cell>
          <cell r="E43">
            <v>3.1899999999999998E-2</v>
          </cell>
          <cell r="F43">
            <v>1.8400000000000001E-3</v>
          </cell>
          <cell r="G43">
            <v>8.4169999999999995E-2</v>
          </cell>
          <cell r="H43">
            <v>3.2989999999999998E-2</v>
          </cell>
          <cell r="I43">
            <v>47.654319999999998</v>
          </cell>
          <cell r="J43">
            <v>1.3752804999999999</v>
          </cell>
          <cell r="K43">
            <v>22.268999999999998</v>
          </cell>
        </row>
        <row r="44">
          <cell r="A44" t="str">
            <v>1323.TW</v>
          </cell>
          <cell r="B44">
            <v>0.88</v>
          </cell>
          <cell r="C44">
            <v>0.22900000000000001</v>
          </cell>
          <cell r="D44">
            <v>9.2455619999999996</v>
          </cell>
          <cell r="E44">
            <v>6.1690003E-2</v>
          </cell>
          <cell r="F44">
            <v>2.4039999999999999E-2</v>
          </cell>
          <cell r="G44">
            <v>0.19325999999999999</v>
          </cell>
          <cell r="H44">
            <v>7.2270005999999998E-2</v>
          </cell>
          <cell r="I44">
            <v>35.511364</v>
          </cell>
          <cell r="J44">
            <v>1.1854184999999999</v>
          </cell>
          <cell r="K44">
            <v>36.408000000000001</v>
          </cell>
        </row>
        <row r="45">
          <cell r="A45" t="str">
            <v>1324.TW</v>
          </cell>
          <cell r="B45">
            <v>0.52</v>
          </cell>
          <cell r="C45">
            <v>0.307</v>
          </cell>
          <cell r="E45">
            <v>4.0999997000000003E-2</v>
          </cell>
          <cell r="F45">
            <v>2.1319999999999999E-2</v>
          </cell>
          <cell r="G45">
            <v>0.21385000000000001</v>
          </cell>
          <cell r="H45">
            <v>4.2979999999999997E-2</v>
          </cell>
          <cell r="I45">
            <v>27.211538000000001</v>
          </cell>
          <cell r="J45">
            <v>1.0946081999999999</v>
          </cell>
          <cell r="K45">
            <v>12.266</v>
          </cell>
        </row>
        <row r="46">
          <cell r="A46" t="str">
            <v>1325.TW</v>
          </cell>
          <cell r="B46">
            <v>0.39</v>
          </cell>
          <cell r="E46">
            <v>9.5999994999999994E-3</v>
          </cell>
          <cell r="F46">
            <v>-1.119E-2</v>
          </cell>
          <cell r="G46">
            <v>-1.4160000000000001E-2</v>
          </cell>
          <cell r="H46">
            <v>-0.11622</v>
          </cell>
          <cell r="I46">
            <v>73.333336000000003</v>
          </cell>
          <cell r="J46">
            <v>0.85733985999999995</v>
          </cell>
          <cell r="K46">
            <v>4.423</v>
          </cell>
        </row>
        <row r="47">
          <cell r="A47" t="str">
            <v>1326.TW</v>
          </cell>
          <cell r="B47">
            <v>1.85</v>
          </cell>
          <cell r="C47">
            <v>0.54700000000000004</v>
          </cell>
          <cell r="D47">
            <v>23.012550000000001</v>
          </cell>
          <cell r="E47">
            <v>2.7720000000000002E-2</v>
          </cell>
          <cell r="F47">
            <v>-9.7999999999999997E-4</v>
          </cell>
          <cell r="G47">
            <v>4.0910000000000002E-2</v>
          </cell>
          <cell r="H47">
            <v>-1.7700000000000001E-3</v>
          </cell>
          <cell r="I47">
            <v>29.729728999999999</v>
          </cell>
          <cell r="J47">
            <v>0.98730856</v>
          </cell>
          <cell r="K47">
            <v>57.024000000000001</v>
          </cell>
        </row>
        <row r="48">
          <cell r="A48" t="str">
            <v>1337.TW</v>
          </cell>
          <cell r="B48">
            <v>-1.56</v>
          </cell>
          <cell r="C48">
            <v>0.61599999999999999</v>
          </cell>
          <cell r="E48">
            <v>-8.856E-2</v>
          </cell>
          <cell r="F48">
            <v>-5.0669998000000001E-2</v>
          </cell>
          <cell r="G48">
            <v>-0.19861001</v>
          </cell>
          <cell r="H48">
            <v>-0.39466997999999998</v>
          </cell>
          <cell r="J48">
            <v>0.47566639999999999</v>
          </cell>
          <cell r="K48">
            <v>2.87</v>
          </cell>
        </row>
        <row r="49">
          <cell r="A49" t="str">
            <v>1338.TW</v>
          </cell>
          <cell r="B49">
            <v>-2.06</v>
          </cell>
          <cell r="C49">
            <v>0.68100000000000005</v>
          </cell>
          <cell r="D49">
            <v>3.9385151999999999</v>
          </cell>
          <cell r="E49">
            <v>-2.5860000000000001E-2</v>
          </cell>
          <cell r="F49">
            <v>2.48E-3</v>
          </cell>
          <cell r="G49">
            <v>0.22122</v>
          </cell>
          <cell r="H49">
            <v>7.5599999999999999E-3</v>
          </cell>
          <cell r="J49">
            <v>0.46632695000000002</v>
          </cell>
          <cell r="K49">
            <v>68.718000000000004</v>
          </cell>
        </row>
        <row r="50">
          <cell r="A50" t="str">
            <v>1339.TW</v>
          </cell>
          <cell r="B50">
            <v>6.79</v>
          </cell>
          <cell r="C50">
            <v>0.57499999999999996</v>
          </cell>
          <cell r="D50">
            <v>22.585668999999999</v>
          </cell>
          <cell r="E50">
            <v>0.110080004</v>
          </cell>
          <cell r="F50">
            <v>4.5859999999999998E-2</v>
          </cell>
          <cell r="G50">
            <v>0.33612999999999998</v>
          </cell>
          <cell r="H50">
            <v>0.26817000000000002</v>
          </cell>
          <cell r="I50">
            <v>10.677467</v>
          </cell>
          <cell r="J50">
            <v>1.3619114999999999</v>
          </cell>
          <cell r="K50">
            <v>27.672999999999998</v>
          </cell>
        </row>
        <row r="51">
          <cell r="A51" t="str">
            <v>1340.TW</v>
          </cell>
          <cell r="B51">
            <v>-5.75</v>
          </cell>
          <cell r="E51">
            <v>-0.21237</v>
          </cell>
          <cell r="F51">
            <v>-5.901E-2</v>
          </cell>
          <cell r="G51">
            <v>-0.41581002</v>
          </cell>
          <cell r="H51">
            <v>-1.34666</v>
          </cell>
          <cell r="J51">
            <v>0.41812563000000003</v>
          </cell>
          <cell r="K51">
            <v>3.4420000000000002</v>
          </cell>
        </row>
        <row r="52">
          <cell r="A52" t="str">
            <v>1341.TW</v>
          </cell>
          <cell r="B52">
            <v>4.43</v>
          </cell>
          <cell r="C52">
            <v>0.23</v>
          </cell>
          <cell r="E52">
            <v>0.18329999999999999</v>
          </cell>
          <cell r="F52">
            <v>8.0280000000000004E-2</v>
          </cell>
          <cell r="G52">
            <v>0.21254998</v>
          </cell>
          <cell r="H52">
            <v>0.10392999999999999</v>
          </cell>
          <cell r="I52">
            <v>15.823928</v>
          </cell>
          <cell r="J52">
            <v>2.7792094000000001</v>
          </cell>
          <cell r="K52">
            <v>48.951000000000001</v>
          </cell>
        </row>
        <row r="53">
          <cell r="A53" t="str">
            <v>1342.TW</v>
          </cell>
          <cell r="B53">
            <v>7.66</v>
          </cell>
          <cell r="C53">
            <v>0.128</v>
          </cell>
          <cell r="D53">
            <v>11.641026</v>
          </cell>
          <cell r="E53">
            <v>0.24933</v>
          </cell>
          <cell r="F53">
            <v>0.12333000500000001</v>
          </cell>
          <cell r="G53">
            <v>0.32498001999999998</v>
          </cell>
          <cell r="H53">
            <v>0.25974999999999998</v>
          </cell>
          <cell r="I53">
            <v>14.817233</v>
          </cell>
          <cell r="J53">
            <v>3.6086735999999999</v>
          </cell>
          <cell r="K53">
            <v>36.386000000000003</v>
          </cell>
        </row>
        <row r="54">
          <cell r="A54" t="str">
            <v>1402.TW</v>
          </cell>
          <cell r="B54">
            <v>1.67</v>
          </cell>
          <cell r="C54">
            <v>0.42599999999999999</v>
          </cell>
          <cell r="D54">
            <v>16.600985999999999</v>
          </cell>
          <cell r="E54">
            <v>5.3960000000000001E-2</v>
          </cell>
          <cell r="F54">
            <v>1.4239999999999999E-2</v>
          </cell>
          <cell r="G54">
            <v>0.18440000000000001</v>
          </cell>
          <cell r="H54">
            <v>4.9520000000000002E-2</v>
          </cell>
          <cell r="I54">
            <v>20.179642000000001</v>
          </cell>
          <cell r="J54">
            <v>0.78067089999999995</v>
          </cell>
          <cell r="K54">
            <v>52.177</v>
          </cell>
        </row>
        <row r="55">
          <cell r="A55" t="str">
            <v>1409.TW</v>
          </cell>
          <cell r="B55">
            <v>0.67</v>
          </cell>
          <cell r="E55">
            <v>3.4259999999999999E-2</v>
          </cell>
          <cell r="F55">
            <v>1.206E-2</v>
          </cell>
          <cell r="G55">
            <v>0.19181999999999999</v>
          </cell>
          <cell r="H55">
            <v>0.1016</v>
          </cell>
          <cell r="I55">
            <v>24.850743999999999</v>
          </cell>
          <cell r="J55">
            <v>0.75179479999999999</v>
          </cell>
          <cell r="K55">
            <v>23.978999999999999</v>
          </cell>
        </row>
        <row r="56">
          <cell r="A56" t="str">
            <v>1410.TW</v>
          </cell>
          <cell r="B56">
            <v>0.37</v>
          </cell>
          <cell r="E56">
            <v>1.975E-2</v>
          </cell>
          <cell r="F56">
            <v>-4.6999997E-4</v>
          </cell>
          <cell r="G56">
            <v>0.30898999999999999</v>
          </cell>
          <cell r="H56">
            <v>4.9549999999999997E-2</v>
          </cell>
          <cell r="I56">
            <v>100.94593999999999</v>
          </cell>
          <cell r="J56">
            <v>2.2195149999999999</v>
          </cell>
          <cell r="K56">
            <v>3.5779999999999998</v>
          </cell>
        </row>
        <row r="57">
          <cell r="A57" t="str">
            <v>1413.TW</v>
          </cell>
          <cell r="B57">
            <v>-0.86</v>
          </cell>
          <cell r="C57">
            <v>0.40400000000000003</v>
          </cell>
          <cell r="E57">
            <v>-0.11432</v>
          </cell>
          <cell r="F57">
            <v>-3.3989999999999999E-2</v>
          </cell>
          <cell r="G57">
            <v>-3.9510000000000003E-2</v>
          </cell>
          <cell r="H57">
            <v>-4.3700000000000003E-2</v>
          </cell>
          <cell r="J57">
            <v>1.1990349</v>
          </cell>
          <cell r="K57">
            <v>15.103999999999999</v>
          </cell>
        </row>
        <row r="58">
          <cell r="A58" t="str">
            <v>1414.TW</v>
          </cell>
          <cell r="B58">
            <v>0.27</v>
          </cell>
          <cell r="C58">
            <v>0.59</v>
          </cell>
          <cell r="E58">
            <v>1.0529999999999999E-2</v>
          </cell>
          <cell r="F58">
            <v>-5.2100000000000002E-3</v>
          </cell>
          <cell r="G58">
            <v>7.1809999999999999E-2</v>
          </cell>
          <cell r="H58">
            <v>-9.1E-4</v>
          </cell>
          <cell r="I58">
            <v>73.703699999999998</v>
          </cell>
          <cell r="J58">
            <v>1.3972757</v>
          </cell>
          <cell r="K58">
            <v>2.5760000000000001</v>
          </cell>
        </row>
        <row r="59">
          <cell r="A59" t="str">
            <v>1416.TW</v>
          </cell>
          <cell r="B59">
            <v>0.67</v>
          </cell>
          <cell r="E59">
            <v>3.8780000000000002E-2</v>
          </cell>
          <cell r="F59">
            <v>-5.4000003999999996E-4</v>
          </cell>
          <cell r="G59">
            <v>0.38396000000000002</v>
          </cell>
          <cell r="H59">
            <v>4.5710000000000001E-2</v>
          </cell>
          <cell r="I59">
            <v>19.626864999999999</v>
          </cell>
          <cell r="J59">
            <v>0.65704006000000004</v>
          </cell>
          <cell r="K59">
            <v>1.5609999999999999</v>
          </cell>
        </row>
        <row r="60">
          <cell r="A60" t="str">
            <v>1417.TW</v>
          </cell>
          <cell r="B60">
            <v>-0.44</v>
          </cell>
          <cell r="E60">
            <v>-3.1059999000000001E-2</v>
          </cell>
          <cell r="F60">
            <v>-1.652E-2</v>
          </cell>
          <cell r="G60">
            <v>0.33612999999999998</v>
          </cell>
          <cell r="H60">
            <v>-8.5290000000000005E-2</v>
          </cell>
          <cell r="J60">
            <v>0.86058520000000005</v>
          </cell>
          <cell r="K60">
            <v>6.8049999999999997</v>
          </cell>
        </row>
        <row r="61">
          <cell r="A61" t="str">
            <v>1418.TW</v>
          </cell>
          <cell r="B61">
            <v>0.51</v>
          </cell>
          <cell r="C61">
            <v>0.13200000000000001</v>
          </cell>
          <cell r="E61">
            <v>3.1969999999999998E-2</v>
          </cell>
          <cell r="F61">
            <v>-1.0999999999999999E-2</v>
          </cell>
          <cell r="G61">
            <v>0.19006999999999999</v>
          </cell>
          <cell r="H61">
            <v>-5.9011100000000001</v>
          </cell>
          <cell r="I61">
            <v>58.431373999999998</v>
          </cell>
          <cell r="J61">
            <v>1.2728515</v>
          </cell>
          <cell r="K61">
            <v>0.379</v>
          </cell>
        </row>
        <row r="62">
          <cell r="A62" t="str">
            <v>1419.TW</v>
          </cell>
          <cell r="B62">
            <v>2.17</v>
          </cell>
          <cell r="C62">
            <v>0.33</v>
          </cell>
          <cell r="E62">
            <v>5.2150000000000002E-2</v>
          </cell>
          <cell r="F62">
            <v>1.2760000000000001E-2</v>
          </cell>
          <cell r="G62">
            <v>0.29360999999999998</v>
          </cell>
          <cell r="H62">
            <v>0.13250000000000001</v>
          </cell>
          <cell r="I62">
            <v>21.981565</v>
          </cell>
          <cell r="J62">
            <v>1.0856948</v>
          </cell>
          <cell r="K62">
            <v>11.305</v>
          </cell>
        </row>
        <row r="63">
          <cell r="A63" t="str">
            <v>1423.TW</v>
          </cell>
          <cell r="B63">
            <v>0.38</v>
          </cell>
          <cell r="C63">
            <v>0.26800000000000002</v>
          </cell>
          <cell r="E63">
            <v>2.3879999999999998E-2</v>
          </cell>
          <cell r="F63">
            <v>-1.367E-2</v>
          </cell>
          <cell r="G63">
            <v>-0.31358999999999998</v>
          </cell>
          <cell r="H63">
            <v>-0.25928000000000001</v>
          </cell>
          <cell r="I63">
            <v>94.736850000000004</v>
          </cell>
          <cell r="J63">
            <v>1.2533510000000001</v>
          </cell>
          <cell r="K63">
            <v>1.004</v>
          </cell>
        </row>
        <row r="64">
          <cell r="A64" t="str">
            <v>1432.TW</v>
          </cell>
          <cell r="B64">
            <v>0.5</v>
          </cell>
          <cell r="E64">
            <v>5.2410002999999997E-2</v>
          </cell>
          <cell r="F64">
            <v>8.77E-3</v>
          </cell>
          <cell r="G64">
            <v>0.43219003</v>
          </cell>
          <cell r="H64">
            <v>3.2329999999999998E-2</v>
          </cell>
          <cell r="I64">
            <v>36.200000000000003</v>
          </cell>
          <cell r="J64">
            <v>2.0917602</v>
          </cell>
          <cell r="K64">
            <v>14.824</v>
          </cell>
        </row>
        <row r="65">
          <cell r="A65" t="str">
            <v>1434.TW</v>
          </cell>
          <cell r="B65">
            <v>0.32</v>
          </cell>
          <cell r="D65">
            <v>20.945945999999999</v>
          </cell>
          <cell r="E65">
            <v>1.0279999999999999E-2</v>
          </cell>
          <cell r="F65">
            <v>2.0699999999999998E-3</v>
          </cell>
          <cell r="G65">
            <v>8.9039999999999994E-2</v>
          </cell>
          <cell r="H65">
            <v>2.5409998E-2</v>
          </cell>
          <cell r="I65">
            <v>72.65625</v>
          </cell>
          <cell r="J65">
            <v>0.71970283999999995</v>
          </cell>
          <cell r="K65">
            <v>16.940000000000001</v>
          </cell>
        </row>
        <row r="66">
          <cell r="A66" t="str">
            <v>1435.TW</v>
          </cell>
          <cell r="B66">
            <v>-0.31</v>
          </cell>
          <cell r="C66">
            <v>3.5999999999999997E-2</v>
          </cell>
          <cell r="E66">
            <v>-0.34361000000000003</v>
          </cell>
          <cell r="F66">
            <v>-2.4149998999999998E-2</v>
          </cell>
          <cell r="G66">
            <v>0.90486999999999995</v>
          </cell>
          <cell r="H66">
            <v>-6.5799500000000002</v>
          </cell>
          <cell r="J66">
            <v>6.6980190000000004</v>
          </cell>
          <cell r="K66">
            <v>6.7000000000000004E-2</v>
          </cell>
        </row>
        <row r="67">
          <cell r="A67" t="str">
            <v>1436.TW</v>
          </cell>
          <cell r="B67">
            <v>7.15</v>
          </cell>
          <cell r="C67">
            <v>0.24399999999999999</v>
          </cell>
          <cell r="D67">
            <v>47.212547000000001</v>
          </cell>
          <cell r="E67">
            <v>0.2606</v>
          </cell>
          <cell r="F67">
            <v>4.8639997999999997E-2</v>
          </cell>
          <cell r="G67">
            <v>0.83848</v>
          </cell>
          <cell r="H67">
            <v>0.80105999999999999</v>
          </cell>
          <cell r="I67">
            <v>18.951048</v>
          </cell>
          <cell r="J67">
            <v>3.4759633999999999</v>
          </cell>
          <cell r="K67">
            <v>16.689</v>
          </cell>
        </row>
        <row r="68">
          <cell r="A68" t="str">
            <v>1437.TW</v>
          </cell>
          <cell r="B68">
            <v>3</v>
          </cell>
          <cell r="C68">
            <v>0.254</v>
          </cell>
          <cell r="E68">
            <v>7.7859999999999999E-2</v>
          </cell>
          <cell r="F68">
            <v>2.181E-2</v>
          </cell>
          <cell r="G68">
            <v>0.62282000000000004</v>
          </cell>
          <cell r="H68">
            <v>0.48057</v>
          </cell>
          <cell r="I68">
            <v>11.933332999999999</v>
          </cell>
          <cell r="J68">
            <v>0.95329386000000005</v>
          </cell>
          <cell r="K68">
            <v>4.2469999999999999</v>
          </cell>
        </row>
        <row r="69">
          <cell r="A69" t="str">
            <v>1438.TW</v>
          </cell>
          <cell r="B69">
            <v>-1.05</v>
          </cell>
          <cell r="C69">
            <v>0.22700000000000001</v>
          </cell>
          <cell r="E69">
            <v>-3.3550000000000003E-2</v>
          </cell>
          <cell r="F69">
            <v>1.6199999999999999E-3</v>
          </cell>
          <cell r="G69">
            <v>0.19067000000000001</v>
          </cell>
          <cell r="H69">
            <v>-0.19205</v>
          </cell>
          <cell r="J69">
            <v>2.611812</v>
          </cell>
          <cell r="K69">
            <v>3.4660000000000002</v>
          </cell>
        </row>
        <row r="70">
          <cell r="A70" t="str">
            <v>1439.TW</v>
          </cell>
          <cell r="B70">
            <v>2</v>
          </cell>
          <cell r="E70">
            <v>6.3939999999999997E-2</v>
          </cell>
          <cell r="F70">
            <v>-3.0599999999999998E-3</v>
          </cell>
          <cell r="G70">
            <v>0.29094999999999999</v>
          </cell>
          <cell r="H70">
            <v>-0.20899001</v>
          </cell>
          <cell r="I70">
            <v>13.675000000000001</v>
          </cell>
          <cell r="J70">
            <v>0.95874082999999999</v>
          </cell>
          <cell r="K70">
            <v>1.544</v>
          </cell>
        </row>
        <row r="71">
          <cell r="A71" t="str">
            <v>1440.TW</v>
          </cell>
          <cell r="B71">
            <v>1.5</v>
          </cell>
          <cell r="D71">
            <v>82.380949999999999</v>
          </cell>
          <cell r="E71">
            <v>9.0950005E-2</v>
          </cell>
          <cell r="F71">
            <v>-1.076E-2</v>
          </cell>
          <cell r="G71">
            <v>5.1529999999999999E-2</v>
          </cell>
          <cell r="H71">
            <v>-3.9890002000000001E-2</v>
          </cell>
          <cell r="I71">
            <v>11.533333000000001</v>
          </cell>
          <cell r="J71">
            <v>1.0502670999999999</v>
          </cell>
          <cell r="K71">
            <v>10.792999999999999</v>
          </cell>
        </row>
        <row r="72">
          <cell r="A72" t="str">
            <v>1441.TW</v>
          </cell>
          <cell r="B72">
            <v>-4.5999999999999996</v>
          </cell>
          <cell r="C72">
            <v>0.70899999999999996</v>
          </cell>
          <cell r="E72">
            <v>-0.64168999999999998</v>
          </cell>
          <cell r="F72">
            <v>-8.7679999999999994E-2</v>
          </cell>
          <cell r="G72">
            <v>-0.12953000000000001</v>
          </cell>
          <cell r="H72">
            <v>-0.12928999999999999</v>
          </cell>
          <cell r="J72">
            <v>2.58819</v>
          </cell>
          <cell r="K72">
            <v>18.291</v>
          </cell>
        </row>
        <row r="73">
          <cell r="A73" t="str">
            <v>1442.TW</v>
          </cell>
          <cell r="B73">
            <v>5.73</v>
          </cell>
          <cell r="C73">
            <v>0.53</v>
          </cell>
          <cell r="E73">
            <v>0.26037001999999998</v>
          </cell>
          <cell r="F73">
            <v>7.2580000000000006E-2</v>
          </cell>
          <cell r="G73">
            <v>0.44895000000000002</v>
          </cell>
          <cell r="H73">
            <v>0.38945999999999997</v>
          </cell>
          <cell r="I73">
            <v>10.209424</v>
          </cell>
          <cell r="J73">
            <v>2.9789183000000001</v>
          </cell>
          <cell r="K73">
            <v>14.295999999999999</v>
          </cell>
        </row>
        <row r="74">
          <cell r="A74" t="str">
            <v>1443.TW</v>
          </cell>
          <cell r="B74">
            <v>1.76</v>
          </cell>
          <cell r="E74">
            <v>0.13059000000000001</v>
          </cell>
          <cell r="F74">
            <v>2.5749999999999999E-2</v>
          </cell>
          <cell r="G74">
            <v>0.45909</v>
          </cell>
          <cell r="H74">
            <v>0.36264000000000002</v>
          </cell>
          <cell r="I74">
            <v>17.897728000000001</v>
          </cell>
          <cell r="J74">
            <v>2.1298175000000001</v>
          </cell>
          <cell r="K74">
            <v>6.1360000000000001</v>
          </cell>
        </row>
        <row r="75">
          <cell r="A75" t="str">
            <v>1444.TW</v>
          </cell>
          <cell r="B75">
            <v>7.0000000000000007E-2</v>
          </cell>
          <cell r="C75">
            <v>0.47199999999999998</v>
          </cell>
          <cell r="D75">
            <v>35.25</v>
          </cell>
          <cell r="E75">
            <v>-2.6180001000000001E-2</v>
          </cell>
          <cell r="F75">
            <v>-1.9359999999999999E-2</v>
          </cell>
          <cell r="G75">
            <v>-7.4900000000000001E-3</v>
          </cell>
          <cell r="H75">
            <v>-8.838E-2</v>
          </cell>
          <cell r="I75">
            <v>141</v>
          </cell>
          <cell r="J75">
            <v>0.91329693999999995</v>
          </cell>
          <cell r="K75">
            <v>8.2349999999999994</v>
          </cell>
        </row>
        <row r="76">
          <cell r="A76" t="str">
            <v>1445.TW</v>
          </cell>
          <cell r="B76">
            <v>7.53</v>
          </cell>
          <cell r="E76">
            <v>0.45938000000000001</v>
          </cell>
          <cell r="F76">
            <v>-2.921E-2</v>
          </cell>
          <cell r="G76">
            <v>0.11409</v>
          </cell>
          <cell r="H76">
            <v>-8.3129994999999998E-2</v>
          </cell>
          <cell r="I76">
            <v>3.0544487999999999</v>
          </cell>
          <cell r="J76">
            <v>1.1156383999999999</v>
          </cell>
          <cell r="K76">
            <v>10.574</v>
          </cell>
        </row>
        <row r="77">
          <cell r="A77" t="str">
            <v>1446.TW</v>
          </cell>
          <cell r="B77">
            <v>3.02</v>
          </cell>
          <cell r="C77">
            <v>0.55100000000000005</v>
          </cell>
          <cell r="E77">
            <v>7.424E-2</v>
          </cell>
          <cell r="F77">
            <v>1.9539999999999998E-2</v>
          </cell>
          <cell r="G77">
            <v>0.42031000000000002</v>
          </cell>
          <cell r="H77">
            <v>0.37805</v>
          </cell>
          <cell r="I77">
            <v>16.986754999999999</v>
          </cell>
          <cell r="J77">
            <v>4.6437945000000003</v>
          </cell>
          <cell r="K77">
            <v>4.1630000000000003</v>
          </cell>
        </row>
        <row r="78">
          <cell r="A78" t="str">
            <v>1447.TW</v>
          </cell>
          <cell r="B78">
            <v>-0.19</v>
          </cell>
          <cell r="C78">
            <v>0.67900000000000005</v>
          </cell>
          <cell r="D78">
            <v>26.083334000000001</v>
          </cell>
          <cell r="E78">
            <v>-4.2689999999999999E-2</v>
          </cell>
          <cell r="F78">
            <v>-1.932E-2</v>
          </cell>
          <cell r="G78">
            <v>7.7999999999999996E-3</v>
          </cell>
          <cell r="H78">
            <v>-1.5820000000000001E-2</v>
          </cell>
          <cell r="J78">
            <v>0.87625986</v>
          </cell>
          <cell r="K78">
            <v>33.930999999999997</v>
          </cell>
        </row>
        <row r="79">
          <cell r="A79" t="str">
            <v>1449.TW</v>
          </cell>
          <cell r="B79">
            <v>0.91</v>
          </cell>
          <cell r="C79">
            <v>0.92900000000000005</v>
          </cell>
          <cell r="E79">
            <v>4.5830000000000003E-2</v>
          </cell>
          <cell r="F79">
            <v>-1.4E-3</v>
          </cell>
          <cell r="G79">
            <v>0.15053000999999999</v>
          </cell>
          <cell r="H79">
            <v>-1.925E-2</v>
          </cell>
          <cell r="I79">
            <v>19.670328000000001</v>
          </cell>
          <cell r="J79">
            <v>0.92477779999999998</v>
          </cell>
          <cell r="K79">
            <v>31.626999999999999</v>
          </cell>
        </row>
        <row r="80">
          <cell r="A80" t="str">
            <v>1451.TW</v>
          </cell>
          <cell r="B80">
            <v>-0.61</v>
          </cell>
          <cell r="E80">
            <v>-1.67E-2</v>
          </cell>
          <cell r="F80">
            <v>-1.609E-2</v>
          </cell>
          <cell r="G80">
            <v>3.7219996999999998E-2</v>
          </cell>
          <cell r="H80">
            <v>-8.1799999999999998E-3</v>
          </cell>
          <cell r="J80">
            <v>0.55697315999999997</v>
          </cell>
          <cell r="K80">
            <v>33.246000000000002</v>
          </cell>
        </row>
        <row r="81">
          <cell r="A81" t="str">
            <v>1452.TW</v>
          </cell>
          <cell r="B81">
            <v>0.13</v>
          </cell>
          <cell r="D81">
            <v>8.6111109999999993</v>
          </cell>
          <cell r="E81">
            <v>2.2689999999999998E-2</v>
          </cell>
          <cell r="F81">
            <v>-1.086E-2</v>
          </cell>
          <cell r="G81">
            <v>4.1399999999999999E-2</v>
          </cell>
          <cell r="H81">
            <v>-1.7270000000000001E-2</v>
          </cell>
          <cell r="I81">
            <v>131.15384</v>
          </cell>
          <cell r="J81">
            <v>1.0061370999999999</v>
          </cell>
          <cell r="K81">
            <v>9.0660000000000007</v>
          </cell>
        </row>
        <row r="82">
          <cell r="A82" t="str">
            <v>1453.TW</v>
          </cell>
          <cell r="B82">
            <v>0.72</v>
          </cell>
          <cell r="E82">
            <v>5.4080000000000003E-2</v>
          </cell>
          <cell r="F82">
            <v>5.3399996999999996E-3</v>
          </cell>
          <cell r="G82">
            <v>0.31824000000000002</v>
          </cell>
          <cell r="H82">
            <v>-25.796509</v>
          </cell>
          <cell r="I82">
            <v>37.083331999999999</v>
          </cell>
          <cell r="J82">
            <v>2.0149422000000001</v>
          </cell>
          <cell r="K82">
            <v>1.899</v>
          </cell>
        </row>
        <row r="83">
          <cell r="A83" t="str">
            <v>1454.TW</v>
          </cell>
          <cell r="B83">
            <v>0.35</v>
          </cell>
          <cell r="E83">
            <v>2.649E-2</v>
          </cell>
          <cell r="F83">
            <v>-6.6699999999999997E-3</v>
          </cell>
          <cell r="G83">
            <v>9.3109995000000001E-2</v>
          </cell>
          <cell r="H83">
            <v>-9.8700000000000003E-3</v>
          </cell>
          <cell r="I83">
            <v>48.285713000000001</v>
          </cell>
          <cell r="J83">
            <v>1.2721114</v>
          </cell>
          <cell r="K83">
            <v>12.182</v>
          </cell>
        </row>
        <row r="84">
          <cell r="A84" t="str">
            <v>1455.TW</v>
          </cell>
          <cell r="B84">
            <v>-0.23</v>
          </cell>
          <cell r="D84">
            <v>19.791665999999999</v>
          </cell>
          <cell r="E84">
            <v>-1.942E-2</v>
          </cell>
          <cell r="F84">
            <v>-2.7780002000000002E-2</v>
          </cell>
          <cell r="G84">
            <v>-1.085E-2</v>
          </cell>
          <cell r="H84">
            <v>-6.79E-3</v>
          </cell>
          <cell r="J84">
            <v>1.1788551</v>
          </cell>
          <cell r="K84">
            <v>15.244</v>
          </cell>
        </row>
        <row r="85">
          <cell r="A85" t="str">
            <v>1456.TW</v>
          </cell>
          <cell r="B85">
            <v>0.22</v>
          </cell>
          <cell r="C85">
            <v>0.89400000000000002</v>
          </cell>
          <cell r="E85">
            <v>3.32E-3</v>
          </cell>
          <cell r="F85">
            <v>2.0840000000000001E-2</v>
          </cell>
          <cell r="G85">
            <v>0.33395999999999998</v>
          </cell>
          <cell r="H85">
            <v>0.18583</v>
          </cell>
          <cell r="I85">
            <v>87.954543999999999</v>
          </cell>
          <cell r="J85">
            <v>1.1834138999999999</v>
          </cell>
          <cell r="K85">
            <v>17.978000000000002</v>
          </cell>
        </row>
        <row r="86">
          <cell r="A86" t="str">
            <v>1457.TW</v>
          </cell>
          <cell r="B86">
            <v>2.4700000000000002</v>
          </cell>
          <cell r="C86">
            <v>0.39900000000000002</v>
          </cell>
          <cell r="D86">
            <v>40.740738</v>
          </cell>
          <cell r="E86">
            <v>0.116009995</v>
          </cell>
          <cell r="F86">
            <v>-1.4999999E-4</v>
          </cell>
          <cell r="G86">
            <v>6.6439999999999999E-2</v>
          </cell>
          <cell r="H86">
            <v>-2.026E-2</v>
          </cell>
          <cell r="I86">
            <v>8.9068819999999995</v>
          </cell>
          <cell r="J86">
            <v>0.88932</v>
          </cell>
          <cell r="K86">
            <v>14.032</v>
          </cell>
        </row>
        <row r="87">
          <cell r="A87" t="str">
            <v>1459.TW</v>
          </cell>
          <cell r="B87">
            <v>0.11</v>
          </cell>
          <cell r="C87">
            <v>0.76700000000000002</v>
          </cell>
          <cell r="D87">
            <v>160</v>
          </cell>
          <cell r="E87">
            <v>8.3899999999999999E-3</v>
          </cell>
          <cell r="F87">
            <v>-3.3950000000000001E-2</v>
          </cell>
          <cell r="G87">
            <v>-0.13024999000000001</v>
          </cell>
          <cell r="H87">
            <v>-0.11793999400000001</v>
          </cell>
          <cell r="I87">
            <v>101.818184</v>
          </cell>
          <cell r="J87">
            <v>1.2734506999999999</v>
          </cell>
          <cell r="K87">
            <v>3.7919999999999998</v>
          </cell>
        </row>
        <row r="88">
          <cell r="A88" t="str">
            <v>1460.TW</v>
          </cell>
          <cell r="B88">
            <v>-1.8</v>
          </cell>
          <cell r="C88">
            <v>0.71299999999999997</v>
          </cell>
          <cell r="D88">
            <v>12.830769999999999</v>
          </cell>
          <cell r="E88">
            <v>-0.18757999</v>
          </cell>
          <cell r="F88">
            <v>-4.7780000000000003E-2</v>
          </cell>
          <cell r="G88">
            <v>3.8110003000000003E-2</v>
          </cell>
          <cell r="H88">
            <v>-0.24599001000000001</v>
          </cell>
          <cell r="J88">
            <v>0.95862069999999999</v>
          </cell>
          <cell r="K88">
            <v>11.622</v>
          </cell>
        </row>
        <row r="89">
          <cell r="A89" t="str">
            <v>1463.TW</v>
          </cell>
          <cell r="B89">
            <v>0.53</v>
          </cell>
          <cell r="C89">
            <v>0.30499999999999999</v>
          </cell>
          <cell r="E89">
            <v>4.5659999999999999E-2</v>
          </cell>
          <cell r="F89">
            <v>-1.191E-2</v>
          </cell>
          <cell r="G89">
            <v>4.5350000000000001E-2</v>
          </cell>
          <cell r="H89">
            <v>-0.15240000000000001</v>
          </cell>
          <cell r="I89">
            <v>38.113213000000002</v>
          </cell>
          <cell r="J89">
            <v>1.4608042000000001</v>
          </cell>
          <cell r="K89">
            <v>2.1139999999999999</v>
          </cell>
        </row>
        <row r="90">
          <cell r="A90" t="str">
            <v>1464.TW</v>
          </cell>
          <cell r="B90">
            <v>0.15</v>
          </cell>
          <cell r="C90">
            <v>0.49199999999999999</v>
          </cell>
          <cell r="D90">
            <v>13.396227</v>
          </cell>
          <cell r="E90">
            <v>2.0559999999999998E-2</v>
          </cell>
          <cell r="F90">
            <v>-3.1299998999999999E-3</v>
          </cell>
          <cell r="G90">
            <v>0.15762000000000001</v>
          </cell>
          <cell r="H90">
            <v>-1.337E-2</v>
          </cell>
          <cell r="I90">
            <v>94.666663999999997</v>
          </cell>
          <cell r="J90">
            <v>1.1565402</v>
          </cell>
          <cell r="K90">
            <v>24.114000000000001</v>
          </cell>
        </row>
        <row r="91">
          <cell r="A91" t="str">
            <v>1465.TW</v>
          </cell>
          <cell r="B91">
            <v>0.9</v>
          </cell>
          <cell r="E91">
            <v>5.7340004E-2</v>
          </cell>
          <cell r="F91">
            <v>-6.7299995999999997E-3</v>
          </cell>
          <cell r="G91">
            <v>0.10253</v>
          </cell>
          <cell r="H91">
            <v>-0.16206999999999999</v>
          </cell>
          <cell r="I91">
            <v>17.555554999999998</v>
          </cell>
          <cell r="J91">
            <v>1.0056647999999999</v>
          </cell>
          <cell r="K91">
            <v>5.6669999999999998</v>
          </cell>
        </row>
        <row r="92">
          <cell r="A92" t="str">
            <v>1466.TW</v>
          </cell>
          <cell r="B92">
            <v>-0.84</v>
          </cell>
          <cell r="C92">
            <v>0.50800000000000001</v>
          </cell>
          <cell r="E92">
            <v>-9.9589996E-2</v>
          </cell>
          <cell r="F92">
            <v>-2.7890000000000002E-2</v>
          </cell>
          <cell r="G92">
            <v>3.2939999999999997E-2</v>
          </cell>
          <cell r="H92">
            <v>-1.32E-3</v>
          </cell>
          <cell r="J92">
            <v>0.96635099999999996</v>
          </cell>
          <cell r="K92">
            <v>22.074000000000002</v>
          </cell>
        </row>
        <row r="93">
          <cell r="A93" t="str">
            <v>1467.TW</v>
          </cell>
          <cell r="B93">
            <v>-0.1</v>
          </cell>
          <cell r="C93">
            <v>0.78400000000000003</v>
          </cell>
          <cell r="E93">
            <v>-5.3990003000000002E-2</v>
          </cell>
          <cell r="F93">
            <v>-1.3409999000000001E-2</v>
          </cell>
          <cell r="G93">
            <v>0.16896998999999999</v>
          </cell>
          <cell r="H93">
            <v>-2.3380000000000001E-2</v>
          </cell>
          <cell r="J93">
            <v>0.96763290000000002</v>
          </cell>
          <cell r="K93">
            <v>19.498999999999999</v>
          </cell>
        </row>
        <row r="94">
          <cell r="A94" t="str">
            <v>1468.TW</v>
          </cell>
          <cell r="B94">
            <v>0.44</v>
          </cell>
          <cell r="C94">
            <v>0.59</v>
          </cell>
          <cell r="E94">
            <v>4.4990000000000002E-2</v>
          </cell>
          <cell r="F94">
            <v>-1.358E-2</v>
          </cell>
          <cell r="G94">
            <v>7.2969999999999993E-2</v>
          </cell>
          <cell r="H94">
            <v>-0.19578000000000001</v>
          </cell>
          <cell r="I94">
            <v>32.045456000000001</v>
          </cell>
          <cell r="J94">
            <v>1.8850267999999999</v>
          </cell>
          <cell r="K94">
            <v>6.5640000000000001</v>
          </cell>
        </row>
        <row r="95">
          <cell r="A95" t="str">
            <v>1470.TW</v>
          </cell>
          <cell r="B95">
            <v>0.52</v>
          </cell>
          <cell r="E95">
            <v>4.6589999999999999E-2</v>
          </cell>
          <cell r="F95">
            <v>1.6619999E-2</v>
          </cell>
          <cell r="G95">
            <v>0.20465</v>
          </cell>
          <cell r="H95">
            <v>0.11305001000000001</v>
          </cell>
          <cell r="I95">
            <v>39.134616999999999</v>
          </cell>
          <cell r="J95">
            <v>1.8156673999999999</v>
          </cell>
          <cell r="K95">
            <v>7.1470000000000002</v>
          </cell>
        </row>
        <row r="96">
          <cell r="A96" t="str">
            <v>1471.TW</v>
          </cell>
          <cell r="B96">
            <v>-0.23</v>
          </cell>
          <cell r="C96">
            <v>1.4550000000000001</v>
          </cell>
          <cell r="E96">
            <v>-2.7959999999999999E-2</v>
          </cell>
          <cell r="F96">
            <v>-3.1280000000000002E-2</v>
          </cell>
          <cell r="G96">
            <v>0.12200999999999999</v>
          </cell>
          <cell r="H96">
            <v>-0.19120999999999999</v>
          </cell>
          <cell r="J96">
            <v>1.6152793999999999</v>
          </cell>
          <cell r="K96">
            <v>1.706</v>
          </cell>
        </row>
        <row r="97">
          <cell r="A97" t="str">
            <v>1472.TW</v>
          </cell>
          <cell r="B97">
            <v>5.03</v>
          </cell>
          <cell r="C97">
            <v>1.38</v>
          </cell>
          <cell r="E97">
            <v>0.12906000000000001</v>
          </cell>
          <cell r="F97">
            <v>2.9790001E-2</v>
          </cell>
          <cell r="G97">
            <v>0.12981999999999999</v>
          </cell>
          <cell r="H97">
            <v>9.7430000000000003E-2</v>
          </cell>
          <cell r="I97">
            <v>14.532802999999999</v>
          </cell>
          <cell r="J97">
            <v>2.181829</v>
          </cell>
          <cell r="K97">
            <v>58.598999999999997</v>
          </cell>
        </row>
        <row r="98">
          <cell r="A98" t="str">
            <v>1473.TW</v>
          </cell>
          <cell r="B98">
            <v>3.04</v>
          </cell>
          <cell r="C98">
            <v>0.112</v>
          </cell>
          <cell r="D98">
            <v>27.007041999999998</v>
          </cell>
          <cell r="E98">
            <v>8.6080000000000004E-2</v>
          </cell>
          <cell r="F98">
            <v>3.3730000000000003E-2</v>
          </cell>
          <cell r="G98">
            <v>0.17868000000000001</v>
          </cell>
          <cell r="H98">
            <v>4.5029998000000002E-2</v>
          </cell>
          <cell r="I98">
            <v>12.615131</v>
          </cell>
          <cell r="J98">
            <v>1.515331</v>
          </cell>
          <cell r="K98">
            <v>44.53</v>
          </cell>
        </row>
        <row r="99">
          <cell r="A99" t="str">
            <v>1474.TW</v>
          </cell>
          <cell r="B99">
            <v>0.36</v>
          </cell>
          <cell r="C99">
            <v>0.76600000000000001</v>
          </cell>
          <cell r="E99">
            <v>-2.0799999999999999E-2</v>
          </cell>
          <cell r="F99">
            <v>-1.4999999999999999E-2</v>
          </cell>
          <cell r="G99">
            <v>7.8479999999999994E-2</v>
          </cell>
          <cell r="H99">
            <v>-2.9100000000000001E-2</v>
          </cell>
          <cell r="I99">
            <v>39.166668000000001</v>
          </cell>
          <cell r="J99">
            <v>0.91392269999999998</v>
          </cell>
          <cell r="K99">
            <v>20.675999999999998</v>
          </cell>
        </row>
        <row r="100">
          <cell r="A100" t="str">
            <v>1475.TW</v>
          </cell>
          <cell r="B100">
            <v>4.95</v>
          </cell>
          <cell r="C100">
            <v>1.0229999999999999</v>
          </cell>
          <cell r="E100">
            <v>0.24465998999999999</v>
          </cell>
          <cell r="F100">
            <v>0.11169</v>
          </cell>
          <cell r="G100">
            <v>0.23296</v>
          </cell>
          <cell r="H100">
            <v>0.24571999999999999</v>
          </cell>
          <cell r="I100">
            <v>11.494949999999999</v>
          </cell>
          <cell r="J100">
            <v>2.9759414</v>
          </cell>
          <cell r="K100">
            <v>36.573999999999998</v>
          </cell>
        </row>
        <row r="101">
          <cell r="A101" t="str">
            <v>1476.TW</v>
          </cell>
          <cell r="B101">
            <v>16.68</v>
          </cell>
          <cell r="C101">
            <v>1.0209999999999999</v>
          </cell>
          <cell r="D101">
            <v>18.234632000000001</v>
          </cell>
          <cell r="E101">
            <v>0.25741999999999998</v>
          </cell>
          <cell r="F101">
            <v>0.12731000000000001</v>
          </cell>
          <cell r="G101">
            <v>0.31583</v>
          </cell>
          <cell r="H101">
            <v>0.19344</v>
          </cell>
          <cell r="I101">
            <v>29.166665999999999</v>
          </cell>
          <cell r="J101">
            <v>5.6529674999999999</v>
          </cell>
          <cell r="K101">
            <v>116.36</v>
          </cell>
        </row>
        <row r="102">
          <cell r="A102" t="str">
            <v>1477.TW</v>
          </cell>
          <cell r="B102">
            <v>17.14</v>
          </cell>
          <cell r="C102">
            <v>0.84599999999999997</v>
          </cell>
          <cell r="D102">
            <v>18.480391999999998</v>
          </cell>
          <cell r="E102">
            <v>0.32208002000000002</v>
          </cell>
          <cell r="F102">
            <v>0.121879995</v>
          </cell>
          <cell r="G102">
            <v>0.2626</v>
          </cell>
          <cell r="H102">
            <v>0.15701999999999999</v>
          </cell>
          <cell r="I102">
            <v>21.995332999999999</v>
          </cell>
          <cell r="J102">
            <v>6.9242920000000003</v>
          </cell>
          <cell r="K102">
            <v>137.40600000000001</v>
          </cell>
        </row>
        <row r="103">
          <cell r="A103" t="str">
            <v>1503.TW</v>
          </cell>
          <cell r="B103">
            <v>5.23</v>
          </cell>
          <cell r="C103">
            <v>0.48499999999999999</v>
          </cell>
          <cell r="D103">
            <v>23.653279999999999</v>
          </cell>
          <cell r="E103">
            <v>7.9560000000000006E-2</v>
          </cell>
          <cell r="F103">
            <v>2.9870000000000001E-2</v>
          </cell>
          <cell r="G103">
            <v>0.17819001000000001</v>
          </cell>
          <cell r="H103">
            <v>5.466E-2</v>
          </cell>
          <cell r="I103">
            <v>46.175907000000002</v>
          </cell>
          <cell r="J103">
            <v>3.8801413</v>
          </cell>
          <cell r="K103">
            <v>61.054000000000002</v>
          </cell>
        </row>
        <row r="104">
          <cell r="A104" t="str">
            <v>1504.TW</v>
          </cell>
          <cell r="B104">
            <v>2.5299999999999998</v>
          </cell>
          <cell r="C104">
            <v>0.29499999999999998</v>
          </cell>
          <cell r="D104">
            <v>15.6268215</v>
          </cell>
          <cell r="E104">
            <v>6.8099999999999994E-2</v>
          </cell>
          <cell r="F104">
            <v>3.143E-2</v>
          </cell>
          <cell r="G104">
            <v>0.25541002000000002</v>
          </cell>
          <cell r="H104">
            <v>0.11902001</v>
          </cell>
          <cell r="I104">
            <v>21.185770000000002</v>
          </cell>
          <cell r="J104">
            <v>1.5192744</v>
          </cell>
          <cell r="K104">
            <v>27.565999999999999</v>
          </cell>
        </row>
        <row r="105">
          <cell r="A105" t="str">
            <v>1506.TW</v>
          </cell>
          <cell r="B105">
            <v>0.24</v>
          </cell>
          <cell r="C105">
            <v>0.50900000000000001</v>
          </cell>
          <cell r="E105">
            <v>3.4110000000000001E-2</v>
          </cell>
          <cell r="F105">
            <v>1.2279999999999999E-2</v>
          </cell>
          <cell r="G105">
            <v>0.16194998999999999</v>
          </cell>
          <cell r="H105">
            <v>4.1490002999999998E-2</v>
          </cell>
          <cell r="I105">
            <v>70.208336000000003</v>
          </cell>
          <cell r="J105">
            <v>1.8579777</v>
          </cell>
          <cell r="K105">
            <v>3.8109999999999999</v>
          </cell>
        </row>
        <row r="106">
          <cell r="A106" t="str">
            <v>1512.TW</v>
          </cell>
          <cell r="B106">
            <v>0.04</v>
          </cell>
          <cell r="C106">
            <v>8.1000000000000003E-2</v>
          </cell>
          <cell r="E106">
            <v>9.8099999999999993E-3</v>
          </cell>
          <cell r="F106">
            <v>-3.4630000000000001E-2</v>
          </cell>
          <cell r="G106">
            <v>0.20882999999999999</v>
          </cell>
          <cell r="H106">
            <v>-0.14884</v>
          </cell>
          <cell r="I106">
            <v>234</v>
          </cell>
          <cell r="J106">
            <v>2.4867162999999999</v>
          </cell>
          <cell r="K106">
            <v>11.670999999999999</v>
          </cell>
        </row>
        <row r="107">
          <cell r="A107" t="str">
            <v>1513.TW</v>
          </cell>
          <cell r="B107">
            <v>3.62</v>
          </cell>
          <cell r="C107">
            <v>0.80500000000000005</v>
          </cell>
          <cell r="D107">
            <v>16.934673</v>
          </cell>
          <cell r="E107">
            <v>0.10816000000000001</v>
          </cell>
          <cell r="F107">
            <v>6.3890000000000002E-2</v>
          </cell>
          <cell r="G107">
            <v>0.28986000000000001</v>
          </cell>
          <cell r="H107">
            <v>0.16726999000000001</v>
          </cell>
          <cell r="I107">
            <v>46.546962999999998</v>
          </cell>
          <cell r="J107">
            <v>5.2844509999999998</v>
          </cell>
          <cell r="K107">
            <v>45.331000000000003</v>
          </cell>
        </row>
        <row r="108">
          <cell r="A108" t="str">
            <v>1514.TW</v>
          </cell>
          <cell r="B108">
            <v>3.28</v>
          </cell>
          <cell r="C108">
            <v>0.78800000000000003</v>
          </cell>
          <cell r="D108">
            <v>27.680796000000001</v>
          </cell>
          <cell r="E108">
            <v>0.17732000000000001</v>
          </cell>
          <cell r="F108">
            <v>5.4959998000000003E-2</v>
          </cell>
          <cell r="G108">
            <v>0.17777000000000001</v>
          </cell>
          <cell r="H108">
            <v>0.1249</v>
          </cell>
          <cell r="I108">
            <v>33.841464999999999</v>
          </cell>
          <cell r="J108">
            <v>5.8439506999999997</v>
          </cell>
          <cell r="K108">
            <v>38.81</v>
          </cell>
        </row>
        <row r="109">
          <cell r="A109" t="str">
            <v>1515.TW</v>
          </cell>
          <cell r="B109">
            <v>3.44</v>
          </cell>
          <cell r="C109">
            <v>1.1339999999999999</v>
          </cell>
          <cell r="D109">
            <v>14.725807</v>
          </cell>
          <cell r="E109">
            <v>8.4849999999999995E-2</v>
          </cell>
          <cell r="F109">
            <v>3.5350001999999998E-2</v>
          </cell>
          <cell r="G109">
            <v>0.16639000000000001</v>
          </cell>
          <cell r="H109">
            <v>0.12607001000000001</v>
          </cell>
          <cell r="I109">
            <v>13.2703495</v>
          </cell>
          <cell r="J109">
            <v>2.1833746000000001</v>
          </cell>
          <cell r="K109">
            <v>36.966999999999999</v>
          </cell>
        </row>
        <row r="110">
          <cell r="A110" t="str">
            <v>1516.TW</v>
          </cell>
          <cell r="B110">
            <v>0.51</v>
          </cell>
          <cell r="E110">
            <v>4.4639999999999999E-2</v>
          </cell>
          <cell r="F110">
            <v>2.6339999999999999E-2</v>
          </cell>
          <cell r="G110">
            <v>4.9429998000000003E-2</v>
          </cell>
          <cell r="H110">
            <v>3.5060000000000001E-2</v>
          </cell>
          <cell r="I110">
            <v>55.392159999999997</v>
          </cell>
          <cell r="J110">
            <v>2.3535783000000001</v>
          </cell>
          <cell r="K110">
            <v>19.196000000000002</v>
          </cell>
        </row>
        <row r="111">
          <cell r="A111" t="str">
            <v>1517.TW</v>
          </cell>
          <cell r="B111">
            <v>-0.78</v>
          </cell>
          <cell r="C111">
            <v>0.69499999999999995</v>
          </cell>
          <cell r="D111">
            <v>2.5757574999999999</v>
          </cell>
          <cell r="E111">
            <v>-3.9669999999999997E-2</v>
          </cell>
          <cell r="F111">
            <v>-3.8800000000000001E-2</v>
          </cell>
          <cell r="G111">
            <v>2.6839999999999999E-2</v>
          </cell>
          <cell r="H111">
            <v>-0.26445999999999997</v>
          </cell>
          <cell r="J111">
            <v>1.0275628999999999</v>
          </cell>
          <cell r="K111">
            <v>8.4749999999999996</v>
          </cell>
        </row>
        <row r="112">
          <cell r="A112" t="str">
            <v>1519.TW</v>
          </cell>
          <cell r="B112">
            <v>11.17</v>
          </cell>
          <cell r="C112">
            <v>0.69599999999999995</v>
          </cell>
          <cell r="D112">
            <v>27.064050000000002</v>
          </cell>
          <cell r="E112">
            <v>0.49275002000000001</v>
          </cell>
          <cell r="F112">
            <v>0.13237001000000001</v>
          </cell>
          <cell r="G112">
            <v>0.31180999999999998</v>
          </cell>
          <cell r="H112">
            <v>0.22</v>
          </cell>
          <cell r="I112">
            <v>65.443150000000003</v>
          </cell>
          <cell r="J112">
            <v>31.665585</v>
          </cell>
          <cell r="K112">
            <v>53.244</v>
          </cell>
        </row>
        <row r="113">
          <cell r="A113" t="str">
            <v>1521.TW</v>
          </cell>
          <cell r="B113">
            <v>0.73</v>
          </cell>
          <cell r="C113">
            <v>0.42199999999999999</v>
          </cell>
          <cell r="D113">
            <v>7.1234117000000001</v>
          </cell>
          <cell r="E113">
            <v>2.3779999999999999E-2</v>
          </cell>
          <cell r="F113">
            <v>3.721E-2</v>
          </cell>
          <cell r="G113">
            <v>0.14804</v>
          </cell>
          <cell r="H113">
            <v>3.4439999999999998E-2</v>
          </cell>
          <cell r="I113">
            <v>53.767119999999998</v>
          </cell>
          <cell r="J113">
            <v>1.6873738</v>
          </cell>
          <cell r="K113">
            <v>63.19</v>
          </cell>
        </row>
        <row r="114">
          <cell r="A114" t="str">
            <v>1522.TW</v>
          </cell>
          <cell r="B114">
            <v>4.67</v>
          </cell>
          <cell r="C114">
            <v>0.625</v>
          </cell>
          <cell r="D114">
            <v>12.040817000000001</v>
          </cell>
          <cell r="E114">
            <v>0.123780005</v>
          </cell>
          <cell r="F114">
            <v>4.2090002000000001E-2</v>
          </cell>
          <cell r="G114">
            <v>0.26811000000000001</v>
          </cell>
          <cell r="H114">
            <v>0.11613999999999999</v>
          </cell>
          <cell r="I114">
            <v>13.897216999999999</v>
          </cell>
          <cell r="J114">
            <v>2.2810347000000002</v>
          </cell>
          <cell r="K114">
            <v>61.795000000000002</v>
          </cell>
        </row>
        <row r="115">
          <cell r="A115" t="str">
            <v>1524.TW</v>
          </cell>
          <cell r="B115">
            <v>2.88</v>
          </cell>
          <cell r="C115">
            <v>0.46500000000000002</v>
          </cell>
          <cell r="D115">
            <v>32.300884000000003</v>
          </cell>
          <cell r="E115">
            <v>0.13458999999999999</v>
          </cell>
          <cell r="F115">
            <v>5.0590000000000003E-2</v>
          </cell>
          <cell r="G115">
            <v>0.27023000000000003</v>
          </cell>
          <cell r="H115">
            <v>0.20617000999999999</v>
          </cell>
          <cell r="I115">
            <v>12.673610999999999</v>
          </cell>
          <cell r="J115">
            <v>2.2363827000000001</v>
          </cell>
          <cell r="K115">
            <v>16.318000000000001</v>
          </cell>
        </row>
        <row r="116">
          <cell r="A116" t="str">
            <v>1525.TW</v>
          </cell>
          <cell r="B116">
            <v>3.53</v>
          </cell>
          <cell r="D116">
            <v>13.270548</v>
          </cell>
          <cell r="E116">
            <v>5.3280000000000001E-2</v>
          </cell>
          <cell r="F116">
            <v>4.4200000000000003E-3</v>
          </cell>
          <cell r="G116">
            <v>0.10520001</v>
          </cell>
          <cell r="H116">
            <v>8.3400000000000002E-3</v>
          </cell>
          <cell r="I116">
            <v>21.954674000000001</v>
          </cell>
          <cell r="J116">
            <v>1.160336</v>
          </cell>
          <cell r="K116">
            <v>19.771000000000001</v>
          </cell>
        </row>
        <row r="117">
          <cell r="A117" t="str">
            <v>1526.TW</v>
          </cell>
          <cell r="B117">
            <v>-0.06</v>
          </cell>
          <cell r="E117">
            <v>-2.2699999999999999E-3</v>
          </cell>
          <cell r="F117">
            <v>-6.7999999999999996E-3</v>
          </cell>
          <cell r="G117">
            <v>0.27065</v>
          </cell>
          <cell r="H117">
            <v>-5.2089999999999997E-2</v>
          </cell>
          <cell r="J117">
            <v>1.3832301</v>
          </cell>
          <cell r="K117">
            <v>13.792</v>
          </cell>
        </row>
        <row r="118">
          <cell r="A118" t="str">
            <v>1527.TW</v>
          </cell>
          <cell r="B118">
            <v>3.14</v>
          </cell>
          <cell r="D118">
            <v>10.740740000000001</v>
          </cell>
          <cell r="E118">
            <v>9.0450004000000001E-2</v>
          </cell>
          <cell r="F118">
            <v>4.1929998000000003E-2</v>
          </cell>
          <cell r="G118">
            <v>0.25419000000000003</v>
          </cell>
          <cell r="H118">
            <v>0.14235</v>
          </cell>
          <cell r="I118">
            <v>13.853502000000001</v>
          </cell>
          <cell r="J118">
            <v>1.2407657000000001</v>
          </cell>
          <cell r="K118">
            <v>20.039000000000001</v>
          </cell>
        </row>
        <row r="119">
          <cell r="A119" t="str">
            <v>1528.TW</v>
          </cell>
          <cell r="B119">
            <v>-0.42</v>
          </cell>
          <cell r="C119">
            <v>0.95199999999999996</v>
          </cell>
          <cell r="E119">
            <v>-1.191E-2</v>
          </cell>
          <cell r="F119">
            <v>-1.2099999999999999E-3</v>
          </cell>
          <cell r="G119">
            <v>0.25003999999999998</v>
          </cell>
          <cell r="H119">
            <v>-1.8480000999999999E-2</v>
          </cell>
          <cell r="J119">
            <v>1.0452406000000001</v>
          </cell>
          <cell r="K119">
            <v>20.295000000000002</v>
          </cell>
        </row>
        <row r="120">
          <cell r="A120" t="str">
            <v>1529.TW</v>
          </cell>
          <cell r="B120">
            <v>0.48</v>
          </cell>
          <cell r="C120">
            <v>0.71599999999999997</v>
          </cell>
          <cell r="E120">
            <v>8.1699999999999995E-2</v>
          </cell>
          <cell r="F120">
            <v>1.925E-2</v>
          </cell>
          <cell r="G120">
            <v>0.21010999999999999</v>
          </cell>
          <cell r="H120">
            <v>0.10704</v>
          </cell>
          <cell r="I120">
            <v>68.541669999999996</v>
          </cell>
          <cell r="J120">
            <v>2.8102846000000001</v>
          </cell>
          <cell r="K120">
            <v>4.9969999999999999</v>
          </cell>
        </row>
        <row r="121">
          <cell r="A121" t="str">
            <v>1530.TW</v>
          </cell>
          <cell r="B121">
            <v>2.2000000000000002</v>
          </cell>
          <cell r="C121">
            <v>0.51800000000000002</v>
          </cell>
          <cell r="D121">
            <v>19.553571999999999</v>
          </cell>
          <cell r="E121">
            <v>5.6339998000000002E-2</v>
          </cell>
          <cell r="F121">
            <v>3.2300000999999998E-3</v>
          </cell>
          <cell r="G121">
            <v>0.15204999999999999</v>
          </cell>
          <cell r="H121">
            <v>-3.9550000000000002E-2</v>
          </cell>
          <cell r="I121">
            <v>14.931817000000001</v>
          </cell>
          <cell r="J121">
            <v>0.96334310000000001</v>
          </cell>
          <cell r="K121">
            <v>24.452000000000002</v>
          </cell>
        </row>
        <row r="122">
          <cell r="A122" t="str">
            <v>1531.TW</v>
          </cell>
          <cell r="B122">
            <v>-0.06</v>
          </cell>
          <cell r="D122">
            <v>16.329788000000001</v>
          </cell>
          <cell r="E122">
            <v>-2.8900000999999998E-3</v>
          </cell>
          <cell r="F122">
            <v>-1.5980000000000001E-2</v>
          </cell>
          <cell r="G122">
            <v>0.14454001</v>
          </cell>
          <cell r="H122">
            <v>-7.2270005999999998E-2</v>
          </cell>
          <cell r="J122">
            <v>0.76512813999999996</v>
          </cell>
          <cell r="K122">
            <v>7.9950000000000001</v>
          </cell>
        </row>
        <row r="123">
          <cell r="A123" t="str">
            <v>1532.TW</v>
          </cell>
          <cell r="B123">
            <v>3.47</v>
          </cell>
          <cell r="C123">
            <v>0.58499999999999996</v>
          </cell>
          <cell r="E123">
            <v>7.732E-2</v>
          </cell>
          <cell r="F123">
            <v>1.9960001000000002E-2</v>
          </cell>
          <cell r="G123">
            <v>0.23371</v>
          </cell>
          <cell r="H123">
            <v>0.10559</v>
          </cell>
          <cell r="I123">
            <v>14.3804035</v>
          </cell>
          <cell r="J123">
            <v>1.4230309000000001</v>
          </cell>
          <cell r="K123">
            <v>46.777000000000001</v>
          </cell>
        </row>
        <row r="124">
          <cell r="A124" t="str">
            <v>1533.TW</v>
          </cell>
          <cell r="B124">
            <v>-1.55</v>
          </cell>
          <cell r="E124">
            <v>-9.5880000000000007E-2</v>
          </cell>
          <cell r="F124">
            <v>-2.1289999E-2</v>
          </cell>
          <cell r="G124">
            <v>0.18969999000000001</v>
          </cell>
          <cell r="H124">
            <v>-0.17021</v>
          </cell>
          <cell r="J124">
            <v>2.1457722000000001</v>
          </cell>
          <cell r="K124">
            <v>38.689</v>
          </cell>
        </row>
        <row r="125">
          <cell r="A125" t="str">
            <v>1535.TW</v>
          </cell>
          <cell r="B125">
            <v>4.51</v>
          </cell>
          <cell r="E125">
            <v>0.15121001000000001</v>
          </cell>
          <cell r="F125">
            <v>4.7050000000000002E-2</v>
          </cell>
          <cell r="G125">
            <v>0.1003</v>
          </cell>
          <cell r="H125">
            <v>4.2029999999999998E-2</v>
          </cell>
          <cell r="I125">
            <v>15.986694999999999</v>
          </cell>
          <cell r="J125">
            <v>2.3626174999999998</v>
          </cell>
          <cell r="K125">
            <v>83.811999999999998</v>
          </cell>
        </row>
        <row r="126">
          <cell r="A126" t="str">
            <v>1536.TW</v>
          </cell>
          <cell r="B126">
            <v>1.19</v>
          </cell>
          <cell r="C126">
            <v>0.84599999999999997</v>
          </cell>
          <cell r="D126">
            <v>24.909908000000001</v>
          </cell>
          <cell r="E126">
            <v>3.644E-2</v>
          </cell>
          <cell r="F126">
            <v>1.1480000000000001E-2</v>
          </cell>
          <cell r="G126">
            <v>0.17291000000000001</v>
          </cell>
          <cell r="H126">
            <v>1.3049999E-2</v>
          </cell>
          <cell r="I126">
            <v>46.470585</v>
          </cell>
          <cell r="J126">
            <v>1.7719247</v>
          </cell>
          <cell r="K126">
            <v>23.609000000000002</v>
          </cell>
        </row>
        <row r="127">
          <cell r="A127" t="str">
            <v>1537.TW</v>
          </cell>
          <cell r="B127">
            <v>8.4499999999999993</v>
          </cell>
          <cell r="D127">
            <v>10.643015999999999</v>
          </cell>
          <cell r="E127">
            <v>0.15595999999999999</v>
          </cell>
          <cell r="F127">
            <v>8.6580000000000004E-2</v>
          </cell>
          <cell r="G127">
            <v>0.19713</v>
          </cell>
          <cell r="H127">
            <v>0.12753001</v>
          </cell>
          <cell r="I127">
            <v>17.041419999999999</v>
          </cell>
          <cell r="J127">
            <v>2.6446767000000002</v>
          </cell>
          <cell r="K127">
            <v>82.162999999999997</v>
          </cell>
        </row>
        <row r="128">
          <cell r="A128" t="str">
            <v>1538.TW</v>
          </cell>
          <cell r="B128">
            <v>-0.49</v>
          </cell>
          <cell r="C128">
            <v>0.59</v>
          </cell>
          <cell r="E128">
            <v>-0.20254</v>
          </cell>
          <cell r="F128">
            <v>-0.109840006</v>
          </cell>
          <cell r="G128">
            <v>8.8660000000000003E-2</v>
          </cell>
          <cell r="H128">
            <v>-0.58916999999999997</v>
          </cell>
          <cell r="J128">
            <v>3.673924</v>
          </cell>
          <cell r="K128">
            <v>4.4340000000000002</v>
          </cell>
        </row>
        <row r="129">
          <cell r="A129" t="str">
            <v>1539.TW</v>
          </cell>
          <cell r="B129">
            <v>1.65</v>
          </cell>
          <cell r="C129">
            <v>0.86</v>
          </cell>
          <cell r="D129">
            <v>10.347826</v>
          </cell>
          <cell r="E129">
            <v>3.8599998000000003E-2</v>
          </cell>
          <cell r="F129">
            <v>1.9349999999999999E-2</v>
          </cell>
          <cell r="G129">
            <v>0.11265000999999999</v>
          </cell>
          <cell r="H129">
            <v>7.4969999999999995E-2</v>
          </cell>
          <cell r="I129">
            <v>14.424242</v>
          </cell>
          <cell r="J129">
            <v>0.98330850000000003</v>
          </cell>
          <cell r="K129">
            <v>23.459</v>
          </cell>
        </row>
        <row r="130">
          <cell r="A130" t="str">
            <v>1540.TW</v>
          </cell>
          <cell r="B130">
            <v>1.82</v>
          </cell>
          <cell r="C130">
            <v>0.20200000000000001</v>
          </cell>
          <cell r="D130">
            <v>14.718310000000001</v>
          </cell>
          <cell r="E130">
            <v>7.9140000000000002E-2</v>
          </cell>
          <cell r="F130">
            <v>4.4150000000000002E-2</v>
          </cell>
          <cell r="G130">
            <v>0.32057000000000002</v>
          </cell>
          <cell r="H130">
            <v>0.29849999999999999</v>
          </cell>
          <cell r="I130">
            <v>11.483516</v>
          </cell>
          <cell r="J130">
            <v>1.2467191</v>
          </cell>
          <cell r="K130">
            <v>6.7350000000000003</v>
          </cell>
        </row>
        <row r="131">
          <cell r="A131" t="str">
            <v>1541.TW</v>
          </cell>
          <cell r="B131">
            <v>1.82</v>
          </cell>
          <cell r="C131">
            <v>0.80600000000000005</v>
          </cell>
          <cell r="D131">
            <v>6.5567010000000003</v>
          </cell>
          <cell r="E131">
            <v>6.0830000000000002E-2</v>
          </cell>
          <cell r="F131">
            <v>4.6969999999999998E-2</v>
          </cell>
          <cell r="G131">
            <v>0.19622000000000001</v>
          </cell>
          <cell r="H131">
            <v>0.10922</v>
          </cell>
          <cell r="I131">
            <v>17.472526999999999</v>
          </cell>
          <cell r="J131">
            <v>1.311124</v>
          </cell>
          <cell r="K131">
            <v>42.868000000000002</v>
          </cell>
        </row>
        <row r="132">
          <cell r="A132" t="str">
            <v>1558.TW</v>
          </cell>
          <cell r="B132">
            <v>5.0599999999999996</v>
          </cell>
          <cell r="D132">
            <v>7.2297779999999996</v>
          </cell>
          <cell r="E132">
            <v>8.7679999999999994E-2</v>
          </cell>
          <cell r="F132">
            <v>3.2279997999999997E-2</v>
          </cell>
          <cell r="G132">
            <v>0.26832</v>
          </cell>
          <cell r="H132">
            <v>9.2209995000000003E-2</v>
          </cell>
          <cell r="I132">
            <v>19.960474000000001</v>
          </cell>
          <cell r="J132">
            <v>1.2229972</v>
          </cell>
          <cell r="K132">
            <v>114.994</v>
          </cell>
        </row>
        <row r="133">
          <cell r="A133" t="str">
            <v>1560.TW</v>
          </cell>
          <cell r="B133">
            <v>6.36</v>
          </cell>
          <cell r="C133">
            <v>0.90700000000000003</v>
          </cell>
          <cell r="D133">
            <v>24.488890000000001</v>
          </cell>
          <cell r="E133">
            <v>0.15323000000000001</v>
          </cell>
          <cell r="F133">
            <v>6.3530000000000003E-2</v>
          </cell>
          <cell r="G133">
            <v>0.31503999999999999</v>
          </cell>
          <cell r="H133">
            <v>0.16384001000000001</v>
          </cell>
          <cell r="I133">
            <v>43.317608</v>
          </cell>
          <cell r="J133">
            <v>6.8291110000000002</v>
          </cell>
          <cell r="K133">
            <v>44.362000000000002</v>
          </cell>
        </row>
        <row r="134">
          <cell r="A134" t="str">
            <v>1563.TW</v>
          </cell>
        </row>
        <row r="135">
          <cell r="A135" t="str">
            <v>1568.TW</v>
          </cell>
          <cell r="B135">
            <v>2.3199999999999998</v>
          </cell>
          <cell r="D135">
            <v>10.434027</v>
          </cell>
          <cell r="E135">
            <v>0.14326</v>
          </cell>
          <cell r="F135">
            <v>5.7270000000000001E-2</v>
          </cell>
          <cell r="G135">
            <v>0.33646999999999999</v>
          </cell>
          <cell r="H135">
            <v>0.17695999000000001</v>
          </cell>
          <cell r="I135">
            <v>12.952586</v>
          </cell>
          <cell r="J135">
            <v>1.7430394</v>
          </cell>
          <cell r="K135">
            <v>12.138</v>
          </cell>
        </row>
        <row r="136">
          <cell r="A136" t="str">
            <v>1582.TW</v>
          </cell>
          <cell r="B136">
            <v>6.45</v>
          </cell>
          <cell r="D136">
            <v>18.221831999999999</v>
          </cell>
          <cell r="E136">
            <v>0.12685001000000001</v>
          </cell>
          <cell r="F136">
            <v>5.5069998000000002E-2</v>
          </cell>
          <cell r="G136">
            <v>0.24813999</v>
          </cell>
          <cell r="H136">
            <v>0.13821</v>
          </cell>
          <cell r="I136">
            <v>16.046513000000001</v>
          </cell>
          <cell r="J136">
            <v>1.9931443</v>
          </cell>
          <cell r="K136">
            <v>70.143000000000001</v>
          </cell>
        </row>
        <row r="137">
          <cell r="A137" t="str">
            <v>1583.TW</v>
          </cell>
          <cell r="B137">
            <v>5.56</v>
          </cell>
          <cell r="D137">
            <v>18.727271999999999</v>
          </cell>
          <cell r="E137">
            <v>0.10123</v>
          </cell>
          <cell r="F137">
            <v>1.8939999999999999E-2</v>
          </cell>
          <cell r="G137">
            <v>0.24145000999999999</v>
          </cell>
          <cell r="H137">
            <v>3.6849998000000002E-2</v>
          </cell>
          <cell r="I137">
            <v>12.967625999999999</v>
          </cell>
          <cell r="J137">
            <v>1.4398689</v>
          </cell>
          <cell r="K137">
            <v>46.167000000000002</v>
          </cell>
        </row>
        <row r="138">
          <cell r="A138" t="str">
            <v>1587.TW</v>
          </cell>
          <cell r="B138">
            <v>0.56000000000000005</v>
          </cell>
          <cell r="C138">
            <v>0.995</v>
          </cell>
          <cell r="D138">
            <v>99.054053999999994</v>
          </cell>
          <cell r="E138">
            <v>3.0369999000000002E-2</v>
          </cell>
          <cell r="F138">
            <v>1.0570001000000001E-2</v>
          </cell>
          <cell r="G138">
            <v>0.20954001</v>
          </cell>
          <cell r="H138">
            <v>1.1900000000000001E-2</v>
          </cell>
          <cell r="I138">
            <v>130.89286999999999</v>
          </cell>
          <cell r="J138">
            <v>3.6662834000000002</v>
          </cell>
          <cell r="K138">
            <v>30.922999999999998</v>
          </cell>
        </row>
        <row r="139">
          <cell r="A139" t="str">
            <v>1589.TW</v>
          </cell>
          <cell r="B139">
            <v>-7.59</v>
          </cell>
          <cell r="C139">
            <v>0.77400000000000002</v>
          </cell>
          <cell r="D139">
            <v>10.098468</v>
          </cell>
          <cell r="E139">
            <v>-3.2099999999999997E-2</v>
          </cell>
          <cell r="F139">
            <v>-4.5999999999999999E-3</v>
          </cell>
          <cell r="G139">
            <v>0.13811999999999999</v>
          </cell>
          <cell r="H139">
            <v>-0.12851000000000001</v>
          </cell>
          <cell r="J139">
            <v>0.63691189999999998</v>
          </cell>
          <cell r="K139">
            <v>75.686000000000007</v>
          </cell>
        </row>
        <row r="140">
          <cell r="A140" t="str">
            <v>1590.TW</v>
          </cell>
          <cell r="B140">
            <v>35.840000000000003</v>
          </cell>
          <cell r="C140">
            <v>1.0680000000000001</v>
          </cell>
          <cell r="D140">
            <v>22.784544</v>
          </cell>
          <cell r="E140">
            <v>0.18011999000000001</v>
          </cell>
          <cell r="F140">
            <v>9.9309995999999998E-2</v>
          </cell>
          <cell r="G140">
            <v>0.46517999999999998</v>
          </cell>
          <cell r="H140">
            <v>0.30325000000000002</v>
          </cell>
          <cell r="I140">
            <v>30.273437999999999</v>
          </cell>
          <cell r="J140">
            <v>5.2156186</v>
          </cell>
          <cell r="K140">
            <v>150.636</v>
          </cell>
        </row>
        <row r="141">
          <cell r="A141" t="str">
            <v>1597.TW</v>
          </cell>
          <cell r="B141">
            <v>1.1000000000000001</v>
          </cell>
          <cell r="D141">
            <v>12.770398999999999</v>
          </cell>
          <cell r="E141">
            <v>4.1939996E-2</v>
          </cell>
          <cell r="F141">
            <v>1.469E-2</v>
          </cell>
          <cell r="G141">
            <v>0.42908000000000002</v>
          </cell>
          <cell r="H141">
            <v>8.9770004E-2</v>
          </cell>
          <cell r="I141">
            <v>61.181820000000002</v>
          </cell>
          <cell r="J141">
            <v>2.5284593000000002</v>
          </cell>
          <cell r="K141">
            <v>11.675000000000001</v>
          </cell>
        </row>
        <row r="142">
          <cell r="A142" t="str">
            <v>1598.TW</v>
          </cell>
          <cell r="B142">
            <v>0.24</v>
          </cell>
          <cell r="D142">
            <v>3.8046120000000001</v>
          </cell>
          <cell r="E142">
            <v>-5.6999999999999998E-4</v>
          </cell>
          <cell r="F142">
            <v>-5.0499999999999998E-3</v>
          </cell>
          <cell r="G142">
            <v>0.34597</v>
          </cell>
          <cell r="H142">
            <v>-4.1929998000000003E-2</v>
          </cell>
          <cell r="I142">
            <v>130.625</v>
          </cell>
          <cell r="J142">
            <v>1.0390773</v>
          </cell>
          <cell r="K142">
            <v>50.465000000000003</v>
          </cell>
        </row>
        <row r="143">
          <cell r="A143" t="str">
            <v>1603.TW</v>
          </cell>
          <cell r="B143">
            <v>3.25</v>
          </cell>
          <cell r="C143">
            <v>0.378</v>
          </cell>
          <cell r="E143">
            <v>7.6480000000000006E-2</v>
          </cell>
          <cell r="F143">
            <v>3.1559999999999998E-2</v>
          </cell>
          <cell r="G143">
            <v>0.14890999999999999</v>
          </cell>
          <cell r="H143">
            <v>0.13031999999999999</v>
          </cell>
          <cell r="I143">
            <v>13.846154</v>
          </cell>
          <cell r="J143">
            <v>1.1075832000000001</v>
          </cell>
          <cell r="K143">
            <v>25.2</v>
          </cell>
        </row>
        <row r="144">
          <cell r="A144" t="str">
            <v>1604.TW</v>
          </cell>
          <cell r="B144">
            <v>2.11</v>
          </cell>
          <cell r="C144">
            <v>0.53600000000000003</v>
          </cell>
          <cell r="E144">
            <v>9.1479993999999995E-2</v>
          </cell>
          <cell r="F144">
            <v>2.5690000000000001E-2</v>
          </cell>
          <cell r="G144">
            <v>0.19459000000000001</v>
          </cell>
          <cell r="H144">
            <v>2.1940000000000001E-2</v>
          </cell>
          <cell r="I144">
            <v>13.696683</v>
          </cell>
          <cell r="J144">
            <v>1.2952090000000001</v>
          </cell>
          <cell r="K144">
            <v>24.436</v>
          </cell>
        </row>
        <row r="145">
          <cell r="A145" t="str">
            <v>1605.TW</v>
          </cell>
          <cell r="B145">
            <v>0.98</v>
          </cell>
          <cell r="C145">
            <v>0.85499999999999998</v>
          </cell>
          <cell r="D145">
            <v>18.585364999999999</v>
          </cell>
          <cell r="E145">
            <v>3.066E-2</v>
          </cell>
          <cell r="F145">
            <v>9.9100000000000004E-3</v>
          </cell>
          <cell r="G145">
            <v>7.0019999999999999E-2</v>
          </cell>
          <cell r="H145">
            <v>1.201E-2</v>
          </cell>
          <cell r="I145">
            <v>38.877549999999999</v>
          </cell>
          <cell r="J145">
            <v>1.0850682</v>
          </cell>
          <cell r="K145">
            <v>45.390999999999998</v>
          </cell>
        </row>
        <row r="146">
          <cell r="A146" t="str">
            <v>1608.TW</v>
          </cell>
          <cell r="B146">
            <v>2.08</v>
          </cell>
          <cell r="E146">
            <v>0.10054</v>
          </cell>
          <cell r="F146">
            <v>2.0510001E-2</v>
          </cell>
          <cell r="G146">
            <v>6.5670000000000006E-2</v>
          </cell>
          <cell r="H146">
            <v>4.172E-2</v>
          </cell>
          <cell r="I146">
            <v>18.149038000000001</v>
          </cell>
          <cell r="J146">
            <v>2.0039281999999998</v>
          </cell>
          <cell r="K146">
            <v>23.312999999999999</v>
          </cell>
        </row>
        <row r="147">
          <cell r="A147" t="str">
            <v>1609.TW</v>
          </cell>
          <cell r="B147">
            <v>1.61</v>
          </cell>
          <cell r="C147">
            <v>0.94399999999999995</v>
          </cell>
          <cell r="D147">
            <v>24.878050000000002</v>
          </cell>
          <cell r="E147">
            <v>0.21648000000000001</v>
          </cell>
          <cell r="F147">
            <v>2.2409999999999999E-2</v>
          </cell>
          <cell r="G147">
            <v>0.13145999999999999</v>
          </cell>
          <cell r="H147">
            <v>7.3410004000000001E-2</v>
          </cell>
          <cell r="I147">
            <v>31.677019999999999</v>
          </cell>
          <cell r="J147">
            <v>2.6081620000000001</v>
          </cell>
          <cell r="K147">
            <v>37.421999999999997</v>
          </cell>
        </row>
        <row r="148">
          <cell r="A148" t="str">
            <v>1611.TW</v>
          </cell>
          <cell r="B148">
            <v>0.52</v>
          </cell>
          <cell r="C148">
            <v>0.43099999999999999</v>
          </cell>
          <cell r="E148">
            <v>3.5040000000000002E-2</v>
          </cell>
          <cell r="F148">
            <v>7.6699999999999997E-3</v>
          </cell>
          <cell r="G148">
            <v>0.27382000000000001</v>
          </cell>
          <cell r="H148">
            <v>8.5269999999999999E-2</v>
          </cell>
          <cell r="I148">
            <v>34.423076999999999</v>
          </cell>
          <cell r="J148">
            <v>1.3346256999999999</v>
          </cell>
          <cell r="K148">
            <v>4.2190000000000003</v>
          </cell>
        </row>
        <row r="149">
          <cell r="A149" t="str">
            <v>1612.TW</v>
          </cell>
          <cell r="B149">
            <v>2.0699999999999998</v>
          </cell>
          <cell r="C149">
            <v>0.86899999999999999</v>
          </cell>
          <cell r="E149">
            <v>8.5779999999999995E-2</v>
          </cell>
          <cell r="F149">
            <v>4.5350000000000001E-2</v>
          </cell>
          <cell r="G149">
            <v>0.14069999999999999</v>
          </cell>
          <cell r="H149">
            <v>0.11058</v>
          </cell>
          <cell r="I149">
            <v>18.671500000000002</v>
          </cell>
          <cell r="J149">
            <v>1.6179672</v>
          </cell>
          <cell r="K149">
            <v>19.600000000000001</v>
          </cell>
        </row>
        <row r="150">
          <cell r="A150" t="str">
            <v>1614.TW</v>
          </cell>
          <cell r="B150">
            <v>1.1200000000000001</v>
          </cell>
          <cell r="E150">
            <v>5.432E-2</v>
          </cell>
          <cell r="F150">
            <v>2.9489999999999999E-2</v>
          </cell>
          <cell r="G150">
            <v>0.20977000000000001</v>
          </cell>
          <cell r="H150">
            <v>1.677E-2</v>
          </cell>
          <cell r="I150">
            <v>39.642856999999999</v>
          </cell>
          <cell r="J150">
            <v>2.1137826</v>
          </cell>
          <cell r="K150">
            <v>21.946999999999999</v>
          </cell>
        </row>
        <row r="151">
          <cell r="A151" t="str">
            <v>1615.TW</v>
          </cell>
          <cell r="B151">
            <v>3.5</v>
          </cell>
          <cell r="C151">
            <v>0.39200000000000002</v>
          </cell>
          <cell r="E151">
            <v>0.19045999999999999</v>
          </cell>
          <cell r="F151">
            <v>9.2329999999999995E-2</v>
          </cell>
          <cell r="G151">
            <v>0.16256000000000001</v>
          </cell>
          <cell r="H151">
            <v>0.13482</v>
          </cell>
          <cell r="I151">
            <v>19.428571999999999</v>
          </cell>
          <cell r="J151">
            <v>3.7706553999999999</v>
          </cell>
          <cell r="K151">
            <v>30.201000000000001</v>
          </cell>
        </row>
        <row r="152">
          <cell r="A152" t="str">
            <v>1616.TW</v>
          </cell>
          <cell r="B152">
            <v>1.24</v>
          </cell>
          <cell r="C152">
            <v>1.0649999999999999</v>
          </cell>
          <cell r="E152">
            <v>0.12776000000000001</v>
          </cell>
          <cell r="F152">
            <v>5.8040000000000001E-2</v>
          </cell>
          <cell r="G152">
            <v>0.11472</v>
          </cell>
          <cell r="H152">
            <v>8.2609996000000005E-2</v>
          </cell>
          <cell r="I152">
            <v>19.637096</v>
          </cell>
          <cell r="J152">
            <v>2.4561229</v>
          </cell>
          <cell r="K152">
            <v>21.702999999999999</v>
          </cell>
        </row>
        <row r="153">
          <cell r="A153" t="str">
            <v>1617.TW</v>
          </cell>
          <cell r="B153">
            <v>0.06</v>
          </cell>
          <cell r="C153">
            <v>0.48499999999999999</v>
          </cell>
          <cell r="E153">
            <v>1.0399999999999999E-3</v>
          </cell>
          <cell r="F153">
            <v>-4.9500000000000004E-3</v>
          </cell>
          <cell r="G153">
            <v>7.9899999999999999E-2</v>
          </cell>
          <cell r="H153">
            <v>-1.507E-2</v>
          </cell>
          <cell r="I153">
            <v>376.66669999999999</v>
          </cell>
          <cell r="J153">
            <v>1.7471975</v>
          </cell>
          <cell r="K153">
            <v>17.920999999999999</v>
          </cell>
        </row>
        <row r="154">
          <cell r="A154" t="str">
            <v>1618.TW</v>
          </cell>
          <cell r="B154">
            <v>2.34</v>
          </cell>
          <cell r="E154">
            <v>9.1670000000000001E-2</v>
          </cell>
          <cell r="F154">
            <v>5.049E-2</v>
          </cell>
          <cell r="G154">
            <v>0.13202</v>
          </cell>
          <cell r="H154">
            <v>0.12225999999999999</v>
          </cell>
          <cell r="I154">
            <v>21.175215000000001</v>
          </cell>
          <cell r="J154">
            <v>1.7557845999999999</v>
          </cell>
          <cell r="K154">
            <v>24.225999999999999</v>
          </cell>
        </row>
        <row r="155">
          <cell r="A155" t="str">
            <v>1626.TW</v>
          </cell>
          <cell r="B155">
            <v>-0.03</v>
          </cell>
          <cell r="C155">
            <v>0.59399999999999997</v>
          </cell>
          <cell r="E155">
            <v>8.4399999999999996E-3</v>
          </cell>
          <cell r="F155">
            <v>-9.1E-4</v>
          </cell>
          <cell r="G155">
            <v>0.21745999999999999</v>
          </cell>
          <cell r="H155">
            <v>-3.4169999999999999E-2</v>
          </cell>
          <cell r="J155">
            <v>0.79510546000000004</v>
          </cell>
          <cell r="K155">
            <v>54.976999999999997</v>
          </cell>
        </row>
        <row r="156">
          <cell r="A156" t="str">
            <v>1701.TW</v>
          </cell>
          <cell r="B156">
            <v>1.1000000000000001</v>
          </cell>
          <cell r="C156">
            <v>0.128</v>
          </cell>
          <cell r="E156">
            <v>4.3430000000000003E-2</v>
          </cell>
          <cell r="F156">
            <v>1.1610000000000001E-2</v>
          </cell>
          <cell r="G156">
            <v>0.36619000000000002</v>
          </cell>
          <cell r="H156">
            <v>3.9570000000000001E-2</v>
          </cell>
          <cell r="I156">
            <v>20.181818</v>
          </cell>
          <cell r="J156">
            <v>0.8878935</v>
          </cell>
          <cell r="K156">
            <v>28.847000000000001</v>
          </cell>
        </row>
        <row r="157">
          <cell r="A157" t="str">
            <v>1702.TW</v>
          </cell>
          <cell r="B157">
            <v>5.0999999999999996</v>
          </cell>
          <cell r="C157">
            <v>0.39800000000000002</v>
          </cell>
          <cell r="D157">
            <v>15.577889000000001</v>
          </cell>
          <cell r="E157">
            <v>9.9610000000000004E-2</v>
          </cell>
          <cell r="F157">
            <v>3.2660000000000002E-2</v>
          </cell>
          <cell r="G157">
            <v>0.28688000000000002</v>
          </cell>
          <cell r="H157">
            <v>9.7799994000000001E-2</v>
          </cell>
          <cell r="I157">
            <v>12.156863</v>
          </cell>
          <cell r="J157">
            <v>1.5651823</v>
          </cell>
          <cell r="K157">
            <v>91.418000000000006</v>
          </cell>
        </row>
        <row r="158">
          <cell r="A158" t="str">
            <v>1707.TW</v>
          </cell>
          <cell r="B158">
            <v>9.59</v>
          </cell>
          <cell r="C158">
            <v>0.42099999999999999</v>
          </cell>
          <cell r="D158">
            <v>13.50211</v>
          </cell>
          <cell r="E158">
            <v>0.18809000000000001</v>
          </cell>
          <cell r="F158">
            <v>0.102110006</v>
          </cell>
          <cell r="G158">
            <v>0.80259999999999998</v>
          </cell>
          <cell r="H158">
            <v>0.25694</v>
          </cell>
          <cell r="I158">
            <v>16.684045999999999</v>
          </cell>
          <cell r="J158">
            <v>2.3753320000000002</v>
          </cell>
          <cell r="K158">
            <v>71.795000000000002</v>
          </cell>
        </row>
        <row r="159">
          <cell r="A159" t="str">
            <v>1708.TW</v>
          </cell>
          <cell r="B159">
            <v>1.32</v>
          </cell>
          <cell r="C159">
            <v>0.45100000000000001</v>
          </cell>
          <cell r="E159">
            <v>-4.2199999999999998E-3</v>
          </cell>
          <cell r="F159">
            <v>9.7599999999999996E-3</v>
          </cell>
          <cell r="G159">
            <v>0.1462</v>
          </cell>
          <cell r="H159">
            <v>0.16433</v>
          </cell>
          <cell r="I159">
            <v>26.704543999999999</v>
          </cell>
          <cell r="J159">
            <v>1.3786764</v>
          </cell>
          <cell r="K159">
            <v>23.611000000000001</v>
          </cell>
        </row>
        <row r="160">
          <cell r="A160" t="str">
            <v>1709.TW</v>
          </cell>
          <cell r="B160">
            <v>1.07</v>
          </cell>
          <cell r="C160">
            <v>0.47199999999999998</v>
          </cell>
          <cell r="E160">
            <v>4.9000002000000001E-2</v>
          </cell>
          <cell r="F160">
            <v>2.138E-2</v>
          </cell>
          <cell r="G160">
            <v>0.122530006</v>
          </cell>
          <cell r="H160">
            <v>3.7650000000000003E-2</v>
          </cell>
          <cell r="I160">
            <v>19.252337000000001</v>
          </cell>
          <cell r="J160">
            <v>1.2305855000000001</v>
          </cell>
          <cell r="K160">
            <v>19.774000000000001</v>
          </cell>
        </row>
        <row r="161">
          <cell r="A161" t="str">
            <v>1710.TW</v>
          </cell>
          <cell r="B161">
            <v>-0.39</v>
          </cell>
          <cell r="C161">
            <v>0.84599999999999997</v>
          </cell>
          <cell r="D161">
            <v>72.5</v>
          </cell>
          <cell r="E161">
            <v>-5.2040000000000003E-2</v>
          </cell>
          <cell r="F161">
            <v>-1.059E-2</v>
          </cell>
          <cell r="G161">
            <v>2.0539999E-2</v>
          </cell>
          <cell r="H161">
            <v>-4.6499999999999996E-3</v>
          </cell>
          <cell r="J161">
            <v>1.2616924</v>
          </cell>
          <cell r="K161">
            <v>23.664999999999999</v>
          </cell>
        </row>
        <row r="162">
          <cell r="A162" t="str">
            <v>1711.TW</v>
          </cell>
          <cell r="B162">
            <v>0.16</v>
          </cell>
          <cell r="C162">
            <v>0.68100000000000005</v>
          </cell>
          <cell r="E162">
            <v>1.089E-2</v>
          </cell>
          <cell r="F162">
            <v>4.0099999999999997E-3</v>
          </cell>
          <cell r="G162">
            <v>0.20349999999999999</v>
          </cell>
          <cell r="H162">
            <v>9.8799999999999999E-3</v>
          </cell>
          <cell r="I162">
            <v>122.8125</v>
          </cell>
          <cell r="J162">
            <v>1.2899624999999999</v>
          </cell>
          <cell r="K162">
            <v>14.352</v>
          </cell>
        </row>
        <row r="163">
          <cell r="A163" t="str">
            <v>1712.TW</v>
          </cell>
          <cell r="B163">
            <v>2.5499999999999998</v>
          </cell>
          <cell r="C163">
            <v>0.246</v>
          </cell>
          <cell r="D163">
            <v>27.635135999999999</v>
          </cell>
          <cell r="E163">
            <v>0.12275999999999999</v>
          </cell>
          <cell r="F163">
            <v>5.21E-2</v>
          </cell>
          <cell r="G163">
            <v>0.27205000000000001</v>
          </cell>
          <cell r="H163">
            <v>6.5140000000000003E-2</v>
          </cell>
          <cell r="I163">
            <v>16.039217000000001</v>
          </cell>
          <cell r="J163">
            <v>2.0225499</v>
          </cell>
          <cell r="K163">
            <v>45.453000000000003</v>
          </cell>
        </row>
        <row r="164">
          <cell r="A164" t="str">
            <v>1713.TW</v>
          </cell>
          <cell r="B164">
            <v>2.13</v>
          </cell>
          <cell r="C164">
            <v>9.9000000000000005E-2</v>
          </cell>
          <cell r="E164">
            <v>0.14185001</v>
          </cell>
          <cell r="F164">
            <v>-1.171E-2</v>
          </cell>
          <cell r="G164">
            <v>5.1269996999999998E-2</v>
          </cell>
          <cell r="H164">
            <v>-0.16829</v>
          </cell>
          <cell r="I164">
            <v>22.629107000000001</v>
          </cell>
          <cell r="J164">
            <v>2.6171471999999998</v>
          </cell>
          <cell r="K164">
            <v>2.97</v>
          </cell>
        </row>
        <row r="165">
          <cell r="A165" t="str">
            <v>1714.TW</v>
          </cell>
          <cell r="B165">
            <v>0.74</v>
          </cell>
          <cell r="C165">
            <v>0.51100000000000001</v>
          </cell>
          <cell r="E165">
            <v>5.3990003000000002E-2</v>
          </cell>
          <cell r="F165">
            <v>2.1089999000000002E-2</v>
          </cell>
          <cell r="G165">
            <v>9.4440006000000007E-2</v>
          </cell>
          <cell r="H165">
            <v>4.6260000000000003E-2</v>
          </cell>
          <cell r="I165">
            <v>13.270269000000001</v>
          </cell>
          <cell r="J165">
            <v>0.81358739999999996</v>
          </cell>
          <cell r="K165">
            <v>20.158000000000001</v>
          </cell>
        </row>
        <row r="166">
          <cell r="A166" t="str">
            <v>1717.TW</v>
          </cell>
          <cell r="B166">
            <v>1.53</v>
          </cell>
          <cell r="D166">
            <v>20.324674999999999</v>
          </cell>
          <cell r="E166">
            <v>7.281E-2</v>
          </cell>
          <cell r="F166">
            <v>2.4109999999999999E-2</v>
          </cell>
          <cell r="G166">
            <v>0.20051000999999999</v>
          </cell>
          <cell r="H166">
            <v>6.0819999999999999E-2</v>
          </cell>
          <cell r="I166">
            <v>20.457515999999998</v>
          </cell>
          <cell r="J166">
            <v>1.4372962</v>
          </cell>
          <cell r="K166">
            <v>36.149000000000001</v>
          </cell>
        </row>
        <row r="167">
          <cell r="A167" t="str">
            <v>1718.TW</v>
          </cell>
          <cell r="B167">
            <v>-0.83</v>
          </cell>
          <cell r="E167">
            <v>5.7779997999999999E-2</v>
          </cell>
          <cell r="F167">
            <v>1.286E-2</v>
          </cell>
          <cell r="G167">
            <v>0.72163003999999997</v>
          </cell>
          <cell r="H167">
            <v>0.54056000000000004</v>
          </cell>
          <cell r="J167">
            <v>0.41763460000000002</v>
          </cell>
          <cell r="K167">
            <v>30.687999999999999</v>
          </cell>
        </row>
        <row r="168">
          <cell r="A168" t="str">
            <v>1720.TW</v>
          </cell>
          <cell r="B168">
            <v>4.74</v>
          </cell>
          <cell r="C168">
            <v>0.14299999999999999</v>
          </cell>
          <cell r="D168">
            <v>13.955823000000001</v>
          </cell>
          <cell r="E168">
            <v>0.14871000000000001</v>
          </cell>
          <cell r="F168">
            <v>7.1059999999999998E-2</v>
          </cell>
          <cell r="G168">
            <v>0.43678</v>
          </cell>
          <cell r="H168">
            <v>0.19281000000000001</v>
          </cell>
          <cell r="I168">
            <v>14.662447999999999</v>
          </cell>
          <cell r="J168">
            <v>2.3436973000000001</v>
          </cell>
          <cell r="K168">
            <v>34.917999999999999</v>
          </cell>
        </row>
        <row r="169">
          <cell r="A169" t="str">
            <v>1721.TW</v>
          </cell>
          <cell r="B169">
            <v>-1.64</v>
          </cell>
          <cell r="C169">
            <v>0.51400000000000001</v>
          </cell>
          <cell r="E169">
            <v>-0.123380005</v>
          </cell>
          <cell r="F169">
            <v>-4.1100003000000003E-2</v>
          </cell>
          <cell r="G169">
            <v>-2.8490000000000001E-2</v>
          </cell>
          <cell r="H169">
            <v>-1.7819999E-2</v>
          </cell>
          <cell r="J169">
            <v>1.3333333999999999</v>
          </cell>
          <cell r="K169">
            <v>11.821999999999999</v>
          </cell>
        </row>
        <row r="170">
          <cell r="A170" t="str">
            <v>1722.TW</v>
          </cell>
          <cell r="B170">
            <v>3.8</v>
          </cell>
          <cell r="C170">
            <v>0.42799999999999999</v>
          </cell>
          <cell r="D170">
            <v>21.718212000000001</v>
          </cell>
          <cell r="E170">
            <v>7.2709999999999997E-2</v>
          </cell>
          <cell r="F170">
            <v>2.1240002000000001E-2</v>
          </cell>
          <cell r="G170">
            <v>0.27427000000000001</v>
          </cell>
          <cell r="H170">
            <v>7.016E-2</v>
          </cell>
          <cell r="I170">
            <v>16.631578000000001</v>
          </cell>
          <cell r="J170">
            <v>1.1314607999999999</v>
          </cell>
          <cell r="K170">
            <v>15.321</v>
          </cell>
        </row>
        <row r="171">
          <cell r="A171" t="str">
            <v>1723.TW</v>
          </cell>
          <cell r="B171">
            <v>5.96</v>
          </cell>
          <cell r="C171">
            <v>0.47699999999999998</v>
          </cell>
          <cell r="D171">
            <v>18.02233</v>
          </cell>
          <cell r="E171">
            <v>0.16455998999999999</v>
          </cell>
          <cell r="F171">
            <v>8.0620005999999994E-2</v>
          </cell>
          <cell r="G171">
            <v>0.25636998</v>
          </cell>
          <cell r="H171">
            <v>0.16047001</v>
          </cell>
          <cell r="I171">
            <v>18.959731999999999</v>
          </cell>
          <cell r="J171">
            <v>3.1291536999999998</v>
          </cell>
          <cell r="K171">
            <v>33.494999999999997</v>
          </cell>
        </row>
        <row r="172">
          <cell r="A172" t="str">
            <v>1725.TW</v>
          </cell>
          <cell r="B172">
            <v>1.24</v>
          </cell>
          <cell r="C172">
            <v>0.59899999999999998</v>
          </cell>
          <cell r="E172">
            <v>4.5739996999999998E-2</v>
          </cell>
          <cell r="F172">
            <v>1.3780001E-2</v>
          </cell>
          <cell r="G172">
            <v>5.0560000000000001E-2</v>
          </cell>
          <cell r="H172">
            <v>1.8079999999999999E-2</v>
          </cell>
          <cell r="I172">
            <v>37.5</v>
          </cell>
          <cell r="J172">
            <v>1.8437015999999999</v>
          </cell>
          <cell r="K172">
            <v>41.234999999999999</v>
          </cell>
        </row>
        <row r="173">
          <cell r="A173" t="str">
            <v>1726.TW</v>
          </cell>
          <cell r="B173">
            <v>5.09</v>
          </cell>
          <cell r="E173">
            <v>8.5870000000000002E-2</v>
          </cell>
          <cell r="F173">
            <v>5.1400000000000001E-2</v>
          </cell>
          <cell r="G173">
            <v>0.25011</v>
          </cell>
          <cell r="H173">
            <v>0.10131999999999999</v>
          </cell>
          <cell r="I173">
            <v>16.20825</v>
          </cell>
          <cell r="J173">
            <v>1.3666180000000001</v>
          </cell>
          <cell r="K173">
            <v>57.731000000000002</v>
          </cell>
        </row>
        <row r="174">
          <cell r="A174" t="str">
            <v>1727.TW</v>
          </cell>
          <cell r="B174">
            <v>0.16</v>
          </cell>
          <cell r="C174">
            <v>0.82399999999999995</v>
          </cell>
          <cell r="E174">
            <v>1.09399995E-2</v>
          </cell>
          <cell r="F174">
            <v>6.7000003999999997E-4</v>
          </cell>
          <cell r="G174">
            <v>0.11178</v>
          </cell>
          <cell r="H174">
            <v>-2.5190001E-2</v>
          </cell>
          <cell r="I174">
            <v>181.25</v>
          </cell>
          <cell r="J174">
            <v>1.8660318</v>
          </cell>
          <cell r="K174">
            <v>15.227</v>
          </cell>
        </row>
        <row r="175">
          <cell r="A175" t="str">
            <v>1730.TW</v>
          </cell>
          <cell r="B175">
            <v>3.31</v>
          </cell>
          <cell r="C175">
            <v>0.27900000000000003</v>
          </cell>
          <cell r="E175">
            <v>0.13383001</v>
          </cell>
          <cell r="F175">
            <v>7.3139999999999997E-2</v>
          </cell>
          <cell r="G175">
            <v>0.47397998000000002</v>
          </cell>
          <cell r="H175">
            <v>0.11521000000000001</v>
          </cell>
          <cell r="I175">
            <v>17.069486999999999</v>
          </cell>
          <cell r="J175">
            <v>1.9425152999999999</v>
          </cell>
          <cell r="K175">
            <v>41.374000000000002</v>
          </cell>
        </row>
        <row r="176">
          <cell r="A176" t="str">
            <v>1731.TW</v>
          </cell>
          <cell r="B176">
            <v>1.3</v>
          </cell>
          <cell r="C176">
            <v>0.36799999999999999</v>
          </cell>
          <cell r="D176">
            <v>22.636361999999998</v>
          </cell>
          <cell r="E176">
            <v>8.3830009999999996E-2</v>
          </cell>
          <cell r="F176">
            <v>4.5379999999999997E-2</v>
          </cell>
          <cell r="G176">
            <v>0.65683997000000005</v>
          </cell>
          <cell r="H176">
            <v>0.11251</v>
          </cell>
          <cell r="I176">
            <v>19.153846999999999</v>
          </cell>
          <cell r="J176">
            <v>1.6245841000000001</v>
          </cell>
          <cell r="K176">
            <v>9.7859999999999996</v>
          </cell>
        </row>
        <row r="177">
          <cell r="A177" t="str">
            <v>1732.TW</v>
          </cell>
          <cell r="B177">
            <v>0.02</v>
          </cell>
          <cell r="C177">
            <v>0.19900000000000001</v>
          </cell>
          <cell r="E177">
            <v>-1.2630000000000001E-2</v>
          </cell>
          <cell r="F177">
            <v>-6.7799999999999996E-3</v>
          </cell>
          <cell r="G177">
            <v>0.38838001999999999</v>
          </cell>
          <cell r="H177">
            <v>-2.4389998999999999E-2</v>
          </cell>
          <cell r="I177">
            <v>1455</v>
          </cell>
          <cell r="J177">
            <v>2.5898897999999999</v>
          </cell>
          <cell r="K177">
            <v>13.058999999999999</v>
          </cell>
        </row>
        <row r="178">
          <cell r="A178" t="str">
            <v>1733.TW</v>
          </cell>
          <cell r="B178">
            <v>1.08</v>
          </cell>
          <cell r="C178">
            <v>0.42099999999999999</v>
          </cell>
          <cell r="D178">
            <v>17.25131</v>
          </cell>
          <cell r="E178">
            <v>6.4019999999999994E-2</v>
          </cell>
          <cell r="F178">
            <v>3.6819999999999999E-2</v>
          </cell>
          <cell r="G178">
            <v>0.31679000000000002</v>
          </cell>
          <cell r="H178">
            <v>9.3439995999999997E-2</v>
          </cell>
          <cell r="I178">
            <v>30.509257999999999</v>
          </cell>
          <cell r="J178">
            <v>1.8333056000000001</v>
          </cell>
          <cell r="K178">
            <v>16.774000000000001</v>
          </cell>
        </row>
        <row r="179">
          <cell r="A179" t="str">
            <v>1734.TW</v>
          </cell>
          <cell r="B179">
            <v>2.41</v>
          </cell>
          <cell r="C179">
            <v>0.67400000000000004</v>
          </cell>
          <cell r="E179">
            <v>0.10786999999999999</v>
          </cell>
          <cell r="F179">
            <v>2.9020000000000001E-2</v>
          </cell>
          <cell r="G179">
            <v>0.36919999999999997</v>
          </cell>
          <cell r="H179">
            <v>0.15303998999999999</v>
          </cell>
          <cell r="I179">
            <v>15.248962000000001</v>
          </cell>
          <cell r="J179">
            <v>1.98939</v>
          </cell>
          <cell r="K179">
            <v>17.666</v>
          </cell>
        </row>
        <row r="180">
          <cell r="A180" t="str">
            <v>1735.TW</v>
          </cell>
          <cell r="B180">
            <v>0.84</v>
          </cell>
          <cell r="C180">
            <v>0.217</v>
          </cell>
          <cell r="D180">
            <v>20.465116999999999</v>
          </cell>
          <cell r="E180">
            <v>5.0259999999999999E-2</v>
          </cell>
          <cell r="F180">
            <v>1.711E-2</v>
          </cell>
          <cell r="G180">
            <v>0.18579000000000001</v>
          </cell>
          <cell r="H180">
            <v>5.9880000000000003E-2</v>
          </cell>
          <cell r="I180">
            <v>20.952380999999999</v>
          </cell>
          <cell r="J180">
            <v>1.1679607999999999</v>
          </cell>
          <cell r="K180">
            <v>23.821000000000002</v>
          </cell>
        </row>
        <row r="181">
          <cell r="A181" t="str">
            <v>1736.TW</v>
          </cell>
          <cell r="B181">
            <v>4.0199999999999996</v>
          </cell>
          <cell r="D181">
            <v>29.288136000000002</v>
          </cell>
          <cell r="E181">
            <v>0.13340001000000001</v>
          </cell>
          <cell r="F181">
            <v>2.6370000000000001E-2</v>
          </cell>
          <cell r="G181">
            <v>0.4909</v>
          </cell>
          <cell r="H181">
            <v>-4.1339997000000003E-2</v>
          </cell>
          <cell r="I181">
            <v>21.492538</v>
          </cell>
          <cell r="J181">
            <v>2.750016</v>
          </cell>
          <cell r="K181">
            <v>129.20599999999999</v>
          </cell>
        </row>
        <row r="182">
          <cell r="A182" t="str">
            <v>1737.TW</v>
          </cell>
          <cell r="B182">
            <v>1.48</v>
          </cell>
          <cell r="E182">
            <v>2.9610000000000001E-2</v>
          </cell>
          <cell r="F182">
            <v>2.4979999999999999E-2</v>
          </cell>
          <cell r="G182">
            <v>0.17385</v>
          </cell>
          <cell r="H182">
            <v>2.9360002E-2</v>
          </cell>
          <cell r="I182">
            <v>23.074325999999999</v>
          </cell>
          <cell r="J182">
            <v>1.0393524000000001</v>
          </cell>
          <cell r="K182">
            <v>36.262999999999998</v>
          </cell>
        </row>
        <row r="183">
          <cell r="A183" t="str">
            <v>1752.TW</v>
          </cell>
          <cell r="B183">
            <v>1.57</v>
          </cell>
          <cell r="D183">
            <v>17.275642000000001</v>
          </cell>
          <cell r="E183">
            <v>6.7220000000000002E-2</v>
          </cell>
          <cell r="F183">
            <v>3.875E-2</v>
          </cell>
          <cell r="G183">
            <v>0.34361000000000003</v>
          </cell>
          <cell r="H183">
            <v>0.12291000000000001</v>
          </cell>
          <cell r="I183">
            <v>34.331209999999999</v>
          </cell>
          <cell r="J183">
            <v>2.4481084000000002</v>
          </cell>
          <cell r="K183">
            <v>20.838000000000001</v>
          </cell>
        </row>
        <row r="184">
          <cell r="A184" t="str">
            <v>1760.TW</v>
          </cell>
          <cell r="B184">
            <v>1.1499999999999999</v>
          </cell>
          <cell r="C184">
            <v>0.24</v>
          </cell>
          <cell r="D184">
            <v>20.354906</v>
          </cell>
          <cell r="E184">
            <v>3.9419996999999998E-2</v>
          </cell>
          <cell r="F184">
            <v>3.0980000000000001E-2</v>
          </cell>
          <cell r="G184">
            <v>0.51778000000000002</v>
          </cell>
          <cell r="H184">
            <v>0.10813</v>
          </cell>
          <cell r="I184">
            <v>84.782610000000005</v>
          </cell>
          <cell r="J184">
            <v>4.3741589999999997</v>
          </cell>
          <cell r="K184">
            <v>21.949000000000002</v>
          </cell>
        </row>
        <row r="185">
          <cell r="A185" t="str">
            <v>1762.TW</v>
          </cell>
          <cell r="B185">
            <v>1.62</v>
          </cell>
          <cell r="D185">
            <v>17.723880000000001</v>
          </cell>
          <cell r="E185">
            <v>3.7199999999999997E-2</v>
          </cell>
          <cell r="F185">
            <v>1.091E-2</v>
          </cell>
          <cell r="G185">
            <v>0.33438997999999998</v>
          </cell>
          <cell r="H185">
            <v>5.6929998000000002E-2</v>
          </cell>
          <cell r="I185">
            <v>29.320988</v>
          </cell>
          <cell r="J185">
            <v>1.0960103999999999</v>
          </cell>
          <cell r="K185">
            <v>20.251000000000001</v>
          </cell>
        </row>
        <row r="186">
          <cell r="A186" t="str">
            <v>1773.TW</v>
          </cell>
          <cell r="B186">
            <v>6.43</v>
          </cell>
          <cell r="C186">
            <v>0.81200000000000006</v>
          </cell>
          <cell r="E186">
            <v>0.18856001</v>
          </cell>
          <cell r="F186">
            <v>8.2129999999999995E-2</v>
          </cell>
          <cell r="G186">
            <v>0.32027</v>
          </cell>
          <cell r="H186">
            <v>0.19601999000000001</v>
          </cell>
          <cell r="I186">
            <v>25.427682999999998</v>
          </cell>
          <cell r="J186">
            <v>4.6958469999999997</v>
          </cell>
          <cell r="K186">
            <v>39.411999999999999</v>
          </cell>
        </row>
        <row r="187">
          <cell r="A187" t="str">
            <v>1776.TW</v>
          </cell>
          <cell r="B187">
            <v>0.55000000000000004</v>
          </cell>
          <cell r="C187">
            <v>0.191</v>
          </cell>
          <cell r="D187">
            <v>14.335938000000001</v>
          </cell>
          <cell r="E187">
            <v>2.8490000000000001E-2</v>
          </cell>
          <cell r="F187">
            <v>4.4600000000000004E-3</v>
          </cell>
          <cell r="G187">
            <v>0.15237999999999999</v>
          </cell>
          <cell r="H187">
            <v>5.9359997999999997E-2</v>
          </cell>
          <cell r="I187">
            <v>33.363636</v>
          </cell>
          <cell r="J187">
            <v>1.253244</v>
          </cell>
          <cell r="K187">
            <v>18.189</v>
          </cell>
        </row>
        <row r="188">
          <cell r="A188" t="str">
            <v>1783.TW</v>
          </cell>
          <cell r="B188">
            <v>1.65</v>
          </cell>
          <cell r="E188">
            <v>0.11108</v>
          </cell>
          <cell r="F188">
            <v>5.7750000000000003E-2</v>
          </cell>
          <cell r="G188">
            <v>0.68489999999999995</v>
          </cell>
          <cell r="H188">
            <v>0.19941</v>
          </cell>
          <cell r="I188">
            <v>25.787877999999999</v>
          </cell>
          <cell r="J188">
            <v>2.7921779999999998</v>
          </cell>
          <cell r="K188">
            <v>6.7530000000000001</v>
          </cell>
        </row>
        <row r="189">
          <cell r="A189" t="str">
            <v>1786.TW</v>
          </cell>
          <cell r="B189">
            <v>2.65</v>
          </cell>
          <cell r="C189">
            <v>0.63600000000000001</v>
          </cell>
          <cell r="D189">
            <v>14.813153</v>
          </cell>
          <cell r="E189">
            <v>0.12639</v>
          </cell>
          <cell r="F189">
            <v>5.8799999999999998E-2</v>
          </cell>
          <cell r="G189">
            <v>0.74134003999999998</v>
          </cell>
          <cell r="H189">
            <v>0.24482999999999999</v>
          </cell>
          <cell r="I189">
            <v>37.396225000000001</v>
          </cell>
          <cell r="J189">
            <v>4.3723802999999997</v>
          </cell>
          <cell r="K189">
            <v>11.721</v>
          </cell>
        </row>
        <row r="190">
          <cell r="A190" t="str">
            <v>1789.TW</v>
          </cell>
          <cell r="B190">
            <v>0.49</v>
          </cell>
          <cell r="C190">
            <v>0.29799999999999999</v>
          </cell>
          <cell r="D190">
            <v>109.61539</v>
          </cell>
          <cell r="E190">
            <v>2.7579999000000001E-2</v>
          </cell>
          <cell r="F190">
            <v>1.6629999999999999E-2</v>
          </cell>
          <cell r="G190">
            <v>0.38166</v>
          </cell>
          <cell r="H190">
            <v>0.17058999999999999</v>
          </cell>
          <cell r="I190">
            <v>58.163265000000003</v>
          </cell>
          <cell r="J190">
            <v>2.1744105999999999</v>
          </cell>
          <cell r="K190">
            <v>4.0289999999999999</v>
          </cell>
        </row>
        <row r="191">
          <cell r="A191" t="str">
            <v>1795.TW</v>
          </cell>
          <cell r="B191">
            <v>15.06</v>
          </cell>
          <cell r="C191">
            <v>0.52200000000000002</v>
          </cell>
          <cell r="D191">
            <v>11.910829</v>
          </cell>
          <cell r="E191">
            <v>0.25278</v>
          </cell>
          <cell r="F191">
            <v>8.9969999999999994E-2</v>
          </cell>
          <cell r="G191">
            <v>0.53990000000000005</v>
          </cell>
          <cell r="H191">
            <v>0.29908000000000001</v>
          </cell>
          <cell r="I191">
            <v>18.625498</v>
          </cell>
          <cell r="J191">
            <v>4.3243660000000004</v>
          </cell>
          <cell r="K191">
            <v>63.627000000000002</v>
          </cell>
        </row>
        <row r="192">
          <cell r="A192" t="str">
            <v>1802.TW</v>
          </cell>
          <cell r="B192">
            <v>0.21</v>
          </cell>
          <cell r="D192">
            <v>5.1339290000000002</v>
          </cell>
          <cell r="E192">
            <v>1.222E-2</v>
          </cell>
          <cell r="F192">
            <v>4.45E-3</v>
          </cell>
          <cell r="G192">
            <v>0.12443</v>
          </cell>
          <cell r="H192">
            <v>-8.7199990000000008E-3</v>
          </cell>
          <cell r="I192">
            <v>82.142859999999999</v>
          </cell>
          <cell r="J192">
            <v>1.0130968</v>
          </cell>
          <cell r="K192">
            <v>15.78</v>
          </cell>
        </row>
        <row r="193">
          <cell r="A193" t="str">
            <v>1805.TW</v>
          </cell>
          <cell r="B193">
            <v>-1.05</v>
          </cell>
          <cell r="E193">
            <v>-8.9660000000000004E-2</v>
          </cell>
          <cell r="F193">
            <v>-2.1270001E-2</v>
          </cell>
          <cell r="G193">
            <v>3.96E-3</v>
          </cell>
          <cell r="H193">
            <v>-7.9265504</v>
          </cell>
          <cell r="J193">
            <v>2.4137930000000001</v>
          </cell>
          <cell r="K193">
            <v>2.0230000000000001</v>
          </cell>
        </row>
        <row r="194">
          <cell r="A194" t="str">
            <v>1806.TW</v>
          </cell>
          <cell r="B194">
            <v>-0.13</v>
          </cell>
          <cell r="C194">
            <v>0.88700000000000001</v>
          </cell>
          <cell r="D194">
            <v>34.687503999999997</v>
          </cell>
          <cell r="E194">
            <v>-9.1599999999999997E-3</v>
          </cell>
          <cell r="F194">
            <v>1.8870000000000001E-2</v>
          </cell>
          <cell r="G194">
            <v>0.28853000000000001</v>
          </cell>
          <cell r="H194">
            <v>0.13158</v>
          </cell>
          <cell r="J194">
            <v>0.80283519999999997</v>
          </cell>
          <cell r="K194">
            <v>8.0370000000000008</v>
          </cell>
        </row>
        <row r="195">
          <cell r="A195" t="str">
            <v>1808.TW</v>
          </cell>
          <cell r="B195">
            <v>15.5</v>
          </cell>
          <cell r="C195">
            <v>0.20699999999999999</v>
          </cell>
          <cell r="D195">
            <v>49.295772999999997</v>
          </cell>
          <cell r="E195">
            <v>0.78852999999999995</v>
          </cell>
          <cell r="F195">
            <v>0.12968001000000001</v>
          </cell>
          <cell r="G195">
            <v>0.36764999999999998</v>
          </cell>
          <cell r="H195">
            <v>0.25781999999999999</v>
          </cell>
          <cell r="I195">
            <v>6.7741939999999996</v>
          </cell>
          <cell r="J195">
            <v>3.5052577999999999</v>
          </cell>
          <cell r="K195">
            <v>68.031000000000006</v>
          </cell>
        </row>
        <row r="196">
          <cell r="A196" t="str">
            <v>1809.TW</v>
          </cell>
          <cell r="B196">
            <v>0.09</v>
          </cell>
          <cell r="C196">
            <v>1.085</v>
          </cell>
          <cell r="D196">
            <v>269.5</v>
          </cell>
          <cell r="E196">
            <v>-4.7999998000000004E-3</v>
          </cell>
          <cell r="F196">
            <v>-4.5999999999999999E-3</v>
          </cell>
          <cell r="G196">
            <v>0.16863</v>
          </cell>
          <cell r="H196">
            <v>1.328E-2</v>
          </cell>
          <cell r="I196">
            <v>299.44443000000001</v>
          </cell>
          <cell r="J196">
            <v>1.5363129</v>
          </cell>
          <cell r="K196">
            <v>14.525</v>
          </cell>
        </row>
        <row r="197">
          <cell r="A197" t="str">
            <v>1810.TW</v>
          </cell>
          <cell r="B197">
            <v>0.04</v>
          </cell>
          <cell r="D197">
            <v>43.695652000000003</v>
          </cell>
          <cell r="E197">
            <v>2.5899999999999999E-3</v>
          </cell>
          <cell r="F197">
            <v>-1.1800000000000001E-3</v>
          </cell>
          <cell r="G197">
            <v>0.24504999999999999</v>
          </cell>
          <cell r="H197">
            <v>-1.9349999999999999E-2</v>
          </cell>
          <cell r="I197">
            <v>502.50002999999998</v>
          </cell>
          <cell r="J197">
            <v>0.88871204999999998</v>
          </cell>
          <cell r="K197">
            <v>16.533000000000001</v>
          </cell>
        </row>
        <row r="198">
          <cell r="A198" t="str">
            <v>1817.TW</v>
          </cell>
          <cell r="B198">
            <v>3.72</v>
          </cell>
          <cell r="C198">
            <v>0.39800000000000002</v>
          </cell>
          <cell r="D198">
            <v>10.394736999999999</v>
          </cell>
          <cell r="E198">
            <v>0.11666000999999999</v>
          </cell>
          <cell r="F198">
            <v>6.6430000000000003E-2</v>
          </cell>
          <cell r="G198">
            <v>0.34293000000000001</v>
          </cell>
          <cell r="H198">
            <v>0.16254999000000001</v>
          </cell>
          <cell r="I198">
            <v>10.618278999999999</v>
          </cell>
          <cell r="J198">
            <v>1.4181087000000001</v>
          </cell>
          <cell r="K198">
            <v>34.697000000000003</v>
          </cell>
        </row>
        <row r="199">
          <cell r="A199" t="str">
            <v>1903.TW</v>
          </cell>
          <cell r="B199">
            <v>0.42</v>
          </cell>
          <cell r="C199">
            <v>0.88600000000000001</v>
          </cell>
          <cell r="E199">
            <v>1.8249999999999999E-2</v>
          </cell>
          <cell r="F199">
            <v>-4.4900000000000001E-3</v>
          </cell>
          <cell r="G199">
            <v>0.49650001999999999</v>
          </cell>
          <cell r="H199">
            <v>-0.16189999999999999</v>
          </cell>
          <cell r="I199">
            <v>151.90477000000001</v>
          </cell>
          <cell r="J199">
            <v>3.8568492000000001</v>
          </cell>
          <cell r="K199">
            <v>0.65800000000000003</v>
          </cell>
        </row>
        <row r="200">
          <cell r="A200" t="str">
            <v>1904.TW</v>
          </cell>
          <cell r="B200">
            <v>0.77</v>
          </cell>
          <cell r="C200">
            <v>0.45700000000000002</v>
          </cell>
          <cell r="D200">
            <v>27.216984</v>
          </cell>
          <cell r="E200">
            <v>3.1630001999999997E-2</v>
          </cell>
          <cell r="F200">
            <v>1.7670000000000002E-2</v>
          </cell>
          <cell r="G200">
            <v>0.18167</v>
          </cell>
          <cell r="H200">
            <v>7.8869999999999996E-2</v>
          </cell>
          <cell r="I200">
            <v>37.467533000000003</v>
          </cell>
          <cell r="J200">
            <v>1.1081236999999999</v>
          </cell>
          <cell r="K200">
            <v>38.045999999999999</v>
          </cell>
        </row>
        <row r="201">
          <cell r="A201" t="str">
            <v>1905.TW</v>
          </cell>
          <cell r="B201">
            <v>-0.53</v>
          </cell>
          <cell r="C201">
            <v>0.97299999999999998</v>
          </cell>
          <cell r="D201">
            <v>761.66669999999999</v>
          </cell>
          <cell r="E201">
            <v>-3.1170000999999999E-2</v>
          </cell>
          <cell r="F201">
            <v>-1.5149999000000001E-2</v>
          </cell>
          <cell r="G201">
            <v>5.2010002999999999E-2</v>
          </cell>
          <cell r="H201">
            <v>8.6599999999999993E-3</v>
          </cell>
          <cell r="J201">
            <v>1.6376406999999999</v>
          </cell>
          <cell r="K201">
            <v>19.28</v>
          </cell>
        </row>
        <row r="202">
          <cell r="A202" t="str">
            <v>1906.TW</v>
          </cell>
          <cell r="B202">
            <v>0.78</v>
          </cell>
          <cell r="E202">
            <v>2.4969999999999999E-2</v>
          </cell>
          <cell r="F202">
            <v>2.5999999999999999E-3</v>
          </cell>
          <cell r="G202">
            <v>6.9949999999999998E-2</v>
          </cell>
          <cell r="H202">
            <v>5.9100003E-3</v>
          </cell>
          <cell r="I202">
            <v>21.089745000000001</v>
          </cell>
          <cell r="J202">
            <v>0.56013349999999995</v>
          </cell>
          <cell r="K202">
            <v>23.434999999999999</v>
          </cell>
        </row>
        <row r="203">
          <cell r="A203" t="str">
            <v>1907.TW</v>
          </cell>
          <cell r="B203">
            <v>1.28</v>
          </cell>
          <cell r="C203">
            <v>0.82199999999999995</v>
          </cell>
          <cell r="D203">
            <v>24.834710000000001</v>
          </cell>
          <cell r="E203">
            <v>2.9240001000000002E-2</v>
          </cell>
          <cell r="F203">
            <v>5.9999996999999996E-4</v>
          </cell>
          <cell r="G203">
            <v>0.13650999999999999</v>
          </cell>
          <cell r="H203">
            <v>3.041E-2</v>
          </cell>
          <cell r="I203">
            <v>23.476562000000001</v>
          </cell>
          <cell r="J203">
            <v>0.85328110000000001</v>
          </cell>
          <cell r="K203">
            <v>44.488</v>
          </cell>
        </row>
        <row r="204">
          <cell r="A204" t="str">
            <v>1909.TW</v>
          </cell>
          <cell r="B204">
            <v>-0.28999999999999998</v>
          </cell>
          <cell r="C204">
            <v>1.1140000000000001</v>
          </cell>
          <cell r="D204">
            <v>-48.666663999999997</v>
          </cell>
          <cell r="E204">
            <v>-1.6750000000000001E-2</v>
          </cell>
          <cell r="F204">
            <v>5.0299999999999997E-3</v>
          </cell>
          <cell r="G204">
            <v>0.10732</v>
          </cell>
          <cell r="H204">
            <v>1.6539999999999999E-2</v>
          </cell>
          <cell r="J204">
            <v>0.86842733999999999</v>
          </cell>
          <cell r="K204">
            <v>35.171999999999997</v>
          </cell>
        </row>
        <row r="205">
          <cell r="A205" t="str">
            <v>2002.TW</v>
          </cell>
          <cell r="B205">
            <v>0.2</v>
          </cell>
          <cell r="C205">
            <v>0.749</v>
          </cell>
          <cell r="D205">
            <v>26.304348000000001</v>
          </cell>
          <cell r="E205">
            <v>1.3509999999999999E-2</v>
          </cell>
          <cell r="F205">
            <v>3.9199999999999999E-3</v>
          </cell>
          <cell r="G205">
            <v>4.759E-2</v>
          </cell>
          <cell r="H205">
            <v>8.2000000000000007E-3</v>
          </cell>
          <cell r="I205">
            <v>121</v>
          </cell>
          <cell r="J205">
            <v>1.1974863</v>
          </cell>
          <cell r="K205">
            <v>23.815999999999999</v>
          </cell>
        </row>
        <row r="206">
          <cell r="A206" t="str">
            <v>2006.TW</v>
          </cell>
          <cell r="B206">
            <v>6.38</v>
          </cell>
          <cell r="C206">
            <v>0.46899999999999997</v>
          </cell>
          <cell r="D206">
            <v>12.375000999999999</v>
          </cell>
          <cell r="E206">
            <v>0.16566</v>
          </cell>
          <cell r="F206">
            <v>6.6720000000000002E-2</v>
          </cell>
          <cell r="G206">
            <v>0.13888</v>
          </cell>
          <cell r="H206">
            <v>9.4700000000000006E-2</v>
          </cell>
          <cell r="I206">
            <v>10.862069</v>
          </cell>
          <cell r="J206">
            <v>1.7342343</v>
          </cell>
          <cell r="K206">
            <v>85.45</v>
          </cell>
        </row>
        <row r="207">
          <cell r="A207" t="str">
            <v>2007.TW</v>
          </cell>
          <cell r="B207">
            <v>-1.77</v>
          </cell>
          <cell r="C207">
            <v>0.73099999999999998</v>
          </cell>
          <cell r="E207">
            <v>-0.15562999</v>
          </cell>
          <cell r="F207">
            <v>-3.338E-2</v>
          </cell>
          <cell r="G207">
            <v>-9.325E-2</v>
          </cell>
          <cell r="H207">
            <v>-0.17468001</v>
          </cell>
          <cell r="J207">
            <v>1.1395751000000001</v>
          </cell>
          <cell r="K207">
            <v>9.4510000000000005</v>
          </cell>
        </row>
        <row r="208">
          <cell r="A208" t="str">
            <v>2008.TW</v>
          </cell>
          <cell r="B208">
            <v>1.94</v>
          </cell>
          <cell r="C208">
            <v>0.42699999999999999</v>
          </cell>
          <cell r="E208">
            <v>0.13821</v>
          </cell>
          <cell r="F208">
            <v>7.4900000000000001E-3</v>
          </cell>
          <cell r="G208">
            <v>0.13800999999999999</v>
          </cell>
          <cell r="H208">
            <v>7.7259994999999998E-2</v>
          </cell>
          <cell r="I208">
            <v>12.757731</v>
          </cell>
          <cell r="J208">
            <v>1.3701285000000001</v>
          </cell>
          <cell r="K208">
            <v>7.5549999999999997</v>
          </cell>
        </row>
        <row r="209">
          <cell r="A209" t="str">
            <v>2009.TW</v>
          </cell>
          <cell r="B209">
            <v>-0.04</v>
          </cell>
          <cell r="D209">
            <v>55.979377999999997</v>
          </cell>
          <cell r="E209">
            <v>-1.9699998999999999E-3</v>
          </cell>
          <cell r="F209">
            <v>-5.3100003999999998E-3</v>
          </cell>
          <cell r="G209">
            <v>-5.13E-3</v>
          </cell>
          <cell r="H209">
            <v>-1.6199999999999999E-3</v>
          </cell>
          <cell r="J209">
            <v>3.2655761000000001</v>
          </cell>
          <cell r="K209">
            <v>7.3579999999999997</v>
          </cell>
        </row>
        <row r="210">
          <cell r="A210" t="str">
            <v>2010.TW</v>
          </cell>
          <cell r="B210">
            <v>1.34</v>
          </cell>
          <cell r="C210">
            <v>0.79900000000000004</v>
          </cell>
          <cell r="D210">
            <v>17.820515</v>
          </cell>
          <cell r="E210">
            <v>7.5370000000000006E-2</v>
          </cell>
          <cell r="F210">
            <v>2.8219999999999999E-2</v>
          </cell>
          <cell r="G210">
            <v>8.3239999999999995E-2</v>
          </cell>
          <cell r="H210">
            <v>5.2580000000000002E-2</v>
          </cell>
          <cell r="I210">
            <v>15.559701</v>
          </cell>
          <cell r="J210">
            <v>1.1549327</v>
          </cell>
          <cell r="K210">
            <v>32.725000000000001</v>
          </cell>
        </row>
        <row r="211">
          <cell r="A211" t="str">
            <v>2012.TW</v>
          </cell>
          <cell r="B211">
            <v>0.83</v>
          </cell>
          <cell r="C211">
            <v>0.64700000000000002</v>
          </cell>
          <cell r="D211">
            <v>6.7226889999999999</v>
          </cell>
          <cell r="E211">
            <v>7.1080000000000004E-2</v>
          </cell>
          <cell r="F211">
            <v>2.3009999999999999E-2</v>
          </cell>
          <cell r="G211">
            <v>0.15590999999999999</v>
          </cell>
          <cell r="H211">
            <v>5.289E-2</v>
          </cell>
          <cell r="I211">
            <v>28.915662999999999</v>
          </cell>
          <cell r="J211">
            <v>1.5638236000000001</v>
          </cell>
          <cell r="K211">
            <v>30.353999999999999</v>
          </cell>
        </row>
        <row r="212">
          <cell r="A212" t="str">
            <v>2013.TW</v>
          </cell>
          <cell r="B212">
            <v>2.78</v>
          </cell>
          <cell r="C212">
            <v>0.72199999999999998</v>
          </cell>
          <cell r="E212">
            <v>0.10288999</v>
          </cell>
          <cell r="F212">
            <v>2.4039999999999999E-2</v>
          </cell>
          <cell r="G212">
            <v>4.9939999999999998E-2</v>
          </cell>
          <cell r="H212">
            <v>3.2379999999999999E-2</v>
          </cell>
          <cell r="I212">
            <v>21.115107999999999</v>
          </cell>
          <cell r="J212">
            <v>2.1557107000000002</v>
          </cell>
          <cell r="K212">
            <v>93.001000000000005</v>
          </cell>
        </row>
        <row r="213">
          <cell r="A213" t="str">
            <v>2014.TW</v>
          </cell>
          <cell r="B213">
            <v>-0.13</v>
          </cell>
          <cell r="C213">
            <v>1.5620000000000001</v>
          </cell>
          <cell r="D213">
            <v>12.734807</v>
          </cell>
          <cell r="E213">
            <v>-1.048E-2</v>
          </cell>
          <cell r="F213">
            <v>-8.2799999999999992E-3</v>
          </cell>
          <cell r="G213">
            <v>1.9300000000000001E-3</v>
          </cell>
          <cell r="H213">
            <v>5.62E-3</v>
          </cell>
          <cell r="J213">
            <v>2.1745280999999999</v>
          </cell>
          <cell r="K213">
            <v>25.652000000000001</v>
          </cell>
        </row>
        <row r="214">
          <cell r="A214" t="str">
            <v>2015.TW</v>
          </cell>
          <cell r="B214">
            <v>4.08</v>
          </cell>
          <cell r="C214">
            <v>0.71599999999999997</v>
          </cell>
          <cell r="D214">
            <v>16.252822999999999</v>
          </cell>
          <cell r="E214">
            <v>0.11726</v>
          </cell>
          <cell r="F214">
            <v>6.3079999999999997E-2</v>
          </cell>
          <cell r="G214">
            <v>0.102919996</v>
          </cell>
          <cell r="H214">
            <v>8.1619999999999998E-2</v>
          </cell>
          <cell r="I214">
            <v>17.647058000000001</v>
          </cell>
          <cell r="J214">
            <v>2.0470247000000001</v>
          </cell>
          <cell r="K214">
            <v>59.55</v>
          </cell>
        </row>
        <row r="215">
          <cell r="A215" t="str">
            <v>2017.TW</v>
          </cell>
          <cell r="B215">
            <v>0.06</v>
          </cell>
          <cell r="C215">
            <v>0.65</v>
          </cell>
          <cell r="E215">
            <v>-3.3230000000000003E-2</v>
          </cell>
          <cell r="F215">
            <v>-2.5579999999999999E-2</v>
          </cell>
          <cell r="G215">
            <v>-1.635E-2</v>
          </cell>
          <cell r="H215">
            <v>-0.20752999999999999</v>
          </cell>
          <cell r="I215">
            <v>245.83333999999999</v>
          </cell>
          <cell r="J215">
            <v>1.1831235</v>
          </cell>
          <cell r="K215">
            <v>8.0020000000000007</v>
          </cell>
        </row>
        <row r="216">
          <cell r="A216" t="str">
            <v>2020.TW</v>
          </cell>
          <cell r="B216">
            <v>5.77</v>
          </cell>
          <cell r="D216">
            <v>30.220586999999998</v>
          </cell>
          <cell r="E216">
            <v>0.35467997000000001</v>
          </cell>
          <cell r="F216">
            <v>3.9170000000000003E-2</v>
          </cell>
          <cell r="G216">
            <v>0.12401</v>
          </cell>
          <cell r="H216">
            <v>8.5070000000000007E-2</v>
          </cell>
          <cell r="I216">
            <v>7.1230500000000001</v>
          </cell>
          <cell r="J216">
            <v>2.2433274000000001</v>
          </cell>
          <cell r="K216">
            <v>30.477</v>
          </cell>
        </row>
        <row r="217">
          <cell r="A217" t="str">
            <v>2022.TW</v>
          </cell>
          <cell r="B217">
            <v>0.61</v>
          </cell>
          <cell r="C217">
            <v>1.056</v>
          </cell>
          <cell r="E217">
            <v>5.1240000000000001E-2</v>
          </cell>
          <cell r="F217">
            <v>2.895E-2</v>
          </cell>
          <cell r="G217">
            <v>0.14102000000000001</v>
          </cell>
          <cell r="H217">
            <v>4.795E-2</v>
          </cell>
          <cell r="I217">
            <v>19.918032</v>
          </cell>
          <cell r="J217">
            <v>1.1328670999999999</v>
          </cell>
          <cell r="K217">
            <v>24.972999999999999</v>
          </cell>
        </row>
        <row r="218">
          <cell r="A218" t="str">
            <v>2023.TW</v>
          </cell>
          <cell r="B218">
            <v>-0.54</v>
          </cell>
          <cell r="C218">
            <v>0.748</v>
          </cell>
          <cell r="D218">
            <v>41.052630000000001</v>
          </cell>
          <cell r="E218">
            <v>-4.5969999999999997E-2</v>
          </cell>
          <cell r="F218">
            <v>1.0779999E-2</v>
          </cell>
          <cell r="G218">
            <v>9.1560000000000002E-2</v>
          </cell>
          <cell r="H218">
            <v>1.264E-2</v>
          </cell>
          <cell r="J218">
            <v>1.0264508999999999</v>
          </cell>
          <cell r="K218">
            <v>37.341999999999999</v>
          </cell>
        </row>
        <row r="219">
          <cell r="A219" t="str">
            <v>2024.TW</v>
          </cell>
          <cell r="B219">
            <v>-0.41</v>
          </cell>
          <cell r="C219">
            <v>0.28799999999999998</v>
          </cell>
          <cell r="E219">
            <v>-4.7840000000000001E-2</v>
          </cell>
          <cell r="F219">
            <v>-1.396E-2</v>
          </cell>
          <cell r="G219">
            <v>1.9949999999999999E-2</v>
          </cell>
          <cell r="H219">
            <v>-2.6020000000000001E-2</v>
          </cell>
          <cell r="J219">
            <v>2.0814881000000001</v>
          </cell>
          <cell r="K219">
            <v>9.3989999999999991</v>
          </cell>
        </row>
        <row r="220">
          <cell r="A220" t="str">
            <v>2025.TW</v>
          </cell>
          <cell r="B220">
            <v>0.6</v>
          </cell>
          <cell r="C220">
            <v>0.495</v>
          </cell>
          <cell r="E220">
            <v>0.14391999999999999</v>
          </cell>
          <cell r="F220">
            <v>-7.1129999999999999E-2</v>
          </cell>
          <cell r="G220">
            <v>-0.21096000000000001</v>
          </cell>
          <cell r="H220">
            <v>-0.25656000000000001</v>
          </cell>
          <cell r="I220">
            <v>20.916665999999999</v>
          </cell>
          <cell r="J220">
            <v>2.0702739000000001</v>
          </cell>
          <cell r="K220">
            <v>2.6269999999999998</v>
          </cell>
        </row>
        <row r="221">
          <cell r="A221" t="str">
            <v>2027.TW</v>
          </cell>
          <cell r="B221">
            <v>1.92</v>
          </cell>
          <cell r="C221">
            <v>0.73099999999999998</v>
          </cell>
          <cell r="D221">
            <v>13.065068</v>
          </cell>
          <cell r="E221">
            <v>9.1800004000000004E-2</v>
          </cell>
          <cell r="F221">
            <v>3.9379999999999998E-2</v>
          </cell>
          <cell r="G221">
            <v>0.19214999999999999</v>
          </cell>
          <cell r="H221">
            <v>4.5700002000000003E-2</v>
          </cell>
          <cell r="I221">
            <v>19.869793000000001</v>
          </cell>
          <cell r="J221">
            <v>1.2970014999999999</v>
          </cell>
          <cell r="K221">
            <v>43.603999999999999</v>
          </cell>
        </row>
        <row r="222">
          <cell r="A222" t="str">
            <v>2028.TW</v>
          </cell>
          <cell r="B222">
            <v>1.19</v>
          </cell>
          <cell r="C222">
            <v>1.244</v>
          </cell>
          <cell r="E222">
            <v>9.4259999999999997E-2</v>
          </cell>
          <cell r="F222">
            <v>3.739E-2</v>
          </cell>
          <cell r="G222">
            <v>6.5349995999999994E-2</v>
          </cell>
          <cell r="H222">
            <v>5.0440001999999998E-2</v>
          </cell>
          <cell r="I222">
            <v>23.067226000000002</v>
          </cell>
          <cell r="J222">
            <v>1.9952027999999999</v>
          </cell>
          <cell r="K222">
            <v>32.316000000000003</v>
          </cell>
        </row>
        <row r="223">
          <cell r="A223" t="str">
            <v>2029.TW</v>
          </cell>
          <cell r="B223">
            <v>1.94</v>
          </cell>
          <cell r="C223">
            <v>0.88200000000000001</v>
          </cell>
          <cell r="D223">
            <v>45</v>
          </cell>
          <cell r="E223">
            <v>6.3719999999999999E-2</v>
          </cell>
          <cell r="F223">
            <v>4.3439999999999999E-2</v>
          </cell>
          <cell r="G223">
            <v>0.109639995</v>
          </cell>
          <cell r="H223">
            <v>7.0360000000000006E-2</v>
          </cell>
          <cell r="I223">
            <v>14.613401</v>
          </cell>
          <cell r="J223">
            <v>0.91487026000000005</v>
          </cell>
          <cell r="K223">
            <v>38.573999999999998</v>
          </cell>
        </row>
        <row r="224">
          <cell r="A224" t="str">
            <v>2030.TW</v>
          </cell>
          <cell r="B224">
            <v>-0.46</v>
          </cell>
          <cell r="C224">
            <v>0.56899999999999995</v>
          </cell>
          <cell r="D224">
            <v>12.000000999999999</v>
          </cell>
          <cell r="E224">
            <v>1.0140000999999999E-2</v>
          </cell>
          <cell r="F224">
            <v>1.2990000999999999E-2</v>
          </cell>
          <cell r="G224">
            <v>7.2889999999999996E-2</v>
          </cell>
          <cell r="H224">
            <v>1.0720001E-2</v>
          </cell>
          <cell r="J224">
            <v>1.0825283999999999</v>
          </cell>
          <cell r="K224">
            <v>45.831000000000003</v>
          </cell>
        </row>
        <row r="225">
          <cell r="A225" t="str">
            <v>2031.TW</v>
          </cell>
          <cell r="B225">
            <v>6.07</v>
          </cell>
          <cell r="C225">
            <v>1.163</v>
          </cell>
          <cell r="D225">
            <v>10.770576999999999</v>
          </cell>
          <cell r="E225">
            <v>0.15642998999999999</v>
          </cell>
          <cell r="F225">
            <v>2.0320000000000001E-2</v>
          </cell>
          <cell r="G225">
            <v>8.9940004000000004E-2</v>
          </cell>
          <cell r="H225">
            <v>4.5440003E-2</v>
          </cell>
          <cell r="I225">
            <v>10.131796</v>
          </cell>
          <cell r="J225">
            <v>1.7418642</v>
          </cell>
          <cell r="K225">
            <v>50.055</v>
          </cell>
        </row>
        <row r="226">
          <cell r="A226" t="str">
            <v>2032.TW</v>
          </cell>
          <cell r="B226">
            <v>0.03</v>
          </cell>
          <cell r="C226">
            <v>0.94599999999999995</v>
          </cell>
          <cell r="E226">
            <v>-1.239E-2</v>
          </cell>
          <cell r="F226">
            <v>-1.9279999999999999E-2</v>
          </cell>
          <cell r="G226">
            <v>1.5440000000000001E-2</v>
          </cell>
          <cell r="H226">
            <v>-2.341E-2</v>
          </cell>
          <cell r="I226">
            <v>586.66669999999999</v>
          </cell>
          <cell r="J226">
            <v>1.3870281</v>
          </cell>
          <cell r="K226">
            <v>21.928999999999998</v>
          </cell>
        </row>
        <row r="227">
          <cell r="A227" t="str">
            <v>2033.TW</v>
          </cell>
          <cell r="B227">
            <v>0.08</v>
          </cell>
          <cell r="C227">
            <v>0.75600000000000001</v>
          </cell>
          <cell r="D227">
            <v>70.652175999999997</v>
          </cell>
          <cell r="E227">
            <v>-3.0300000000000001E-3</v>
          </cell>
          <cell r="F227">
            <v>-2.9699997999999999E-3</v>
          </cell>
          <cell r="G227">
            <v>8.8859999999999995E-2</v>
          </cell>
          <cell r="H227">
            <v>2.479E-2</v>
          </cell>
          <cell r="I227">
            <v>203.125</v>
          </cell>
          <cell r="J227">
            <v>1.2748098000000001</v>
          </cell>
          <cell r="K227">
            <v>7.2690000000000001</v>
          </cell>
        </row>
        <row r="228">
          <cell r="A228" t="str">
            <v>2034.TW</v>
          </cell>
          <cell r="B228">
            <v>-0.49</v>
          </cell>
          <cell r="D228">
            <v>19.11111</v>
          </cell>
          <cell r="E228">
            <v>-2.1059999999999999E-2</v>
          </cell>
          <cell r="F228">
            <v>1.401E-2</v>
          </cell>
          <cell r="G228">
            <v>8.695E-2</v>
          </cell>
          <cell r="H228">
            <v>7.1120000000000003E-2</v>
          </cell>
          <cell r="J228">
            <v>1.3106426</v>
          </cell>
          <cell r="K228">
            <v>31.54</v>
          </cell>
        </row>
        <row r="229">
          <cell r="A229" t="str">
            <v>2038.TW</v>
          </cell>
          <cell r="B229">
            <v>0.25</v>
          </cell>
          <cell r="C229">
            <v>1.56</v>
          </cell>
          <cell r="E229">
            <v>7.5900000000000004E-3</v>
          </cell>
          <cell r="F229">
            <v>3.2100000000000002E-3</v>
          </cell>
          <cell r="G229">
            <v>2.6939999999999999E-2</v>
          </cell>
          <cell r="H229">
            <v>6.4900000000000001E-3</v>
          </cell>
          <cell r="I229">
            <v>85.4</v>
          </cell>
          <cell r="J229">
            <v>1.0985336000000001</v>
          </cell>
          <cell r="K229">
            <v>49.204999999999998</v>
          </cell>
        </row>
        <row r="230">
          <cell r="A230" t="str">
            <v>2049.TW</v>
          </cell>
          <cell r="B230">
            <v>5.62</v>
          </cell>
          <cell r="C230">
            <v>1.409</v>
          </cell>
          <cell r="D230">
            <v>23.150963000000001</v>
          </cell>
          <cell r="E230">
            <v>5.2270003000000002E-2</v>
          </cell>
          <cell r="F230">
            <v>3.1989999999999998E-2</v>
          </cell>
          <cell r="G230">
            <v>0.31078</v>
          </cell>
          <cell r="H230">
            <v>3.1050000000000001E-2</v>
          </cell>
          <cell r="I230">
            <v>40.658363000000001</v>
          </cell>
          <cell r="J230">
            <v>2.3098774</v>
          </cell>
          <cell r="K230">
            <v>69.625</v>
          </cell>
        </row>
        <row r="231">
          <cell r="A231" t="str">
            <v>2059.TW</v>
          </cell>
          <cell r="B231">
            <v>37.74</v>
          </cell>
          <cell r="D231">
            <v>22.317361999999999</v>
          </cell>
          <cell r="E231">
            <v>0.21405001000000001</v>
          </cell>
          <cell r="F231">
            <v>0.10067</v>
          </cell>
          <cell r="G231">
            <v>0.62111000000000005</v>
          </cell>
          <cell r="H231">
            <v>0.52182996000000004</v>
          </cell>
          <cell r="I231">
            <v>32.458927000000003</v>
          </cell>
          <cell r="J231">
            <v>6.5400305000000003</v>
          </cell>
          <cell r="K231">
            <v>68.628</v>
          </cell>
        </row>
        <row r="232">
          <cell r="A232" t="str">
            <v>2062.TW</v>
          </cell>
          <cell r="B232">
            <v>2.48</v>
          </cell>
          <cell r="C232">
            <v>0.68799999999999994</v>
          </cell>
          <cell r="D232">
            <v>11.310862</v>
          </cell>
          <cell r="E232">
            <v>4.2909999999999997E-2</v>
          </cell>
          <cell r="F232">
            <v>1.6889999999999999E-2</v>
          </cell>
          <cell r="G232">
            <v>0.119160004</v>
          </cell>
          <cell r="H232">
            <v>6.8059999999999996E-2</v>
          </cell>
          <cell r="I232">
            <v>12.17742</v>
          </cell>
          <cell r="J232">
            <v>0.82237289999999996</v>
          </cell>
          <cell r="K232">
            <v>37.835999999999999</v>
          </cell>
        </row>
        <row r="233">
          <cell r="A233" t="str">
            <v>2069.TW</v>
          </cell>
          <cell r="B233">
            <v>-1.18</v>
          </cell>
          <cell r="C233">
            <v>0.64200000000000002</v>
          </cell>
          <cell r="E233">
            <v>-4.947E-2</v>
          </cell>
          <cell r="G233">
            <v>3.3439999999999998E-2</v>
          </cell>
          <cell r="H233">
            <v>-2.8889999E-2</v>
          </cell>
          <cell r="J233">
            <v>0.74378330000000004</v>
          </cell>
          <cell r="K233">
            <v>68.748000000000005</v>
          </cell>
        </row>
        <row r="234">
          <cell r="A234" t="str">
            <v>2101.TW</v>
          </cell>
          <cell r="B234">
            <v>0.24</v>
          </cell>
          <cell r="C234">
            <v>0.35699999999999998</v>
          </cell>
          <cell r="D234">
            <v>118.54167</v>
          </cell>
          <cell r="E234">
            <v>1.29700005E-2</v>
          </cell>
          <cell r="F234">
            <v>6.9999998000000001E-3</v>
          </cell>
          <cell r="G234">
            <v>0.19511998999999999</v>
          </cell>
          <cell r="H234">
            <v>9.9809999999999996E-2</v>
          </cell>
          <cell r="I234">
            <v>237.08333999999999</v>
          </cell>
          <cell r="J234">
            <v>4.5809517</v>
          </cell>
          <cell r="K234">
            <v>9.4160000000000004</v>
          </cell>
        </row>
        <row r="235">
          <cell r="A235" t="str">
            <v>2102.TW</v>
          </cell>
          <cell r="B235">
            <v>-2.88</v>
          </cell>
          <cell r="C235">
            <v>0.63900000000000001</v>
          </cell>
          <cell r="E235">
            <v>-0.30963000000000002</v>
          </cell>
          <cell r="F235">
            <v>-5.6570000000000002E-2</v>
          </cell>
          <cell r="G235">
            <v>-0.62028000000000005</v>
          </cell>
          <cell r="H235">
            <v>-3.0824600000000002</v>
          </cell>
          <cell r="J235">
            <v>1.2976220999999999</v>
          </cell>
          <cell r="K235">
            <v>1.0409999999999999</v>
          </cell>
        </row>
        <row r="236">
          <cell r="A236" t="str">
            <v>2103.TW</v>
          </cell>
          <cell r="B236">
            <v>0.83</v>
          </cell>
          <cell r="D236">
            <v>25.860213999999999</v>
          </cell>
          <cell r="E236">
            <v>4.6100000000000002E-2</v>
          </cell>
          <cell r="F236">
            <v>1.694E-2</v>
          </cell>
          <cell r="G236">
            <v>0.10750999999999999</v>
          </cell>
          <cell r="H236">
            <v>4.7559999999999998E-2</v>
          </cell>
          <cell r="I236">
            <v>28.975902999999999</v>
          </cell>
          <cell r="J236">
            <v>0.98792310000000005</v>
          </cell>
          <cell r="K236">
            <v>38.938000000000002</v>
          </cell>
        </row>
        <row r="237">
          <cell r="A237" t="str">
            <v>2104.TW</v>
          </cell>
          <cell r="B237">
            <v>-0.78</v>
          </cell>
          <cell r="C237">
            <v>0.73099999999999998</v>
          </cell>
          <cell r="D237">
            <v>66.111109999999996</v>
          </cell>
          <cell r="E237">
            <v>-1.52900005E-2</v>
          </cell>
          <cell r="F237">
            <v>1.6300001E-3</v>
          </cell>
          <cell r="G237">
            <v>8.1999995000000006E-2</v>
          </cell>
          <cell r="H237">
            <v>3.424E-2</v>
          </cell>
          <cell r="J237">
            <v>0.51576180000000005</v>
          </cell>
          <cell r="K237">
            <v>18.428000000000001</v>
          </cell>
        </row>
        <row r="238">
          <cell r="A238" t="str">
            <v>2105.TW</v>
          </cell>
          <cell r="B238">
            <v>2.0299999999999998</v>
          </cell>
          <cell r="C238">
            <v>0.51400000000000001</v>
          </cell>
          <cell r="D238">
            <v>18.790849999999999</v>
          </cell>
          <cell r="E238">
            <v>9.5219999999999999E-2</v>
          </cell>
          <cell r="F238">
            <v>4.8759999999999998E-2</v>
          </cell>
          <cell r="G238">
            <v>0.25247999999999998</v>
          </cell>
          <cell r="H238">
            <v>0.115830004</v>
          </cell>
          <cell r="I238">
            <v>28.325123000000001</v>
          </cell>
          <cell r="J238">
            <v>2.2639577000000002</v>
          </cell>
          <cell r="K238">
            <v>29.707999999999998</v>
          </cell>
        </row>
        <row r="239">
          <cell r="A239" t="str">
            <v>2106.TW</v>
          </cell>
          <cell r="B239">
            <v>1.78</v>
          </cell>
          <cell r="C239">
            <v>0.29299999999999998</v>
          </cell>
          <cell r="D239">
            <v>23.943663000000001</v>
          </cell>
          <cell r="E239">
            <v>4.5229997000000001E-2</v>
          </cell>
          <cell r="F239">
            <v>1.7919999999999998E-2</v>
          </cell>
          <cell r="G239">
            <v>0.19373000000000001</v>
          </cell>
          <cell r="H239">
            <v>7.4950000000000003E-2</v>
          </cell>
          <cell r="I239">
            <v>19.101123999999999</v>
          </cell>
          <cell r="J239">
            <v>1.6586984</v>
          </cell>
          <cell r="K239">
            <v>36.070999999999998</v>
          </cell>
        </row>
        <row r="240">
          <cell r="A240" t="str">
            <v>2107.TW</v>
          </cell>
          <cell r="B240">
            <v>1.8</v>
          </cell>
          <cell r="C240">
            <v>0.60299999999999998</v>
          </cell>
          <cell r="E240">
            <v>4.2770000000000002E-2</v>
          </cell>
          <cell r="F240">
            <v>8.909999E-3</v>
          </cell>
          <cell r="G240">
            <v>0.30934</v>
          </cell>
          <cell r="H240">
            <v>9.9779989999999999E-2</v>
          </cell>
          <cell r="I240">
            <v>14.722222</v>
          </cell>
          <cell r="J240">
            <v>0.64868300000000001</v>
          </cell>
          <cell r="K240">
            <v>4.2060000000000004</v>
          </cell>
        </row>
        <row r="241">
          <cell r="A241" t="str">
            <v>2108.TW</v>
          </cell>
          <cell r="B241">
            <v>1.3</v>
          </cell>
          <cell r="D241">
            <v>10.237389</v>
          </cell>
          <cell r="E241">
            <v>6.0049999999999999E-2</v>
          </cell>
          <cell r="F241">
            <v>2.8330000000000001E-2</v>
          </cell>
          <cell r="G241">
            <v>0.23066998999999999</v>
          </cell>
          <cell r="H241">
            <v>7.671E-2</v>
          </cell>
          <cell r="I241">
            <v>26.538461999999999</v>
          </cell>
          <cell r="J241">
            <v>1.2196847</v>
          </cell>
          <cell r="K241">
            <v>18.038</v>
          </cell>
        </row>
        <row r="242">
          <cell r="A242" t="str">
            <v>2109.TW</v>
          </cell>
          <cell r="B242">
            <v>1.75</v>
          </cell>
          <cell r="C242">
            <v>0.48299999999999998</v>
          </cell>
          <cell r="E242">
            <v>0.10829999999999999</v>
          </cell>
          <cell r="F242">
            <v>3.5529999999999999E-2</v>
          </cell>
          <cell r="G242">
            <v>0.21945999999999999</v>
          </cell>
          <cell r="H242">
            <v>0.18432999999999999</v>
          </cell>
          <cell r="I242">
            <v>10.571427999999999</v>
          </cell>
          <cell r="J242">
            <v>1.4982184000000001</v>
          </cell>
          <cell r="K242">
            <v>16.733000000000001</v>
          </cell>
        </row>
        <row r="243">
          <cell r="A243" t="str">
            <v>2114.TW</v>
          </cell>
          <cell r="B243">
            <v>6.02</v>
          </cell>
          <cell r="C243">
            <v>0.39100000000000001</v>
          </cell>
          <cell r="E243">
            <v>0.15404999999999999</v>
          </cell>
          <cell r="F243">
            <v>8.906E-2</v>
          </cell>
          <cell r="G243">
            <v>0.42312</v>
          </cell>
          <cell r="H243">
            <v>0.33838000000000001</v>
          </cell>
          <cell r="I243">
            <v>18.521595000000001</v>
          </cell>
          <cell r="J243">
            <v>2.8155142999999998</v>
          </cell>
          <cell r="K243">
            <v>19.978000000000002</v>
          </cell>
        </row>
        <row r="244">
          <cell r="A244" t="str">
            <v>2115.TW</v>
          </cell>
          <cell r="B244">
            <v>0.94</v>
          </cell>
          <cell r="D244">
            <v>13.072288500000001</v>
          </cell>
          <cell r="E244">
            <v>2.9690001000000001E-2</v>
          </cell>
          <cell r="F244">
            <v>2.8269999000000001E-2</v>
          </cell>
          <cell r="G244">
            <v>0.20660999999999999</v>
          </cell>
          <cell r="H244">
            <v>0.10047</v>
          </cell>
          <cell r="I244">
            <v>34.627659999999999</v>
          </cell>
          <cell r="J244">
            <v>1.0154105</v>
          </cell>
          <cell r="K244">
            <v>27.498999999999999</v>
          </cell>
        </row>
        <row r="245">
          <cell r="A245" t="str">
            <v>2201.TW</v>
          </cell>
          <cell r="B245">
            <v>4.01</v>
          </cell>
          <cell r="C245">
            <v>0.92200000000000004</v>
          </cell>
          <cell r="D245">
            <v>11.860465</v>
          </cell>
          <cell r="E245">
            <v>0.105349995</v>
          </cell>
          <cell r="F245">
            <v>1.4710000000000001E-2</v>
          </cell>
          <cell r="G245">
            <v>0.35410999999999998</v>
          </cell>
          <cell r="H245">
            <v>7.1690000000000004E-2</v>
          </cell>
          <cell r="I245">
            <v>17.805485000000001</v>
          </cell>
          <cell r="J245">
            <v>1.2661595000000001</v>
          </cell>
          <cell r="K245">
            <v>81.069000000000003</v>
          </cell>
        </row>
        <row r="246">
          <cell r="A246" t="str">
            <v>2204.TW</v>
          </cell>
          <cell r="B246">
            <v>9.93</v>
          </cell>
          <cell r="D246">
            <v>10.786802</v>
          </cell>
          <cell r="E246">
            <v>0.15473999999999999</v>
          </cell>
          <cell r="F246">
            <v>3.6199997999999997E-2</v>
          </cell>
          <cell r="G246">
            <v>0.15537999999999999</v>
          </cell>
          <cell r="H246">
            <v>7.2410000000000002E-2</v>
          </cell>
          <cell r="I246">
            <v>12.839879</v>
          </cell>
          <cell r="J246">
            <v>2.0526110000000002</v>
          </cell>
          <cell r="K246">
            <v>76.397000000000006</v>
          </cell>
        </row>
        <row r="247">
          <cell r="A247" t="str">
            <v>2206.TW</v>
          </cell>
          <cell r="B247">
            <v>7.98</v>
          </cell>
          <cell r="C247">
            <v>0.32600000000000001</v>
          </cell>
          <cell r="E247">
            <v>0.29202</v>
          </cell>
          <cell r="F247">
            <v>6.3729999999999995E-2</v>
          </cell>
          <cell r="G247">
            <v>0.20802999999999999</v>
          </cell>
          <cell r="H247">
            <v>7.0949999999999999E-2</v>
          </cell>
          <cell r="I247">
            <v>9.7243110000000001</v>
          </cell>
          <cell r="J247">
            <v>2.7448619999999999</v>
          </cell>
          <cell r="K247">
            <v>81.328000000000003</v>
          </cell>
        </row>
        <row r="248">
          <cell r="A248" t="str">
            <v>2207.TW</v>
          </cell>
          <cell r="B248">
            <v>42.46</v>
          </cell>
          <cell r="C248">
            <v>0.83799999999999997</v>
          </cell>
          <cell r="D248">
            <v>12.988676999999999</v>
          </cell>
          <cell r="E248">
            <v>0.31234000000000001</v>
          </cell>
          <cell r="F248">
            <v>4.8839998000000003E-2</v>
          </cell>
          <cell r="G248">
            <v>0.21023000999999999</v>
          </cell>
          <cell r="H248">
            <v>0.14083000000000001</v>
          </cell>
          <cell r="I248">
            <v>14.31936</v>
          </cell>
          <cell r="J248">
            <v>5.1539396999999996</v>
          </cell>
          <cell r="K248">
            <v>506.75</v>
          </cell>
        </row>
        <row r="249">
          <cell r="A249" t="str">
            <v>2208.TW</v>
          </cell>
          <cell r="B249">
            <v>-2.77</v>
          </cell>
          <cell r="C249">
            <v>0.95799999999999996</v>
          </cell>
          <cell r="D249">
            <v>-4.2263279999999996</v>
          </cell>
          <cell r="E249">
            <v>-0.49145</v>
          </cell>
          <cell r="F249">
            <v>-4.1250000000000002E-2</v>
          </cell>
          <cell r="G249">
            <v>-0.11228</v>
          </cell>
          <cell r="H249">
            <v>-0.10536</v>
          </cell>
          <cell r="J249">
            <v>2.5540821999999999</v>
          </cell>
          <cell r="K249">
            <v>23.015000000000001</v>
          </cell>
        </row>
        <row r="250">
          <cell r="A250" t="str">
            <v>2211.TW</v>
          </cell>
          <cell r="B250">
            <v>8.7799999999999994</v>
          </cell>
          <cell r="C250">
            <v>0.58499999999999996</v>
          </cell>
          <cell r="D250">
            <v>28.150406</v>
          </cell>
          <cell r="E250">
            <v>0.16409999</v>
          </cell>
          <cell r="F250">
            <v>6.1550002999999999E-2</v>
          </cell>
          <cell r="G250">
            <v>0.35127000000000003</v>
          </cell>
          <cell r="H250">
            <v>0.30717</v>
          </cell>
          <cell r="I250">
            <v>15.774487499999999</v>
          </cell>
          <cell r="J250">
            <v>2.3762546000000002</v>
          </cell>
          <cell r="K250">
            <v>26.59</v>
          </cell>
        </row>
        <row r="251">
          <cell r="A251" t="str">
            <v>2227.TW</v>
          </cell>
          <cell r="B251">
            <v>4.58</v>
          </cell>
          <cell r="C251">
            <v>0.52700000000000002</v>
          </cell>
          <cell r="D251">
            <v>6.9889783999999997</v>
          </cell>
          <cell r="E251">
            <v>7.1129999999999999E-2</v>
          </cell>
          <cell r="F251">
            <v>6.4099999999999999E-3</v>
          </cell>
          <cell r="G251">
            <v>0.12020001</v>
          </cell>
          <cell r="H251">
            <v>3.6389999999999999E-2</v>
          </cell>
          <cell r="I251">
            <v>30.458514999999998</v>
          </cell>
          <cell r="J251">
            <v>2.2060217999999998</v>
          </cell>
          <cell r="K251">
            <v>88.841999999999999</v>
          </cell>
        </row>
        <row r="252">
          <cell r="A252" t="str">
            <v>2228.TW</v>
          </cell>
          <cell r="B252">
            <v>9.02</v>
          </cell>
          <cell r="C252">
            <v>0.624</v>
          </cell>
          <cell r="D252">
            <v>13.836104000000001</v>
          </cell>
          <cell r="E252">
            <v>0.15221999999999999</v>
          </cell>
          <cell r="F252">
            <v>6.0939997000000003E-2</v>
          </cell>
          <cell r="G252">
            <v>0.25152999999999998</v>
          </cell>
          <cell r="H252">
            <v>0.11921</v>
          </cell>
          <cell r="I252">
            <v>12.915742</v>
          </cell>
          <cell r="J252">
            <v>1.8760365999999999</v>
          </cell>
          <cell r="K252">
            <v>66.14</v>
          </cell>
        </row>
        <row r="253">
          <cell r="A253" t="str">
            <v>2231.TW</v>
          </cell>
          <cell r="B253">
            <v>2.74</v>
          </cell>
          <cell r="C253">
            <v>0.874</v>
          </cell>
          <cell r="D253">
            <v>14.435389499999999</v>
          </cell>
          <cell r="E253">
            <v>6.1109999999999998E-2</v>
          </cell>
          <cell r="F253">
            <v>2.7650000000000001E-2</v>
          </cell>
          <cell r="G253">
            <v>0.39751998</v>
          </cell>
          <cell r="H253">
            <v>-4.2119999999999998E-2</v>
          </cell>
          <cell r="I253">
            <v>45.255474</v>
          </cell>
          <cell r="J253">
            <v>4.1504890000000003</v>
          </cell>
          <cell r="K253">
            <v>31.215</v>
          </cell>
        </row>
        <row r="254">
          <cell r="A254" t="str">
            <v>2233.TW</v>
          </cell>
          <cell r="B254">
            <v>9.6999999999999993</v>
          </cell>
          <cell r="D254">
            <v>12.641508999999999</v>
          </cell>
          <cell r="E254">
            <v>0.15861</v>
          </cell>
          <cell r="F254">
            <v>7.1239999999999998E-2</v>
          </cell>
          <cell r="G254">
            <v>0.34429999999999999</v>
          </cell>
          <cell r="H254">
            <v>0.18740999999999999</v>
          </cell>
          <cell r="I254">
            <v>13.814432999999999</v>
          </cell>
          <cell r="J254">
            <v>2.1169704999999999</v>
          </cell>
          <cell r="K254">
            <v>56.71</v>
          </cell>
        </row>
        <row r="255">
          <cell r="A255" t="str">
            <v>2236.TW</v>
          </cell>
          <cell r="B255">
            <v>2.5</v>
          </cell>
          <cell r="C255">
            <v>0.90600000000000003</v>
          </cell>
          <cell r="D255">
            <v>17.678570000000001</v>
          </cell>
          <cell r="E255">
            <v>9.3280000000000002E-2</v>
          </cell>
          <cell r="F255">
            <v>4.9930000000000002E-2</v>
          </cell>
          <cell r="G255">
            <v>0.31859999999999999</v>
          </cell>
          <cell r="H255">
            <v>0.18391001000000001</v>
          </cell>
          <cell r="I255">
            <v>31.679998000000001</v>
          </cell>
          <cell r="J255">
            <v>2.5808973000000002</v>
          </cell>
          <cell r="K255">
            <v>39</v>
          </cell>
        </row>
        <row r="256">
          <cell r="A256" t="str">
            <v>2239.TW</v>
          </cell>
          <cell r="B256">
            <v>2.2000000000000002</v>
          </cell>
          <cell r="C256">
            <v>0.97499999999999998</v>
          </cell>
          <cell r="D256">
            <v>7.5261784</v>
          </cell>
          <cell r="E256">
            <v>1.512E-2</v>
          </cell>
          <cell r="F256">
            <v>1.0190001000000001E-2</v>
          </cell>
          <cell r="G256">
            <v>0.12925</v>
          </cell>
          <cell r="H256">
            <v>3.533E-2</v>
          </cell>
          <cell r="I256">
            <v>26.136364</v>
          </cell>
          <cell r="J256">
            <v>0.58596336999999998</v>
          </cell>
          <cell r="K256">
            <v>203.03700000000001</v>
          </cell>
        </row>
        <row r="257">
          <cell r="A257" t="str">
            <v>2241.TW</v>
          </cell>
          <cell r="B257">
            <v>-2.0299999999999998</v>
          </cell>
          <cell r="C257">
            <v>0.621</v>
          </cell>
          <cell r="E257">
            <v>-0.15528</v>
          </cell>
          <cell r="F257">
            <v>-5.203E-2</v>
          </cell>
          <cell r="G257">
            <v>-6.7600000000000004E-3</v>
          </cell>
          <cell r="H257">
            <v>-0.28804000000000002</v>
          </cell>
          <cell r="J257">
            <v>3.3069641999999999</v>
          </cell>
          <cell r="K257">
            <v>9.7840000000000007</v>
          </cell>
        </row>
        <row r="258">
          <cell r="A258" t="str">
            <v>2243.TW</v>
          </cell>
          <cell r="B258">
            <v>-1.33</v>
          </cell>
          <cell r="C258">
            <v>1.1060000000000001</v>
          </cell>
          <cell r="E258">
            <v>-0.24681998999999999</v>
          </cell>
          <cell r="F258">
            <v>-2.1979999E-2</v>
          </cell>
          <cell r="G258">
            <v>6.6699999999999997E-3</v>
          </cell>
          <cell r="H258">
            <v>-0.10281</v>
          </cell>
          <cell r="J258">
            <v>1.8401145999999999</v>
          </cell>
          <cell r="K258">
            <v>25.683</v>
          </cell>
        </row>
        <row r="259">
          <cell r="A259" t="str">
            <v>2247.TW</v>
          </cell>
          <cell r="B259">
            <v>22.35</v>
          </cell>
          <cell r="E259">
            <v>0.15554999999999999</v>
          </cell>
          <cell r="F259">
            <v>6.1780000000000002E-2</v>
          </cell>
          <cell r="G259">
            <v>0.11464000000000001</v>
          </cell>
          <cell r="H259">
            <v>3.8289999999999998E-2</v>
          </cell>
          <cell r="I259">
            <v>14.474273</v>
          </cell>
          <cell r="J259">
            <v>2.2178802000000002</v>
          </cell>
          <cell r="K259">
            <v>646.34100000000001</v>
          </cell>
        </row>
        <row r="260">
          <cell r="A260" t="str">
            <v>2250.TW</v>
          </cell>
          <cell r="B260">
            <v>5.48</v>
          </cell>
          <cell r="E260">
            <v>9.5290004999999997E-2</v>
          </cell>
          <cell r="F260">
            <v>4.2389999999999997E-2</v>
          </cell>
          <cell r="G260">
            <v>0.19554000999999999</v>
          </cell>
          <cell r="H260">
            <v>6.0370001999999999E-2</v>
          </cell>
          <cell r="I260">
            <v>23.448906000000001</v>
          </cell>
          <cell r="J260">
            <v>2.0784807000000001</v>
          </cell>
          <cell r="K260">
            <v>127.77</v>
          </cell>
        </row>
        <row r="261">
          <cell r="A261" t="str">
            <v>2301.TW</v>
          </cell>
          <cell r="B261">
            <v>6.3</v>
          </cell>
          <cell r="C261">
            <v>0.52700000000000002</v>
          </cell>
          <cell r="D261">
            <v>16.762589999999999</v>
          </cell>
          <cell r="E261">
            <v>0.18106001999999999</v>
          </cell>
          <cell r="F261">
            <v>4.9369999999999997E-2</v>
          </cell>
          <cell r="G261">
            <v>0.22453000000000001</v>
          </cell>
          <cell r="H261">
            <v>7.7520000000000006E-2</v>
          </cell>
          <cell r="I261">
            <v>18.492063999999999</v>
          </cell>
          <cell r="J261">
            <v>3.2190322999999998</v>
          </cell>
          <cell r="K261">
            <v>62.414000000000001</v>
          </cell>
        </row>
        <row r="262">
          <cell r="A262" t="str">
            <v>2302.TW</v>
          </cell>
          <cell r="B262">
            <v>0.56999999999999995</v>
          </cell>
          <cell r="E262">
            <v>5.4390002E-2</v>
          </cell>
          <cell r="F262">
            <v>2.0930000000000001E-2</v>
          </cell>
          <cell r="G262">
            <v>0.37109002000000002</v>
          </cell>
          <cell r="H262">
            <v>6.9830000000000003E-2</v>
          </cell>
          <cell r="I262">
            <v>33.68421</v>
          </cell>
          <cell r="J262">
            <v>1.8188709000000001</v>
          </cell>
          <cell r="K262">
            <v>4.2610000000000001</v>
          </cell>
        </row>
        <row r="263">
          <cell r="A263" t="str">
            <v>2303.TW</v>
          </cell>
          <cell r="B263">
            <v>4.37</v>
          </cell>
          <cell r="C263">
            <v>1.18</v>
          </cell>
          <cell r="D263">
            <v>12.287580999999999</v>
          </cell>
          <cell r="E263">
            <v>0.15123</v>
          </cell>
          <cell r="F263">
            <v>6.1379999999999997E-2</v>
          </cell>
          <cell r="G263">
            <v>0.33827000000000002</v>
          </cell>
          <cell r="H263">
            <v>0.21290999999999999</v>
          </cell>
          <cell r="I263">
            <v>12.906179</v>
          </cell>
          <cell r="J263">
            <v>1.8698406000000001</v>
          </cell>
          <cell r="K263">
            <v>17.998999999999999</v>
          </cell>
        </row>
        <row r="264">
          <cell r="A264" t="str">
            <v>2305.TW</v>
          </cell>
          <cell r="B264">
            <v>0.21</v>
          </cell>
          <cell r="C264">
            <v>0.65200000000000002</v>
          </cell>
          <cell r="E264">
            <v>9.9800010000000005E-3</v>
          </cell>
          <cell r="F264">
            <v>-2.9899999999999999E-2</v>
          </cell>
          <cell r="G264">
            <v>0.30499999999999999</v>
          </cell>
          <cell r="H264">
            <v>-0.17988999999999999</v>
          </cell>
          <cell r="I264">
            <v>116.19047500000001</v>
          </cell>
          <cell r="J264">
            <v>2.2752705</v>
          </cell>
          <cell r="K264">
            <v>2.8410000000000002</v>
          </cell>
        </row>
        <row r="265">
          <cell r="A265" t="str">
            <v>2308.TW</v>
          </cell>
          <cell r="B265">
            <v>12.35</v>
          </cell>
          <cell r="C265">
            <v>1.139</v>
          </cell>
          <cell r="D265">
            <v>21.683354999999999</v>
          </cell>
          <cell r="E265">
            <v>0.15440999999999999</v>
          </cell>
          <cell r="F265">
            <v>5.5539999999999999E-2</v>
          </cell>
          <cell r="G265">
            <v>0.29672999999999999</v>
          </cell>
          <cell r="H265">
            <v>8.1000000000000003E-2</v>
          </cell>
          <cell r="I265">
            <v>28.056678999999999</v>
          </cell>
          <cell r="J265">
            <v>4.2634606000000002</v>
          </cell>
          <cell r="K265">
            <v>153.863</v>
          </cell>
        </row>
        <row r="266">
          <cell r="A266" t="str">
            <v>2312.TW</v>
          </cell>
          <cell r="B266">
            <v>0.64</v>
          </cell>
          <cell r="C266">
            <v>0.754</v>
          </cell>
          <cell r="E266">
            <v>2.6400001999999999E-2</v>
          </cell>
          <cell r="F266">
            <v>1.549E-2</v>
          </cell>
          <cell r="G266">
            <v>6.1469999999999997E-2</v>
          </cell>
          <cell r="H266">
            <v>1.3250001000000001E-2</v>
          </cell>
          <cell r="I266">
            <v>26.171875</v>
          </cell>
          <cell r="J266">
            <v>1.1558899</v>
          </cell>
          <cell r="K266">
            <v>108.458</v>
          </cell>
        </row>
        <row r="267">
          <cell r="A267" t="str">
            <v>2313.TW</v>
          </cell>
          <cell r="B267">
            <v>4.01</v>
          </cell>
          <cell r="C267">
            <v>0.92500000000000004</v>
          </cell>
          <cell r="D267">
            <v>10.026809999999999</v>
          </cell>
          <cell r="E267">
            <v>0.106920004</v>
          </cell>
          <cell r="F267">
            <v>4.1050002000000002E-2</v>
          </cell>
          <cell r="G267">
            <v>0.15096999999999999</v>
          </cell>
          <cell r="H267">
            <v>0.10349999999999999</v>
          </cell>
          <cell r="I267">
            <v>18.653365999999998</v>
          </cell>
          <cell r="J267">
            <v>2.2711399999999999</v>
          </cell>
          <cell r="K267">
            <v>56.283000000000001</v>
          </cell>
        </row>
        <row r="268">
          <cell r="A268" t="str">
            <v>2314.TW</v>
          </cell>
          <cell r="B268">
            <v>-3.06</v>
          </cell>
          <cell r="C268">
            <v>1.236</v>
          </cell>
          <cell r="D268">
            <v>24.375</v>
          </cell>
          <cell r="E268">
            <v>-0.31304001999999997</v>
          </cell>
          <cell r="F268">
            <v>-5.4759997999999997E-2</v>
          </cell>
          <cell r="G268">
            <v>0.12926000000000001</v>
          </cell>
          <cell r="H268">
            <v>-0.48459997999999999</v>
          </cell>
          <cell r="J268">
            <v>4.4395340000000001</v>
          </cell>
          <cell r="K268">
            <v>14.051</v>
          </cell>
        </row>
        <row r="269">
          <cell r="A269" t="str">
            <v>2316.TW</v>
          </cell>
          <cell r="B269">
            <v>5.79</v>
          </cell>
          <cell r="E269">
            <v>0.12164999999999999</v>
          </cell>
          <cell r="F269">
            <v>-2.7309999000000001E-2</v>
          </cell>
          <cell r="G269">
            <v>-6.1120000000000001E-2</v>
          </cell>
          <cell r="H269">
            <v>-0.14688999999999999</v>
          </cell>
          <cell r="I269">
            <v>7.9620030000000002</v>
          </cell>
          <cell r="J269">
            <v>0.91061723000000006</v>
          </cell>
          <cell r="K269">
            <v>19.309000000000001</v>
          </cell>
        </row>
        <row r="270">
          <cell r="A270" t="str">
            <v>2317.TW</v>
          </cell>
          <cell r="B270">
            <v>10.73</v>
          </cell>
          <cell r="C270">
            <v>0.61599999999999999</v>
          </cell>
          <cell r="D270">
            <v>13.202847</v>
          </cell>
          <cell r="E270">
            <v>0.100839995</v>
          </cell>
          <cell r="F270">
            <v>2.7369999999999998E-2</v>
          </cell>
          <cell r="G270">
            <v>6.3630000000000006E-2</v>
          </cell>
          <cell r="H270">
            <v>2.776E-2</v>
          </cell>
          <cell r="I270">
            <v>17.287980000000001</v>
          </cell>
          <cell r="J270">
            <v>1.7260150000000001</v>
          </cell>
          <cell r="K270">
            <v>434.56900000000002</v>
          </cell>
        </row>
        <row r="271">
          <cell r="A271" t="str">
            <v>2321.TW</v>
          </cell>
          <cell r="B271">
            <v>-1.88</v>
          </cell>
          <cell r="C271">
            <v>0.98499999999999999</v>
          </cell>
          <cell r="E271">
            <v>-4.2969998000000002E-2</v>
          </cell>
          <cell r="F271">
            <v>-8.3300000000000006E-3</v>
          </cell>
          <cell r="G271">
            <v>0.25995000000000001</v>
          </cell>
          <cell r="H271">
            <v>2.1999999999999999E-2</v>
          </cell>
          <cell r="J271">
            <v>4.9566298</v>
          </cell>
          <cell r="K271">
            <v>56.89</v>
          </cell>
        </row>
        <row r="272">
          <cell r="A272" t="str">
            <v>2323.TW</v>
          </cell>
          <cell r="B272">
            <v>0.74</v>
          </cell>
          <cell r="C272">
            <v>0.74</v>
          </cell>
          <cell r="E272">
            <v>9.8599999999999993E-2</v>
          </cell>
          <cell r="F272">
            <v>-8.8699999999999994E-3</v>
          </cell>
          <cell r="G272">
            <v>0.22483</v>
          </cell>
          <cell r="H272">
            <v>-5.2399996999999997E-2</v>
          </cell>
          <cell r="I272">
            <v>17.635135999999999</v>
          </cell>
          <cell r="J272">
            <v>0.76927610000000002</v>
          </cell>
          <cell r="K272">
            <v>6.7789999999999999</v>
          </cell>
        </row>
        <row r="273">
          <cell r="A273" t="str">
            <v>2324.TW</v>
          </cell>
          <cell r="B273">
            <v>1.86</v>
          </cell>
          <cell r="C273">
            <v>0.41399999999999998</v>
          </cell>
          <cell r="D273">
            <v>13.935017999999999</v>
          </cell>
          <cell r="E273">
            <v>7.6409995999999994E-2</v>
          </cell>
          <cell r="F273">
            <v>1.7729999999999999E-2</v>
          </cell>
          <cell r="G273">
            <v>4.5739996999999998E-2</v>
          </cell>
          <cell r="H273">
            <v>1.422E-2</v>
          </cell>
          <cell r="I273">
            <v>20.752687000000002</v>
          </cell>
          <cell r="J273">
            <v>1.3988041</v>
          </cell>
          <cell r="K273">
            <v>215.01</v>
          </cell>
        </row>
        <row r="274">
          <cell r="A274" t="str">
            <v>2327.TW</v>
          </cell>
          <cell r="B274">
            <v>41.82</v>
          </cell>
          <cell r="C274">
            <v>1.5920000000000001</v>
          </cell>
          <cell r="D274">
            <v>11.548420999999999</v>
          </cell>
          <cell r="E274">
            <v>0.13897999999999999</v>
          </cell>
          <cell r="F274">
            <v>4.0770000000000001E-2</v>
          </cell>
          <cell r="G274">
            <v>0.33673999999999998</v>
          </cell>
          <cell r="H274">
            <v>0.17413998999999999</v>
          </cell>
          <cell r="I274">
            <v>15.99713</v>
          </cell>
          <cell r="J274">
            <v>2.0567465</v>
          </cell>
          <cell r="K274">
            <v>263.137</v>
          </cell>
        </row>
        <row r="275">
          <cell r="A275" t="str">
            <v>2328.TW</v>
          </cell>
          <cell r="B275">
            <v>2.17</v>
          </cell>
          <cell r="C275">
            <v>0.879</v>
          </cell>
          <cell r="D275">
            <v>17.995170000000002</v>
          </cell>
          <cell r="E275">
            <v>9.8929993999999993E-2</v>
          </cell>
          <cell r="F275">
            <v>4.02E-2</v>
          </cell>
          <cell r="G275">
            <v>0.123859994</v>
          </cell>
          <cell r="H275">
            <v>6.9839999999999999E-2</v>
          </cell>
          <cell r="I275">
            <v>17.165897000000001</v>
          </cell>
          <cell r="J275">
            <v>1.4402257000000001</v>
          </cell>
          <cell r="K275">
            <v>49.454000000000001</v>
          </cell>
        </row>
        <row r="276">
          <cell r="A276" t="str">
            <v>2329.TW</v>
          </cell>
          <cell r="B276">
            <v>2.98</v>
          </cell>
          <cell r="C276">
            <v>1.288</v>
          </cell>
          <cell r="D276">
            <v>21.478874000000001</v>
          </cell>
          <cell r="E276">
            <v>0.20743998999999999</v>
          </cell>
          <cell r="F276">
            <v>8.7849999999999998E-2</v>
          </cell>
          <cell r="G276">
            <v>0.21690999999999999</v>
          </cell>
          <cell r="H276">
            <v>0.12409000000000001</v>
          </cell>
          <cell r="I276">
            <v>20.469798999999998</v>
          </cell>
          <cell r="J276">
            <v>3.654226</v>
          </cell>
          <cell r="K276">
            <v>31.718</v>
          </cell>
        </row>
        <row r="277">
          <cell r="A277" t="str">
            <v>2330.TW</v>
          </cell>
          <cell r="B277">
            <v>33.54</v>
          </cell>
          <cell r="C277">
            <v>1.24</v>
          </cell>
          <cell r="D277">
            <v>17.732676999999999</v>
          </cell>
          <cell r="E277">
            <v>0.25331999999999999</v>
          </cell>
          <cell r="F277">
            <v>0.10836999999999999</v>
          </cell>
          <cell r="G277">
            <v>0.53573000000000004</v>
          </cell>
          <cell r="H277">
            <v>0.42018001999999999</v>
          </cell>
          <cell r="I277">
            <v>25.790099999999999</v>
          </cell>
          <cell r="J277">
            <v>6.1700214999999998</v>
          </cell>
          <cell r="K277">
            <v>86.611000000000004</v>
          </cell>
        </row>
        <row r="278">
          <cell r="A278" t="str">
            <v>2331.TW</v>
          </cell>
          <cell r="B278">
            <v>1.86</v>
          </cell>
          <cell r="C278">
            <v>0.88500000000000001</v>
          </cell>
          <cell r="D278">
            <v>-173.42106999999999</v>
          </cell>
          <cell r="E278">
            <v>8.5930005000000004E-2</v>
          </cell>
          <cell r="F278">
            <v>1.5709999999999998E-2</v>
          </cell>
          <cell r="G278">
            <v>0.16070999</v>
          </cell>
          <cell r="H278">
            <v>2.6870001000000001E-2</v>
          </cell>
          <cell r="I278">
            <v>17.715053999999999</v>
          </cell>
          <cell r="J278">
            <v>1.5250393</v>
          </cell>
          <cell r="K278">
            <v>35.417000000000002</v>
          </cell>
        </row>
        <row r="279">
          <cell r="A279" t="str">
            <v>2332.TW</v>
          </cell>
          <cell r="B279">
            <v>0.63</v>
          </cell>
          <cell r="C279">
            <v>0.72199999999999998</v>
          </cell>
          <cell r="D279">
            <v>62.833331999999999</v>
          </cell>
          <cell r="E279">
            <v>6.5949999999999995E-2</v>
          </cell>
          <cell r="F279">
            <v>4.9199999999999999E-3</v>
          </cell>
          <cell r="G279">
            <v>0.24115998999999999</v>
          </cell>
          <cell r="H279">
            <v>-2.3259999999999999E-2</v>
          </cell>
          <cell r="I279">
            <v>29.920635000000001</v>
          </cell>
          <cell r="J279">
            <v>1.2402131999999999</v>
          </cell>
          <cell r="K279">
            <v>26.651</v>
          </cell>
        </row>
        <row r="280">
          <cell r="A280" t="str">
            <v>2337.TW</v>
          </cell>
          <cell r="B280">
            <v>-1.31</v>
          </cell>
          <cell r="C280">
            <v>1.089</v>
          </cell>
          <cell r="D280">
            <v>33.475613000000003</v>
          </cell>
          <cell r="E280">
            <v>-4.8249997000000003E-2</v>
          </cell>
          <cell r="F280">
            <v>-2.5610002E-2</v>
          </cell>
          <cell r="G280">
            <v>0.23277001</v>
          </cell>
          <cell r="H280">
            <v>-0.22595999999999999</v>
          </cell>
          <cell r="J280">
            <v>1.0645724999999999</v>
          </cell>
          <cell r="K280">
            <v>14.176</v>
          </cell>
        </row>
        <row r="281">
          <cell r="A281" t="str">
            <v>2338.TW</v>
          </cell>
          <cell r="B281">
            <v>3.62</v>
          </cell>
          <cell r="C281">
            <v>1.3879999999999999</v>
          </cell>
          <cell r="D281">
            <v>245.66664</v>
          </cell>
          <cell r="E281">
            <v>3.4649998000000001E-2</v>
          </cell>
          <cell r="F281">
            <v>2.4109999999999999E-2</v>
          </cell>
          <cell r="G281">
            <v>0.25505</v>
          </cell>
          <cell r="H281">
            <v>0.11384</v>
          </cell>
          <cell r="I281">
            <v>20.359116</v>
          </cell>
          <cell r="J281">
            <v>3.0663613999999999</v>
          </cell>
          <cell r="K281">
            <v>34.42</v>
          </cell>
        </row>
        <row r="282">
          <cell r="A282" t="str">
            <v>2340.TW</v>
          </cell>
          <cell r="B282">
            <v>0.46</v>
          </cell>
          <cell r="C282">
            <v>0.97499999999999998</v>
          </cell>
          <cell r="D282">
            <v>77.090909999999994</v>
          </cell>
          <cell r="E282">
            <v>3.5740000000000001E-2</v>
          </cell>
          <cell r="F282">
            <v>4.2700000000000004E-3</v>
          </cell>
          <cell r="G282">
            <v>0.23422999999999999</v>
          </cell>
          <cell r="H282">
            <v>-9.8099999999999993E-3</v>
          </cell>
          <cell r="I282">
            <v>92.173910000000006</v>
          </cell>
          <cell r="J282">
            <v>2.231344</v>
          </cell>
          <cell r="K282">
            <v>9.0719999999999992</v>
          </cell>
        </row>
        <row r="283">
          <cell r="A283" t="str">
            <v>2342.TW</v>
          </cell>
          <cell r="B283">
            <v>-0.88</v>
          </cell>
          <cell r="C283">
            <v>1.054</v>
          </cell>
          <cell r="D283">
            <v>17.880436</v>
          </cell>
          <cell r="E283">
            <v>-6.9949999999999998E-2</v>
          </cell>
          <cell r="F283">
            <v>-3.2169999999999997E-2</v>
          </cell>
          <cell r="G283">
            <v>4.3610000000000003E-2</v>
          </cell>
          <cell r="H283">
            <v>-0.34958</v>
          </cell>
          <cell r="J283">
            <v>2.2089433999999999</v>
          </cell>
          <cell r="K283">
            <v>9.4979999999999993</v>
          </cell>
        </row>
        <row r="284">
          <cell r="A284" t="str">
            <v>2344.TW</v>
          </cell>
          <cell r="B284">
            <v>-0.15</v>
          </cell>
          <cell r="C284">
            <v>1.3109999999999999</v>
          </cell>
          <cell r="D284">
            <v>12.41784</v>
          </cell>
          <cell r="E284">
            <v>4.5999999999999999E-3</v>
          </cell>
          <cell r="F284">
            <v>-2.4199999999999998E-3</v>
          </cell>
          <cell r="G284">
            <v>0.29760998</v>
          </cell>
          <cell r="H284">
            <v>-9.2800000000000001E-3</v>
          </cell>
          <cell r="J284">
            <v>1.2154772</v>
          </cell>
          <cell r="K284">
            <v>19.120999999999999</v>
          </cell>
        </row>
        <row r="285">
          <cell r="A285" t="str">
            <v>2345.TW</v>
          </cell>
          <cell r="B285">
            <v>16.239999999999998</v>
          </cell>
          <cell r="C285">
            <v>0.374</v>
          </cell>
          <cell r="D285">
            <v>20.821235999999999</v>
          </cell>
          <cell r="E285">
            <v>0.34539002000000002</v>
          </cell>
          <cell r="F285">
            <v>0.12203</v>
          </cell>
          <cell r="G285">
            <v>0.22656999999999999</v>
          </cell>
          <cell r="H285">
            <v>0.10193000000000001</v>
          </cell>
          <cell r="I285">
            <v>30.911331000000001</v>
          </cell>
          <cell r="J285">
            <v>9.2445959999999996</v>
          </cell>
          <cell r="K285">
            <v>149.36500000000001</v>
          </cell>
        </row>
        <row r="286">
          <cell r="A286" t="str">
            <v>2347.TW</v>
          </cell>
          <cell r="B286">
            <v>4.6500000000000004</v>
          </cell>
          <cell r="C286">
            <v>0.27200000000000002</v>
          </cell>
          <cell r="D286">
            <v>16.275229</v>
          </cell>
          <cell r="E286">
            <v>0.11663</v>
          </cell>
          <cell r="F286">
            <v>2.8119999999999999E-2</v>
          </cell>
          <cell r="G286">
            <v>4.3150000000000001E-2</v>
          </cell>
          <cell r="H286">
            <v>2.3359998999999999E-2</v>
          </cell>
          <cell r="I286">
            <v>19.075268000000001</v>
          </cell>
          <cell r="J286">
            <v>2.100104</v>
          </cell>
          <cell r="K286">
            <v>246.49600000000001</v>
          </cell>
        </row>
        <row r="287">
          <cell r="A287" t="str">
            <v>2348.TW</v>
          </cell>
          <cell r="B287">
            <v>21.48</v>
          </cell>
          <cell r="C287">
            <v>0.59299999999999997</v>
          </cell>
          <cell r="E287">
            <v>0.23162000999999999</v>
          </cell>
          <cell r="F287">
            <v>4.1250000000000002E-2</v>
          </cell>
          <cell r="G287">
            <v>0.34596001999999998</v>
          </cell>
          <cell r="H287">
            <v>0.20624999999999999</v>
          </cell>
          <cell r="I287">
            <v>9.1480449999999998</v>
          </cell>
          <cell r="J287">
            <v>3.3856544</v>
          </cell>
          <cell r="K287">
            <v>66.867999999999995</v>
          </cell>
        </row>
        <row r="288">
          <cell r="A288" t="str">
            <v>2349.TW</v>
          </cell>
          <cell r="B288">
            <v>-0.28000000000000003</v>
          </cell>
          <cell r="D288">
            <v>8.6915879999999994</v>
          </cell>
          <cell r="E288">
            <v>-2.325E-2</v>
          </cell>
          <cell r="F288">
            <v>-1.193E-2</v>
          </cell>
          <cell r="G288">
            <v>0.15507000000000001</v>
          </cell>
          <cell r="H288">
            <v>-3.1570002E-2</v>
          </cell>
          <cell r="J288">
            <v>1.3014273999999999</v>
          </cell>
          <cell r="K288">
            <v>10.819000000000001</v>
          </cell>
        </row>
        <row r="289">
          <cell r="A289" t="str">
            <v>2351.TW</v>
          </cell>
          <cell r="B289">
            <v>3.76</v>
          </cell>
          <cell r="C289">
            <v>1.3120000000000001</v>
          </cell>
          <cell r="D289">
            <v>18.904322000000001</v>
          </cell>
          <cell r="E289">
            <v>0.11073</v>
          </cell>
          <cell r="F289">
            <v>4.8820000000000002E-2</v>
          </cell>
          <cell r="G289">
            <v>0.17080000000000001</v>
          </cell>
          <cell r="H289">
            <v>7.8320000000000001E-2</v>
          </cell>
          <cell r="I289">
            <v>32.579790000000003</v>
          </cell>
          <cell r="J289">
            <v>3.297088</v>
          </cell>
          <cell r="K289">
            <v>59.604999999999997</v>
          </cell>
        </row>
        <row r="290">
          <cell r="A290" t="str">
            <v>2352.TW</v>
          </cell>
          <cell r="B290">
            <v>1.48</v>
          </cell>
          <cell r="C290">
            <v>0.86</v>
          </cell>
          <cell r="D290">
            <v>15.304182000000001</v>
          </cell>
          <cell r="E290">
            <v>6.3240000000000005E-2</v>
          </cell>
          <cell r="F290">
            <v>1.4370000000000001E-2</v>
          </cell>
          <cell r="G290">
            <v>0.16291</v>
          </cell>
          <cell r="H290">
            <v>1.976E-2</v>
          </cell>
          <cell r="I290">
            <v>27.195945999999999</v>
          </cell>
          <cell r="J290">
            <v>2.1699283</v>
          </cell>
          <cell r="K290">
            <v>102.355</v>
          </cell>
        </row>
        <row r="291">
          <cell r="A291" t="str">
            <v>2353.TW</v>
          </cell>
          <cell r="B291">
            <v>1.87</v>
          </cell>
          <cell r="C291">
            <v>0.753</v>
          </cell>
          <cell r="D291">
            <v>25.178571999999999</v>
          </cell>
          <cell r="E291">
            <v>8.6219995999999993E-2</v>
          </cell>
          <cell r="F291">
            <v>1.4680001E-2</v>
          </cell>
          <cell r="G291">
            <v>0.10761999999999999</v>
          </cell>
          <cell r="H291">
            <v>1.3270000000000001E-2</v>
          </cell>
          <cell r="I291">
            <v>30.160429000000001</v>
          </cell>
          <cell r="J291">
            <v>2.2996943000000001</v>
          </cell>
          <cell r="K291">
            <v>82.495000000000005</v>
          </cell>
        </row>
        <row r="292">
          <cell r="A292" t="str">
            <v>2354.TW</v>
          </cell>
          <cell r="B292">
            <v>3.02</v>
          </cell>
          <cell r="C292">
            <v>0.753</v>
          </cell>
          <cell r="D292">
            <v>25.243053</v>
          </cell>
          <cell r="E292">
            <v>4.1410000000000002E-2</v>
          </cell>
          <cell r="F292">
            <v>6.43E-3</v>
          </cell>
          <cell r="G292">
            <v>7.6829999999999996E-2</v>
          </cell>
          <cell r="H292">
            <v>2.6020000000000001E-2</v>
          </cell>
          <cell r="I292">
            <v>24.072846999999999</v>
          </cell>
          <cell r="J292">
            <v>0.97670420000000002</v>
          </cell>
          <cell r="K292">
            <v>52.692999999999998</v>
          </cell>
        </row>
        <row r="293">
          <cell r="A293" t="str">
            <v>2355.TW</v>
          </cell>
          <cell r="B293">
            <v>2.62</v>
          </cell>
          <cell r="C293">
            <v>1.1020000000000001</v>
          </cell>
          <cell r="D293">
            <v>12.070845</v>
          </cell>
          <cell r="E293">
            <v>4.7739999999999998E-2</v>
          </cell>
          <cell r="F293">
            <v>2.2689999999999998E-2</v>
          </cell>
          <cell r="G293">
            <v>0.13073000000000001</v>
          </cell>
          <cell r="H293">
            <v>7.9469999999999999E-2</v>
          </cell>
          <cell r="I293">
            <v>16.908397999999998</v>
          </cell>
          <cell r="J293">
            <v>1.0935842</v>
          </cell>
          <cell r="K293">
            <v>42.137</v>
          </cell>
        </row>
        <row r="294">
          <cell r="A294" t="str">
            <v>2356.TW</v>
          </cell>
          <cell r="B294">
            <v>1.76</v>
          </cell>
          <cell r="C294">
            <v>0.45100000000000001</v>
          </cell>
          <cell r="D294">
            <v>17.904762000000002</v>
          </cell>
          <cell r="E294">
            <v>0.10949001</v>
          </cell>
          <cell r="F294">
            <v>2.1540001E-2</v>
          </cell>
          <cell r="G294">
            <v>5.1990000000000001E-2</v>
          </cell>
          <cell r="H294">
            <v>1.6379999999999999E-2</v>
          </cell>
          <cell r="I294">
            <v>32.045456000000001</v>
          </cell>
          <cell r="J294">
            <v>3.3782570000000001</v>
          </cell>
          <cell r="K294">
            <v>146.36199999999999</v>
          </cell>
        </row>
        <row r="295">
          <cell r="A295" t="str">
            <v>2357.TW</v>
          </cell>
          <cell r="B295">
            <v>30.94</v>
          </cell>
          <cell r="C295">
            <v>0.55900000000000005</v>
          </cell>
          <cell r="D295">
            <v>14.398908</v>
          </cell>
          <cell r="E295">
            <v>9.8960000000000006E-2</v>
          </cell>
          <cell r="F295">
            <v>2.478E-2</v>
          </cell>
          <cell r="G295">
            <v>0.16486000000000001</v>
          </cell>
          <cell r="H295">
            <v>3.9829999999999997E-2</v>
          </cell>
          <cell r="I295">
            <v>17.032966999999999</v>
          </cell>
          <cell r="J295">
            <v>1.5050433999999999</v>
          </cell>
          <cell r="K295">
            <v>663.22</v>
          </cell>
        </row>
        <row r="296">
          <cell r="A296" t="str">
            <v>2358.TW</v>
          </cell>
          <cell r="B296">
            <v>-3.47</v>
          </cell>
          <cell r="C296">
            <v>0.46300000000000002</v>
          </cell>
          <cell r="D296">
            <v>2.1923077000000002</v>
          </cell>
          <cell r="E296">
            <v>-0.28244000000000002</v>
          </cell>
          <cell r="F296">
            <v>-8.3890000000000006E-2</v>
          </cell>
          <cell r="G296">
            <v>-4.1989997000000001E-2</v>
          </cell>
          <cell r="H296">
            <v>-2.0143401999999999</v>
          </cell>
          <cell r="J296">
            <v>0.41819513000000003</v>
          </cell>
          <cell r="K296">
            <v>10.994999999999999</v>
          </cell>
        </row>
        <row r="297">
          <cell r="A297" t="str">
            <v>2359.TW</v>
          </cell>
          <cell r="B297">
            <v>3.09</v>
          </cell>
          <cell r="C297">
            <v>0.89700000000000002</v>
          </cell>
          <cell r="E297">
            <v>0.10154000000000001</v>
          </cell>
          <cell r="F297">
            <v>1.0279999999999999E-2</v>
          </cell>
          <cell r="G297">
            <v>0.22955998999999999</v>
          </cell>
          <cell r="H297">
            <v>5.781E-2</v>
          </cell>
          <cell r="I297">
            <v>56.634304</v>
          </cell>
          <cell r="J297">
            <v>5.7416580000000002</v>
          </cell>
          <cell r="K297">
            <v>24.623999999999999</v>
          </cell>
        </row>
        <row r="298">
          <cell r="A298" t="str">
            <v>2360.TW</v>
          </cell>
          <cell r="B298">
            <v>9.48</v>
          </cell>
          <cell r="C298">
            <v>0.80300000000000005</v>
          </cell>
          <cell r="D298">
            <v>20.233196</v>
          </cell>
          <cell r="G298">
            <v>0.56972003000000004</v>
          </cell>
          <cell r="H298">
            <v>0.20371</v>
          </cell>
          <cell r="I298">
            <v>31.118144999999998</v>
          </cell>
          <cell r="J298">
            <v>5.6930019999999999</v>
          </cell>
          <cell r="K298">
            <v>44.420999999999999</v>
          </cell>
        </row>
        <row r="299">
          <cell r="A299" t="str">
            <v>2362.TW</v>
          </cell>
          <cell r="B299">
            <v>2.85</v>
          </cell>
          <cell r="C299">
            <v>0.59499999999999997</v>
          </cell>
          <cell r="E299">
            <v>2.555E-2</v>
          </cell>
          <cell r="F299">
            <v>1.149E-2</v>
          </cell>
          <cell r="G299">
            <v>0.20039000000000001</v>
          </cell>
          <cell r="H299">
            <v>6.3579999999999998E-2</v>
          </cell>
          <cell r="I299">
            <v>23.192983999999999</v>
          </cell>
          <cell r="J299">
            <v>0.93928060000000002</v>
          </cell>
          <cell r="K299">
            <v>41.658999999999999</v>
          </cell>
        </row>
        <row r="300">
          <cell r="A300" t="str">
            <v>2363.TW</v>
          </cell>
          <cell r="B300">
            <v>0.78</v>
          </cell>
          <cell r="C300">
            <v>0.51800000000000002</v>
          </cell>
          <cell r="E300">
            <v>3.0159999999999999E-2</v>
          </cell>
          <cell r="F300">
            <v>-1.4989999E-2</v>
          </cell>
          <cell r="G300">
            <v>0.34909000000000001</v>
          </cell>
          <cell r="H300">
            <v>-3.01986</v>
          </cell>
          <cell r="I300">
            <v>77.948719999999994</v>
          </cell>
          <cell r="J300">
            <v>2.4256929999999999</v>
          </cell>
          <cell r="K300">
            <v>0.251</v>
          </cell>
        </row>
        <row r="301">
          <cell r="A301" t="str">
            <v>2364.TW</v>
          </cell>
          <cell r="B301">
            <v>3.81</v>
          </cell>
          <cell r="E301">
            <v>0.28460000000000002</v>
          </cell>
          <cell r="F301">
            <v>3.2230000000000002E-2</v>
          </cell>
          <cell r="G301">
            <v>0.36770000000000003</v>
          </cell>
          <cell r="H301">
            <v>3.4959999999999998E-2</v>
          </cell>
          <cell r="I301">
            <v>23.727035999999998</v>
          </cell>
          <cell r="J301">
            <v>5.808649</v>
          </cell>
          <cell r="K301">
            <v>34.6</v>
          </cell>
        </row>
        <row r="302">
          <cell r="A302" t="str">
            <v>2365.TW</v>
          </cell>
          <cell r="B302">
            <v>0.41</v>
          </cell>
          <cell r="C302">
            <v>0.497</v>
          </cell>
          <cell r="E302">
            <v>2.3910000000000001E-2</v>
          </cell>
          <cell r="F302">
            <v>1.1800000000000001E-3</v>
          </cell>
          <cell r="G302">
            <v>0.37765998000000001</v>
          </cell>
          <cell r="H302">
            <v>-5.416E-2</v>
          </cell>
          <cell r="I302">
            <v>88.048775000000006</v>
          </cell>
          <cell r="J302">
            <v>2.6792340000000001</v>
          </cell>
          <cell r="K302">
            <v>3.4740000000000002</v>
          </cell>
        </row>
        <row r="303">
          <cell r="A303" t="str">
            <v>2367.TW</v>
          </cell>
          <cell r="B303">
            <v>0.49</v>
          </cell>
          <cell r="C303">
            <v>0.78500000000000003</v>
          </cell>
          <cell r="D303">
            <v>13.487083999999999</v>
          </cell>
          <cell r="E303">
            <v>-3.3509999999999998E-2</v>
          </cell>
          <cell r="F303">
            <v>-1.081E-2</v>
          </cell>
          <cell r="G303">
            <v>9.0500004999999994E-2</v>
          </cell>
          <cell r="H303">
            <v>-2.2630000000000001E-2</v>
          </cell>
          <cell r="I303">
            <v>74.591835000000003</v>
          </cell>
          <cell r="J303">
            <v>2.4904606</v>
          </cell>
          <cell r="K303">
            <v>22.349</v>
          </cell>
        </row>
        <row r="304">
          <cell r="A304" t="str">
            <v>2368.TW</v>
          </cell>
          <cell r="B304">
            <v>8.7899999999999991</v>
          </cell>
          <cell r="C304">
            <v>0.17199999999999999</v>
          </cell>
          <cell r="D304">
            <v>12.972454000000001</v>
          </cell>
          <cell r="E304">
            <v>0.29049000000000003</v>
          </cell>
          <cell r="F304">
            <v>0.12088</v>
          </cell>
          <cell r="G304">
            <v>0.27061000000000002</v>
          </cell>
          <cell r="H304">
            <v>0.19045000000000001</v>
          </cell>
          <cell r="I304">
            <v>23.037541999999998</v>
          </cell>
          <cell r="J304">
            <v>5.9217453000000004</v>
          </cell>
          <cell r="K304">
            <v>67.421000000000006</v>
          </cell>
        </row>
        <row r="305">
          <cell r="A305" t="str">
            <v>2369.TW</v>
          </cell>
          <cell r="B305">
            <v>-0.32</v>
          </cell>
          <cell r="C305">
            <v>0.98699999999999999</v>
          </cell>
          <cell r="D305">
            <v>14.375</v>
          </cell>
          <cell r="E305">
            <v>-2.1780000000000001E-2</v>
          </cell>
          <cell r="F305">
            <v>-1.5650000000000001E-2</v>
          </cell>
          <cell r="G305">
            <v>4.1799999999999997E-2</v>
          </cell>
          <cell r="H305">
            <v>-5.049E-2</v>
          </cell>
          <cell r="J305">
            <v>1.6852757</v>
          </cell>
          <cell r="K305">
            <v>15.42</v>
          </cell>
        </row>
        <row r="306">
          <cell r="A306" t="str">
            <v>2371.TW</v>
          </cell>
          <cell r="B306">
            <v>1.21</v>
          </cell>
          <cell r="D306">
            <v>26.509436000000001</v>
          </cell>
          <cell r="E306">
            <v>4.7230000000000001E-2</v>
          </cell>
          <cell r="F306">
            <v>5.3E-3</v>
          </cell>
          <cell r="G306">
            <v>0.16240999</v>
          </cell>
          <cell r="H306">
            <v>3.9280000000000002E-2</v>
          </cell>
          <cell r="I306">
            <v>46.446280000000002</v>
          </cell>
          <cell r="J306">
            <v>2.4002732999999998</v>
          </cell>
          <cell r="K306">
            <v>21.527999999999999</v>
          </cell>
        </row>
        <row r="307">
          <cell r="A307" t="str">
            <v>2373.TW</v>
          </cell>
          <cell r="B307">
            <v>4.8099999999999996</v>
          </cell>
          <cell r="C307">
            <v>9.2999999999999999E-2</v>
          </cell>
          <cell r="D307">
            <v>10.334262000000001</v>
          </cell>
          <cell r="E307">
            <v>0.13350001</v>
          </cell>
          <cell r="F307">
            <v>3.5619999999999999E-2</v>
          </cell>
          <cell r="G307">
            <v>0.46128000000000002</v>
          </cell>
          <cell r="H307">
            <v>0.11161</v>
          </cell>
          <cell r="I307">
            <v>15.426195</v>
          </cell>
          <cell r="J307">
            <v>2.2475312000000001</v>
          </cell>
          <cell r="K307">
            <v>51.302</v>
          </cell>
        </row>
        <row r="308">
          <cell r="A308" t="str">
            <v>2374.TW</v>
          </cell>
          <cell r="B308">
            <v>1.72</v>
          </cell>
          <cell r="C308">
            <v>0.66200000000000003</v>
          </cell>
          <cell r="D308">
            <v>-104.38596</v>
          </cell>
          <cell r="E308">
            <v>3.635E-2</v>
          </cell>
          <cell r="F308">
            <v>8.5599999999999999E-3</v>
          </cell>
          <cell r="G308">
            <v>0.26514998000000001</v>
          </cell>
          <cell r="H308">
            <v>6.6149995000000003E-2</v>
          </cell>
          <cell r="I308">
            <v>34.593020000000003</v>
          </cell>
          <cell r="J308">
            <v>2.6534070000000001</v>
          </cell>
          <cell r="K308">
            <v>17.305</v>
          </cell>
        </row>
        <row r="309">
          <cell r="A309" t="str">
            <v>2375.TW</v>
          </cell>
          <cell r="B309">
            <v>3.07</v>
          </cell>
          <cell r="C309">
            <v>1.54</v>
          </cell>
          <cell r="D309">
            <v>12.767526999999999</v>
          </cell>
          <cell r="E309">
            <v>2.9819999999999999E-2</v>
          </cell>
          <cell r="F309">
            <v>7.3699999999999998E-3</v>
          </cell>
          <cell r="G309">
            <v>0.15178000999999999</v>
          </cell>
          <cell r="H309">
            <v>2.341E-2</v>
          </cell>
          <cell r="I309">
            <v>22.540716</v>
          </cell>
          <cell r="J309">
            <v>0.8376709</v>
          </cell>
          <cell r="K309">
            <v>44.268000000000001</v>
          </cell>
        </row>
        <row r="310">
          <cell r="A310" t="str">
            <v>2376.TW</v>
          </cell>
          <cell r="B310">
            <v>8.94</v>
          </cell>
          <cell r="C310">
            <v>0.82499999999999996</v>
          </cell>
          <cell r="D310">
            <v>16.897081</v>
          </cell>
          <cell r="E310">
            <v>0.15074000000000001</v>
          </cell>
          <cell r="F310">
            <v>4.7300000000000002E-2</v>
          </cell>
          <cell r="G310">
            <v>0.11752</v>
          </cell>
          <cell r="H310">
            <v>5.5789999999999999E-2</v>
          </cell>
          <cell r="I310">
            <v>36.912754</v>
          </cell>
          <cell r="J310">
            <v>5.2866819999999999</v>
          </cell>
          <cell r="K310">
            <v>257.84300000000002</v>
          </cell>
        </row>
        <row r="311">
          <cell r="A311" t="str">
            <v>2377.TW</v>
          </cell>
          <cell r="B311">
            <v>8.92</v>
          </cell>
          <cell r="C311">
            <v>0.72399999999999998</v>
          </cell>
          <cell r="D311">
            <v>13.477088999999999</v>
          </cell>
          <cell r="E311">
            <v>0.16137000000000001</v>
          </cell>
          <cell r="F311">
            <v>5.4719999999999998E-2</v>
          </cell>
          <cell r="G311">
            <v>0.12196</v>
          </cell>
          <cell r="H311">
            <v>4.6800000000000001E-2</v>
          </cell>
          <cell r="I311">
            <v>22.421524000000002</v>
          </cell>
          <cell r="J311">
            <v>3.4929008000000001</v>
          </cell>
          <cell r="K311">
            <v>221.32900000000001</v>
          </cell>
        </row>
        <row r="312">
          <cell r="A312" t="str">
            <v>2379.TW</v>
          </cell>
          <cell r="B312">
            <v>20.22</v>
          </cell>
          <cell r="C312">
            <v>1.0489999999999999</v>
          </cell>
          <cell r="D312">
            <v>16.241367</v>
          </cell>
          <cell r="E312">
            <v>0.21922000999999999</v>
          </cell>
          <cell r="F312">
            <v>4.8070002000000001E-2</v>
          </cell>
          <cell r="G312">
            <v>0.44779997999999999</v>
          </cell>
          <cell r="H312">
            <v>0.10706</v>
          </cell>
          <cell r="I312">
            <v>26.755687999999999</v>
          </cell>
          <cell r="J312">
            <v>5.8313750000000004</v>
          </cell>
          <cell r="K312">
            <v>197.279</v>
          </cell>
        </row>
        <row r="313">
          <cell r="A313" t="str">
            <v>2380.TW</v>
          </cell>
          <cell r="B313">
            <v>-1.4</v>
          </cell>
          <cell r="C313">
            <v>1.1839999999999999</v>
          </cell>
          <cell r="E313">
            <v>-0.41293999999999997</v>
          </cell>
          <cell r="F313">
            <v>-9.7320005000000001E-2</v>
          </cell>
          <cell r="G313">
            <v>0.19791001</v>
          </cell>
          <cell r="H313">
            <v>-2.3449999999999999E-2</v>
          </cell>
          <cell r="J313">
            <v>1.8370127999999999</v>
          </cell>
          <cell r="K313">
            <v>9.1449999999999996</v>
          </cell>
        </row>
        <row r="314">
          <cell r="A314" t="str">
            <v>2382.TW</v>
          </cell>
          <cell r="B314">
            <v>11.68</v>
          </cell>
          <cell r="C314">
            <v>0.64800000000000002</v>
          </cell>
          <cell r="D314">
            <v>17.534825999999999</v>
          </cell>
          <cell r="E314">
            <v>0.27445000000000003</v>
          </cell>
          <cell r="F314">
            <v>4.1100003000000003E-2</v>
          </cell>
          <cell r="G314">
            <v>8.2779995999999995E-2</v>
          </cell>
          <cell r="H314">
            <v>4.5179999999999998E-2</v>
          </cell>
          <cell r="I314">
            <v>24.785957</v>
          </cell>
          <cell r="J314">
            <v>6.6104946</v>
          </cell>
          <cell r="K314">
            <v>279.76799999999997</v>
          </cell>
        </row>
        <row r="315">
          <cell r="A315" t="str">
            <v>2383.TW</v>
          </cell>
          <cell r="B315">
            <v>13.9</v>
          </cell>
          <cell r="C315">
            <v>1.0629999999999999</v>
          </cell>
          <cell r="D315">
            <v>14.111556</v>
          </cell>
          <cell r="E315">
            <v>0.30528998000000002</v>
          </cell>
          <cell r="F315">
            <v>0.10795999000000001</v>
          </cell>
          <cell r="G315">
            <v>0.28819</v>
          </cell>
          <cell r="H315">
            <v>0.19653000000000001</v>
          </cell>
          <cell r="I315">
            <v>30.395685</v>
          </cell>
          <cell r="J315">
            <v>5.6007004</v>
          </cell>
          <cell r="K315">
            <v>138.428</v>
          </cell>
        </row>
        <row r="316">
          <cell r="A316" t="str">
            <v>2385.TW</v>
          </cell>
          <cell r="B316">
            <v>10.6</v>
          </cell>
          <cell r="C316">
            <v>0.39700000000000002</v>
          </cell>
          <cell r="D316">
            <v>13.307031</v>
          </cell>
          <cell r="E316">
            <v>0.22711000000000001</v>
          </cell>
          <cell r="F316">
            <v>6.9599999999999995E-2</v>
          </cell>
          <cell r="G316">
            <v>0.20106001000000001</v>
          </cell>
          <cell r="H316">
            <v>9.9750005000000003E-2</v>
          </cell>
          <cell r="I316">
            <v>17.5</v>
          </cell>
          <cell r="J316">
            <v>3.124263</v>
          </cell>
          <cell r="K316">
            <v>135.97300000000001</v>
          </cell>
        </row>
        <row r="317">
          <cell r="A317" t="str">
            <v>2387.TW</v>
          </cell>
          <cell r="B317">
            <v>7.5</v>
          </cell>
          <cell r="C317">
            <v>0.85499999999999998</v>
          </cell>
          <cell r="D317">
            <v>6.9153675999999997</v>
          </cell>
          <cell r="E317">
            <v>0.119160004</v>
          </cell>
          <cell r="F317">
            <v>4.9959999999999997E-2</v>
          </cell>
          <cell r="G317">
            <v>0.15704000000000001</v>
          </cell>
          <cell r="H317">
            <v>8.3159999999999998E-2</v>
          </cell>
          <cell r="I317">
            <v>8.2799999999999994</v>
          </cell>
          <cell r="J317">
            <v>1.2768318999999999</v>
          </cell>
          <cell r="K317">
            <v>111.99299999999999</v>
          </cell>
        </row>
        <row r="318">
          <cell r="A318" t="str">
            <v>2388.TW</v>
          </cell>
          <cell r="B318">
            <v>1.1299999999999999</v>
          </cell>
          <cell r="C318">
            <v>1.843</v>
          </cell>
          <cell r="E318">
            <v>3.3660000000000002E-2</v>
          </cell>
          <cell r="F318">
            <v>-6.7000003999999997E-4</v>
          </cell>
          <cell r="G318">
            <v>0.25280999999999998</v>
          </cell>
          <cell r="H318">
            <v>3.2849999999999997E-2</v>
          </cell>
          <cell r="I318">
            <v>105.30974000000001</v>
          </cell>
          <cell r="J318">
            <v>4.473516</v>
          </cell>
          <cell r="K318">
            <v>25.356000000000002</v>
          </cell>
        </row>
        <row r="319">
          <cell r="A319" t="str">
            <v>2390.TW</v>
          </cell>
          <cell r="B319">
            <v>-0.65</v>
          </cell>
          <cell r="E319">
            <v>-5.0549999999999998E-2</v>
          </cell>
          <cell r="F319">
            <v>-5.0000000000000001E-3</v>
          </cell>
          <cell r="G319">
            <v>0.24517</v>
          </cell>
          <cell r="H319">
            <v>-5.2529998000000001E-2</v>
          </cell>
          <cell r="J319">
            <v>1.0744587999999999</v>
          </cell>
          <cell r="K319">
            <v>3.371</v>
          </cell>
        </row>
        <row r="320">
          <cell r="A320" t="str">
            <v>2392.TW</v>
          </cell>
          <cell r="B320">
            <v>5.2</v>
          </cell>
          <cell r="C320">
            <v>0.98</v>
          </cell>
          <cell r="D320">
            <v>16.127659999999999</v>
          </cell>
          <cell r="E320">
            <v>5.7520000000000002E-2</v>
          </cell>
          <cell r="F320">
            <v>1.7760001000000001E-2</v>
          </cell>
          <cell r="G320">
            <v>0.12913999000000001</v>
          </cell>
          <cell r="H320">
            <v>4.3070003000000003E-2</v>
          </cell>
          <cell r="I320">
            <v>14.576924</v>
          </cell>
          <cell r="J320">
            <v>1.4502459999999999</v>
          </cell>
          <cell r="K320">
            <v>192.03100000000001</v>
          </cell>
        </row>
        <row r="321">
          <cell r="A321" t="str">
            <v>2393.TW</v>
          </cell>
          <cell r="B321">
            <v>3.91</v>
          </cell>
          <cell r="C321">
            <v>0.85499999999999998</v>
          </cell>
          <cell r="D321">
            <v>14.723927</v>
          </cell>
          <cell r="E321">
            <v>8.0170006000000002E-2</v>
          </cell>
          <cell r="F321">
            <v>4.2919997000000001E-2</v>
          </cell>
          <cell r="G321">
            <v>0.29078999999999999</v>
          </cell>
          <cell r="H321">
            <v>9.3770000000000006E-2</v>
          </cell>
          <cell r="I321">
            <v>18.414321999999999</v>
          </cell>
          <cell r="J321">
            <v>1.7208824</v>
          </cell>
          <cell r="K321">
            <v>40.247</v>
          </cell>
        </row>
        <row r="322">
          <cell r="A322" t="str">
            <v>2395.TW</v>
          </cell>
          <cell r="B322">
            <v>11.42</v>
          </cell>
          <cell r="C322">
            <v>0.73299999999999998</v>
          </cell>
          <cell r="D322">
            <v>25.579761999999999</v>
          </cell>
          <cell r="E322">
            <v>0.23624999999999999</v>
          </cell>
          <cell r="F322">
            <v>9.3729999999999994E-2</v>
          </cell>
          <cell r="G322">
            <v>0.40619</v>
          </cell>
          <cell r="H322">
            <v>0.13814999</v>
          </cell>
          <cell r="I322">
            <v>31.873905000000001</v>
          </cell>
          <cell r="J322">
            <v>7.3038100000000004</v>
          </cell>
          <cell r="K322">
            <v>71.194000000000003</v>
          </cell>
        </row>
        <row r="323">
          <cell r="A323" t="str">
            <v>2397.TW</v>
          </cell>
          <cell r="B323">
            <v>2.5299999999999998</v>
          </cell>
          <cell r="C323">
            <v>0.38</v>
          </cell>
          <cell r="D323">
            <v>15.247934000000001</v>
          </cell>
          <cell r="E323">
            <v>6.7900000000000002E-2</v>
          </cell>
          <cell r="F323">
            <v>3.0569999E-2</v>
          </cell>
          <cell r="G323">
            <v>0.26512999999999998</v>
          </cell>
          <cell r="H323">
            <v>5.9320003000000003E-2</v>
          </cell>
          <cell r="I323">
            <v>29.169962000000002</v>
          </cell>
          <cell r="J323">
            <v>2.6720738000000002</v>
          </cell>
          <cell r="K323">
            <v>80.218999999999994</v>
          </cell>
        </row>
        <row r="324">
          <cell r="A324" t="str">
            <v>2399.TW</v>
          </cell>
          <cell r="B324">
            <v>-0.6</v>
          </cell>
          <cell r="C324">
            <v>0.876</v>
          </cell>
          <cell r="D324">
            <v>71.666663999999997</v>
          </cell>
          <cell r="E324">
            <v>-5.1609996999999998E-2</v>
          </cell>
          <cell r="F324">
            <v>-2.8979999999999999E-2</v>
          </cell>
          <cell r="G324">
            <v>5.7729996999999998E-2</v>
          </cell>
          <cell r="H324">
            <v>-0.11978999999999999</v>
          </cell>
          <cell r="J324">
            <v>1.7846766999999999</v>
          </cell>
          <cell r="K324">
            <v>13.164</v>
          </cell>
        </row>
        <row r="325">
          <cell r="A325" t="str">
            <v>2401.TW</v>
          </cell>
          <cell r="B325">
            <v>-0.28999999999999998</v>
          </cell>
          <cell r="C325">
            <v>0.83099999999999996</v>
          </cell>
          <cell r="D325">
            <v>18.134329000000001</v>
          </cell>
          <cell r="E325">
            <v>-1.9640000000000001E-2</v>
          </cell>
          <cell r="F325">
            <v>-1.0670001E-2</v>
          </cell>
          <cell r="G325">
            <v>0.45601999999999998</v>
          </cell>
          <cell r="H325">
            <v>-7.6230004000000004E-2</v>
          </cell>
          <cell r="J325">
            <v>2.5277392999999999</v>
          </cell>
          <cell r="K325">
            <v>9.407</v>
          </cell>
        </row>
        <row r="326">
          <cell r="A326" t="str">
            <v>2402.TW</v>
          </cell>
          <cell r="B326">
            <v>1.73</v>
          </cell>
          <cell r="C326">
            <v>0.59499999999999997</v>
          </cell>
          <cell r="D326">
            <v>12.283735999999999</v>
          </cell>
          <cell r="E326">
            <v>7.5789999999999996E-2</v>
          </cell>
          <cell r="F326">
            <v>3.0210000000000001E-2</v>
          </cell>
          <cell r="G326">
            <v>0.14879999999999999</v>
          </cell>
          <cell r="H326">
            <v>6.6879999999999995E-2</v>
          </cell>
          <cell r="I326">
            <v>20.520230999999999</v>
          </cell>
          <cell r="J326">
            <v>1.7163854000000001</v>
          </cell>
          <cell r="K326">
            <v>28.684999999999999</v>
          </cell>
        </row>
        <row r="327">
          <cell r="A327" t="str">
            <v>2404.TW</v>
          </cell>
          <cell r="B327">
            <v>25.27</v>
          </cell>
          <cell r="C327">
            <v>0.71899999999999997</v>
          </cell>
          <cell r="D327">
            <v>14.111288999999999</v>
          </cell>
          <cell r="E327">
            <v>0.42081000000000002</v>
          </cell>
          <cell r="F327">
            <v>9.4790003999999997E-2</v>
          </cell>
          <cell r="G327">
            <v>0.10932</v>
          </cell>
          <cell r="H327">
            <v>9.0389999999999998E-2</v>
          </cell>
          <cell r="I327">
            <v>13.949346999999999</v>
          </cell>
          <cell r="J327">
            <v>5.4516773000000001</v>
          </cell>
          <cell r="K327">
            <v>367.24099999999999</v>
          </cell>
        </row>
        <row r="328">
          <cell r="A328" t="str">
            <v>2405.TW</v>
          </cell>
          <cell r="B328">
            <v>0.13</v>
          </cell>
          <cell r="C328">
            <v>1.256</v>
          </cell>
          <cell r="E328">
            <v>3.7799999999999999E-3</v>
          </cell>
          <cell r="F328">
            <v>-2.9300001999999999E-3</v>
          </cell>
          <cell r="G328">
            <v>0.40749002000000001</v>
          </cell>
          <cell r="H328">
            <v>5.1599997E-3</v>
          </cell>
          <cell r="I328">
            <v>163.46154999999999</v>
          </cell>
          <cell r="J328">
            <v>1.9891417</v>
          </cell>
          <cell r="K328">
            <v>4.9790000000000001</v>
          </cell>
        </row>
        <row r="329">
          <cell r="A329" t="str">
            <v>2406.TW</v>
          </cell>
          <cell r="B329">
            <v>-0.8</v>
          </cell>
          <cell r="C329">
            <v>0.379</v>
          </cell>
          <cell r="E329">
            <v>-0.13020000000000001</v>
          </cell>
          <cell r="F329">
            <v>-4.1169999999999998E-2</v>
          </cell>
          <cell r="G329">
            <v>-1.6100000000000001E-3</v>
          </cell>
          <cell r="H329">
            <v>-0.22541</v>
          </cell>
          <cell r="J329">
            <v>2.0257580000000002</v>
          </cell>
          <cell r="K329">
            <v>11.228</v>
          </cell>
        </row>
        <row r="330">
          <cell r="A330" t="str">
            <v>2408.TW</v>
          </cell>
          <cell r="B330">
            <v>-2.25</v>
          </cell>
          <cell r="C330">
            <v>1.081</v>
          </cell>
          <cell r="D330">
            <v>11.707746500000001</v>
          </cell>
          <cell r="E330">
            <v>-4.0949997000000002E-2</v>
          </cell>
          <cell r="F330">
            <v>-4.6120000000000001E-2</v>
          </cell>
          <cell r="G330">
            <v>-0.12755</v>
          </cell>
          <cell r="H330">
            <v>-0.30708997999999998</v>
          </cell>
          <cell r="J330">
            <v>1.2277073999999999</v>
          </cell>
          <cell r="K330">
            <v>10.641999999999999</v>
          </cell>
        </row>
        <row r="331">
          <cell r="A331" t="str">
            <v>2409.TW</v>
          </cell>
          <cell r="B331">
            <v>-1.41</v>
          </cell>
          <cell r="C331">
            <v>1.2689999999999999</v>
          </cell>
          <cell r="D331">
            <v>24.078946999999999</v>
          </cell>
          <cell r="E331">
            <v>-6.4159999999999995E-2</v>
          </cell>
          <cell r="F331">
            <v>-2.5700000000000001E-2</v>
          </cell>
          <cell r="G331">
            <v>4.4600000000000001E-2</v>
          </cell>
          <cell r="H331">
            <v>-8.3059999999999995E-2</v>
          </cell>
          <cell r="J331">
            <v>0.93267409999999995</v>
          </cell>
          <cell r="K331">
            <v>33.418999999999997</v>
          </cell>
        </row>
        <row r="332">
          <cell r="A332" t="str">
            <v>2412.TW</v>
          </cell>
          <cell r="B332">
            <v>4.7300000000000004</v>
          </cell>
          <cell r="C332">
            <v>0.06</v>
          </cell>
          <cell r="D332">
            <v>24.803149999999999</v>
          </cell>
          <cell r="E332">
            <v>9.3530000000000002E-2</v>
          </cell>
          <cell r="F332">
            <v>5.5480000000000002E-2</v>
          </cell>
          <cell r="G332">
            <v>0.36324000000000001</v>
          </cell>
          <cell r="H332">
            <v>0.21698000000000001</v>
          </cell>
          <cell r="I332">
            <v>26.638477000000002</v>
          </cell>
          <cell r="J332">
            <v>2.4902663</v>
          </cell>
          <cell r="K332">
            <v>28.867999999999999</v>
          </cell>
        </row>
        <row r="333">
          <cell r="A333" t="str">
            <v>2413.TW</v>
          </cell>
          <cell r="B333">
            <v>0.6</v>
          </cell>
          <cell r="C333">
            <v>1.228</v>
          </cell>
          <cell r="E333">
            <v>5.2299999999999999E-2</v>
          </cell>
          <cell r="F333">
            <v>1.0290001E-2</v>
          </cell>
          <cell r="G333">
            <v>0.14876</v>
          </cell>
          <cell r="H333">
            <v>-2.3179999999999999E-2</v>
          </cell>
          <cell r="I333">
            <v>42.416668000000001</v>
          </cell>
          <cell r="J333">
            <v>1.5994219000000001</v>
          </cell>
          <cell r="K333">
            <v>36.301000000000002</v>
          </cell>
        </row>
        <row r="334">
          <cell r="A334" t="str">
            <v>2414.TW</v>
          </cell>
          <cell r="B334">
            <v>2.3199999999999998</v>
          </cell>
          <cell r="C334">
            <v>0.438</v>
          </cell>
          <cell r="E334">
            <v>9.8820000000000005E-2</v>
          </cell>
          <cell r="F334">
            <v>3.492E-2</v>
          </cell>
          <cell r="G334">
            <v>8.3129994999999998E-2</v>
          </cell>
          <cell r="H334">
            <v>2.332E-2</v>
          </cell>
          <cell r="I334">
            <v>16.120691000000001</v>
          </cell>
          <cell r="J334">
            <v>1.9877757</v>
          </cell>
          <cell r="K334">
            <v>142.95099999999999</v>
          </cell>
        </row>
        <row r="335">
          <cell r="A335" t="str">
            <v>2415.TW</v>
          </cell>
          <cell r="B335">
            <v>0.21</v>
          </cell>
          <cell r="E335">
            <v>1.5360001E-2</v>
          </cell>
          <cell r="F335">
            <v>2.8309999999999998E-2</v>
          </cell>
          <cell r="G335">
            <v>0.31111</v>
          </cell>
          <cell r="H335">
            <v>0.11685</v>
          </cell>
          <cell r="I335">
            <v>131.42857000000001</v>
          </cell>
          <cell r="J335">
            <v>1.5179849000000001</v>
          </cell>
          <cell r="K335">
            <v>26.504999999999999</v>
          </cell>
        </row>
        <row r="336">
          <cell r="A336" t="str">
            <v>2417.TW</v>
          </cell>
          <cell r="B336">
            <v>0.36</v>
          </cell>
          <cell r="C336">
            <v>1.341</v>
          </cell>
          <cell r="E336">
            <v>2.9979998000000001E-2</v>
          </cell>
          <cell r="F336">
            <v>-9.1299999999999992E-3</v>
          </cell>
          <cell r="G336">
            <v>0.55201</v>
          </cell>
          <cell r="H336">
            <v>4.2680003000000001E-2</v>
          </cell>
          <cell r="I336">
            <v>126.11111</v>
          </cell>
          <cell r="J336">
            <v>2.0883164000000001</v>
          </cell>
          <cell r="K336">
            <v>24.131</v>
          </cell>
        </row>
        <row r="337">
          <cell r="A337" t="str">
            <v>2419.TW</v>
          </cell>
          <cell r="B337">
            <v>-0.16</v>
          </cell>
          <cell r="C337">
            <v>1.127</v>
          </cell>
          <cell r="D337">
            <v>36.966293</v>
          </cell>
          <cell r="E337">
            <v>2.2509999999999999E-2</v>
          </cell>
          <cell r="F337">
            <v>9.3600000000000003E-3</v>
          </cell>
          <cell r="G337">
            <v>0.2147</v>
          </cell>
          <cell r="H337">
            <v>9.4900000000000002E-3</v>
          </cell>
          <cell r="J337">
            <v>2.1472394000000001</v>
          </cell>
          <cell r="K337">
            <v>27.085000000000001</v>
          </cell>
        </row>
        <row r="338">
          <cell r="A338" t="str">
            <v>2420.TW</v>
          </cell>
          <cell r="B338">
            <v>3.91</v>
          </cell>
          <cell r="D338">
            <v>15.995146999999999</v>
          </cell>
          <cell r="E338">
            <v>0.15404001</v>
          </cell>
          <cell r="F338">
            <v>6.2119998000000003E-2</v>
          </cell>
          <cell r="G338">
            <v>0.44306000000000001</v>
          </cell>
          <cell r="H338">
            <v>0.28192</v>
          </cell>
          <cell r="I338">
            <v>16.854220000000002</v>
          </cell>
          <cell r="J338">
            <v>2.6021717</v>
          </cell>
          <cell r="K338">
            <v>13.952999999999999</v>
          </cell>
        </row>
        <row r="339">
          <cell r="A339" t="str">
            <v>2421.TW</v>
          </cell>
          <cell r="B339">
            <v>5.16</v>
          </cell>
          <cell r="C339">
            <v>0.96799999999999997</v>
          </cell>
          <cell r="D339">
            <v>14.508095000000001</v>
          </cell>
          <cell r="E339">
            <v>0.20993999999999999</v>
          </cell>
          <cell r="F339">
            <v>7.374E-2</v>
          </cell>
          <cell r="G339">
            <v>0.27808001999999998</v>
          </cell>
          <cell r="H339">
            <v>8.9840000000000003E-2</v>
          </cell>
          <cell r="I339">
            <v>22.57752</v>
          </cell>
          <cell r="J339">
            <v>4.1525574000000001</v>
          </cell>
          <cell r="K339">
            <v>48.862000000000002</v>
          </cell>
        </row>
        <row r="340">
          <cell r="A340" t="str">
            <v>2423.TW</v>
          </cell>
          <cell r="B340">
            <v>2.97</v>
          </cell>
          <cell r="C340">
            <v>0.29399999999999998</v>
          </cell>
          <cell r="D340">
            <v>15.631769</v>
          </cell>
          <cell r="E340">
            <v>0.15038000000000001</v>
          </cell>
          <cell r="F340">
            <v>7.3130003999999998E-2</v>
          </cell>
          <cell r="G340">
            <v>0.50402000000000002</v>
          </cell>
          <cell r="H340">
            <v>0.14679</v>
          </cell>
          <cell r="I340">
            <v>14.579124</v>
          </cell>
          <cell r="J340">
            <v>2.4818020000000001</v>
          </cell>
          <cell r="K340">
            <v>20.215</v>
          </cell>
        </row>
        <row r="341">
          <cell r="A341" t="str">
            <v>2424.TW</v>
          </cell>
          <cell r="B341">
            <v>-4.41</v>
          </cell>
          <cell r="E341">
            <v>-0.82245999999999997</v>
          </cell>
          <cell r="F341">
            <v>-0.22775999</v>
          </cell>
          <cell r="G341">
            <v>-0.68024004000000005</v>
          </cell>
          <cell r="H341">
            <v>-3.3286699999999998</v>
          </cell>
          <cell r="J341">
            <v>5.4654373999999999</v>
          </cell>
          <cell r="K341">
            <v>2.024</v>
          </cell>
        </row>
        <row r="342">
          <cell r="A342" t="str">
            <v>2425.TW</v>
          </cell>
          <cell r="B342">
            <v>1.67</v>
          </cell>
          <cell r="C342">
            <v>0.52200000000000002</v>
          </cell>
          <cell r="E342">
            <v>9.6610000000000001E-2</v>
          </cell>
          <cell r="F342">
            <v>4.0980000000000003E-2</v>
          </cell>
          <cell r="G342">
            <v>0.10002</v>
          </cell>
          <cell r="H342">
            <v>2.3990000000000001E-2</v>
          </cell>
          <cell r="I342">
            <v>22.694613</v>
          </cell>
          <cell r="J342">
            <v>1.6788483000000001</v>
          </cell>
          <cell r="K342">
            <v>70.709999999999994</v>
          </cell>
        </row>
        <row r="343">
          <cell r="A343" t="str">
            <v>2426.TW</v>
          </cell>
          <cell r="B343">
            <v>-0.57999999999999996</v>
          </cell>
          <cell r="C343">
            <v>1.121</v>
          </cell>
          <cell r="D343">
            <v>15.327869</v>
          </cell>
          <cell r="E343">
            <v>-3.4459999999999998E-2</v>
          </cell>
          <cell r="F343">
            <v>-1.6670000000000001E-2</v>
          </cell>
          <cell r="G343">
            <v>0.10241</v>
          </cell>
          <cell r="H343">
            <v>-2.4230001000000001E-2</v>
          </cell>
          <cell r="J343">
            <v>1.4645991</v>
          </cell>
          <cell r="K343">
            <v>7.5430000000000001</v>
          </cell>
        </row>
        <row r="344">
          <cell r="A344" t="str">
            <v>2427.TW</v>
          </cell>
          <cell r="B344">
            <v>1.41</v>
          </cell>
          <cell r="C344">
            <v>0.28499999999999998</v>
          </cell>
          <cell r="E344">
            <v>9.1660000000000005E-2</v>
          </cell>
          <cell r="F344">
            <v>3.1199999999999999E-2</v>
          </cell>
          <cell r="G344">
            <v>0.35249999999999998</v>
          </cell>
          <cell r="H344">
            <v>0.11013000000000001</v>
          </cell>
          <cell r="I344">
            <v>19.539007000000002</v>
          </cell>
          <cell r="J344">
            <v>1.7745571</v>
          </cell>
          <cell r="K344">
            <v>21.492999999999999</v>
          </cell>
        </row>
        <row r="345">
          <cell r="A345" t="str">
            <v>2428.TW</v>
          </cell>
          <cell r="B345">
            <v>10.43</v>
          </cell>
          <cell r="D345">
            <v>13.348946</v>
          </cell>
          <cell r="E345">
            <v>0.13814999</v>
          </cell>
          <cell r="F345">
            <v>7.0400000000000004E-2</v>
          </cell>
          <cell r="G345">
            <v>0.39440999999999998</v>
          </cell>
          <cell r="H345">
            <v>0.23669000000000001</v>
          </cell>
          <cell r="I345">
            <v>16.395014</v>
          </cell>
          <cell r="J345">
            <v>2.1813172999999999</v>
          </cell>
          <cell r="K345">
            <v>54.351999999999997</v>
          </cell>
        </row>
        <row r="346">
          <cell r="A346" t="str">
            <v>2429.TW</v>
          </cell>
          <cell r="B346">
            <v>-0.49</v>
          </cell>
          <cell r="C346">
            <v>0.65100000000000002</v>
          </cell>
          <cell r="E346">
            <v>-0.18211000999999999</v>
          </cell>
          <cell r="F346">
            <v>-7.9369999999999996E-2</v>
          </cell>
          <cell r="G346">
            <v>4.6809999999999997E-2</v>
          </cell>
          <cell r="H346">
            <v>-0.32759997000000002</v>
          </cell>
          <cell r="J346">
            <v>3.8965904999999998</v>
          </cell>
          <cell r="K346">
            <v>11.715999999999999</v>
          </cell>
        </row>
        <row r="347">
          <cell r="A347" t="str">
            <v>2430.TW</v>
          </cell>
          <cell r="B347">
            <v>1.92</v>
          </cell>
          <cell r="C347">
            <v>0.378</v>
          </cell>
          <cell r="E347">
            <v>6.0060002000000001E-2</v>
          </cell>
          <cell r="F347">
            <v>1.5310001E-2</v>
          </cell>
          <cell r="G347">
            <v>0.14913999999999999</v>
          </cell>
          <cell r="H347">
            <v>2.1240002000000001E-2</v>
          </cell>
          <cell r="I347">
            <v>18.984375</v>
          </cell>
          <cell r="J347">
            <v>0.93483110000000003</v>
          </cell>
          <cell r="K347">
            <v>171.10300000000001</v>
          </cell>
        </row>
        <row r="348">
          <cell r="A348" t="str">
            <v>2431.TW</v>
          </cell>
          <cell r="B348">
            <v>-0.87</v>
          </cell>
          <cell r="E348">
            <v>-6.898E-2</v>
          </cell>
          <cell r="F348">
            <v>-5.262E-2</v>
          </cell>
          <cell r="G348">
            <v>-4.9970000000000001E-2</v>
          </cell>
          <cell r="H348">
            <v>-0.29342000000000001</v>
          </cell>
          <cell r="J348">
            <v>1.0615711000000001</v>
          </cell>
          <cell r="K348">
            <v>4.8330000000000002</v>
          </cell>
        </row>
        <row r="349">
          <cell r="A349" t="str">
            <v>2433.TW</v>
          </cell>
          <cell r="B349">
            <v>3.33</v>
          </cell>
          <cell r="C349">
            <v>0.27100000000000002</v>
          </cell>
          <cell r="E349">
            <v>0.11132</v>
          </cell>
          <cell r="F349">
            <v>3.5669997000000002E-2</v>
          </cell>
          <cell r="G349">
            <v>0.34255999999999998</v>
          </cell>
          <cell r="H349">
            <v>0.15773000000000001</v>
          </cell>
          <cell r="I349">
            <v>16.096095999999999</v>
          </cell>
          <cell r="J349">
            <v>2.019593</v>
          </cell>
          <cell r="K349">
            <v>20.026</v>
          </cell>
        </row>
        <row r="350">
          <cell r="A350" t="str">
            <v>2434.TW</v>
          </cell>
          <cell r="B350">
            <v>-1.66</v>
          </cell>
          <cell r="E350">
            <v>5.2679999999999998E-2</v>
          </cell>
          <cell r="F350">
            <v>-4.6519999999999999E-2</v>
          </cell>
          <cell r="G350">
            <v>3.9019999999999999E-2</v>
          </cell>
          <cell r="H350">
            <v>-1.3696699000000001</v>
          </cell>
          <cell r="J350">
            <v>2.379067</v>
          </cell>
          <cell r="K350">
            <v>1.6819999999999999</v>
          </cell>
        </row>
        <row r="351">
          <cell r="A351" t="str">
            <v>2436.TW</v>
          </cell>
          <cell r="B351">
            <v>1.43</v>
          </cell>
          <cell r="D351">
            <v>58.727269999999997</v>
          </cell>
          <cell r="E351">
            <v>6.9339999999999999E-2</v>
          </cell>
          <cell r="F351">
            <v>9.3800010000000007E-3</v>
          </cell>
          <cell r="G351">
            <v>0.28135001999999998</v>
          </cell>
          <cell r="H351">
            <v>-1.8000001E-3</v>
          </cell>
          <cell r="I351">
            <v>45.174827999999998</v>
          </cell>
          <cell r="J351">
            <v>3.1939087000000002</v>
          </cell>
          <cell r="K351">
            <v>16.946000000000002</v>
          </cell>
        </row>
        <row r="352">
          <cell r="A352" t="str">
            <v>2438.TW</v>
          </cell>
          <cell r="B352">
            <v>-1.45</v>
          </cell>
          <cell r="C352">
            <v>0.77400000000000002</v>
          </cell>
          <cell r="E352">
            <v>-9.5460000000000003E-2</v>
          </cell>
          <cell r="F352">
            <v>-3.9019999999999999E-2</v>
          </cell>
          <cell r="G352">
            <v>-0.12973999999999999</v>
          </cell>
          <cell r="H352">
            <v>-1.3312999999999999</v>
          </cell>
          <cell r="J352">
            <v>2.721009</v>
          </cell>
          <cell r="K352">
            <v>2.0430000000000001</v>
          </cell>
        </row>
        <row r="353">
          <cell r="A353" t="str">
            <v>2439.TW</v>
          </cell>
          <cell r="B353">
            <v>6.73</v>
          </cell>
          <cell r="C353">
            <v>0.68500000000000005</v>
          </cell>
          <cell r="D353">
            <v>13.76652</v>
          </cell>
          <cell r="E353">
            <v>0.13941999999999999</v>
          </cell>
          <cell r="F353">
            <v>2.4649999999999998E-2</v>
          </cell>
          <cell r="G353">
            <v>0.13016</v>
          </cell>
          <cell r="H353">
            <v>2.1579999999999998E-2</v>
          </cell>
          <cell r="I353">
            <v>18.573550999999998</v>
          </cell>
          <cell r="J353">
            <v>2.2343771000000001</v>
          </cell>
          <cell r="K353">
            <v>176.65100000000001</v>
          </cell>
        </row>
        <row r="354">
          <cell r="A354" t="str">
            <v>2440.TW</v>
          </cell>
          <cell r="B354">
            <v>-0.87</v>
          </cell>
          <cell r="C354">
            <v>0.74</v>
          </cell>
          <cell r="E354">
            <v>-0.10462</v>
          </cell>
          <cell r="F354">
            <v>-2.2969997999999998E-2</v>
          </cell>
          <cell r="G354">
            <v>2.3400000000000001E-2</v>
          </cell>
          <cell r="H354">
            <v>-1.856E-2</v>
          </cell>
          <cell r="J354">
            <v>1.9352290000000001</v>
          </cell>
          <cell r="K354">
            <v>21.257999999999999</v>
          </cell>
        </row>
        <row r="355">
          <cell r="A355" t="str">
            <v>2441.TW</v>
          </cell>
          <cell r="B355">
            <v>3.76</v>
          </cell>
          <cell r="C355">
            <v>0.625</v>
          </cell>
          <cell r="D355">
            <v>10.899653000000001</v>
          </cell>
          <cell r="E355">
            <v>9.7890000000000005E-2</v>
          </cell>
          <cell r="F355">
            <v>5.9339999999999997E-2</v>
          </cell>
          <cell r="G355">
            <v>0.21275999000000001</v>
          </cell>
          <cell r="H355">
            <v>0.15459000000000001</v>
          </cell>
          <cell r="I355">
            <v>16.755320000000001</v>
          </cell>
          <cell r="J355">
            <v>1.5714250999999999</v>
          </cell>
          <cell r="K355">
            <v>24.669</v>
          </cell>
        </row>
        <row r="356">
          <cell r="A356" t="str">
            <v>2442.TW</v>
          </cell>
          <cell r="B356">
            <v>2.61</v>
          </cell>
          <cell r="C356">
            <v>0.66200000000000003</v>
          </cell>
          <cell r="E356">
            <v>8.9160000000000003E-2</v>
          </cell>
          <cell r="F356">
            <v>1.367E-2</v>
          </cell>
          <cell r="G356">
            <v>0.26978999999999997</v>
          </cell>
          <cell r="H356">
            <v>0.19606000000000001</v>
          </cell>
          <cell r="I356">
            <v>12.796936000000001</v>
          </cell>
          <cell r="J356">
            <v>1.973179</v>
          </cell>
          <cell r="K356">
            <v>9.8040000000000003</v>
          </cell>
        </row>
        <row r="357">
          <cell r="A357" t="str">
            <v>2443.TW</v>
          </cell>
          <cell r="B357">
            <v>1.1499999999999999</v>
          </cell>
          <cell r="C357">
            <v>0.315</v>
          </cell>
          <cell r="E357">
            <v>0.39279997</v>
          </cell>
          <cell r="F357">
            <v>-6.3890000000000002E-2</v>
          </cell>
          <cell r="G357">
            <v>-0.32079999999999997</v>
          </cell>
          <cell r="H357">
            <v>-4.43011</v>
          </cell>
          <cell r="I357">
            <v>3.1043479999999999</v>
          </cell>
          <cell r="J357">
            <v>1.0650358</v>
          </cell>
          <cell r="K357">
            <v>8.1000000000000003E-2</v>
          </cell>
        </row>
        <row r="358">
          <cell r="A358" t="str">
            <v>2444.TW</v>
          </cell>
          <cell r="B358">
            <v>-0.13</v>
          </cell>
          <cell r="C358">
            <v>0.85699999999999998</v>
          </cell>
          <cell r="E358">
            <v>-1.6080000000000001E-2</v>
          </cell>
          <cell r="F358">
            <v>5.1000000000000004E-4</v>
          </cell>
          <cell r="G358">
            <v>0.10571</v>
          </cell>
          <cell r="H358">
            <v>4.7489999999999997E-2</v>
          </cell>
          <cell r="J358">
            <v>1.2793950999999999</v>
          </cell>
          <cell r="K358">
            <v>17.940000000000001</v>
          </cell>
        </row>
        <row r="359">
          <cell r="A359" t="str">
            <v>2449.TW</v>
          </cell>
          <cell r="B359">
            <v>4.8899999999999997</v>
          </cell>
          <cell r="D359">
            <v>13.412817</v>
          </cell>
          <cell r="E359">
            <v>0.15298999999999999</v>
          </cell>
          <cell r="F359">
            <v>6.1979998000000001E-2</v>
          </cell>
          <cell r="G359">
            <v>0.33848998000000002</v>
          </cell>
          <cell r="H359">
            <v>0.21417</v>
          </cell>
          <cell r="I359">
            <v>18.404910000000001</v>
          </cell>
          <cell r="J359">
            <v>2.6824036000000002</v>
          </cell>
          <cell r="K359">
            <v>27.404</v>
          </cell>
        </row>
        <row r="360">
          <cell r="A360" t="str">
            <v>2450.TW</v>
          </cell>
          <cell r="B360">
            <v>2.48</v>
          </cell>
          <cell r="C360">
            <v>0.54</v>
          </cell>
          <cell r="D360">
            <v>11.642442000000001</v>
          </cell>
          <cell r="E360">
            <v>0.10697</v>
          </cell>
          <cell r="F360">
            <v>2.647E-2</v>
          </cell>
          <cell r="G360">
            <v>0.10931</v>
          </cell>
          <cell r="H360">
            <v>1.6039999999999999E-2</v>
          </cell>
          <cell r="I360">
            <v>16.149193</v>
          </cell>
          <cell r="J360">
            <v>1.7063609</v>
          </cell>
          <cell r="K360">
            <v>120.783</v>
          </cell>
        </row>
        <row r="361">
          <cell r="A361" t="str">
            <v>2451.TW</v>
          </cell>
          <cell r="B361">
            <v>3.5</v>
          </cell>
          <cell r="C361">
            <v>0.36</v>
          </cell>
          <cell r="D361">
            <v>19.893426999999999</v>
          </cell>
          <cell r="E361">
            <v>0.10226</v>
          </cell>
          <cell r="F361">
            <v>5.391E-2</v>
          </cell>
          <cell r="G361">
            <v>0.29006999999999999</v>
          </cell>
          <cell r="H361">
            <v>0.28495002000000003</v>
          </cell>
          <cell r="I361">
            <v>32</v>
          </cell>
          <cell r="J361">
            <v>2.4939322000000002</v>
          </cell>
          <cell r="K361">
            <v>24.463000000000001</v>
          </cell>
        </row>
        <row r="362">
          <cell r="A362" t="str">
            <v>2453.TW</v>
          </cell>
          <cell r="B362">
            <v>2.79</v>
          </cell>
          <cell r="E362">
            <v>0.13500000000000001</v>
          </cell>
          <cell r="F362">
            <v>4.054E-2</v>
          </cell>
          <cell r="G362">
            <v>0.25784000000000001</v>
          </cell>
          <cell r="H362">
            <v>6.5960005000000002E-2</v>
          </cell>
          <cell r="I362">
            <v>24.982078999999999</v>
          </cell>
          <cell r="J362">
            <v>3.5583010000000002</v>
          </cell>
          <cell r="K362">
            <v>65.510000000000005</v>
          </cell>
        </row>
        <row r="363">
          <cell r="A363" t="str">
            <v>2454.TW</v>
          </cell>
          <cell r="B363">
            <v>57.57</v>
          </cell>
          <cell r="C363">
            <v>1.1439999999999999</v>
          </cell>
          <cell r="D363">
            <v>18.743739999999999</v>
          </cell>
          <cell r="E363">
            <v>0.25763000000000003</v>
          </cell>
          <cell r="F363">
            <v>8.8920004999999996E-2</v>
          </cell>
          <cell r="G363">
            <v>0.49093999999999999</v>
          </cell>
          <cell r="H363">
            <v>0.24112</v>
          </cell>
          <cell r="I363">
            <v>22.754908</v>
          </cell>
          <cell r="J363">
            <v>5.6523013000000004</v>
          </cell>
          <cell r="K363">
            <v>296.84100000000001</v>
          </cell>
        </row>
        <row r="364">
          <cell r="A364" t="str">
            <v>2455.TW</v>
          </cell>
          <cell r="B364">
            <v>1.62</v>
          </cell>
          <cell r="C364">
            <v>1.526</v>
          </cell>
          <cell r="D364">
            <v>26.827093000000001</v>
          </cell>
          <cell r="E364">
            <v>0.19867000000000001</v>
          </cell>
          <cell r="F364">
            <v>9.9159999999999998E-2</v>
          </cell>
          <cell r="G364">
            <v>0.41319</v>
          </cell>
          <cell r="H364">
            <v>0.23791000000000001</v>
          </cell>
          <cell r="I364">
            <v>92.901240000000001</v>
          </cell>
          <cell r="J364">
            <v>8.5302950000000006</v>
          </cell>
          <cell r="K364">
            <v>16.966000000000001</v>
          </cell>
        </row>
        <row r="365">
          <cell r="A365" t="str">
            <v>2457.TW</v>
          </cell>
          <cell r="B365">
            <v>0.72</v>
          </cell>
          <cell r="E365">
            <v>3.576E-2</v>
          </cell>
          <cell r="F365">
            <v>1.1639999999999999E-2</v>
          </cell>
          <cell r="G365">
            <v>0.27450000000000002</v>
          </cell>
          <cell r="H365">
            <v>3.6999999999999999E-4</v>
          </cell>
          <cell r="I365">
            <v>72.222219999999993</v>
          </cell>
          <cell r="J365">
            <v>2.2369439999999998</v>
          </cell>
          <cell r="K365">
            <v>29.866</v>
          </cell>
        </row>
        <row r="366">
          <cell r="A366" t="str">
            <v>2458.TW</v>
          </cell>
          <cell r="B366">
            <v>8.77</v>
          </cell>
          <cell r="D366">
            <v>15.163570999999999</v>
          </cell>
          <cell r="E366">
            <v>0.27679002000000003</v>
          </cell>
          <cell r="F366">
            <v>0.12559000000000001</v>
          </cell>
          <cell r="G366">
            <v>0.46550997999999999</v>
          </cell>
          <cell r="H366">
            <v>0.20905000000000001</v>
          </cell>
          <cell r="I366">
            <v>19.555302000000001</v>
          </cell>
          <cell r="J366">
            <v>5.5381536000000002</v>
          </cell>
          <cell r="K366">
            <v>44.808</v>
          </cell>
        </row>
        <row r="367">
          <cell r="A367" t="str">
            <v>2459.TW</v>
          </cell>
          <cell r="B367">
            <v>5.77</v>
          </cell>
          <cell r="C367">
            <v>0.31900000000000001</v>
          </cell>
          <cell r="D367">
            <v>16.651482000000001</v>
          </cell>
          <cell r="E367">
            <v>0.10695</v>
          </cell>
          <cell r="F367">
            <v>4.4510002999999999E-2</v>
          </cell>
          <cell r="G367">
            <v>0.19577</v>
          </cell>
          <cell r="H367">
            <v>0.12388</v>
          </cell>
          <cell r="I367">
            <v>12.668977</v>
          </cell>
          <cell r="J367">
            <v>1.461883</v>
          </cell>
          <cell r="K367">
            <v>70.269000000000005</v>
          </cell>
        </row>
        <row r="368">
          <cell r="A368" t="str">
            <v>2460.TW</v>
          </cell>
          <cell r="B368">
            <v>-1.24</v>
          </cell>
          <cell r="D368">
            <v>34.705883</v>
          </cell>
          <cell r="E368">
            <v>-9.3830003999999995E-2</v>
          </cell>
          <cell r="F368">
            <v>-3.3669999999999999E-2</v>
          </cell>
          <cell r="G368">
            <v>2.657E-2</v>
          </cell>
          <cell r="H368">
            <v>-0.10284001</v>
          </cell>
          <cell r="J368">
            <v>2.8347216</v>
          </cell>
          <cell r="K368">
            <v>15.920999999999999</v>
          </cell>
        </row>
        <row r="369">
          <cell r="A369" t="str">
            <v>2461.TW</v>
          </cell>
          <cell r="B369">
            <v>0.37</v>
          </cell>
          <cell r="C369">
            <v>0.68300000000000005</v>
          </cell>
          <cell r="D369">
            <v>26.648935000000002</v>
          </cell>
          <cell r="E369">
            <v>-2.0029999999999999E-2</v>
          </cell>
          <cell r="F369">
            <v>-2.7000001999999998E-4</v>
          </cell>
          <cell r="G369">
            <v>0.21288000000000001</v>
          </cell>
          <cell r="H369">
            <v>-3.3750000000000002E-2</v>
          </cell>
          <cell r="I369">
            <v>67.702699999999993</v>
          </cell>
          <cell r="J369">
            <v>1.4489818999999999</v>
          </cell>
          <cell r="K369">
            <v>35.826000000000001</v>
          </cell>
        </row>
        <row r="370">
          <cell r="A370" t="str">
            <v>2462.TW</v>
          </cell>
          <cell r="B370">
            <v>1.85</v>
          </cell>
          <cell r="C370">
            <v>0.56499999999999995</v>
          </cell>
          <cell r="D370">
            <v>10.481928</v>
          </cell>
          <cell r="E370">
            <v>9.8430009999999998E-2</v>
          </cell>
          <cell r="F370">
            <v>2.332E-2</v>
          </cell>
          <cell r="G370">
            <v>0.15453</v>
          </cell>
          <cell r="H370">
            <v>3.5200000000000001E-3</v>
          </cell>
          <cell r="I370">
            <v>18.81081</v>
          </cell>
          <cell r="J370">
            <v>1.6476492</v>
          </cell>
          <cell r="K370">
            <v>26.024999999999999</v>
          </cell>
        </row>
        <row r="371">
          <cell r="A371" t="str">
            <v>2464.TW</v>
          </cell>
          <cell r="B371">
            <v>0.9</v>
          </cell>
          <cell r="C371">
            <v>0.54400000000000004</v>
          </cell>
          <cell r="D371">
            <v>12.463236</v>
          </cell>
          <cell r="E371">
            <v>4.2579997000000001E-2</v>
          </cell>
          <cell r="F371">
            <v>3.2000002E-4</v>
          </cell>
          <cell r="G371">
            <v>0.17282</v>
          </cell>
          <cell r="H371">
            <v>-2.777E-2</v>
          </cell>
          <cell r="I371">
            <v>75.333336000000003</v>
          </cell>
          <cell r="J371">
            <v>3.1713366999999999</v>
          </cell>
          <cell r="K371">
            <v>45.070999999999998</v>
          </cell>
        </row>
        <row r="372">
          <cell r="A372" t="str">
            <v>2465.TW</v>
          </cell>
          <cell r="B372">
            <v>-2.36</v>
          </cell>
          <cell r="C372">
            <v>1.3580000000000001</v>
          </cell>
          <cell r="E372">
            <v>-0.21065999999999999</v>
          </cell>
          <cell r="F372">
            <v>-2.8280000999999999E-2</v>
          </cell>
          <cell r="G372">
            <v>0.14693000000000001</v>
          </cell>
          <cell r="H372">
            <v>1.4659999999999999E-2</v>
          </cell>
          <cell r="J372">
            <v>10.378612</v>
          </cell>
          <cell r="K372">
            <v>67.753</v>
          </cell>
        </row>
        <row r="373">
          <cell r="A373" t="str">
            <v>2466.TW</v>
          </cell>
          <cell r="B373">
            <v>-0.05</v>
          </cell>
          <cell r="C373">
            <v>0.26200000000000001</v>
          </cell>
          <cell r="E373">
            <v>1.5910000000000001E-2</v>
          </cell>
          <cell r="F373">
            <v>-1.617E-2</v>
          </cell>
          <cell r="G373">
            <v>0.14793000000000001</v>
          </cell>
          <cell r="H373">
            <v>-0.62002000000000002</v>
          </cell>
          <cell r="J373">
            <v>3.407124</v>
          </cell>
          <cell r="K373">
            <v>6.1440000000000001</v>
          </cell>
        </row>
        <row r="374">
          <cell r="A374" t="str">
            <v>2467.TW</v>
          </cell>
          <cell r="B374">
            <v>3.44</v>
          </cell>
          <cell r="E374">
            <v>0.16128000000000001</v>
          </cell>
          <cell r="F374">
            <v>3.1960000000000002E-2</v>
          </cell>
          <cell r="G374">
            <v>0.43103000000000002</v>
          </cell>
          <cell r="H374">
            <v>0.14345999000000001</v>
          </cell>
          <cell r="I374">
            <v>40.552326000000001</v>
          </cell>
          <cell r="J374">
            <v>6.0025816000000001</v>
          </cell>
          <cell r="K374">
            <v>24.291</v>
          </cell>
        </row>
        <row r="375">
          <cell r="A375" t="str">
            <v>2468.TW</v>
          </cell>
          <cell r="B375">
            <v>1.21</v>
          </cell>
          <cell r="C375">
            <v>0.64600000000000002</v>
          </cell>
          <cell r="E375">
            <v>6.4460000000000003E-2</v>
          </cell>
          <cell r="F375">
            <v>2.6870001000000001E-2</v>
          </cell>
          <cell r="G375">
            <v>0.11579</v>
          </cell>
          <cell r="H375">
            <v>4.5640002999999998E-2</v>
          </cell>
          <cell r="I375">
            <v>22.603306</v>
          </cell>
          <cell r="J375">
            <v>1.5510691000000001</v>
          </cell>
          <cell r="K375">
            <v>33.423999999999999</v>
          </cell>
        </row>
        <row r="376">
          <cell r="A376" t="str">
            <v>2471.TW</v>
          </cell>
          <cell r="B376">
            <v>3.65</v>
          </cell>
          <cell r="C376">
            <v>0.29599999999999999</v>
          </cell>
          <cell r="E376">
            <v>0.19319001</v>
          </cell>
          <cell r="F376">
            <v>4.4249999999999998E-2</v>
          </cell>
          <cell r="G376">
            <v>0.40838000000000002</v>
          </cell>
          <cell r="H376">
            <v>0.23300000000000001</v>
          </cell>
          <cell r="I376">
            <v>15.808218999999999</v>
          </cell>
          <cell r="J376">
            <v>2.9952242</v>
          </cell>
          <cell r="K376">
            <v>17.815000000000001</v>
          </cell>
        </row>
        <row r="377">
          <cell r="A377" t="str">
            <v>2472.TW</v>
          </cell>
          <cell r="B377">
            <v>6.01</v>
          </cell>
          <cell r="C377">
            <v>1.2969999999999999</v>
          </cell>
          <cell r="D377">
            <v>10.154043</v>
          </cell>
          <cell r="E377">
            <v>0.120670006</v>
          </cell>
          <cell r="F377">
            <v>6.2509999999999996E-2</v>
          </cell>
          <cell r="G377">
            <v>0.28681000000000001</v>
          </cell>
          <cell r="H377">
            <v>0.19040000000000001</v>
          </cell>
          <cell r="I377">
            <v>13.161396999999999</v>
          </cell>
          <cell r="J377">
            <v>1.8449838999999999</v>
          </cell>
          <cell r="K377">
            <v>54.673000000000002</v>
          </cell>
        </row>
        <row r="378">
          <cell r="A378" t="str">
            <v>2474.TW</v>
          </cell>
          <cell r="B378">
            <v>18.78</v>
          </cell>
          <cell r="C378">
            <v>0.54400000000000004</v>
          </cell>
          <cell r="D378">
            <v>16.046348999999999</v>
          </cell>
          <cell r="E378">
            <v>7.8460000000000002E-2</v>
          </cell>
          <cell r="F378">
            <v>4.8500000000000001E-3</v>
          </cell>
          <cell r="G378">
            <v>0.28265000000000001</v>
          </cell>
          <cell r="H378">
            <v>7.8750000000000001E-2</v>
          </cell>
          <cell r="I378">
            <v>12.167199</v>
          </cell>
          <cell r="J378">
            <v>0.93369347000000003</v>
          </cell>
          <cell r="K378">
            <v>26.74</v>
          </cell>
        </row>
        <row r="379">
          <cell r="A379" t="str">
            <v>2476.TW</v>
          </cell>
          <cell r="B379">
            <v>4.3</v>
          </cell>
          <cell r="C379">
            <v>0.90100000000000002</v>
          </cell>
          <cell r="E379">
            <v>0.11512999</v>
          </cell>
          <cell r="F379">
            <v>4.861E-2</v>
          </cell>
          <cell r="G379">
            <v>0.28965000000000002</v>
          </cell>
          <cell r="H379">
            <v>0.15038000000000001</v>
          </cell>
          <cell r="I379">
            <v>21.651160999999998</v>
          </cell>
          <cell r="J379">
            <v>2.9281332</v>
          </cell>
          <cell r="K379">
            <v>30.138999999999999</v>
          </cell>
        </row>
        <row r="380">
          <cell r="A380" t="str">
            <v>2477.TW</v>
          </cell>
          <cell r="B380">
            <v>0.63</v>
          </cell>
          <cell r="C380">
            <v>0.46300000000000002</v>
          </cell>
          <cell r="E380">
            <v>5.8799999999999998E-3</v>
          </cell>
          <cell r="F380">
            <v>-1.3309998999999999E-2</v>
          </cell>
          <cell r="G380">
            <v>0.13819000000000001</v>
          </cell>
          <cell r="H380">
            <v>-0.10356</v>
          </cell>
          <cell r="I380">
            <v>34.841270000000002</v>
          </cell>
          <cell r="J380">
            <v>0.88163239999999998</v>
          </cell>
          <cell r="K380">
            <v>14.698</v>
          </cell>
        </row>
        <row r="381">
          <cell r="A381" t="str">
            <v>2478.TW</v>
          </cell>
          <cell r="B381">
            <v>2.89</v>
          </cell>
          <cell r="D381">
            <v>7.5586205</v>
          </cell>
          <cell r="E381">
            <v>6.2880000000000005E-2</v>
          </cell>
          <cell r="F381">
            <v>2.9399999999999999E-2</v>
          </cell>
          <cell r="G381">
            <v>0.20444999999999999</v>
          </cell>
          <cell r="H381">
            <v>8.2430000000000003E-2</v>
          </cell>
          <cell r="I381">
            <v>18.961936999999999</v>
          </cell>
          <cell r="J381">
            <v>1.1838154000000001</v>
          </cell>
          <cell r="K381">
            <v>31.46</v>
          </cell>
        </row>
        <row r="382">
          <cell r="A382" t="str">
            <v>2480.TW</v>
          </cell>
          <cell r="B382">
            <v>7.27</v>
          </cell>
          <cell r="C382">
            <v>0.27700000000000002</v>
          </cell>
          <cell r="D382">
            <v>15.517241500000001</v>
          </cell>
          <cell r="E382">
            <v>0.28378999999999999</v>
          </cell>
          <cell r="F382">
            <v>8.0479999999999996E-2</v>
          </cell>
          <cell r="G382">
            <v>0.24475999000000001</v>
          </cell>
          <cell r="H382">
            <v>0.12851000000000001</v>
          </cell>
          <cell r="I382">
            <v>17.331499999999998</v>
          </cell>
          <cell r="J382">
            <v>4.8029275</v>
          </cell>
          <cell r="K382">
            <v>68.710999999999999</v>
          </cell>
        </row>
        <row r="383">
          <cell r="A383" t="str">
            <v>2481.TW</v>
          </cell>
          <cell r="B383">
            <v>2.15</v>
          </cell>
          <cell r="C383">
            <v>1.3720000000000001</v>
          </cell>
          <cell r="D383">
            <v>15.163728000000001</v>
          </cell>
          <cell r="E383">
            <v>6.8569994999999995E-2</v>
          </cell>
          <cell r="F383">
            <v>1.8020000000000001E-2</v>
          </cell>
          <cell r="G383">
            <v>0.25246000000000002</v>
          </cell>
          <cell r="H383">
            <v>5.0009999999999999E-2</v>
          </cell>
          <cell r="I383">
            <v>28</v>
          </cell>
          <cell r="J383">
            <v>1.7394822000000001</v>
          </cell>
          <cell r="K383">
            <v>33.255000000000003</v>
          </cell>
        </row>
        <row r="384">
          <cell r="A384" t="str">
            <v>2482.TW</v>
          </cell>
          <cell r="B384">
            <v>1.98</v>
          </cell>
          <cell r="C384">
            <v>0.66900000000000004</v>
          </cell>
          <cell r="E384">
            <v>0.15009</v>
          </cell>
          <cell r="F384">
            <v>8.7230000000000002E-2</v>
          </cell>
          <cell r="G384">
            <v>0.42664000000000002</v>
          </cell>
          <cell r="H384">
            <v>7.3620000000000005E-2</v>
          </cell>
          <cell r="I384">
            <v>17.575755999999998</v>
          </cell>
          <cell r="J384">
            <v>2.0247860000000002</v>
          </cell>
          <cell r="K384">
            <v>18.503</v>
          </cell>
        </row>
        <row r="385">
          <cell r="A385" t="str">
            <v>2483.TW</v>
          </cell>
          <cell r="B385">
            <v>0.48</v>
          </cell>
          <cell r="C385">
            <v>0.255</v>
          </cell>
          <cell r="E385">
            <v>1.4359999E-2</v>
          </cell>
          <cell r="F385">
            <v>-4.5100000000000001E-3</v>
          </cell>
          <cell r="G385">
            <v>0.13900000000000001</v>
          </cell>
          <cell r="H385">
            <v>-2.3470000000000001E-2</v>
          </cell>
          <cell r="I385">
            <v>56.666668000000001</v>
          </cell>
          <cell r="J385">
            <v>1.1769797</v>
          </cell>
          <cell r="K385">
            <v>16.466999999999999</v>
          </cell>
        </row>
        <row r="386">
          <cell r="A386" t="str">
            <v>2484.TW</v>
          </cell>
          <cell r="B386">
            <v>1.33</v>
          </cell>
          <cell r="E386">
            <v>5.1769999999999997E-2</v>
          </cell>
          <cell r="F386">
            <v>2.0729999999999998E-2</v>
          </cell>
          <cell r="G386">
            <v>0.23760000000000001</v>
          </cell>
          <cell r="H386">
            <v>8.7399999999999995E-3</v>
          </cell>
          <cell r="I386">
            <v>24.736843</v>
          </cell>
          <cell r="J386">
            <v>1.3084633000000001</v>
          </cell>
          <cell r="K386">
            <v>14.106999999999999</v>
          </cell>
        </row>
        <row r="387">
          <cell r="A387" t="str">
            <v>2485.TW</v>
          </cell>
          <cell r="B387">
            <v>-0.39</v>
          </cell>
          <cell r="C387">
            <v>0.53200000000000003</v>
          </cell>
          <cell r="E387">
            <v>-4.496E-2</v>
          </cell>
          <cell r="F387">
            <v>-1.043E-2</v>
          </cell>
          <cell r="G387">
            <v>9.9820000000000006E-2</v>
          </cell>
          <cell r="H387">
            <v>4.0000002999999998E-5</v>
          </cell>
          <cell r="J387">
            <v>1.1241829999999999</v>
          </cell>
          <cell r="K387">
            <v>18.309999999999999</v>
          </cell>
        </row>
        <row r="388">
          <cell r="A388" t="str">
            <v>2486.TW</v>
          </cell>
          <cell r="B388">
            <v>0.81</v>
          </cell>
          <cell r="D388">
            <v>20</v>
          </cell>
          <cell r="E388">
            <v>4.1339997000000003E-2</v>
          </cell>
          <cell r="F388">
            <v>5.9800000000000001E-3</v>
          </cell>
          <cell r="G388">
            <v>0.14207</v>
          </cell>
          <cell r="H388">
            <v>-6.8709999999999993E-2</v>
          </cell>
          <cell r="I388">
            <v>122.22221999999999</v>
          </cell>
          <cell r="J388">
            <v>5.1761999999999997</v>
          </cell>
          <cell r="K388">
            <v>23.548999999999999</v>
          </cell>
        </row>
        <row r="389">
          <cell r="A389" t="str">
            <v>2488.TW</v>
          </cell>
          <cell r="B389">
            <v>4.58</v>
          </cell>
          <cell r="E389">
            <v>0.15049000000000001</v>
          </cell>
          <cell r="F389">
            <v>7.1209999999999996E-2</v>
          </cell>
          <cell r="G389">
            <v>0.26829999999999998</v>
          </cell>
          <cell r="H389">
            <v>8.5919999999999996E-2</v>
          </cell>
          <cell r="I389">
            <v>10.469433</v>
          </cell>
          <cell r="J389">
            <v>1.4838312</v>
          </cell>
          <cell r="K389">
            <v>32.363</v>
          </cell>
        </row>
        <row r="390">
          <cell r="A390" t="str">
            <v>2489.TW</v>
          </cell>
          <cell r="B390">
            <v>0.65</v>
          </cell>
          <cell r="C390">
            <v>0.93300000000000005</v>
          </cell>
          <cell r="D390">
            <v>224</v>
          </cell>
          <cell r="E390">
            <v>3.3730000000000003E-2</v>
          </cell>
          <cell r="F390">
            <v>-5.6999999999999998E-4</v>
          </cell>
          <cell r="G390">
            <v>9.5909999999999995E-2</v>
          </cell>
          <cell r="H390">
            <v>3.31E-3</v>
          </cell>
          <cell r="I390">
            <v>34.461539999999999</v>
          </cell>
          <cell r="J390">
            <v>1.2449977000000001</v>
          </cell>
          <cell r="K390">
            <v>21.533999999999999</v>
          </cell>
        </row>
        <row r="391">
          <cell r="A391" t="str">
            <v>2491.TW</v>
          </cell>
          <cell r="B391">
            <v>0.27</v>
          </cell>
          <cell r="C391">
            <v>0.54900000000000004</v>
          </cell>
          <cell r="E391">
            <v>4.8270001999999999E-2</v>
          </cell>
          <cell r="F391">
            <v>-6.0010000000000001E-2</v>
          </cell>
          <cell r="G391">
            <v>0.26647999999999999</v>
          </cell>
          <cell r="H391">
            <v>-0.63502000000000003</v>
          </cell>
          <cell r="I391">
            <v>60</v>
          </cell>
          <cell r="J391">
            <v>1.6050728999999999</v>
          </cell>
          <cell r="K391">
            <v>2.3479999999999999</v>
          </cell>
        </row>
        <row r="392">
          <cell r="A392" t="str">
            <v>2492.TW</v>
          </cell>
          <cell r="B392">
            <v>4.67</v>
          </cell>
          <cell r="D392">
            <v>6.6743389999999998</v>
          </cell>
          <cell r="E392">
            <v>4.0730000000000002E-2</v>
          </cell>
          <cell r="F392">
            <v>1.043E-2</v>
          </cell>
          <cell r="G392">
            <v>0.19760999000000001</v>
          </cell>
          <cell r="H392">
            <v>4.9619999999999997E-2</v>
          </cell>
          <cell r="I392">
            <v>24.839400000000001</v>
          </cell>
          <cell r="J392">
            <v>0.58078693999999997</v>
          </cell>
          <cell r="K392">
            <v>68.91</v>
          </cell>
        </row>
        <row r="393">
          <cell r="A393" t="str">
            <v>2493.TW</v>
          </cell>
          <cell r="B393">
            <v>5.84</v>
          </cell>
          <cell r="E393">
            <v>0.26539000000000001</v>
          </cell>
          <cell r="F393">
            <v>0.107939996</v>
          </cell>
          <cell r="G393">
            <v>0.35376000000000002</v>
          </cell>
          <cell r="H393">
            <v>0.23261000000000001</v>
          </cell>
          <cell r="I393">
            <v>15.856164</v>
          </cell>
          <cell r="J393">
            <v>4.08812</v>
          </cell>
          <cell r="K393">
            <v>29.56</v>
          </cell>
        </row>
        <row r="394">
          <cell r="A394" t="str">
            <v>2495.TW</v>
          </cell>
          <cell r="B394">
            <v>1.07</v>
          </cell>
          <cell r="C394">
            <v>0.66</v>
          </cell>
          <cell r="E394">
            <v>5.7779997999999999E-2</v>
          </cell>
          <cell r="F394">
            <v>1.9210000000000001E-2</v>
          </cell>
          <cell r="G394">
            <v>0.51100000000000001</v>
          </cell>
          <cell r="H394">
            <v>0.10152</v>
          </cell>
          <cell r="I394">
            <v>28.878504</v>
          </cell>
          <cell r="J394">
            <v>2.0045410000000001</v>
          </cell>
          <cell r="K394">
            <v>5.085</v>
          </cell>
        </row>
        <row r="395">
          <cell r="A395" t="str">
            <v>2496.TW</v>
          </cell>
          <cell r="B395">
            <v>6.01</v>
          </cell>
          <cell r="C395">
            <v>0.36899999999999999</v>
          </cell>
          <cell r="E395">
            <v>0.12432</v>
          </cell>
          <cell r="F395">
            <v>5.6910000000000002E-2</v>
          </cell>
          <cell r="G395">
            <v>0.52583002999999995</v>
          </cell>
          <cell r="H395">
            <v>0.17695999000000001</v>
          </cell>
          <cell r="I395">
            <v>12.113144999999999</v>
          </cell>
          <cell r="J395">
            <v>1.6219589999999999</v>
          </cell>
          <cell r="K395">
            <v>40.418999999999997</v>
          </cell>
        </row>
        <row r="396">
          <cell r="A396" t="str">
            <v>2497.TW</v>
          </cell>
          <cell r="B396">
            <v>2.0099999999999998</v>
          </cell>
          <cell r="C396">
            <v>0.91300000000000003</v>
          </cell>
          <cell r="D396">
            <v>15.427808000000001</v>
          </cell>
          <cell r="E396">
            <v>0.10981</v>
          </cell>
          <cell r="F396">
            <v>3.7330000000000002E-2</v>
          </cell>
          <cell r="G396">
            <v>0.23871000000000001</v>
          </cell>
          <cell r="H396">
            <v>9.1749999999999998E-2</v>
          </cell>
          <cell r="I396">
            <v>28.706468999999998</v>
          </cell>
          <cell r="J396">
            <v>3.2395708999999999</v>
          </cell>
          <cell r="K396">
            <v>30.670999999999999</v>
          </cell>
        </row>
        <row r="397">
          <cell r="A397" t="str">
            <v>2498.TW</v>
          </cell>
          <cell r="B397">
            <v>-4.3499999999999996</v>
          </cell>
          <cell r="C397">
            <v>0.80600000000000005</v>
          </cell>
          <cell r="D397">
            <v>-34.72</v>
          </cell>
          <cell r="E397">
            <v>-0.14907000000000001</v>
          </cell>
          <cell r="F397">
            <v>-6.0900003000000001E-2</v>
          </cell>
          <cell r="G397">
            <v>0.41411999999999999</v>
          </cell>
          <cell r="H397">
            <v>-2.0285000000000002</v>
          </cell>
          <cell r="J397">
            <v>1.5569507</v>
          </cell>
          <cell r="K397">
            <v>4.8550000000000004</v>
          </cell>
        </row>
        <row r="398">
          <cell r="A398" t="str">
            <v>2501.TW</v>
          </cell>
          <cell r="B398">
            <v>2.2200000000000002</v>
          </cell>
          <cell r="C398">
            <v>0.39200000000000002</v>
          </cell>
          <cell r="D398">
            <v>27.625</v>
          </cell>
          <cell r="E398">
            <v>8.0299995999999998E-2</v>
          </cell>
          <cell r="F398">
            <v>1.984E-2</v>
          </cell>
          <cell r="G398">
            <v>0.28167999999999999</v>
          </cell>
          <cell r="H398">
            <v>0.23047000000000001</v>
          </cell>
          <cell r="I398">
            <v>14.932433</v>
          </cell>
          <cell r="J398">
            <v>1.4610605000000001</v>
          </cell>
          <cell r="K398">
            <v>13.351000000000001</v>
          </cell>
        </row>
        <row r="399">
          <cell r="A399" t="str">
            <v>2504.TW</v>
          </cell>
          <cell r="B399">
            <v>2.97</v>
          </cell>
          <cell r="C399">
            <v>0.73399999999999999</v>
          </cell>
          <cell r="D399">
            <v>15.368589999999999</v>
          </cell>
          <cell r="E399">
            <v>0.14479998999999999</v>
          </cell>
          <cell r="F399">
            <v>6.3379995999999994E-2</v>
          </cell>
          <cell r="G399">
            <v>0.23696</v>
          </cell>
          <cell r="H399">
            <v>0.20030001</v>
          </cell>
          <cell r="I399">
            <v>16.144780999999998</v>
          </cell>
          <cell r="J399">
            <v>2.3038485</v>
          </cell>
          <cell r="K399">
            <v>17.879000000000001</v>
          </cell>
        </row>
        <row r="400">
          <cell r="A400" t="str">
            <v>2505.TW</v>
          </cell>
          <cell r="B400">
            <v>0.72</v>
          </cell>
          <cell r="C400">
            <v>0.61699999999999999</v>
          </cell>
          <cell r="D400">
            <v>101.34616</v>
          </cell>
          <cell r="E400">
            <v>3.0769998E-2</v>
          </cell>
          <cell r="F400">
            <v>3.7999997999999999E-4</v>
          </cell>
          <cell r="G400">
            <v>0.39640999999999998</v>
          </cell>
          <cell r="H400">
            <v>0.18745000000000001</v>
          </cell>
          <cell r="I400">
            <v>36.59722</v>
          </cell>
          <cell r="J400">
            <v>0.99142149999999996</v>
          </cell>
          <cell r="K400">
            <v>1.9350000000000001</v>
          </cell>
        </row>
        <row r="401">
          <cell r="A401" t="str">
            <v>2506.TW</v>
          </cell>
          <cell r="B401">
            <v>-0.18</v>
          </cell>
          <cell r="C401">
            <v>0.35799999999999998</v>
          </cell>
          <cell r="E401">
            <v>1.3509999999999999E-2</v>
          </cell>
          <cell r="F401">
            <v>4.7699999999999999E-3</v>
          </cell>
          <cell r="G401">
            <v>0.37453997</v>
          </cell>
          <cell r="H401">
            <v>2.8049999999999999E-2</v>
          </cell>
          <cell r="J401">
            <v>0.61381876000000002</v>
          </cell>
          <cell r="K401">
            <v>4.1109999999999998</v>
          </cell>
        </row>
        <row r="402">
          <cell r="A402" t="str">
            <v>2509.TW</v>
          </cell>
          <cell r="B402">
            <v>-1.1000000000000001</v>
          </cell>
          <cell r="C402">
            <v>0.17799999999999999</v>
          </cell>
          <cell r="E402">
            <v>-5.3379997999999998E-2</v>
          </cell>
          <cell r="F402">
            <v>-5.9399995999999998E-3</v>
          </cell>
          <cell r="G402">
            <v>0.33560002</v>
          </cell>
          <cell r="H402">
            <v>-0.55806999999999995</v>
          </cell>
          <cell r="J402">
            <v>1.2770961999999999</v>
          </cell>
          <cell r="K402">
            <v>0.995</v>
          </cell>
        </row>
        <row r="403">
          <cell r="A403" t="str">
            <v>2511.TW</v>
          </cell>
          <cell r="B403">
            <v>0.34</v>
          </cell>
          <cell r="C403">
            <v>0.47699999999999998</v>
          </cell>
          <cell r="D403">
            <v>19.666665999999999</v>
          </cell>
          <cell r="E403">
            <v>2.2519999999999998E-2</v>
          </cell>
          <cell r="F403">
            <v>8.3300000000000006E-3</v>
          </cell>
          <cell r="G403">
            <v>0.29504999999999998</v>
          </cell>
          <cell r="H403">
            <v>0.10854999999999999</v>
          </cell>
          <cell r="I403">
            <v>34.705883</v>
          </cell>
          <cell r="J403">
            <v>0.74438554000000001</v>
          </cell>
          <cell r="K403">
            <v>5.2290000000000001</v>
          </cell>
        </row>
        <row r="404">
          <cell r="A404" t="str">
            <v>2514.TW</v>
          </cell>
          <cell r="B404">
            <v>3.76</v>
          </cell>
          <cell r="C404">
            <v>0.11899999999999999</v>
          </cell>
          <cell r="E404">
            <v>6.4720004999999997E-2</v>
          </cell>
          <cell r="F404">
            <v>1.685E-2</v>
          </cell>
          <cell r="G404">
            <v>0.113850005</v>
          </cell>
          <cell r="H404">
            <v>-1.9699998999999999E-3</v>
          </cell>
          <cell r="I404">
            <v>5.8244680000000004</v>
          </cell>
          <cell r="J404">
            <v>0.68606869999999998</v>
          </cell>
          <cell r="K404">
            <v>50.470999999999997</v>
          </cell>
        </row>
        <row r="405">
          <cell r="A405" t="str">
            <v>2515.TW</v>
          </cell>
          <cell r="B405">
            <v>0.41</v>
          </cell>
          <cell r="C405">
            <v>0.60199999999999998</v>
          </cell>
          <cell r="E405">
            <v>2.7220000000000001E-2</v>
          </cell>
          <cell r="F405">
            <v>1.1510001000000001E-2</v>
          </cell>
          <cell r="G405">
            <v>8.0310000000000006E-2</v>
          </cell>
          <cell r="H405">
            <v>5.3000002999999997E-2</v>
          </cell>
          <cell r="I405">
            <v>38.780487000000001</v>
          </cell>
          <cell r="J405">
            <v>1.0836968</v>
          </cell>
          <cell r="K405">
            <v>12.384</v>
          </cell>
        </row>
        <row r="406">
          <cell r="A406" t="str">
            <v>2516.TW</v>
          </cell>
          <cell r="B406">
            <v>0.72</v>
          </cell>
          <cell r="C406">
            <v>0.48499999999999999</v>
          </cell>
          <cell r="E406">
            <v>0.120459996</v>
          </cell>
          <cell r="F406">
            <v>1.444E-2</v>
          </cell>
          <cell r="G406">
            <v>3.61E-2</v>
          </cell>
          <cell r="H406">
            <v>9.2000000000000003E-4</v>
          </cell>
          <cell r="I406">
            <v>16.597221000000001</v>
          </cell>
          <cell r="J406">
            <v>1.7633171000000001</v>
          </cell>
          <cell r="K406">
            <v>38.137</v>
          </cell>
        </row>
        <row r="407">
          <cell r="A407" t="str">
            <v>2520.TW</v>
          </cell>
          <cell r="B407">
            <v>4.91</v>
          </cell>
          <cell r="C407">
            <v>0.46100000000000002</v>
          </cell>
          <cell r="D407">
            <v>10.966469</v>
          </cell>
          <cell r="E407">
            <v>0.13661999999999999</v>
          </cell>
          <cell r="F407">
            <v>4.3330002999999999E-2</v>
          </cell>
          <cell r="G407">
            <v>0.30198999999999998</v>
          </cell>
          <cell r="H407">
            <v>0.24573999999999999</v>
          </cell>
          <cell r="I407">
            <v>11.323829</v>
          </cell>
          <cell r="J407">
            <v>1.5109926</v>
          </cell>
          <cell r="K407">
            <v>35.905999999999999</v>
          </cell>
        </row>
        <row r="408">
          <cell r="A408" t="str">
            <v>2524.TW</v>
          </cell>
          <cell r="B408">
            <v>1.57</v>
          </cell>
          <cell r="C408">
            <v>0.27100000000000002</v>
          </cell>
          <cell r="D408">
            <v>27.732557</v>
          </cell>
          <cell r="E408">
            <v>2.5260000000000001E-2</v>
          </cell>
          <cell r="F408">
            <v>1.396E-2</v>
          </cell>
          <cell r="G408">
            <v>0.50029999999999997</v>
          </cell>
          <cell r="H408">
            <v>0.33972999999999998</v>
          </cell>
          <cell r="I408">
            <v>30.382166000000002</v>
          </cell>
          <cell r="J408">
            <v>0.99397784</v>
          </cell>
          <cell r="K408">
            <v>6.9139999999999997</v>
          </cell>
        </row>
        <row r="409">
          <cell r="A409" t="str">
            <v>2527.TW</v>
          </cell>
          <cell r="B409">
            <v>2.63</v>
          </cell>
          <cell r="C409">
            <v>0.54200000000000004</v>
          </cell>
          <cell r="E409">
            <v>5.2639999999999999E-2</v>
          </cell>
          <cell r="F409">
            <v>9.3800010000000007E-3</v>
          </cell>
          <cell r="G409">
            <v>0.29163</v>
          </cell>
          <cell r="H409">
            <v>7.5130000000000002E-2</v>
          </cell>
          <cell r="I409">
            <v>17.832699000000002</v>
          </cell>
          <cell r="J409">
            <v>1.0751208999999999</v>
          </cell>
          <cell r="K409">
            <v>8.8450000000000006</v>
          </cell>
        </row>
        <row r="410">
          <cell r="A410" t="str">
            <v>2528.TW</v>
          </cell>
          <cell r="B410">
            <v>-0.35</v>
          </cell>
          <cell r="C410">
            <v>0.58799999999999997</v>
          </cell>
          <cell r="E410">
            <v>4.6210000000000001E-2</v>
          </cell>
          <cell r="F410">
            <v>9.6100000000000005E-3</v>
          </cell>
          <cell r="G410">
            <v>0.27017000000000002</v>
          </cell>
          <cell r="H410">
            <v>-290.88776000000001</v>
          </cell>
          <cell r="J410">
            <v>3.7899965999999998</v>
          </cell>
          <cell r="K410">
            <v>4.8680000000000003</v>
          </cell>
        </row>
        <row r="411">
          <cell r="A411" t="str">
            <v>2530.TW</v>
          </cell>
          <cell r="B411">
            <v>0.85</v>
          </cell>
          <cell r="C411">
            <v>0.13300000000000001</v>
          </cell>
          <cell r="E411">
            <v>4.7519997000000001E-2</v>
          </cell>
          <cell r="F411">
            <v>1.8360000000000001E-2</v>
          </cell>
          <cell r="G411">
            <v>0.43660998000000001</v>
          </cell>
          <cell r="H411">
            <v>0.36183998000000001</v>
          </cell>
          <cell r="I411">
            <v>55.352939999999997</v>
          </cell>
          <cell r="J411">
            <v>3.7836750000000001</v>
          </cell>
          <cell r="K411">
            <v>2.323</v>
          </cell>
        </row>
        <row r="412">
          <cell r="A412" t="str">
            <v>2534.TW</v>
          </cell>
          <cell r="B412">
            <v>0.46</v>
          </cell>
          <cell r="C412">
            <v>0.46899999999999997</v>
          </cell>
          <cell r="D412">
            <v>5.0590552999999998</v>
          </cell>
          <cell r="E412">
            <v>3.5180000000000003E-2</v>
          </cell>
          <cell r="F412">
            <v>1.342E-2</v>
          </cell>
          <cell r="G412">
            <v>0.45082</v>
          </cell>
          <cell r="H412">
            <v>0.33450999999999997</v>
          </cell>
          <cell r="I412">
            <v>55.869563999999997</v>
          </cell>
          <cell r="J412">
            <v>0.82777727000000001</v>
          </cell>
          <cell r="K412">
            <v>5.3979999999999997</v>
          </cell>
        </row>
        <row r="413">
          <cell r="A413" t="str">
            <v>2535.TW</v>
          </cell>
          <cell r="B413">
            <v>3.83</v>
          </cell>
          <cell r="E413">
            <v>0.12737999999999999</v>
          </cell>
          <cell r="F413">
            <v>2.9049999999999999E-2</v>
          </cell>
          <cell r="G413">
            <v>0.10872999999999999</v>
          </cell>
          <cell r="H413">
            <v>1.6830000000000001E-2</v>
          </cell>
          <cell r="I413">
            <v>13.733682</v>
          </cell>
          <cell r="J413">
            <v>1.6104833999999999</v>
          </cell>
          <cell r="K413">
            <v>49.591999999999999</v>
          </cell>
        </row>
        <row r="414">
          <cell r="A414" t="str">
            <v>2536.TW</v>
          </cell>
          <cell r="B414">
            <v>0.95</v>
          </cell>
          <cell r="C414">
            <v>0.36599999999999999</v>
          </cell>
          <cell r="D414">
            <v>26.183206999999999</v>
          </cell>
          <cell r="E414">
            <v>1.789E-2</v>
          </cell>
          <cell r="F414">
            <v>1.0299999000000001E-2</v>
          </cell>
          <cell r="G414">
            <v>0.28105999999999998</v>
          </cell>
          <cell r="H414">
            <v>0.21010999999999999</v>
          </cell>
          <cell r="I414">
            <v>36.105263000000001</v>
          </cell>
          <cell r="J414">
            <v>0.97346383000000003</v>
          </cell>
          <cell r="K414">
            <v>9.7149999999999999</v>
          </cell>
        </row>
        <row r="415">
          <cell r="A415" t="str">
            <v>2537.TW</v>
          </cell>
          <cell r="B415">
            <v>-0.02</v>
          </cell>
          <cell r="C415">
            <v>0.52600000000000002</v>
          </cell>
          <cell r="E415">
            <v>-1.465E-2</v>
          </cell>
          <cell r="F415">
            <v>1.5100000000000001E-3</v>
          </cell>
          <cell r="G415">
            <v>0.26523999999999998</v>
          </cell>
          <cell r="H415">
            <v>5.8319996999999998E-2</v>
          </cell>
          <cell r="J415">
            <v>1.2574673000000001</v>
          </cell>
          <cell r="K415">
            <v>1.8160000000000001</v>
          </cell>
        </row>
        <row r="416">
          <cell r="A416" t="str">
            <v>2538.TW</v>
          </cell>
          <cell r="B416">
            <v>-0.2</v>
          </cell>
          <cell r="C416">
            <v>0.432</v>
          </cell>
          <cell r="E416">
            <v>0.26485002000000002</v>
          </cell>
          <cell r="F416">
            <v>1.2099999999999999E-3</v>
          </cell>
          <cell r="G416">
            <v>0.71636003000000004</v>
          </cell>
          <cell r="H416">
            <v>0.42152000000000001</v>
          </cell>
          <cell r="J416">
            <v>1.2720513</v>
          </cell>
          <cell r="K416">
            <v>0.85799999999999998</v>
          </cell>
        </row>
        <row r="417">
          <cell r="A417" t="str">
            <v>2539.TW</v>
          </cell>
          <cell r="B417">
            <v>2.15</v>
          </cell>
          <cell r="C417">
            <v>0.24</v>
          </cell>
          <cell r="E417">
            <v>0.17603000999999999</v>
          </cell>
          <cell r="F417">
            <v>6.6689999999999999E-2</v>
          </cell>
          <cell r="G417">
            <v>0.45766996999999998</v>
          </cell>
          <cell r="H417">
            <v>0.44476001999999998</v>
          </cell>
          <cell r="I417">
            <v>32.465114999999997</v>
          </cell>
          <cell r="J417">
            <v>5.0723060000000002</v>
          </cell>
          <cell r="K417">
            <v>8.2579999999999991</v>
          </cell>
        </row>
        <row r="418">
          <cell r="A418" t="str">
            <v>2540.TW</v>
          </cell>
          <cell r="B418">
            <v>5.03</v>
          </cell>
          <cell r="E418">
            <v>0.20108000000000001</v>
          </cell>
          <cell r="F418">
            <v>5.4229997000000002E-2</v>
          </cell>
          <cell r="G418">
            <v>0.45193001999999999</v>
          </cell>
          <cell r="H418">
            <v>0.39712003000000001</v>
          </cell>
          <cell r="I418">
            <v>30.318090000000002</v>
          </cell>
          <cell r="J418">
            <v>5.1722970000000004</v>
          </cell>
          <cell r="K418">
            <v>22.745000000000001</v>
          </cell>
        </row>
        <row r="419">
          <cell r="A419" t="str">
            <v>2542.TW</v>
          </cell>
          <cell r="B419">
            <v>1.0900000000000001</v>
          </cell>
          <cell r="D419">
            <v>10.266203000000001</v>
          </cell>
          <cell r="E419">
            <v>0.14940999999999999</v>
          </cell>
          <cell r="F419">
            <v>2.8590000000000001E-2</v>
          </cell>
          <cell r="G419">
            <v>0.34959000000000001</v>
          </cell>
          <cell r="H419">
            <v>0.18902000999999999</v>
          </cell>
          <cell r="I419">
            <v>40.688071999999998</v>
          </cell>
          <cell r="J419">
            <v>1.7789811</v>
          </cell>
          <cell r="K419">
            <v>21.922999999999998</v>
          </cell>
        </row>
        <row r="420">
          <cell r="A420" t="str">
            <v>2543.TW</v>
          </cell>
          <cell r="B420">
            <v>2.4500000000000002</v>
          </cell>
          <cell r="C420">
            <v>0.41299999999999998</v>
          </cell>
          <cell r="E420">
            <v>0.19003001</v>
          </cell>
          <cell r="F420">
            <v>3.3619999999999997E-2</v>
          </cell>
          <cell r="G420">
            <v>8.9449994000000005E-2</v>
          </cell>
          <cell r="H420">
            <v>9.5759999999999998E-2</v>
          </cell>
          <cell r="I420">
            <v>22.408162999999998</v>
          </cell>
          <cell r="J420">
            <v>4.2961105999999996</v>
          </cell>
          <cell r="K420">
            <v>47.476999999999997</v>
          </cell>
        </row>
        <row r="421">
          <cell r="A421" t="str">
            <v>2545.TW</v>
          </cell>
          <cell r="B421">
            <v>4.32</v>
          </cell>
          <cell r="C421">
            <v>0.52500000000000002</v>
          </cell>
          <cell r="E421">
            <v>6.4259999999999998E-2</v>
          </cell>
          <cell r="F421">
            <v>1.4970000000000001E-2</v>
          </cell>
          <cell r="G421">
            <v>0.41059000000000001</v>
          </cell>
          <cell r="H421">
            <v>0.37852000000000002</v>
          </cell>
          <cell r="I421">
            <v>13.518518</v>
          </cell>
          <cell r="J421">
            <v>1.6669046000000001</v>
          </cell>
          <cell r="K421">
            <v>14.481</v>
          </cell>
        </row>
        <row r="422">
          <cell r="A422" t="str">
            <v>2546.TW</v>
          </cell>
          <cell r="B422">
            <v>9.52</v>
          </cell>
          <cell r="D422">
            <v>21.017697999999999</v>
          </cell>
          <cell r="E422">
            <v>0.21365998999999999</v>
          </cell>
          <cell r="F422">
            <v>5.8730002000000003E-2</v>
          </cell>
          <cell r="G422">
            <v>0.10298</v>
          </cell>
          <cell r="H422">
            <v>4.4249999999999998E-2</v>
          </cell>
          <cell r="I422">
            <v>9.9789914999999993</v>
          </cell>
          <cell r="J422">
            <v>2.5506096</v>
          </cell>
          <cell r="K422">
            <v>116.194</v>
          </cell>
        </row>
        <row r="423">
          <cell r="A423" t="str">
            <v>2547.TW</v>
          </cell>
          <cell r="B423">
            <v>-0.11</v>
          </cell>
          <cell r="E423">
            <v>-8.8000000000000003E-4</v>
          </cell>
          <cell r="F423">
            <v>1.1599999999999999E-2</v>
          </cell>
          <cell r="G423">
            <v>0.39062999999999998</v>
          </cell>
          <cell r="H423">
            <v>0.12856999999999999</v>
          </cell>
          <cell r="J423">
            <v>0.81070750000000003</v>
          </cell>
          <cell r="K423">
            <v>8.8529999999999998</v>
          </cell>
        </row>
        <row r="424">
          <cell r="A424" t="str">
            <v>2548.TW</v>
          </cell>
          <cell r="B424">
            <v>8.33</v>
          </cell>
          <cell r="D424">
            <v>15.3210125</v>
          </cell>
          <cell r="E424">
            <v>0.11848</v>
          </cell>
          <cell r="F424">
            <v>4.0900002999999997E-2</v>
          </cell>
          <cell r="G424">
            <v>0.31089001999999999</v>
          </cell>
          <cell r="H424">
            <v>-10.400359999999999</v>
          </cell>
          <cell r="I424">
            <v>18.907561999999999</v>
          </cell>
          <cell r="J424">
            <v>2.3536619999999999</v>
          </cell>
          <cell r="K424">
            <v>40.067</v>
          </cell>
        </row>
        <row r="425">
          <cell r="A425" t="str">
            <v>2597.TW</v>
          </cell>
          <cell r="B425">
            <v>11.14</v>
          </cell>
          <cell r="C425">
            <v>0.56699999999999995</v>
          </cell>
          <cell r="E425">
            <v>0.25230999999999998</v>
          </cell>
          <cell r="F425">
            <v>6.9250000000000006E-2</v>
          </cell>
          <cell r="G425">
            <v>0.15506</v>
          </cell>
          <cell r="H425">
            <v>0.14850000999999999</v>
          </cell>
          <cell r="I425">
            <v>15.709156</v>
          </cell>
          <cell r="J425">
            <v>5.0031447</v>
          </cell>
          <cell r="K425">
            <v>120.748</v>
          </cell>
        </row>
        <row r="426">
          <cell r="A426" t="str">
            <v>2601.TW</v>
          </cell>
          <cell r="B426">
            <v>-2.17</v>
          </cell>
          <cell r="E426">
            <v>-0.21682999999999999</v>
          </cell>
          <cell r="F426">
            <v>-8.0900009999999994E-3</v>
          </cell>
          <cell r="G426">
            <v>0.64827000000000001</v>
          </cell>
          <cell r="H426">
            <v>6.5210000000000004E-2</v>
          </cell>
          <cell r="J426">
            <v>0.76568020000000003</v>
          </cell>
          <cell r="K426">
            <v>6.306</v>
          </cell>
        </row>
        <row r="427">
          <cell r="A427" t="str">
            <v>2603.TW</v>
          </cell>
          <cell r="B427">
            <v>22.14</v>
          </cell>
          <cell r="C427">
            <v>1.5649999999999999</v>
          </cell>
          <cell r="D427">
            <v>21.569595</v>
          </cell>
          <cell r="E427">
            <v>9.5079999999999998E-2</v>
          </cell>
          <cell r="F427">
            <v>2.7720000000000002E-2</v>
          </cell>
          <cell r="G427">
            <v>0.18107999999999999</v>
          </cell>
          <cell r="H427">
            <v>0.16763</v>
          </cell>
          <cell r="I427">
            <v>9.8690160000000002</v>
          </cell>
          <cell r="J427">
            <v>0.99239239999999995</v>
          </cell>
          <cell r="K427">
            <v>140.75299999999999</v>
          </cell>
        </row>
        <row r="428">
          <cell r="A428" t="str">
            <v>2605.TW</v>
          </cell>
          <cell r="B428">
            <v>1.1299999999999999</v>
          </cell>
          <cell r="D428">
            <v>15.862069</v>
          </cell>
          <cell r="E428">
            <v>4.4159996999999999E-2</v>
          </cell>
          <cell r="F428">
            <v>2.0230000000000001E-2</v>
          </cell>
          <cell r="G428">
            <v>0.23093</v>
          </cell>
          <cell r="H428">
            <v>0.27677000000000002</v>
          </cell>
          <cell r="I428">
            <v>28.495577000000001</v>
          </cell>
          <cell r="J428">
            <v>1.142695</v>
          </cell>
          <cell r="K428">
            <v>7.4809999999999999</v>
          </cell>
        </row>
        <row r="429">
          <cell r="A429" t="str">
            <v>2606.TW</v>
          </cell>
          <cell r="B429">
            <v>3.82</v>
          </cell>
          <cell r="C429">
            <v>0.871</v>
          </cell>
          <cell r="D429">
            <v>15.251256</v>
          </cell>
          <cell r="E429">
            <v>0.08</v>
          </cell>
          <cell r="F429">
            <v>2.155E-2</v>
          </cell>
          <cell r="G429">
            <v>0.23527001</v>
          </cell>
          <cell r="H429">
            <v>0.24379998</v>
          </cell>
          <cell r="I429">
            <v>15.890053</v>
          </cell>
          <cell r="J429">
            <v>1.5221807999999999</v>
          </cell>
          <cell r="K429">
            <v>17.010999999999999</v>
          </cell>
        </row>
        <row r="430">
          <cell r="A430" t="str">
            <v>2607.TW</v>
          </cell>
          <cell r="B430">
            <v>2.66</v>
          </cell>
          <cell r="C430">
            <v>0.625</v>
          </cell>
          <cell r="E430">
            <v>9.182999E-2</v>
          </cell>
          <cell r="F430">
            <v>3.8120000000000001E-2</v>
          </cell>
          <cell r="G430">
            <v>0.24962999</v>
          </cell>
          <cell r="H430">
            <v>0.16016</v>
          </cell>
          <cell r="I430">
            <v>12.800751</v>
          </cell>
          <cell r="J430">
            <v>1.1509988</v>
          </cell>
          <cell r="K430">
            <v>15.363</v>
          </cell>
        </row>
        <row r="431">
          <cell r="A431" t="str">
            <v>2608.TW</v>
          </cell>
          <cell r="B431">
            <v>3.65</v>
          </cell>
          <cell r="C431">
            <v>0.50800000000000001</v>
          </cell>
          <cell r="D431">
            <v>19.372198000000001</v>
          </cell>
          <cell r="E431">
            <v>0.14534000999999999</v>
          </cell>
          <cell r="F431">
            <v>3.8949999999999999E-2</v>
          </cell>
          <cell r="G431">
            <v>0.18176001</v>
          </cell>
          <cell r="H431">
            <v>0.13517000000000001</v>
          </cell>
          <cell r="I431">
            <v>11.835616</v>
          </cell>
          <cell r="J431">
            <v>1.625894</v>
          </cell>
          <cell r="K431">
            <v>25.765999999999998</v>
          </cell>
        </row>
        <row r="432">
          <cell r="A432" t="str">
            <v>2609.TW</v>
          </cell>
          <cell r="B432">
            <v>3.08</v>
          </cell>
          <cell r="C432">
            <v>1.667</v>
          </cell>
          <cell r="D432">
            <v>57.194243999999998</v>
          </cell>
          <cell r="E432">
            <v>3.4730002000000003E-2</v>
          </cell>
          <cell r="F432">
            <v>6.3800000000000003E-3</v>
          </cell>
          <cell r="G432">
            <v>8.7519996000000003E-2</v>
          </cell>
          <cell r="H432">
            <v>0.17889999000000001</v>
          </cell>
          <cell r="I432">
            <v>25.811689999999999</v>
          </cell>
          <cell r="J432">
            <v>0.95727779999999996</v>
          </cell>
          <cell r="K432">
            <v>42.23</v>
          </cell>
        </row>
        <row r="433">
          <cell r="A433" t="str">
            <v>2610.TW</v>
          </cell>
          <cell r="B433">
            <v>1.4</v>
          </cell>
          <cell r="C433">
            <v>0.73799999999999999</v>
          </cell>
          <cell r="D433">
            <v>26.781609</v>
          </cell>
          <cell r="E433">
            <v>0.12271</v>
          </cell>
          <cell r="F433">
            <v>2.5669999999999998E-2</v>
          </cell>
          <cell r="G433">
            <v>0.13748999000000001</v>
          </cell>
          <cell r="H433">
            <v>7.9189999999999997E-2</v>
          </cell>
          <cell r="I433">
            <v>16.642856999999999</v>
          </cell>
          <cell r="J433">
            <v>1.8235891</v>
          </cell>
          <cell r="K433">
            <v>31.565999999999999</v>
          </cell>
        </row>
        <row r="434">
          <cell r="A434" t="str">
            <v>2611.TW</v>
          </cell>
          <cell r="B434">
            <v>3.56</v>
          </cell>
          <cell r="C434">
            <v>1.0149999999999999</v>
          </cell>
          <cell r="E434">
            <v>0.15986</v>
          </cell>
          <cell r="F434">
            <v>-7.9399999999999991E-3</v>
          </cell>
          <cell r="G434">
            <v>0.23630999999999999</v>
          </cell>
          <cell r="H434">
            <v>-0.101239994</v>
          </cell>
          <cell r="I434">
            <v>9.0449439999999992</v>
          </cell>
          <cell r="J434">
            <v>2.0278356</v>
          </cell>
          <cell r="K434">
            <v>3.266</v>
          </cell>
        </row>
        <row r="435">
          <cell r="A435" t="str">
            <v>2612.TW</v>
          </cell>
          <cell r="B435">
            <v>1.43</v>
          </cell>
          <cell r="C435">
            <v>1.036</v>
          </cell>
          <cell r="D435">
            <v>13.082902000000001</v>
          </cell>
          <cell r="E435">
            <v>2.7799999999999998E-2</v>
          </cell>
          <cell r="F435">
            <v>1.0670001E-2</v>
          </cell>
          <cell r="G435">
            <v>0.21354999999999999</v>
          </cell>
          <cell r="H435">
            <v>0.11461</v>
          </cell>
          <cell r="I435">
            <v>35.314686000000002</v>
          </cell>
          <cell r="J435">
            <v>0.86089329999999997</v>
          </cell>
          <cell r="K435">
            <v>20.329999999999998</v>
          </cell>
        </row>
        <row r="436">
          <cell r="A436" t="str">
            <v>2613.TW</v>
          </cell>
          <cell r="B436">
            <v>1.0900000000000001</v>
          </cell>
          <cell r="E436">
            <v>4.9820000000000003E-2</v>
          </cell>
          <cell r="F436">
            <v>1.8540000000000001E-2</v>
          </cell>
          <cell r="G436">
            <v>0.15720001</v>
          </cell>
          <cell r="H436">
            <v>7.8439995999999998E-2</v>
          </cell>
          <cell r="I436">
            <v>35.091743000000001</v>
          </cell>
          <cell r="J436">
            <v>1.6886672</v>
          </cell>
          <cell r="K436">
            <v>23.343</v>
          </cell>
        </row>
        <row r="437">
          <cell r="A437" t="str">
            <v>2614.TW</v>
          </cell>
          <cell r="B437">
            <v>-1.06</v>
          </cell>
          <cell r="E437">
            <v>-9.2730000000000007E-2</v>
          </cell>
          <cell r="F437">
            <v>1.8699999999999999E-3</v>
          </cell>
          <cell r="G437">
            <v>0.30103000000000002</v>
          </cell>
          <cell r="H437">
            <v>6.4820000000000003E-2</v>
          </cell>
          <cell r="J437">
            <v>2.0422327999999998</v>
          </cell>
          <cell r="K437">
            <v>19.175000000000001</v>
          </cell>
        </row>
        <row r="438">
          <cell r="A438" t="str">
            <v>2615.TW</v>
          </cell>
          <cell r="B438">
            <v>0.33</v>
          </cell>
          <cell r="C438">
            <v>1.4219999999999999</v>
          </cell>
          <cell r="D438">
            <v>138.09524999999999</v>
          </cell>
          <cell r="E438">
            <v>4.3400000000000001E-3</v>
          </cell>
          <cell r="F438">
            <v>-4.8799999999999998E-3</v>
          </cell>
          <cell r="G438">
            <v>3.6510002E-2</v>
          </cell>
          <cell r="H438">
            <v>7.1410000000000001E-2</v>
          </cell>
          <cell r="I438">
            <v>263.63634999999999</v>
          </cell>
          <cell r="J438">
            <v>1.1211918999999999</v>
          </cell>
          <cell r="K438">
            <v>36.448</v>
          </cell>
        </row>
        <row r="439">
          <cell r="A439" t="str">
            <v>2616.TW</v>
          </cell>
          <cell r="B439">
            <v>0.26</v>
          </cell>
          <cell r="C439">
            <v>0.14399999999999999</v>
          </cell>
          <cell r="E439">
            <v>1.6379999999999999E-2</v>
          </cell>
          <cell r="F439">
            <v>-2.15E-3</v>
          </cell>
          <cell r="G439">
            <v>7.4219999999999994E-2</v>
          </cell>
          <cell r="H439">
            <v>-8.77E-3</v>
          </cell>
          <cell r="I439">
            <v>99.230770000000007</v>
          </cell>
          <cell r="J439">
            <v>0.71768330000000002</v>
          </cell>
          <cell r="K439">
            <v>120.828</v>
          </cell>
        </row>
        <row r="440">
          <cell r="A440" t="str">
            <v>2617.TW</v>
          </cell>
          <cell r="B440">
            <v>4.45</v>
          </cell>
          <cell r="D440">
            <v>12.190476</v>
          </cell>
          <cell r="E440">
            <v>0.11512999</v>
          </cell>
          <cell r="F440">
            <v>3.4630000000000001E-2</v>
          </cell>
          <cell r="G440">
            <v>0.38501999999999997</v>
          </cell>
          <cell r="H440">
            <v>0.38336999999999999</v>
          </cell>
          <cell r="I440">
            <v>8.6292139999999993</v>
          </cell>
          <cell r="J440">
            <v>0.96830320000000003</v>
          </cell>
          <cell r="K440">
            <v>9.8010000000000002</v>
          </cell>
        </row>
        <row r="441">
          <cell r="A441" t="str">
            <v>2618.TW</v>
          </cell>
          <cell r="B441">
            <v>4.03</v>
          </cell>
          <cell r="C441">
            <v>0.91600000000000004</v>
          </cell>
          <cell r="D441">
            <v>14.215687000000001</v>
          </cell>
          <cell r="E441">
            <v>0.22591998999999999</v>
          </cell>
          <cell r="F441">
            <v>5.6230000000000002E-2</v>
          </cell>
          <cell r="G441">
            <v>0.21393000000000001</v>
          </cell>
          <cell r="H441">
            <v>0.12817999999999999</v>
          </cell>
          <cell r="I441">
            <v>8.9950369999999999</v>
          </cell>
          <cell r="J441">
            <v>1.9572377000000001</v>
          </cell>
          <cell r="K441">
            <v>38.558999999999997</v>
          </cell>
        </row>
        <row r="442">
          <cell r="A442" t="str">
            <v>2630.TW</v>
          </cell>
          <cell r="B442">
            <v>0.17</v>
          </cell>
          <cell r="C442">
            <v>0.64</v>
          </cell>
          <cell r="D442">
            <v>60.797103999999997</v>
          </cell>
          <cell r="E442">
            <v>3.5529999999999999E-2</v>
          </cell>
          <cell r="F442">
            <v>1.523E-2</v>
          </cell>
          <cell r="G442">
            <v>7.6109999999999997E-2</v>
          </cell>
          <cell r="H442">
            <v>4.1770000000000002E-2</v>
          </cell>
          <cell r="I442">
            <v>246.76471000000001</v>
          </cell>
          <cell r="J442">
            <v>2.6648456999999999</v>
          </cell>
          <cell r="K442">
            <v>24.518999999999998</v>
          </cell>
        </row>
        <row r="443">
          <cell r="A443" t="str">
            <v>2633.TW</v>
          </cell>
          <cell r="B443">
            <v>1.39</v>
          </cell>
          <cell r="C443">
            <v>0.28100000000000003</v>
          </cell>
          <cell r="D443">
            <v>25.862069999999999</v>
          </cell>
          <cell r="E443">
            <v>0.10927000000000001</v>
          </cell>
          <cell r="F443">
            <v>3.2919999999999998E-2</v>
          </cell>
          <cell r="G443">
            <v>0.44779997999999999</v>
          </cell>
          <cell r="H443">
            <v>0.44002997999999999</v>
          </cell>
          <cell r="I443">
            <v>21.582733000000001</v>
          </cell>
          <cell r="J443">
            <v>2.2990267000000002</v>
          </cell>
          <cell r="K443">
            <v>9.0690000000000008</v>
          </cell>
        </row>
        <row r="444">
          <cell r="A444" t="str">
            <v>2634.TW</v>
          </cell>
          <cell r="B444">
            <v>2.63</v>
          </cell>
          <cell r="D444">
            <v>15.783476</v>
          </cell>
          <cell r="E444">
            <v>0.14482</v>
          </cell>
          <cell r="F444">
            <v>4.0849999999999997E-2</v>
          </cell>
          <cell r="G444">
            <v>0.11359999</v>
          </cell>
          <cell r="H444">
            <v>7.2680004000000006E-2</v>
          </cell>
          <cell r="I444">
            <v>21.064637999999999</v>
          </cell>
          <cell r="J444">
            <v>2.9177860999999998</v>
          </cell>
          <cell r="K444">
            <v>42.09</v>
          </cell>
        </row>
        <row r="445">
          <cell r="A445" t="str">
            <v>2636.TW</v>
          </cell>
          <cell r="B445">
            <v>10.58</v>
          </cell>
          <cell r="C445">
            <v>1.131</v>
          </cell>
          <cell r="D445">
            <v>11.867906</v>
          </cell>
          <cell r="E445">
            <v>0.17242001000000001</v>
          </cell>
          <cell r="F445">
            <v>3.2479998000000003E-2</v>
          </cell>
          <cell r="G445">
            <v>0.19954</v>
          </cell>
          <cell r="H445">
            <v>6.0300003999999997E-2</v>
          </cell>
          <cell r="I445">
            <v>10.869565</v>
          </cell>
          <cell r="J445">
            <v>1.8274564</v>
          </cell>
          <cell r="K445">
            <v>106.755</v>
          </cell>
        </row>
        <row r="446">
          <cell r="A446" t="str">
            <v>2637.TW</v>
          </cell>
          <cell r="B446">
            <v>4.1900000000000004</v>
          </cell>
          <cell r="C446">
            <v>0.97699999999999998</v>
          </cell>
          <cell r="D446">
            <v>9.8692810000000009</v>
          </cell>
          <cell r="E446">
            <v>0.102819994</v>
          </cell>
          <cell r="F446">
            <v>3.1070001E-2</v>
          </cell>
          <cell r="G446">
            <v>0.26235999999999998</v>
          </cell>
          <cell r="H446">
            <v>0.30819999999999997</v>
          </cell>
          <cell r="I446">
            <v>18.019093000000002</v>
          </cell>
          <cell r="J446">
            <v>37.228794000000001</v>
          </cell>
          <cell r="K446">
            <v>0.77300000000000002</v>
          </cell>
        </row>
        <row r="447">
          <cell r="A447" t="str">
            <v>2642.TW</v>
          </cell>
          <cell r="B447">
            <v>1.1299999999999999</v>
          </cell>
          <cell r="D447">
            <v>53.75</v>
          </cell>
          <cell r="E447">
            <v>4.5969999999999997E-2</v>
          </cell>
          <cell r="F447">
            <v>1.6799999999999999E-2</v>
          </cell>
          <cell r="G447">
            <v>0.13552</v>
          </cell>
          <cell r="H447">
            <v>1.883E-2</v>
          </cell>
          <cell r="I447">
            <v>34.247787000000002</v>
          </cell>
          <cell r="J447">
            <v>1.6825356</v>
          </cell>
          <cell r="K447">
            <v>41.902000000000001</v>
          </cell>
        </row>
        <row r="448">
          <cell r="A448" t="str">
            <v>2645.TW</v>
          </cell>
          <cell r="B448">
            <v>5.4</v>
          </cell>
          <cell r="C448">
            <v>0.25800000000000001</v>
          </cell>
          <cell r="D448">
            <v>19.385964999999999</v>
          </cell>
          <cell r="E448">
            <v>0.15357999999999999</v>
          </cell>
          <cell r="F448">
            <v>5.3540003000000003E-2</v>
          </cell>
          <cell r="G448">
            <v>0.17860999999999999</v>
          </cell>
          <cell r="H448">
            <v>0.10657999999999999</v>
          </cell>
          <cell r="I448">
            <v>20.462962999999998</v>
          </cell>
          <cell r="J448">
            <v>3.1939185000000001</v>
          </cell>
          <cell r="K448">
            <v>39.895000000000003</v>
          </cell>
        </row>
        <row r="449">
          <cell r="A449" t="str">
            <v>2701.TW</v>
          </cell>
          <cell r="B449">
            <v>0.54</v>
          </cell>
          <cell r="C449">
            <v>0.25800000000000001</v>
          </cell>
          <cell r="E449">
            <v>2.9289998000000001E-2</v>
          </cell>
          <cell r="F449">
            <v>1.43099995E-2</v>
          </cell>
          <cell r="G449">
            <v>0.77629000000000004</v>
          </cell>
          <cell r="H449">
            <v>0.60719999999999996</v>
          </cell>
          <cell r="I449">
            <v>25.277777</v>
          </cell>
          <cell r="J449">
            <v>0.74136429999999998</v>
          </cell>
          <cell r="K449">
            <v>0.76600000000000001</v>
          </cell>
        </row>
        <row r="450">
          <cell r="A450" t="str">
            <v>2702.TW</v>
          </cell>
          <cell r="B450">
            <v>0.7</v>
          </cell>
          <cell r="C450">
            <v>0.73</v>
          </cell>
          <cell r="E450">
            <v>8.0699994999999993E-3</v>
          </cell>
          <cell r="F450">
            <v>5.3100003999999998E-3</v>
          </cell>
          <cell r="G450">
            <v>0.81342999999999999</v>
          </cell>
          <cell r="H450">
            <v>3.4389999999999997E-2</v>
          </cell>
          <cell r="I450">
            <v>28.500001999999999</v>
          </cell>
          <cell r="J450">
            <v>0.98024774000000003</v>
          </cell>
          <cell r="K450">
            <v>9.1509999999999998</v>
          </cell>
        </row>
        <row r="451">
          <cell r="A451" t="str">
            <v>2704.TW</v>
          </cell>
          <cell r="B451">
            <v>5.09</v>
          </cell>
          <cell r="C451">
            <v>0.16900000000000001</v>
          </cell>
          <cell r="D451">
            <v>66.886795000000006</v>
          </cell>
          <cell r="E451">
            <v>2.9719999E-2</v>
          </cell>
          <cell r="F451">
            <v>-7.2000003000000003E-3</v>
          </cell>
          <cell r="G451">
            <v>0.28888999999999998</v>
          </cell>
          <cell r="H451">
            <v>-0.75144</v>
          </cell>
          <cell r="I451">
            <v>13.929273</v>
          </cell>
          <cell r="J451">
            <v>1.3156186000000001</v>
          </cell>
          <cell r="K451">
            <v>3.4860000000000002</v>
          </cell>
        </row>
        <row r="452">
          <cell r="A452" t="str">
            <v>2705.TW</v>
          </cell>
          <cell r="B452">
            <v>-0.25</v>
          </cell>
          <cell r="E452">
            <v>-9.8799999999999999E-3</v>
          </cell>
          <cell r="F452">
            <v>2.5400000000000002E-3</v>
          </cell>
          <cell r="G452">
            <v>0.32991999999999999</v>
          </cell>
          <cell r="H452">
            <v>-3.2059999999999998E-2</v>
          </cell>
          <cell r="J452">
            <v>0.8345226</v>
          </cell>
          <cell r="K452">
            <v>11.557</v>
          </cell>
        </row>
        <row r="453">
          <cell r="A453" t="str">
            <v>2706.TW</v>
          </cell>
          <cell r="B453">
            <v>0.59</v>
          </cell>
          <cell r="C453">
            <v>0.35399999999999998</v>
          </cell>
          <cell r="E453">
            <v>3.0800000000000001E-2</v>
          </cell>
          <cell r="F453">
            <v>1.308E-2</v>
          </cell>
          <cell r="G453">
            <v>0.77415999999999996</v>
          </cell>
          <cell r="H453">
            <v>1.71776</v>
          </cell>
          <cell r="I453">
            <v>28.559324</v>
          </cell>
          <cell r="J453">
            <v>0.85092420000000002</v>
          </cell>
          <cell r="K453">
            <v>0.68700000000000006</v>
          </cell>
        </row>
        <row r="454">
          <cell r="A454" t="str">
            <v>2707.TW</v>
          </cell>
          <cell r="B454">
            <v>11.57</v>
          </cell>
          <cell r="C454">
            <v>0.53500000000000003</v>
          </cell>
          <cell r="D454">
            <v>18.874426</v>
          </cell>
          <cell r="E454">
            <v>0.39955002000000001</v>
          </cell>
          <cell r="F454">
            <v>0.10901</v>
          </cell>
          <cell r="G454">
            <v>0.37333</v>
          </cell>
          <cell r="H454">
            <v>0.28726997999999998</v>
          </cell>
          <cell r="I454">
            <v>21.305099999999999</v>
          </cell>
          <cell r="J454">
            <v>8.6631049999999998</v>
          </cell>
          <cell r="K454">
            <v>53.165999999999997</v>
          </cell>
        </row>
        <row r="455">
          <cell r="A455" t="str">
            <v>2712.TW</v>
          </cell>
          <cell r="B455">
            <v>0.25</v>
          </cell>
          <cell r="C455">
            <v>-6.5000000000000002E-2</v>
          </cell>
          <cell r="E455">
            <v>3.9600000000000003E-2</v>
          </cell>
          <cell r="F455">
            <v>1.9539999999999998E-2</v>
          </cell>
          <cell r="G455">
            <v>0.30042000000000002</v>
          </cell>
          <cell r="H455">
            <v>-3.0280001000000001E-2</v>
          </cell>
          <cell r="I455">
            <v>125.4</v>
          </cell>
          <cell r="J455">
            <v>2.6172984000000001</v>
          </cell>
          <cell r="K455">
            <v>6.2489999999999997</v>
          </cell>
        </row>
        <row r="456">
          <cell r="A456" t="str">
            <v>2722.TW</v>
          </cell>
          <cell r="B456">
            <v>0.71</v>
          </cell>
          <cell r="C456">
            <v>0.312</v>
          </cell>
          <cell r="E456">
            <v>3.6880000000000003E-2</v>
          </cell>
          <cell r="F456">
            <v>1.67E-2</v>
          </cell>
          <cell r="G456">
            <v>0.45340999999999998</v>
          </cell>
          <cell r="H456">
            <v>-0.13944999999999999</v>
          </cell>
          <cell r="I456">
            <v>88.873239999999996</v>
          </cell>
          <cell r="J456">
            <v>3.7907004</v>
          </cell>
          <cell r="K456">
            <v>6.47</v>
          </cell>
        </row>
        <row r="457">
          <cell r="A457" t="str">
            <v>2723.TW</v>
          </cell>
          <cell r="B457">
            <v>3.71</v>
          </cell>
          <cell r="D457">
            <v>14.361370000000001</v>
          </cell>
          <cell r="E457">
            <v>6.0010000000000001E-2</v>
          </cell>
          <cell r="F457">
            <v>3.3509999999999998E-2</v>
          </cell>
          <cell r="G457">
            <v>0.59148999999999996</v>
          </cell>
          <cell r="H457">
            <v>6.6009999999999999E-2</v>
          </cell>
          <cell r="I457">
            <v>24.851751</v>
          </cell>
          <cell r="J457">
            <v>1.4711278999999999</v>
          </cell>
          <cell r="K457">
            <v>110.212</v>
          </cell>
        </row>
        <row r="458">
          <cell r="A458" t="str">
            <v>2727.TW</v>
          </cell>
          <cell r="B458">
            <v>15.68</v>
          </cell>
          <cell r="D458">
            <v>14.441089</v>
          </cell>
          <cell r="E458">
            <v>0.33596999999999999</v>
          </cell>
          <cell r="F458">
            <v>6.7159999999999997E-2</v>
          </cell>
          <cell r="G458">
            <v>0.46856999999999999</v>
          </cell>
          <cell r="H458">
            <v>6.4740000000000006E-2</v>
          </cell>
          <cell r="I458">
            <v>15.242347000000001</v>
          </cell>
          <cell r="J458">
            <v>5.6166577000000002</v>
          </cell>
          <cell r="K458">
            <v>271.83800000000002</v>
          </cell>
        </row>
        <row r="459">
          <cell r="A459" t="str">
            <v>2731.TW</v>
          </cell>
          <cell r="B459">
            <v>17.489999999999998</v>
          </cell>
          <cell r="C459">
            <v>0.63600000000000001</v>
          </cell>
          <cell r="D459">
            <v>20.384615</v>
          </cell>
          <cell r="E459">
            <v>0.54635999999999996</v>
          </cell>
          <cell r="F459">
            <v>7.3599999999999999E-2</v>
          </cell>
          <cell r="G459">
            <v>0.15067</v>
          </cell>
          <cell r="H459">
            <v>5.0430004E-2</v>
          </cell>
          <cell r="I459">
            <v>9.0909089999999999</v>
          </cell>
          <cell r="J459">
            <v>3.9749007000000001</v>
          </cell>
          <cell r="K459">
            <v>234.95699999999999</v>
          </cell>
        </row>
        <row r="460">
          <cell r="A460" t="str">
            <v>2739.TW</v>
          </cell>
          <cell r="B460">
            <v>5.44</v>
          </cell>
          <cell r="D460">
            <v>13.11637</v>
          </cell>
          <cell r="E460">
            <v>0.45893001999999999</v>
          </cell>
          <cell r="F460">
            <v>2.4899999999999999E-2</v>
          </cell>
          <cell r="G460">
            <v>0.39106997999999998</v>
          </cell>
          <cell r="H460">
            <v>0.16724000999999999</v>
          </cell>
          <cell r="I460">
            <v>12.224264</v>
          </cell>
          <cell r="J460">
            <v>4.7955579999999998</v>
          </cell>
          <cell r="K460">
            <v>54.462000000000003</v>
          </cell>
        </row>
        <row r="461">
          <cell r="A461" t="str">
            <v>2748.TW</v>
          </cell>
          <cell r="B461">
            <v>3.25</v>
          </cell>
          <cell r="C461">
            <v>0.38500000000000001</v>
          </cell>
          <cell r="D461">
            <v>14.84787</v>
          </cell>
          <cell r="E461">
            <v>0.116739996</v>
          </cell>
          <cell r="F461">
            <v>4.0939997999999998E-2</v>
          </cell>
          <cell r="G461">
            <v>0.33189999999999997</v>
          </cell>
          <cell r="H461">
            <v>0.18753</v>
          </cell>
          <cell r="I461">
            <v>22.523074999999999</v>
          </cell>
          <cell r="J461">
            <v>2.7329748</v>
          </cell>
          <cell r="K461">
            <v>23.041</v>
          </cell>
        </row>
        <row r="462">
          <cell r="A462" t="str">
            <v>2753.TW</v>
          </cell>
          <cell r="B462">
            <v>8.68</v>
          </cell>
          <cell r="C462">
            <v>-7.5999999999999998E-2</v>
          </cell>
          <cell r="D462">
            <v>14.182896</v>
          </cell>
          <cell r="E462">
            <v>0.15786</v>
          </cell>
          <cell r="F462">
            <v>6.9419999999999996E-2</v>
          </cell>
          <cell r="G462">
            <v>0.34777000000000002</v>
          </cell>
          <cell r="H462">
            <v>8.1199995999999997E-2</v>
          </cell>
          <cell r="I462">
            <v>19.297234</v>
          </cell>
          <cell r="J462">
            <v>3.2933542999999998</v>
          </cell>
          <cell r="K462">
            <v>110.584</v>
          </cell>
        </row>
        <row r="463">
          <cell r="A463" t="str">
            <v>2762.TW</v>
          </cell>
          <cell r="D463">
            <v>14.5747795</v>
          </cell>
          <cell r="E463">
            <v>0.10476000000000001</v>
          </cell>
          <cell r="F463">
            <v>1.7970000999999999E-2</v>
          </cell>
          <cell r="G463">
            <v>0.16408001</v>
          </cell>
          <cell r="H463">
            <v>6.0519999999999997E-2</v>
          </cell>
          <cell r="K463">
            <v>93.331000000000003</v>
          </cell>
        </row>
        <row r="464">
          <cell r="A464" t="str">
            <v>2801.TW</v>
          </cell>
          <cell r="B464">
            <v>1.22</v>
          </cell>
          <cell r="C464">
            <v>0.34699999999999998</v>
          </cell>
          <cell r="E464">
            <v>7.2399995999999994E-2</v>
          </cell>
          <cell r="F464">
            <v>4.6299999999999996E-3</v>
          </cell>
          <cell r="H464">
            <v>0.50205999999999995</v>
          </cell>
          <cell r="I464">
            <v>15.040983000000001</v>
          </cell>
          <cell r="J464">
            <v>1.0254835</v>
          </cell>
          <cell r="K464">
            <v>3.3170000000000002</v>
          </cell>
        </row>
        <row r="465">
          <cell r="A465" t="str">
            <v>2809.TW</v>
          </cell>
          <cell r="B465">
            <v>6.65</v>
          </cell>
          <cell r="C465">
            <v>0.623</v>
          </cell>
          <cell r="D465">
            <v>13.067226</v>
          </cell>
          <cell r="E465">
            <v>0.15293000000000001</v>
          </cell>
          <cell r="F465">
            <v>1.9170000999999999E-2</v>
          </cell>
          <cell r="H465">
            <v>0.76514000000000004</v>
          </cell>
          <cell r="I465">
            <v>9.3533829999999991</v>
          </cell>
          <cell r="J465">
            <v>1.3171269000000001</v>
          </cell>
          <cell r="K465">
            <v>10.013999999999999</v>
          </cell>
        </row>
        <row r="466">
          <cell r="A466" t="str">
            <v>2812.TW</v>
          </cell>
          <cell r="B466">
            <v>1.42</v>
          </cell>
          <cell r="E466">
            <v>9.9010000000000001E-2</v>
          </cell>
          <cell r="F466">
            <v>8.7500000000000008E-3</v>
          </cell>
          <cell r="H466">
            <v>0.56359999999999999</v>
          </cell>
          <cell r="I466">
            <v>12.922535999999999</v>
          </cell>
          <cell r="J466">
            <v>1.2147490999999999</v>
          </cell>
          <cell r="K466">
            <v>3.17</v>
          </cell>
        </row>
        <row r="467">
          <cell r="A467" t="str">
            <v>2816.TW</v>
          </cell>
          <cell r="B467">
            <v>6.29</v>
          </cell>
          <cell r="E467">
            <v>0.24174000000000001</v>
          </cell>
          <cell r="F467">
            <v>4.8619999999999997E-2</v>
          </cell>
          <cell r="G467">
            <v>0.34756002000000003</v>
          </cell>
          <cell r="H467">
            <v>0.16420999</v>
          </cell>
          <cell r="I467">
            <v>5.3020662999999999</v>
          </cell>
          <cell r="J467">
            <v>1.1421231999999999</v>
          </cell>
          <cell r="K467">
            <v>48.991</v>
          </cell>
        </row>
        <row r="468">
          <cell r="A468" t="str">
            <v>2820.TW</v>
          </cell>
          <cell r="B468">
            <v>0.96</v>
          </cell>
          <cell r="C468">
            <v>0.224</v>
          </cell>
          <cell r="E468">
            <v>5.493E-2</v>
          </cell>
          <cell r="F468">
            <v>5.9899999999999997E-3</v>
          </cell>
          <cell r="G468">
            <v>1</v>
          </cell>
          <cell r="H468">
            <v>0.68828999999999996</v>
          </cell>
          <cell r="I468">
            <v>16.041665999999999</v>
          </cell>
          <cell r="J468">
            <v>0.82947320000000002</v>
          </cell>
          <cell r="K468">
            <v>1.528</v>
          </cell>
        </row>
        <row r="469">
          <cell r="A469" t="str">
            <v>2832.TW</v>
          </cell>
          <cell r="B469">
            <v>3.12</v>
          </cell>
          <cell r="E469">
            <v>0.10191</v>
          </cell>
          <cell r="F469">
            <v>3.5279999999999999E-2</v>
          </cell>
          <cell r="G469">
            <v>0.41166999999999998</v>
          </cell>
          <cell r="H469">
            <v>0.23558001000000001</v>
          </cell>
          <cell r="I469">
            <v>9.0224360000000008</v>
          </cell>
          <cell r="J469">
            <v>0.86006720000000003</v>
          </cell>
          <cell r="K469">
            <v>19.13</v>
          </cell>
        </row>
        <row r="470">
          <cell r="A470" t="str">
            <v>2834.TW</v>
          </cell>
          <cell r="B470">
            <v>1.21</v>
          </cell>
          <cell r="C470">
            <v>0.43099999999999999</v>
          </cell>
          <cell r="D470">
            <v>20</v>
          </cell>
          <cell r="E470">
            <v>8.5419999999999996E-2</v>
          </cell>
          <cell r="F470">
            <v>4.6200002999999996E-3</v>
          </cell>
          <cell r="H470">
            <v>0.47273999999999999</v>
          </cell>
          <cell r="I470">
            <v>14.049586</v>
          </cell>
          <cell r="J470">
            <v>1.1324273</v>
          </cell>
          <cell r="K470">
            <v>3.3279999999999998</v>
          </cell>
        </row>
        <row r="471">
          <cell r="A471" t="str">
            <v>2836.TW</v>
          </cell>
          <cell r="B471">
            <v>0.63</v>
          </cell>
          <cell r="C471">
            <v>0.23799999999999999</v>
          </cell>
          <cell r="E471">
            <v>4.9979999999999997E-2</v>
          </cell>
          <cell r="F471">
            <v>2.9499998999999999E-3</v>
          </cell>
          <cell r="H471">
            <v>0.29043999999999998</v>
          </cell>
          <cell r="I471">
            <v>18.492063999999999</v>
          </cell>
          <cell r="J471">
            <v>0.79224753000000003</v>
          </cell>
          <cell r="K471">
            <v>3.17</v>
          </cell>
        </row>
        <row r="472">
          <cell r="A472" t="str">
            <v>2838.TW</v>
          </cell>
          <cell r="B472">
            <v>1.04</v>
          </cell>
          <cell r="C472">
            <v>0.315</v>
          </cell>
          <cell r="E472">
            <v>6.4600000000000005E-2</v>
          </cell>
          <cell r="F472">
            <v>4.8399999999999997E-3</v>
          </cell>
          <cell r="H472">
            <v>0.20323999000000001</v>
          </cell>
          <cell r="I472">
            <v>15.192308000000001</v>
          </cell>
          <cell r="J472">
            <v>0.89874860000000001</v>
          </cell>
          <cell r="K472">
            <v>4.5810000000000004</v>
          </cell>
        </row>
        <row r="473">
          <cell r="A473" t="str">
            <v>2845.TW</v>
          </cell>
          <cell r="B473">
            <v>1.1100000000000001</v>
          </cell>
          <cell r="C473">
            <v>0.39</v>
          </cell>
          <cell r="E473">
            <v>7.3330000000000006E-2</v>
          </cell>
          <cell r="F473">
            <v>5.45E-3</v>
          </cell>
          <cell r="H473">
            <v>0.28416999999999998</v>
          </cell>
          <cell r="I473">
            <v>14.234234000000001</v>
          </cell>
          <cell r="J473">
            <v>1.0921407999999999</v>
          </cell>
          <cell r="K473">
            <v>2.964</v>
          </cell>
        </row>
        <row r="474">
          <cell r="A474" t="str">
            <v>2849.TW</v>
          </cell>
          <cell r="B474">
            <v>1.02</v>
          </cell>
          <cell r="E474">
            <v>6.028E-2</v>
          </cell>
          <cell r="F474">
            <v>5.7999999999999996E-3</v>
          </cell>
          <cell r="H474">
            <v>0.29725000000000001</v>
          </cell>
          <cell r="I474">
            <v>14.0196085</v>
          </cell>
          <cell r="J474">
            <v>0.80768143999999997</v>
          </cell>
          <cell r="K474">
            <v>2.879</v>
          </cell>
        </row>
        <row r="475">
          <cell r="A475" t="str">
            <v>2850.TW</v>
          </cell>
          <cell r="B475">
            <v>10.57</v>
          </cell>
          <cell r="C475">
            <v>0.372</v>
          </cell>
          <cell r="E475">
            <v>0.17907000000000001</v>
          </cell>
          <cell r="F475">
            <v>4.7989997999999999E-2</v>
          </cell>
          <cell r="G475">
            <v>0.36432999999999999</v>
          </cell>
          <cell r="H475">
            <v>0.22827</v>
          </cell>
          <cell r="I475">
            <v>8.8174080000000004</v>
          </cell>
          <cell r="J475">
            <v>1.6809148</v>
          </cell>
          <cell r="K475">
            <v>62.929000000000002</v>
          </cell>
        </row>
        <row r="476">
          <cell r="A476" t="str">
            <v>2851.TW</v>
          </cell>
          <cell r="B476">
            <v>3.14</v>
          </cell>
          <cell r="C476">
            <v>0.47299999999999998</v>
          </cell>
          <cell r="E476">
            <v>0.11594</v>
          </cell>
          <cell r="F476">
            <v>2.9560001999999998E-2</v>
          </cell>
          <cell r="G476">
            <v>0.14441000000000001</v>
          </cell>
          <cell r="H476">
            <v>0.22983000000000001</v>
          </cell>
          <cell r="I476">
            <v>8.8375800000000009</v>
          </cell>
          <cell r="J476">
            <v>1.1656724999999999</v>
          </cell>
          <cell r="K476">
            <v>27.420999999999999</v>
          </cell>
        </row>
        <row r="477">
          <cell r="A477" t="str">
            <v>2852.TW</v>
          </cell>
          <cell r="B477">
            <v>2.7</v>
          </cell>
          <cell r="C477">
            <v>0.23499999999999999</v>
          </cell>
          <cell r="E477">
            <v>0.10019</v>
          </cell>
          <cell r="F477">
            <v>3.0859999999999999E-2</v>
          </cell>
          <cell r="G477">
            <v>0.3493</v>
          </cell>
          <cell r="H477">
            <v>0.15517001</v>
          </cell>
          <cell r="I477">
            <v>9.1296289999999996</v>
          </cell>
          <cell r="J477">
            <v>0.88310105000000005</v>
          </cell>
          <cell r="K477">
            <v>25.088999999999999</v>
          </cell>
        </row>
        <row r="478">
          <cell r="A478" t="str">
            <v>2855.TW</v>
          </cell>
          <cell r="B478">
            <v>2.84</v>
          </cell>
          <cell r="C478">
            <v>0.76500000000000001</v>
          </cell>
          <cell r="E478">
            <v>9.3299999999999994E-2</v>
          </cell>
          <cell r="F478">
            <v>2.4539999999999999E-2</v>
          </cell>
          <cell r="G478">
            <v>0.90790999999999999</v>
          </cell>
          <cell r="H478">
            <v>0.22528999999999999</v>
          </cell>
          <cell r="I478">
            <v>9.3661980000000007</v>
          </cell>
          <cell r="J478">
            <v>1.2082671</v>
          </cell>
          <cell r="K478">
            <v>5.8339999999999996</v>
          </cell>
        </row>
        <row r="479">
          <cell r="A479" t="str">
            <v>2867.TW</v>
          </cell>
          <cell r="B479">
            <v>-2.13</v>
          </cell>
          <cell r="C479">
            <v>0.628</v>
          </cell>
          <cell r="E479">
            <v>-0.27667000000000003</v>
          </cell>
          <cell r="F479">
            <v>-6.96E-3</v>
          </cell>
          <cell r="G479">
            <v>-0.1137</v>
          </cell>
          <cell r="H479">
            <v>0.34375998000000002</v>
          </cell>
          <cell r="J479">
            <v>0.92185899999999998</v>
          </cell>
          <cell r="K479">
            <v>22.957000000000001</v>
          </cell>
        </row>
        <row r="480">
          <cell r="A480" t="str">
            <v>2880.TW</v>
          </cell>
          <cell r="B480">
            <v>1.58</v>
          </cell>
          <cell r="C480">
            <v>0.42899999999999999</v>
          </cell>
          <cell r="D480">
            <v>15.740741</v>
          </cell>
          <cell r="E480">
            <v>0.11012</v>
          </cell>
          <cell r="F480">
            <v>5.77E-3</v>
          </cell>
          <cell r="H480">
            <v>0.44949</v>
          </cell>
          <cell r="I480">
            <v>16.139240000000001</v>
          </cell>
          <cell r="J480">
            <v>1.6741071000000001</v>
          </cell>
          <cell r="K480">
            <v>4.1950000000000003</v>
          </cell>
        </row>
        <row r="481">
          <cell r="A481" t="str">
            <v>2881.TW</v>
          </cell>
          <cell r="B481">
            <v>4.8</v>
          </cell>
          <cell r="C481">
            <v>0.73</v>
          </cell>
          <cell r="D481">
            <v>11.014926000000001</v>
          </cell>
          <cell r="E481">
            <v>9.357E-2</v>
          </cell>
          <cell r="F481">
            <v>1.0089999000000001E-2</v>
          </cell>
          <cell r="G481">
            <v>0.38132998000000001</v>
          </cell>
          <cell r="H481">
            <v>0.47011003000000001</v>
          </cell>
          <cell r="I481">
            <v>15.375</v>
          </cell>
          <cell r="J481">
            <v>1.2213286000000001</v>
          </cell>
          <cell r="K481">
            <v>53.945</v>
          </cell>
        </row>
        <row r="482">
          <cell r="A482" t="str">
            <v>2882.TW</v>
          </cell>
          <cell r="B482">
            <v>5.36</v>
          </cell>
          <cell r="C482">
            <v>0.64700000000000002</v>
          </cell>
          <cell r="D482">
            <v>11.428572000000001</v>
          </cell>
          <cell r="E482">
            <v>7.2909996000000005E-2</v>
          </cell>
          <cell r="F482">
            <v>4.3800000000000002E-3</v>
          </cell>
          <cell r="G482">
            <v>0.22503000000000001</v>
          </cell>
          <cell r="H482">
            <v>0.35810003000000001</v>
          </cell>
          <cell r="I482">
            <v>10.597014</v>
          </cell>
          <cell r="J482">
            <v>1.07829</v>
          </cell>
          <cell r="K482">
            <v>57.433999999999997</v>
          </cell>
        </row>
        <row r="483">
          <cell r="A483" t="str">
            <v>2883.TW</v>
          </cell>
          <cell r="B483">
            <v>1.41</v>
          </cell>
          <cell r="C483">
            <v>0.69</v>
          </cell>
          <cell r="D483">
            <v>10</v>
          </cell>
          <cell r="E483">
            <v>9.0329999999999994E-2</v>
          </cell>
          <cell r="F483">
            <v>6.4200000000000004E-3</v>
          </cell>
          <cell r="H483">
            <v>0.53505999999999998</v>
          </cell>
          <cell r="I483">
            <v>10.070921999999999</v>
          </cell>
          <cell r="J483">
            <v>0.86972499999999997</v>
          </cell>
          <cell r="K483">
            <v>3.6230000000000002</v>
          </cell>
        </row>
        <row r="484">
          <cell r="A484" t="str">
            <v>2884.TW</v>
          </cell>
          <cell r="B484">
            <v>1.4</v>
          </cell>
          <cell r="C484">
            <v>0.45500000000000002</v>
          </cell>
          <cell r="D484">
            <v>17.974684</v>
          </cell>
          <cell r="E484">
            <v>9.7470000000000001E-2</v>
          </cell>
          <cell r="F484">
            <v>6.1299995999999999E-3</v>
          </cell>
          <cell r="H484">
            <v>0.45206000000000002</v>
          </cell>
          <cell r="I484">
            <v>20.285715</v>
          </cell>
          <cell r="J484">
            <v>1.8124960999999999</v>
          </cell>
          <cell r="K484">
            <v>4.1849999999999996</v>
          </cell>
        </row>
        <row r="485">
          <cell r="A485" t="str">
            <v>2885.TW</v>
          </cell>
          <cell r="B485">
            <v>2.37</v>
          </cell>
          <cell r="C485">
            <v>0.73599999999999999</v>
          </cell>
          <cell r="D485">
            <v>12.683396999999999</v>
          </cell>
          <cell r="E485">
            <v>0.105170004</v>
          </cell>
          <cell r="F485">
            <v>5.0299999999999997E-3</v>
          </cell>
          <cell r="G485">
            <v>0.50312000000000001</v>
          </cell>
          <cell r="H485">
            <v>0.15529001000000001</v>
          </cell>
          <cell r="I485">
            <v>13.860760000000001</v>
          </cell>
          <cell r="J485">
            <v>1.3925981999999999</v>
          </cell>
          <cell r="K485">
            <v>12.337</v>
          </cell>
        </row>
        <row r="486">
          <cell r="A486" t="str">
            <v>2886.TW</v>
          </cell>
          <cell r="B486">
            <v>2.37</v>
          </cell>
          <cell r="C486">
            <v>0.47499999999999998</v>
          </cell>
          <cell r="D486">
            <v>17.008547</v>
          </cell>
          <cell r="E486">
            <v>0.10460999999999999</v>
          </cell>
          <cell r="F486">
            <v>7.8600000000000007E-3</v>
          </cell>
          <cell r="H486">
            <v>0.43374002</v>
          </cell>
          <cell r="I486">
            <v>16.79325</v>
          </cell>
          <cell r="J486">
            <v>1.6653416000000001</v>
          </cell>
          <cell r="K486">
            <v>4.8540000000000001</v>
          </cell>
        </row>
        <row r="487">
          <cell r="A487" t="str">
            <v>2887.TW</v>
          </cell>
          <cell r="B487">
            <v>1</v>
          </cell>
          <cell r="C487">
            <v>0.58599999999999997</v>
          </cell>
          <cell r="D487">
            <v>14.198473999999999</v>
          </cell>
          <cell r="E487">
            <v>6.7290000000000003E-2</v>
          </cell>
          <cell r="F487">
            <v>4.7699999999999999E-3</v>
          </cell>
          <cell r="H487">
            <v>0.41456001999999997</v>
          </cell>
          <cell r="I487">
            <v>18.600000000000001</v>
          </cell>
          <cell r="J487">
            <v>1.1022221999999999</v>
          </cell>
          <cell r="K487">
            <v>4.1310000000000002</v>
          </cell>
        </row>
        <row r="488">
          <cell r="A488" t="str">
            <v>2888.TW</v>
          </cell>
          <cell r="B488">
            <v>-0.48</v>
          </cell>
          <cell r="C488">
            <v>0.626</v>
          </cell>
          <cell r="D488">
            <v>12.328766999999999</v>
          </cell>
          <cell r="E488">
            <v>-3.1969999999999998E-2</v>
          </cell>
          <cell r="F488">
            <v>-2.3400000000000001E-3</v>
          </cell>
          <cell r="G488">
            <v>4.3979999999999998E-2</v>
          </cell>
          <cell r="H488">
            <v>0.40812999999999999</v>
          </cell>
          <cell r="J488">
            <v>0.57438254</v>
          </cell>
          <cell r="K488">
            <v>17.137</v>
          </cell>
        </row>
        <row r="489">
          <cell r="A489" t="str">
            <v>2889.TW</v>
          </cell>
          <cell r="B489">
            <v>0.57999999999999996</v>
          </cell>
          <cell r="D489">
            <v>18.333334000000001</v>
          </cell>
          <cell r="E489">
            <v>5.5059999999999998E-2</v>
          </cell>
          <cell r="F489">
            <v>6.8199999999999997E-3</v>
          </cell>
          <cell r="G489">
            <v>0.99251</v>
          </cell>
          <cell r="H489">
            <v>0.45733002</v>
          </cell>
          <cell r="I489">
            <v>26.551722999999999</v>
          </cell>
          <cell r="J489">
            <v>1.2633306</v>
          </cell>
          <cell r="K489">
            <v>2.0779999999999998</v>
          </cell>
        </row>
        <row r="490">
          <cell r="A490" t="str">
            <v>2890.TW</v>
          </cell>
          <cell r="B490">
            <v>1.78</v>
          </cell>
          <cell r="C490">
            <v>0.443</v>
          </cell>
          <cell r="D490">
            <v>13.267046000000001</v>
          </cell>
          <cell r="E490">
            <v>0.11823</v>
          </cell>
          <cell r="F490">
            <v>7.8799995000000001E-3</v>
          </cell>
          <cell r="H490">
            <v>0.50555000000000005</v>
          </cell>
          <cell r="I490">
            <v>13.117978000000001</v>
          </cell>
          <cell r="J490">
            <v>1.4656959000000001</v>
          </cell>
          <cell r="K490">
            <v>4.4710000000000001</v>
          </cell>
        </row>
        <row r="491">
          <cell r="A491" t="str">
            <v>2891.TW</v>
          </cell>
          <cell r="B491">
            <v>3.23</v>
          </cell>
          <cell r="C491">
            <v>0.64900000000000002</v>
          </cell>
          <cell r="D491">
            <v>11.520376000000001</v>
          </cell>
          <cell r="E491">
            <v>0.14724000000000001</v>
          </cell>
          <cell r="F491">
            <v>1.0410000000000001E-2</v>
          </cell>
          <cell r="G491">
            <v>0.60416000000000003</v>
          </cell>
          <cell r="H491">
            <v>0.29293000000000002</v>
          </cell>
          <cell r="I491">
            <v>11.377708</v>
          </cell>
          <cell r="J491">
            <v>1.5512874000000001</v>
          </cell>
          <cell r="K491">
            <v>21.707000000000001</v>
          </cell>
        </row>
        <row r="492">
          <cell r="A492" t="str">
            <v>2892.TW</v>
          </cell>
          <cell r="B492">
            <v>1.65</v>
          </cell>
          <cell r="C492">
            <v>0.41199999999999998</v>
          </cell>
          <cell r="D492">
            <v>17.103659</v>
          </cell>
          <cell r="E492">
            <v>9.5060000000000006E-2</v>
          </cell>
          <cell r="F492">
            <v>5.2300002000000003E-3</v>
          </cell>
          <cell r="H492">
            <v>0.33942001999999999</v>
          </cell>
          <cell r="I492">
            <v>17</v>
          </cell>
          <cell r="J492">
            <v>1.5377445999999999</v>
          </cell>
          <cell r="K492">
            <v>4.5110000000000001</v>
          </cell>
        </row>
        <row r="493">
          <cell r="A493" t="str">
            <v>2897.TW</v>
          </cell>
          <cell r="B493">
            <v>0.86</v>
          </cell>
          <cell r="C493">
            <v>0.39400000000000002</v>
          </cell>
          <cell r="E493">
            <v>6.0890003999999998E-2</v>
          </cell>
          <cell r="F493">
            <v>5.6899999999999997E-3</v>
          </cell>
          <cell r="H493">
            <v>0.27909001999999999</v>
          </cell>
          <cell r="I493">
            <v>12.267442000000001</v>
          </cell>
          <cell r="J493">
            <v>0.77221494999999996</v>
          </cell>
          <cell r="K493">
            <v>3.1709999999999998</v>
          </cell>
        </row>
        <row r="494">
          <cell r="A494" t="str">
            <v>2901.TW</v>
          </cell>
          <cell r="B494">
            <v>0.46</v>
          </cell>
          <cell r="C494">
            <v>8.4000000000000005E-2</v>
          </cell>
          <cell r="E494">
            <v>3.3910000000000003E-2</v>
          </cell>
          <cell r="F494">
            <v>1.6490001000000001E-2</v>
          </cell>
          <cell r="G494">
            <v>0.84250999999999998</v>
          </cell>
          <cell r="H494">
            <v>0.20864000999999999</v>
          </cell>
          <cell r="I494">
            <v>59.456519999999998</v>
          </cell>
          <cell r="J494">
            <v>2.269333</v>
          </cell>
          <cell r="K494">
            <v>1.825</v>
          </cell>
        </row>
        <row r="495">
          <cell r="A495" t="str">
            <v>2903.TW</v>
          </cell>
          <cell r="B495">
            <v>1.8</v>
          </cell>
          <cell r="C495">
            <v>0.28100000000000003</v>
          </cell>
          <cell r="D495">
            <v>29.181816000000001</v>
          </cell>
          <cell r="E495">
            <v>0.10158</v>
          </cell>
          <cell r="F495">
            <v>2.6370000000000001E-2</v>
          </cell>
          <cell r="G495">
            <v>0.55942999999999998</v>
          </cell>
          <cell r="H495">
            <v>0.12734000000000001</v>
          </cell>
          <cell r="I495">
            <v>17.833331999999999</v>
          </cell>
          <cell r="J495">
            <v>1.4437348000000001</v>
          </cell>
          <cell r="K495">
            <v>26.07</v>
          </cell>
        </row>
        <row r="496">
          <cell r="A496" t="str">
            <v>2904.TW</v>
          </cell>
          <cell r="B496">
            <v>0.83</v>
          </cell>
          <cell r="C496">
            <v>0.36699999999999999</v>
          </cell>
          <cell r="E496">
            <v>5.4350000000000002E-2</v>
          </cell>
          <cell r="F496">
            <v>1.8790000000000001E-2</v>
          </cell>
          <cell r="G496">
            <v>0.28753000000000001</v>
          </cell>
          <cell r="H496">
            <v>7.356E-2</v>
          </cell>
          <cell r="I496">
            <v>22.530123</v>
          </cell>
          <cell r="J496">
            <v>1.2013362999999999</v>
          </cell>
          <cell r="K496">
            <v>5.673</v>
          </cell>
        </row>
        <row r="497">
          <cell r="A497" t="str">
            <v>2905.TW</v>
          </cell>
          <cell r="B497">
            <v>-1.03</v>
          </cell>
          <cell r="C497">
            <v>0.51200000000000001</v>
          </cell>
          <cell r="E497">
            <v>-0.21298</v>
          </cell>
          <cell r="F497">
            <v>-2.0600000000000002E-3</v>
          </cell>
          <cell r="G497">
            <v>6.3409999999999994E-2</v>
          </cell>
          <cell r="H497">
            <v>0.40625998000000002</v>
          </cell>
          <cell r="J497">
            <v>1.0938779999999999</v>
          </cell>
          <cell r="K497">
            <v>148.31399999999999</v>
          </cell>
        </row>
        <row r="498">
          <cell r="A498" t="str">
            <v>2906.TW</v>
          </cell>
          <cell r="B498">
            <v>0.6</v>
          </cell>
          <cell r="E498">
            <v>5.6550004000000001E-2</v>
          </cell>
          <cell r="F498">
            <v>2.6040000000000001E-2</v>
          </cell>
          <cell r="G498">
            <v>0.30180000000000001</v>
          </cell>
          <cell r="H498">
            <v>5.1429999999999997E-2</v>
          </cell>
          <cell r="I498">
            <v>35.083331999999999</v>
          </cell>
          <cell r="J498">
            <v>1.2303466000000001</v>
          </cell>
          <cell r="K498">
            <v>40.363</v>
          </cell>
        </row>
        <row r="499">
          <cell r="A499" t="str">
            <v>2908.TW</v>
          </cell>
          <cell r="B499">
            <v>0.46</v>
          </cell>
          <cell r="C499">
            <v>0.253</v>
          </cell>
          <cell r="D499">
            <v>11.703911</v>
          </cell>
          <cell r="E499">
            <v>3.6639999999999999E-2</v>
          </cell>
          <cell r="F499">
            <v>7.0700003000000004E-3</v>
          </cell>
          <cell r="G499">
            <v>0.2492</v>
          </cell>
          <cell r="H499">
            <v>2.4260001E-2</v>
          </cell>
          <cell r="I499">
            <v>45.543480000000002</v>
          </cell>
          <cell r="J499">
            <v>1.5972857</v>
          </cell>
          <cell r="K499">
            <v>72.203000000000003</v>
          </cell>
        </row>
        <row r="500">
          <cell r="A500" t="str">
            <v>2910.TW</v>
          </cell>
          <cell r="B500">
            <v>1.1399999999999999</v>
          </cell>
          <cell r="C500">
            <v>0.621</v>
          </cell>
          <cell r="E500">
            <v>8.2329996000000003E-2</v>
          </cell>
          <cell r="F500">
            <v>2.3120001000000001E-2</v>
          </cell>
          <cell r="G500">
            <v>0.58431999999999995</v>
          </cell>
          <cell r="H500">
            <v>0.20582001</v>
          </cell>
          <cell r="I500">
            <v>24.298245999999999</v>
          </cell>
          <cell r="J500">
            <v>1.8759313</v>
          </cell>
          <cell r="K500">
            <v>3.9</v>
          </cell>
        </row>
        <row r="501">
          <cell r="A501" t="str">
            <v>2911.TW</v>
          </cell>
          <cell r="B501">
            <v>-5.04</v>
          </cell>
          <cell r="C501">
            <v>0.44800000000000001</v>
          </cell>
          <cell r="D501">
            <v>-10.31884</v>
          </cell>
          <cell r="E501">
            <v>-0.46096999999999999</v>
          </cell>
          <cell r="F501">
            <v>-8.4779999999999994E-2</v>
          </cell>
          <cell r="G501">
            <v>0.40311000000000002</v>
          </cell>
          <cell r="H501">
            <v>-0.21127000000000001</v>
          </cell>
          <cell r="J501">
            <v>1.1762762</v>
          </cell>
          <cell r="K501">
            <v>22.222000000000001</v>
          </cell>
        </row>
        <row r="502">
          <cell r="A502" t="str">
            <v>2912.TW</v>
          </cell>
          <cell r="B502">
            <v>10.31</v>
          </cell>
          <cell r="C502">
            <v>8.6999999999999994E-2</v>
          </cell>
          <cell r="D502">
            <v>21.986969999999999</v>
          </cell>
          <cell r="E502">
            <v>0.25333</v>
          </cell>
          <cell r="F502">
            <v>3.5540000000000002E-2</v>
          </cell>
          <cell r="G502">
            <v>0.34036</v>
          </cell>
          <cell r="H502">
            <v>4.5039999999999997E-2</v>
          </cell>
          <cell r="I502">
            <v>26.188165999999999</v>
          </cell>
          <cell r="J502">
            <v>6.6762275999999998</v>
          </cell>
          <cell r="K502">
            <v>310.34199999999998</v>
          </cell>
        </row>
        <row r="503">
          <cell r="A503" t="str">
            <v>2913.TW</v>
          </cell>
          <cell r="B503">
            <v>-0.34</v>
          </cell>
          <cell r="C503">
            <v>0.70899999999999996</v>
          </cell>
          <cell r="E503">
            <v>-2.2380000000000001E-2</v>
          </cell>
          <cell r="F503">
            <v>-3.5899998999999998E-3</v>
          </cell>
          <cell r="G503">
            <v>0.36375000000000002</v>
          </cell>
          <cell r="H503">
            <v>-0.28892002</v>
          </cell>
          <cell r="J503">
            <v>1.3212710000000001</v>
          </cell>
          <cell r="K503">
            <v>0.48</v>
          </cell>
        </row>
        <row r="504">
          <cell r="A504" t="str">
            <v>2915.TW</v>
          </cell>
          <cell r="B504">
            <v>11.32</v>
          </cell>
          <cell r="D504">
            <v>8.2593040000000002</v>
          </cell>
          <cell r="E504">
            <v>0.121759996</v>
          </cell>
          <cell r="F504">
            <v>2.4000000999999999E-4</v>
          </cell>
          <cell r="G504">
            <v>0.35214000000000001</v>
          </cell>
          <cell r="H504">
            <v>1.359E-2</v>
          </cell>
          <cell r="I504">
            <v>6.0777390000000002</v>
          </cell>
          <cell r="J504">
            <v>0.69633513999999996</v>
          </cell>
          <cell r="K504">
            <v>2.5070000000000001</v>
          </cell>
        </row>
        <row r="505">
          <cell r="A505" t="str">
            <v>2923.TW</v>
          </cell>
          <cell r="B505">
            <v>0.47</v>
          </cell>
          <cell r="C505">
            <v>0.81699999999999995</v>
          </cell>
          <cell r="D505">
            <v>50.666663999999997</v>
          </cell>
          <cell r="E505">
            <v>1.1270000000000001E-2</v>
          </cell>
          <cell r="F505">
            <v>3.1669999999999997E-2</v>
          </cell>
          <cell r="G505">
            <v>0.55518000000000001</v>
          </cell>
          <cell r="H505">
            <v>0.57264999999999999</v>
          </cell>
          <cell r="I505">
            <v>64.680850000000007</v>
          </cell>
          <cell r="J505">
            <v>1.0827367000000001</v>
          </cell>
          <cell r="K505">
            <v>6.742</v>
          </cell>
        </row>
        <row r="506">
          <cell r="A506" t="str">
            <v>2929.TW</v>
          </cell>
          <cell r="B506">
            <v>-0.64</v>
          </cell>
          <cell r="C506">
            <v>0.751</v>
          </cell>
          <cell r="D506">
            <v>0.74762653999999995</v>
          </cell>
          <cell r="E506">
            <v>-2.3829998000000002E-2</v>
          </cell>
          <cell r="F506">
            <v>-5.9000000000000003E-4</v>
          </cell>
          <cell r="G506">
            <v>0.16441</v>
          </cell>
          <cell r="H506">
            <v>4.9730000000000003E-2</v>
          </cell>
          <cell r="J506">
            <v>0.36766135999999999</v>
          </cell>
          <cell r="K506">
            <v>21.895</v>
          </cell>
        </row>
        <row r="507">
          <cell r="A507" t="str">
            <v>2939.TW</v>
          </cell>
          <cell r="B507">
            <v>-0.75</v>
          </cell>
          <cell r="C507">
            <v>-0.159</v>
          </cell>
          <cell r="E507">
            <v>-8.899E-2</v>
          </cell>
          <cell r="F507">
            <v>-8.8719993999999996E-2</v>
          </cell>
          <cell r="G507">
            <v>0.23346001</v>
          </cell>
          <cell r="H507">
            <v>-0.25846999999999998</v>
          </cell>
          <cell r="J507">
            <v>1.3539292999999999</v>
          </cell>
          <cell r="K507">
            <v>8.8629999999999995</v>
          </cell>
        </row>
        <row r="508">
          <cell r="A508" t="str">
            <v>2945.TW</v>
          </cell>
          <cell r="B508">
            <v>1.5</v>
          </cell>
          <cell r="C508">
            <v>0.52900000000000003</v>
          </cell>
          <cell r="E508">
            <v>5.4629996E-2</v>
          </cell>
          <cell r="F508">
            <v>1.6239999000000001E-2</v>
          </cell>
          <cell r="G508">
            <v>0.26255000000000001</v>
          </cell>
          <cell r="H508">
            <v>1.191E-2</v>
          </cell>
          <cell r="I508">
            <v>30.066666000000001</v>
          </cell>
          <cell r="J508">
            <v>1.6241132</v>
          </cell>
          <cell r="K508">
            <v>208.952</v>
          </cell>
        </row>
        <row r="509">
          <cell r="A509" t="str">
            <v>3002.TW</v>
          </cell>
          <cell r="B509">
            <v>0.25</v>
          </cell>
          <cell r="C509">
            <v>0.32900000000000001</v>
          </cell>
          <cell r="E509">
            <v>4.3499999999999997E-3</v>
          </cell>
          <cell r="F509">
            <v>-7.1799997000000001E-3</v>
          </cell>
          <cell r="G509">
            <v>0.21862000000000001</v>
          </cell>
          <cell r="H509">
            <v>-0.10579000400000001</v>
          </cell>
          <cell r="I509">
            <v>64.2</v>
          </cell>
          <cell r="J509">
            <v>1.2902966</v>
          </cell>
          <cell r="K509">
            <v>5.992</v>
          </cell>
        </row>
        <row r="510">
          <cell r="A510" t="str">
            <v>3003.TW</v>
          </cell>
          <cell r="B510">
            <v>3.57</v>
          </cell>
          <cell r="C510">
            <v>1.024</v>
          </cell>
          <cell r="D510">
            <v>20.473814000000001</v>
          </cell>
          <cell r="E510">
            <v>8.8580000000000006E-2</v>
          </cell>
          <cell r="F510">
            <v>5.3319998E-2</v>
          </cell>
          <cell r="G510">
            <v>0.30735000000000001</v>
          </cell>
          <cell r="H510">
            <v>0.15156001</v>
          </cell>
          <cell r="I510">
            <v>22.997198000000001</v>
          </cell>
          <cell r="J510">
            <v>2.0424920000000002</v>
          </cell>
          <cell r="K510">
            <v>26.788</v>
          </cell>
        </row>
        <row r="511">
          <cell r="A511" t="str">
            <v>3004.TW</v>
          </cell>
          <cell r="B511">
            <v>6.28</v>
          </cell>
          <cell r="E511">
            <v>0.15956001</v>
          </cell>
          <cell r="F511">
            <v>4.6210000000000001E-2</v>
          </cell>
          <cell r="G511">
            <v>0.26766002</v>
          </cell>
          <cell r="H511">
            <v>0.14560999999999999</v>
          </cell>
          <cell r="I511">
            <v>17.356687999999998</v>
          </cell>
          <cell r="J511">
            <v>2.5111737000000001</v>
          </cell>
          <cell r="K511">
            <v>59.805999999999997</v>
          </cell>
        </row>
        <row r="512">
          <cell r="A512" t="str">
            <v>3005.TW</v>
          </cell>
          <cell r="B512">
            <v>6.55</v>
          </cell>
          <cell r="D512">
            <v>13.691195</v>
          </cell>
          <cell r="E512">
            <v>0.20199</v>
          </cell>
          <cell r="F512">
            <v>6.8640000000000007E-2</v>
          </cell>
          <cell r="G512">
            <v>0.29207</v>
          </cell>
          <cell r="H512">
            <v>0.14230999999999999</v>
          </cell>
          <cell r="I512">
            <v>17.328243000000001</v>
          </cell>
          <cell r="J512">
            <v>3.3970850000000001</v>
          </cell>
          <cell r="K512">
            <v>58.052999999999997</v>
          </cell>
        </row>
        <row r="513">
          <cell r="A513" t="str">
            <v>3006.TW</v>
          </cell>
          <cell r="B513">
            <v>-3.25</v>
          </cell>
          <cell r="C513">
            <v>1.33</v>
          </cell>
          <cell r="D513">
            <v>92.307689999999994</v>
          </cell>
          <cell r="E513">
            <v>-8.6360000000000006E-2</v>
          </cell>
          <cell r="F513">
            <v>-5.1370001999999998E-2</v>
          </cell>
          <cell r="G513">
            <v>2.8490000000000001E-2</v>
          </cell>
          <cell r="H513">
            <v>-8.1259999999999999E-2</v>
          </cell>
          <cell r="J513">
            <v>2.671862</v>
          </cell>
          <cell r="K513">
            <v>44.552</v>
          </cell>
        </row>
        <row r="514">
          <cell r="A514" t="str">
            <v>3008.TW</v>
          </cell>
          <cell r="B514">
            <v>153.87</v>
          </cell>
          <cell r="C514">
            <v>0.91900000000000004</v>
          </cell>
          <cell r="D514">
            <v>13.054830000000001</v>
          </cell>
          <cell r="E514">
            <v>0.12922</v>
          </cell>
          <cell r="F514">
            <v>5.849E-2</v>
          </cell>
          <cell r="G514">
            <v>0.48633999999999999</v>
          </cell>
          <cell r="H514">
            <v>0.35009997999999998</v>
          </cell>
          <cell r="I514">
            <v>14.297784</v>
          </cell>
          <cell r="J514">
            <v>1.7482363999999999</v>
          </cell>
          <cell r="K514">
            <v>382.26</v>
          </cell>
        </row>
        <row r="515">
          <cell r="A515" t="str">
            <v>3010.TW</v>
          </cell>
          <cell r="B515">
            <v>8.67</v>
          </cell>
          <cell r="C515">
            <v>0.51100000000000001</v>
          </cell>
          <cell r="D515">
            <v>12.998976000000001</v>
          </cell>
          <cell r="E515">
            <v>0.11889</v>
          </cell>
          <cell r="F515">
            <v>3.3020000000000001E-2</v>
          </cell>
          <cell r="G515">
            <v>8.2749989999999995E-2</v>
          </cell>
          <cell r="H515">
            <v>4.3309998000000002E-2</v>
          </cell>
          <cell r="I515">
            <v>14.648211999999999</v>
          </cell>
          <cell r="J515">
            <v>1.6137025</v>
          </cell>
          <cell r="K515">
            <v>282.93200000000002</v>
          </cell>
        </row>
        <row r="516">
          <cell r="A516" t="str">
            <v>3011.TW</v>
          </cell>
          <cell r="B516">
            <v>-1.19</v>
          </cell>
          <cell r="C516">
            <v>0.64100000000000001</v>
          </cell>
          <cell r="E516">
            <v>-0.13844000000000001</v>
          </cell>
          <cell r="F516">
            <v>-5.849E-2</v>
          </cell>
          <cell r="G516">
            <v>0.124689996</v>
          </cell>
          <cell r="H516">
            <v>-0.24304001</v>
          </cell>
          <cell r="J516">
            <v>4.0105240000000002</v>
          </cell>
          <cell r="K516">
            <v>10.208</v>
          </cell>
        </row>
        <row r="517">
          <cell r="A517" t="str">
            <v>3013.TW</v>
          </cell>
          <cell r="B517">
            <v>1.53</v>
          </cell>
          <cell r="E517">
            <v>9.3780000000000002E-2</v>
          </cell>
          <cell r="F517">
            <v>2.392E-2</v>
          </cell>
          <cell r="G517">
            <v>0.12911001</v>
          </cell>
          <cell r="H517">
            <v>4.3659999999999997E-2</v>
          </cell>
          <cell r="I517">
            <v>59.869280000000003</v>
          </cell>
          <cell r="J517">
            <v>5.1918607000000003</v>
          </cell>
          <cell r="K517">
            <v>32.500999999999998</v>
          </cell>
        </row>
        <row r="518">
          <cell r="A518" t="str">
            <v>3014.TW</v>
          </cell>
          <cell r="B518">
            <v>10.1</v>
          </cell>
          <cell r="D518">
            <v>37.960953000000003</v>
          </cell>
          <cell r="E518">
            <v>0.25685000000000002</v>
          </cell>
          <cell r="F518">
            <v>0.14071</v>
          </cell>
          <cell r="G518">
            <v>0.54107000000000005</v>
          </cell>
          <cell r="H518">
            <v>0.27304</v>
          </cell>
          <cell r="I518">
            <v>17.326733000000001</v>
          </cell>
          <cell r="J518">
            <v>4.1516419999999998</v>
          </cell>
          <cell r="K518">
            <v>40.159999999999997</v>
          </cell>
        </row>
        <row r="519">
          <cell r="A519" t="str">
            <v>3015.TW</v>
          </cell>
          <cell r="B519">
            <v>3.34</v>
          </cell>
          <cell r="C519">
            <v>0.69599999999999995</v>
          </cell>
          <cell r="E519">
            <v>4.6379999999999998E-2</v>
          </cell>
          <cell r="F519">
            <v>1.039E-2</v>
          </cell>
          <cell r="G519">
            <v>0.18608999000000001</v>
          </cell>
          <cell r="H519">
            <v>-1.9499999999999999E-3</v>
          </cell>
          <cell r="I519">
            <v>19.131737000000001</v>
          </cell>
          <cell r="J519">
            <v>0.84416616</v>
          </cell>
          <cell r="K519">
            <v>66.491</v>
          </cell>
        </row>
        <row r="520">
          <cell r="A520" t="str">
            <v>3016.TW</v>
          </cell>
          <cell r="B520">
            <v>0.56999999999999995</v>
          </cell>
          <cell r="C520">
            <v>0.65</v>
          </cell>
          <cell r="D520">
            <v>55.614037000000003</v>
          </cell>
          <cell r="E520">
            <v>4.0960003000000002E-2</v>
          </cell>
          <cell r="F520">
            <v>1.9560000000000001E-2</v>
          </cell>
          <cell r="G520">
            <v>0.11979999400000001</v>
          </cell>
          <cell r="H520">
            <v>3.2669999999999998E-2</v>
          </cell>
          <cell r="I520">
            <v>111.22807</v>
          </cell>
          <cell r="J520">
            <v>3.7753828</v>
          </cell>
          <cell r="K520">
            <v>15.803000000000001</v>
          </cell>
        </row>
        <row r="521">
          <cell r="A521" t="str">
            <v>3017.TW</v>
          </cell>
          <cell r="B521">
            <v>14.83</v>
          </cell>
          <cell r="D521">
            <v>28.338761999999999</v>
          </cell>
          <cell r="E521">
            <v>0.30150998000000001</v>
          </cell>
          <cell r="F521">
            <v>7.399E-2</v>
          </cell>
          <cell r="G521">
            <v>0.21420998999999999</v>
          </cell>
          <cell r="H521">
            <v>0.12639</v>
          </cell>
          <cell r="I521">
            <v>52.798380000000002</v>
          </cell>
          <cell r="J521">
            <v>13.963442000000001</v>
          </cell>
          <cell r="K521">
            <v>163.37299999999999</v>
          </cell>
        </row>
        <row r="522">
          <cell r="A522" t="str">
            <v>3018.TW</v>
          </cell>
          <cell r="B522">
            <v>-3.44</v>
          </cell>
          <cell r="C522">
            <v>0.69199999999999995</v>
          </cell>
          <cell r="D522">
            <v>1.7075893</v>
          </cell>
          <cell r="E522">
            <v>-0.7893</v>
          </cell>
          <cell r="F522">
            <v>-6.9260000000000002E-2</v>
          </cell>
          <cell r="G522">
            <v>4.0300000000000002E-2</v>
          </cell>
          <cell r="H522">
            <v>-0.40359001999999999</v>
          </cell>
          <cell r="J522">
            <v>5.0049070000000002</v>
          </cell>
          <cell r="K522">
            <v>9.0440000000000005</v>
          </cell>
        </row>
        <row r="523">
          <cell r="A523" t="str">
            <v>3019.TW</v>
          </cell>
          <cell r="B523">
            <v>3.07</v>
          </cell>
          <cell r="C523">
            <v>1.1890000000000001</v>
          </cell>
          <cell r="D523">
            <v>24.558824999999999</v>
          </cell>
          <cell r="E523">
            <v>7.3669999999999999E-2</v>
          </cell>
          <cell r="F523">
            <v>2.7609998E-2</v>
          </cell>
          <cell r="G523">
            <v>0.17862</v>
          </cell>
          <cell r="H523">
            <v>4.82E-2</v>
          </cell>
          <cell r="I523">
            <v>21.758959000000001</v>
          </cell>
          <cell r="J523">
            <v>1.4855339999999999</v>
          </cell>
          <cell r="K523">
            <v>63.851999999999997</v>
          </cell>
        </row>
        <row r="524">
          <cell r="A524" t="str">
            <v>3021.TW</v>
          </cell>
          <cell r="B524">
            <v>1.35</v>
          </cell>
          <cell r="C524">
            <v>7.1999999999999995E-2</v>
          </cell>
          <cell r="D524">
            <v>14.532164</v>
          </cell>
          <cell r="E524">
            <v>8.5190000000000002E-2</v>
          </cell>
          <cell r="F524">
            <v>3.7850000000000002E-2</v>
          </cell>
          <cell r="G524">
            <v>0.19042000000000001</v>
          </cell>
          <cell r="H524">
            <v>7.4740000000000001E-2</v>
          </cell>
          <cell r="I524">
            <v>18.407408</v>
          </cell>
          <cell r="J524">
            <v>1.5527369</v>
          </cell>
          <cell r="K524">
            <v>31.251000000000001</v>
          </cell>
        </row>
        <row r="525">
          <cell r="A525" t="str">
            <v>3022.TW</v>
          </cell>
          <cell r="B525">
            <v>7.77</v>
          </cell>
          <cell r="C525">
            <v>1.2250000000000001</v>
          </cell>
          <cell r="D525">
            <v>10.775969999999999</v>
          </cell>
          <cell r="E525">
            <v>0.14299999999999999</v>
          </cell>
          <cell r="F525">
            <v>5.2170000000000001E-2</v>
          </cell>
          <cell r="G525">
            <v>0.37019999999999997</v>
          </cell>
          <cell r="H525">
            <v>0.13340001000000001</v>
          </cell>
          <cell r="I525">
            <v>11.08108</v>
          </cell>
          <cell r="J525">
            <v>1.5069572</v>
          </cell>
          <cell r="K525">
            <v>42.91</v>
          </cell>
        </row>
        <row r="526">
          <cell r="A526" t="str">
            <v>3023.TW</v>
          </cell>
          <cell r="B526">
            <v>13.64</v>
          </cell>
          <cell r="C526">
            <v>0.55200000000000005</v>
          </cell>
          <cell r="D526">
            <v>17.675255</v>
          </cell>
          <cell r="E526">
            <v>0.20705000000000001</v>
          </cell>
          <cell r="F526">
            <v>6.4070000000000002E-2</v>
          </cell>
          <cell r="G526">
            <v>0.25570999999999999</v>
          </cell>
          <cell r="H526">
            <v>0.111949995</v>
          </cell>
          <cell r="I526">
            <v>21.627565000000001</v>
          </cell>
          <cell r="J526">
            <v>4.7533880000000002</v>
          </cell>
          <cell r="K526">
            <v>134.78399999999999</v>
          </cell>
        </row>
        <row r="527">
          <cell r="A527" t="str">
            <v>3024.TW</v>
          </cell>
          <cell r="B527">
            <v>0.38</v>
          </cell>
          <cell r="C527">
            <v>0.72099999999999997</v>
          </cell>
          <cell r="E527">
            <v>3.8640000000000001E-2</v>
          </cell>
          <cell r="F527">
            <v>1.3569999500000001E-2</v>
          </cell>
          <cell r="G527">
            <v>0.27703</v>
          </cell>
          <cell r="H527">
            <v>6.4890000000000003E-2</v>
          </cell>
          <cell r="I527">
            <v>57.63158</v>
          </cell>
          <cell r="J527">
            <v>2.1586987999999998</v>
          </cell>
          <cell r="K527">
            <v>5.508</v>
          </cell>
        </row>
        <row r="528">
          <cell r="A528" t="str">
            <v>3025.TW</v>
          </cell>
          <cell r="B528">
            <v>2.99</v>
          </cell>
          <cell r="C528">
            <v>1.202</v>
          </cell>
          <cell r="E528">
            <v>0.23555000000000001</v>
          </cell>
          <cell r="F528">
            <v>0.10216</v>
          </cell>
          <cell r="G528">
            <v>0.68718999999999997</v>
          </cell>
          <cell r="H528">
            <v>0.49887002000000003</v>
          </cell>
          <cell r="I528">
            <v>23.244146000000001</v>
          </cell>
          <cell r="J528">
            <v>4.6766705999999996</v>
          </cell>
          <cell r="K528">
            <v>9.7620000000000005</v>
          </cell>
        </row>
        <row r="529">
          <cell r="A529" t="str">
            <v>3026.TW</v>
          </cell>
          <cell r="B529">
            <v>4.16</v>
          </cell>
          <cell r="C529">
            <v>0.67900000000000005</v>
          </cell>
          <cell r="D529">
            <v>11.894484</v>
          </cell>
          <cell r="E529">
            <v>6.5500000000000003E-2</v>
          </cell>
          <cell r="F529">
            <v>2.878E-2</v>
          </cell>
          <cell r="G529">
            <v>0.17308001000000001</v>
          </cell>
          <cell r="H529">
            <v>-7.1700000000000002E-3</v>
          </cell>
          <cell r="I529">
            <v>23.846153000000001</v>
          </cell>
          <cell r="J529">
            <v>1.6732731000000001</v>
          </cell>
          <cell r="K529">
            <v>79.813999999999993</v>
          </cell>
        </row>
        <row r="530">
          <cell r="A530" t="str">
            <v>3027.TW</v>
          </cell>
          <cell r="B530">
            <v>1.1200000000000001</v>
          </cell>
          <cell r="C530">
            <v>1.4550000000000001</v>
          </cell>
          <cell r="D530">
            <v>19.129463000000001</v>
          </cell>
          <cell r="E530">
            <v>5.4890000000000001E-2</v>
          </cell>
          <cell r="F530">
            <v>-4.2000000000000002E-4</v>
          </cell>
          <cell r="G530">
            <v>0.21851000000000001</v>
          </cell>
          <cell r="H530">
            <v>-3.3800002000000003E-2</v>
          </cell>
          <cell r="I530">
            <v>38.258926000000002</v>
          </cell>
          <cell r="J530">
            <v>2.2550256000000002</v>
          </cell>
          <cell r="K530">
            <v>16.495999999999999</v>
          </cell>
        </row>
        <row r="531">
          <cell r="A531" t="str">
            <v>3028.TW</v>
          </cell>
          <cell r="B531">
            <v>1.79</v>
          </cell>
          <cell r="E531">
            <v>7.9140000000000002E-2</v>
          </cell>
          <cell r="F531">
            <v>2.3570001E-2</v>
          </cell>
          <cell r="G531">
            <v>6.6919999999999993E-2</v>
          </cell>
          <cell r="H531">
            <v>1.289E-2</v>
          </cell>
          <cell r="I531">
            <v>20.279330000000002</v>
          </cell>
          <cell r="J531">
            <v>1.5313870999999999</v>
          </cell>
          <cell r="K531">
            <v>148.03800000000001</v>
          </cell>
        </row>
        <row r="532">
          <cell r="A532" t="str">
            <v>3029.TW</v>
          </cell>
          <cell r="B532">
            <v>4.5999999999999996</v>
          </cell>
          <cell r="E532">
            <v>0.17119999999999999</v>
          </cell>
          <cell r="F532">
            <v>6.0659999999999999E-2</v>
          </cell>
          <cell r="G532">
            <v>0.12325</v>
          </cell>
          <cell r="H532">
            <v>6.4299999999999996E-2</v>
          </cell>
          <cell r="I532">
            <v>16.217392</v>
          </cell>
          <cell r="J532">
            <v>3.0641582000000001</v>
          </cell>
          <cell r="K532">
            <v>92.179000000000002</v>
          </cell>
        </row>
        <row r="533">
          <cell r="A533" t="str">
            <v>3030.TW</v>
          </cell>
          <cell r="B533">
            <v>5.01</v>
          </cell>
          <cell r="C533">
            <v>0.27600000000000002</v>
          </cell>
          <cell r="E533">
            <v>0.13855999999999999</v>
          </cell>
          <cell r="F533">
            <v>8.3549999999999999E-2</v>
          </cell>
          <cell r="G533">
            <v>0.59314</v>
          </cell>
          <cell r="H533">
            <v>0.31337999999999999</v>
          </cell>
          <cell r="I533">
            <v>37.025948</v>
          </cell>
          <cell r="J533">
            <v>6.0979619999999999</v>
          </cell>
          <cell r="K533">
            <v>18.776</v>
          </cell>
        </row>
        <row r="534">
          <cell r="A534" t="str">
            <v>3031.TW</v>
          </cell>
          <cell r="B534">
            <v>1</v>
          </cell>
          <cell r="C534">
            <v>0.501</v>
          </cell>
          <cell r="D534">
            <v>38.644069999999999</v>
          </cell>
          <cell r="E534">
            <v>5.9089999999999997E-2</v>
          </cell>
          <cell r="F534">
            <v>1.2E-2</v>
          </cell>
          <cell r="G534">
            <v>0.27063999999999999</v>
          </cell>
          <cell r="H534">
            <v>6.4409999999999995E-2</v>
          </cell>
          <cell r="I534">
            <v>22.8</v>
          </cell>
          <cell r="J534">
            <v>1.3403091</v>
          </cell>
          <cell r="K534">
            <v>6.5389999999999997</v>
          </cell>
        </row>
        <row r="535">
          <cell r="A535" t="str">
            <v>3032.TW</v>
          </cell>
          <cell r="B535">
            <v>5.9</v>
          </cell>
          <cell r="C535">
            <v>0.58599999999999997</v>
          </cell>
          <cell r="E535">
            <v>0.18603</v>
          </cell>
          <cell r="F535">
            <v>6.5579999999999999E-2</v>
          </cell>
          <cell r="G535">
            <v>0.23021</v>
          </cell>
          <cell r="H535">
            <v>0.11177000400000001</v>
          </cell>
          <cell r="I535">
            <v>13.152542</v>
          </cell>
          <cell r="J535">
            <v>2.9155395</v>
          </cell>
          <cell r="K535">
            <v>72.688999999999993</v>
          </cell>
        </row>
        <row r="536">
          <cell r="A536" t="str">
            <v>3033.TW</v>
          </cell>
          <cell r="B536">
            <v>1.61</v>
          </cell>
          <cell r="E536">
            <v>8.4919999999999995E-2</v>
          </cell>
          <cell r="F536">
            <v>3.3959999999999997E-2</v>
          </cell>
          <cell r="G536">
            <v>6.1629999999999997E-2</v>
          </cell>
          <cell r="H536">
            <v>2.6300001999999999E-2</v>
          </cell>
          <cell r="I536">
            <v>24.068322999999999</v>
          </cell>
          <cell r="J536">
            <v>1.8272268</v>
          </cell>
          <cell r="K536">
            <v>170.221</v>
          </cell>
        </row>
        <row r="537">
          <cell r="A537" t="str">
            <v>3034.TW</v>
          </cell>
          <cell r="B537">
            <v>38.54</v>
          </cell>
          <cell r="C537">
            <v>1.071</v>
          </cell>
          <cell r="D537">
            <v>15.066506</v>
          </cell>
          <cell r="E537">
            <v>0.32799998000000002</v>
          </cell>
          <cell r="F537">
            <v>0.1512</v>
          </cell>
          <cell r="G537">
            <v>0.41665999999999997</v>
          </cell>
          <cell r="H537">
            <v>0.21059</v>
          </cell>
          <cell r="I537">
            <v>16.165023999999999</v>
          </cell>
          <cell r="J537">
            <v>5.2581379999999998</v>
          </cell>
          <cell r="K537">
            <v>182.101</v>
          </cell>
        </row>
        <row r="538">
          <cell r="A538" t="str">
            <v>3035.TW</v>
          </cell>
          <cell r="B538">
            <v>5.44</v>
          </cell>
          <cell r="D538">
            <v>28.018433000000002</v>
          </cell>
          <cell r="E538">
            <v>0.11419</v>
          </cell>
          <cell r="F538">
            <v>6.3240000000000005E-2</v>
          </cell>
          <cell r="G538">
            <v>0.44746999999999998</v>
          </cell>
          <cell r="H538">
            <v>0.12275</v>
          </cell>
          <cell r="I538">
            <v>55.882350000000002</v>
          </cell>
          <cell r="J538">
            <v>5.5411763000000001</v>
          </cell>
          <cell r="K538">
            <v>45.411000000000001</v>
          </cell>
        </row>
        <row r="539">
          <cell r="A539" t="str">
            <v>3036.TW</v>
          </cell>
          <cell r="B539">
            <v>4.91</v>
          </cell>
          <cell r="D539">
            <v>8.7159250000000004</v>
          </cell>
          <cell r="E539">
            <v>6.6309999999999994E-2</v>
          </cell>
          <cell r="F539">
            <v>2.2780001000000001E-2</v>
          </cell>
          <cell r="G539">
            <v>2.8680000000000001E-2</v>
          </cell>
          <cell r="H539">
            <v>1.355E-2</v>
          </cell>
          <cell r="I539">
            <v>24.745418999999998</v>
          </cell>
          <cell r="J539">
            <v>1.4611970999999999</v>
          </cell>
          <cell r="K539">
            <v>728.35799999999995</v>
          </cell>
        </row>
        <row r="540">
          <cell r="A540" t="str">
            <v>3037.TW</v>
          </cell>
          <cell r="B540">
            <v>6.68</v>
          </cell>
          <cell r="C540">
            <v>1.5720000000000001</v>
          </cell>
          <cell r="D540">
            <v>13.061225</v>
          </cell>
          <cell r="E540">
            <v>0.10614</v>
          </cell>
          <cell r="F540">
            <v>2.1300000999999999E-2</v>
          </cell>
          <cell r="G540">
            <v>0.18417998999999999</v>
          </cell>
          <cell r="H540">
            <v>5.978E-2</v>
          </cell>
          <cell r="I540">
            <v>28.742515999999998</v>
          </cell>
          <cell r="J540">
            <v>3.0933316</v>
          </cell>
          <cell r="K540">
            <v>68.341999999999999</v>
          </cell>
        </row>
        <row r="541">
          <cell r="A541" t="str">
            <v>3038.TW</v>
          </cell>
          <cell r="B541">
            <v>2.97</v>
          </cell>
          <cell r="C541">
            <v>0.29799999999999999</v>
          </cell>
          <cell r="D541">
            <v>11.648936000000001</v>
          </cell>
          <cell r="E541">
            <v>0.16893</v>
          </cell>
          <cell r="F541">
            <v>6.6640000000000005E-2</v>
          </cell>
          <cell r="G541">
            <v>0.23040000999999999</v>
          </cell>
          <cell r="H541">
            <v>0.13785</v>
          </cell>
          <cell r="I541">
            <v>11.060605000000001</v>
          </cell>
          <cell r="J541">
            <v>1.8861965000000001</v>
          </cell>
          <cell r="K541">
            <v>29.518000000000001</v>
          </cell>
        </row>
        <row r="542">
          <cell r="A542" t="str">
            <v>3040.TW</v>
          </cell>
          <cell r="B542">
            <v>1.06</v>
          </cell>
          <cell r="E542">
            <v>4.4760000000000001E-2</v>
          </cell>
          <cell r="F542">
            <v>2.5729999E-2</v>
          </cell>
          <cell r="G542">
            <v>0.68767</v>
          </cell>
          <cell r="H542">
            <v>0.31463000000000002</v>
          </cell>
          <cell r="I542">
            <v>32.264153</v>
          </cell>
          <cell r="J542">
            <v>1.461039</v>
          </cell>
          <cell r="K542">
            <v>2.411</v>
          </cell>
        </row>
        <row r="543">
          <cell r="A543" t="str">
            <v>3041.TW</v>
          </cell>
          <cell r="B543">
            <v>-8.81</v>
          </cell>
          <cell r="C543">
            <v>1.2829999999999999</v>
          </cell>
          <cell r="D543">
            <v>23.298970000000001</v>
          </cell>
          <cell r="E543">
            <v>-0.69454000000000005</v>
          </cell>
          <cell r="F543">
            <v>-0.12950999999999999</v>
          </cell>
          <cell r="G543">
            <v>0.21110001</v>
          </cell>
          <cell r="H543">
            <v>-0.26665001999999999</v>
          </cell>
          <cell r="J543">
            <v>2.72519</v>
          </cell>
          <cell r="K543">
            <v>7.4809999999999999</v>
          </cell>
        </row>
        <row r="544">
          <cell r="A544" t="str">
            <v>3042.TW</v>
          </cell>
          <cell r="B544">
            <v>6.1</v>
          </cell>
          <cell r="D544">
            <v>14.60177</v>
          </cell>
          <cell r="E544">
            <v>0.15371999</v>
          </cell>
          <cell r="F544">
            <v>6.3659999999999994E-2</v>
          </cell>
          <cell r="G544">
            <v>0.35965002000000001</v>
          </cell>
          <cell r="H544">
            <v>0.16911000000000001</v>
          </cell>
          <cell r="I544">
            <v>18.934426999999999</v>
          </cell>
          <cell r="J544">
            <v>2.8184480000000001</v>
          </cell>
          <cell r="K544">
            <v>36.436</v>
          </cell>
        </row>
        <row r="545">
          <cell r="A545" t="str">
            <v>3043.TW</v>
          </cell>
          <cell r="B545">
            <v>0.01</v>
          </cell>
          <cell r="C545">
            <v>0.55500000000000005</v>
          </cell>
          <cell r="E545">
            <v>-1.8099998999999999E-3</v>
          </cell>
          <cell r="F545">
            <v>2.3120001000000001E-2</v>
          </cell>
          <cell r="G545">
            <v>0.21075000999999999</v>
          </cell>
          <cell r="H545">
            <v>-0.19627</v>
          </cell>
          <cell r="I545">
            <v>3160</v>
          </cell>
          <cell r="J545">
            <v>2.9030776</v>
          </cell>
          <cell r="K545">
            <v>34.045000000000002</v>
          </cell>
        </row>
        <row r="546">
          <cell r="A546" t="str">
            <v>3044.TW</v>
          </cell>
          <cell r="B546">
            <v>12.82</v>
          </cell>
          <cell r="C546">
            <v>0.71399999999999997</v>
          </cell>
          <cell r="D546">
            <v>11.561643999999999</v>
          </cell>
          <cell r="E546">
            <v>0.15065999999999999</v>
          </cell>
          <cell r="F546">
            <v>6.0949995999999999E-2</v>
          </cell>
          <cell r="G546">
            <v>0.20974001</v>
          </cell>
          <cell r="H546">
            <v>0.13986999999999999</v>
          </cell>
          <cell r="I546">
            <v>16.458658</v>
          </cell>
          <cell r="J546">
            <v>2.3706800000000001</v>
          </cell>
          <cell r="K546">
            <v>113.952</v>
          </cell>
        </row>
        <row r="547">
          <cell r="A547" t="str">
            <v>3045.TW</v>
          </cell>
          <cell r="B547">
            <v>4.34</v>
          </cell>
          <cell r="C547">
            <v>9.6000000000000002E-2</v>
          </cell>
          <cell r="D547">
            <v>23.127753999999999</v>
          </cell>
          <cell r="E547">
            <v>0.16866999999999999</v>
          </cell>
          <cell r="F547">
            <v>5.2010002999999999E-2</v>
          </cell>
          <cell r="G547">
            <v>0.18913000999999999</v>
          </cell>
          <cell r="H547">
            <v>9.6429996000000004E-2</v>
          </cell>
          <cell r="I547">
            <v>24.193548</v>
          </cell>
          <cell r="J547">
            <v>3.6154535000000001</v>
          </cell>
          <cell r="K547">
            <v>65.289000000000001</v>
          </cell>
        </row>
        <row r="548">
          <cell r="A548" t="str">
            <v>3046.TW</v>
          </cell>
          <cell r="B548">
            <v>3.37</v>
          </cell>
          <cell r="D548">
            <v>67.263159999999999</v>
          </cell>
          <cell r="E548">
            <v>0.23818001</v>
          </cell>
          <cell r="F548">
            <v>4.2069997999999997E-2</v>
          </cell>
          <cell r="G548">
            <v>7.0419999999999996E-2</v>
          </cell>
          <cell r="H548">
            <v>3.959E-2</v>
          </cell>
          <cell r="I548">
            <v>18.961425999999999</v>
          </cell>
          <cell r="J548">
            <v>3.760151</v>
          </cell>
          <cell r="K548">
            <v>80.512</v>
          </cell>
        </row>
        <row r="549">
          <cell r="A549" t="str">
            <v>3047.TW</v>
          </cell>
          <cell r="B549">
            <v>-0.46</v>
          </cell>
          <cell r="E549">
            <v>-0.10902000000000001</v>
          </cell>
          <cell r="F549">
            <v>-3.4500000000000003E-2</v>
          </cell>
          <cell r="G549">
            <v>0.23096000999999999</v>
          </cell>
          <cell r="H549">
            <v>-0.21474001000000001</v>
          </cell>
          <cell r="J549">
            <v>2.0618558</v>
          </cell>
          <cell r="K549">
            <v>19.021000000000001</v>
          </cell>
        </row>
        <row r="550">
          <cell r="A550" t="str">
            <v>3048.TW</v>
          </cell>
          <cell r="B550">
            <v>0.31</v>
          </cell>
          <cell r="D550">
            <v>24.449541</v>
          </cell>
          <cell r="E550">
            <v>1.5829999000000001E-2</v>
          </cell>
          <cell r="F550">
            <v>3.209E-2</v>
          </cell>
          <cell r="G550">
            <v>3.0720001E-2</v>
          </cell>
          <cell r="H550">
            <v>1.3350001E-2</v>
          </cell>
          <cell r="I550">
            <v>85.967740000000006</v>
          </cell>
          <cell r="J550">
            <v>1.3585155</v>
          </cell>
          <cell r="K550">
            <v>431.661</v>
          </cell>
        </row>
        <row r="551">
          <cell r="A551" t="str">
            <v>3049.TW</v>
          </cell>
          <cell r="B551">
            <v>-1.2</v>
          </cell>
          <cell r="D551">
            <v>28.322579999999999</v>
          </cell>
          <cell r="E551">
            <v>-0.10324999999999999</v>
          </cell>
          <cell r="F551">
            <v>-5.0090000000000003E-2</v>
          </cell>
          <cell r="G551">
            <v>-0.73811996000000002</v>
          </cell>
          <cell r="H551">
            <v>-0.98706000000000005</v>
          </cell>
          <cell r="J551">
            <v>0.81131030000000004</v>
          </cell>
          <cell r="K551">
            <v>1.5169999999999999</v>
          </cell>
        </row>
        <row r="552">
          <cell r="A552" t="str">
            <v>3050.TW</v>
          </cell>
          <cell r="B552">
            <v>0.72</v>
          </cell>
          <cell r="C552">
            <v>0.627</v>
          </cell>
          <cell r="E552">
            <v>3.3140000000000003E-2</v>
          </cell>
          <cell r="F552">
            <v>1.3789999000000001E-2</v>
          </cell>
          <cell r="G552">
            <v>0.38922000000000001</v>
          </cell>
          <cell r="H552">
            <v>1.82E-3</v>
          </cell>
          <cell r="I552">
            <v>30.694445000000002</v>
          </cell>
          <cell r="J552">
            <v>1.3538349000000001</v>
          </cell>
          <cell r="K552">
            <v>7.7850000000000001</v>
          </cell>
        </row>
        <row r="553">
          <cell r="A553" t="str">
            <v>3051.TW</v>
          </cell>
          <cell r="B553">
            <v>1.69</v>
          </cell>
          <cell r="C553">
            <v>1.359</v>
          </cell>
          <cell r="E553">
            <v>7.0690000000000003E-2</v>
          </cell>
          <cell r="F553">
            <v>2.981E-2</v>
          </cell>
          <cell r="G553">
            <v>0.26596999999999998</v>
          </cell>
          <cell r="H553">
            <v>0.28021000000000001</v>
          </cell>
          <cell r="I553">
            <v>20.56213</v>
          </cell>
          <cell r="J553">
            <v>2.3870037000000002</v>
          </cell>
          <cell r="K553">
            <v>11.933</v>
          </cell>
        </row>
        <row r="554">
          <cell r="A554" t="str">
            <v>3052.TW</v>
          </cell>
          <cell r="B554">
            <v>1.06</v>
          </cell>
          <cell r="C554">
            <v>0.61599999999999999</v>
          </cell>
          <cell r="E554">
            <v>6.3070000000000001E-2</v>
          </cell>
          <cell r="F554">
            <v>1.6299999999999999E-2</v>
          </cell>
          <cell r="G554">
            <v>0.11133999999999999</v>
          </cell>
          <cell r="H554">
            <v>5.1299999999999998E-2</v>
          </cell>
          <cell r="I554">
            <v>12.311321</v>
          </cell>
          <cell r="J554">
            <v>0.80880076000000001</v>
          </cell>
          <cell r="K554">
            <v>17.654</v>
          </cell>
        </row>
        <row r="555">
          <cell r="A555" t="str">
            <v>3054.TW</v>
          </cell>
          <cell r="B555">
            <v>-0.25</v>
          </cell>
          <cell r="E555">
            <v>-2.5870000000000001E-2</v>
          </cell>
          <cell r="F555">
            <v>-2.794E-2</v>
          </cell>
          <cell r="G555">
            <v>0.29264997999999998</v>
          </cell>
          <cell r="H555">
            <v>-0.13078000000000001</v>
          </cell>
          <cell r="J555">
            <v>2.2223442000000002</v>
          </cell>
          <cell r="K555">
            <v>0.81399999999999995</v>
          </cell>
        </row>
        <row r="556">
          <cell r="A556" t="str">
            <v>3055.TW</v>
          </cell>
          <cell r="B556">
            <v>-2.2999999999999998</v>
          </cell>
          <cell r="C556">
            <v>0.28299999999999997</v>
          </cell>
          <cell r="D556">
            <v>-55.180720000000001</v>
          </cell>
          <cell r="E556">
            <v>-2.0330000000000001E-2</v>
          </cell>
          <cell r="F556">
            <v>-3.0929999999999999E-2</v>
          </cell>
          <cell r="G556">
            <v>0.17757000000000001</v>
          </cell>
          <cell r="H556">
            <v>-0.11552</v>
          </cell>
          <cell r="J556">
            <v>4.1496779999999998</v>
          </cell>
          <cell r="K556">
            <v>11.772</v>
          </cell>
        </row>
        <row r="557">
          <cell r="A557" t="str">
            <v>3056.TW</v>
          </cell>
          <cell r="B557">
            <v>0.72</v>
          </cell>
          <cell r="C557">
            <v>0.58199999999999996</v>
          </cell>
          <cell r="D557">
            <v>10.871710999999999</v>
          </cell>
          <cell r="E557">
            <v>4.2389999999999997E-2</v>
          </cell>
          <cell r="F557">
            <v>1.0140000999999999E-2</v>
          </cell>
          <cell r="G557">
            <v>0.42126997999999999</v>
          </cell>
          <cell r="H557">
            <v>-2.10114</v>
          </cell>
          <cell r="I557">
            <v>45.902774999999998</v>
          </cell>
          <cell r="J557">
            <v>1.6406056</v>
          </cell>
          <cell r="K557">
            <v>4.4470000000000001</v>
          </cell>
        </row>
        <row r="558">
          <cell r="A558" t="str">
            <v>3057.TW</v>
          </cell>
          <cell r="B558">
            <v>-1.43</v>
          </cell>
          <cell r="C558">
            <v>1.306</v>
          </cell>
          <cell r="D558">
            <v>35.875</v>
          </cell>
          <cell r="E558">
            <v>-0.17848</v>
          </cell>
          <cell r="F558">
            <v>-6.2190000000000002E-2</v>
          </cell>
          <cell r="G558">
            <v>0.34605997999999999</v>
          </cell>
          <cell r="H558">
            <v>-0.32090999999999997</v>
          </cell>
          <cell r="J558">
            <v>1.8127842999999999</v>
          </cell>
          <cell r="K558">
            <v>6.3070000000000004</v>
          </cell>
        </row>
        <row r="559">
          <cell r="A559" t="str">
            <v>3058.TW</v>
          </cell>
          <cell r="B559">
            <v>-0.44</v>
          </cell>
          <cell r="C559">
            <v>0.64700000000000002</v>
          </cell>
          <cell r="E559">
            <v>2.7859999999999999E-2</v>
          </cell>
          <cell r="F559">
            <v>-9.5200000000000007E-3</v>
          </cell>
          <cell r="G559">
            <v>0.14555999999999999</v>
          </cell>
          <cell r="H559">
            <v>-2.1819999999999999E-2</v>
          </cell>
          <cell r="J559">
            <v>2.1464381000000001</v>
          </cell>
          <cell r="K559">
            <v>23.506</v>
          </cell>
        </row>
        <row r="560">
          <cell r="A560" t="str">
            <v>3059.TW</v>
          </cell>
          <cell r="B560">
            <v>1.29</v>
          </cell>
          <cell r="C560">
            <v>0.81</v>
          </cell>
          <cell r="E560">
            <v>4.7909997000000003E-2</v>
          </cell>
          <cell r="F560">
            <v>1.4989999E-2</v>
          </cell>
          <cell r="G560">
            <v>0.28905999999999998</v>
          </cell>
          <cell r="H560">
            <v>5.0219998000000002E-2</v>
          </cell>
          <cell r="I560">
            <v>33.449615000000001</v>
          </cell>
          <cell r="J560">
            <v>1.3341786</v>
          </cell>
          <cell r="K560">
            <v>30.521000000000001</v>
          </cell>
        </row>
        <row r="561">
          <cell r="A561" t="str">
            <v>3060.TW</v>
          </cell>
          <cell r="B561">
            <v>-0.62</v>
          </cell>
          <cell r="C561">
            <v>1</v>
          </cell>
          <cell r="E561">
            <v>-8.6789994999999995E-2</v>
          </cell>
          <cell r="F561">
            <v>-3.1579999999999997E-2</v>
          </cell>
          <cell r="G561">
            <v>8.3929989999999996E-2</v>
          </cell>
          <cell r="H561">
            <v>-9.3500000000000007E-3</v>
          </cell>
          <cell r="J561">
            <v>1.9876419999999999</v>
          </cell>
          <cell r="K561">
            <v>19.303999999999998</v>
          </cell>
        </row>
        <row r="562">
          <cell r="A562" t="str">
            <v>3062.TW</v>
          </cell>
          <cell r="B562">
            <v>-0.6</v>
          </cell>
          <cell r="C562">
            <v>0.73099999999999998</v>
          </cell>
          <cell r="E562">
            <v>-6.4430000000000001E-2</v>
          </cell>
          <cell r="F562">
            <v>-3.9989999999999998E-2</v>
          </cell>
          <cell r="G562">
            <v>2.6099999999999999E-3</v>
          </cell>
          <cell r="H562">
            <v>-0.11942999999999999</v>
          </cell>
          <cell r="J562">
            <v>1.7027756999999999</v>
          </cell>
          <cell r="K562">
            <v>11.603</v>
          </cell>
        </row>
        <row r="563">
          <cell r="A563" t="str">
            <v>3090.TW</v>
          </cell>
          <cell r="B563">
            <v>3.84</v>
          </cell>
          <cell r="C563">
            <v>0.56899999999999995</v>
          </cell>
          <cell r="D563">
            <v>17.252473999999999</v>
          </cell>
          <cell r="E563">
            <v>0.11156000000000001</v>
          </cell>
          <cell r="F563">
            <v>5.8220000000000001E-2</v>
          </cell>
          <cell r="G563">
            <v>0.15412000000000001</v>
          </cell>
          <cell r="H563">
            <v>7.4340000000000003E-2</v>
          </cell>
          <cell r="I563">
            <v>18.151040999999999</v>
          </cell>
          <cell r="J563">
            <v>2.3776221</v>
          </cell>
          <cell r="K563">
            <v>51.067999999999998</v>
          </cell>
        </row>
        <row r="564">
          <cell r="A564" t="str">
            <v>3092.TW</v>
          </cell>
          <cell r="B564">
            <v>-1.28</v>
          </cell>
          <cell r="E564">
            <v>-4.3970000000000002E-2</v>
          </cell>
          <cell r="F564">
            <v>-1.609E-2</v>
          </cell>
          <cell r="G564">
            <v>0.14907000000000001</v>
          </cell>
          <cell r="H564">
            <v>-3.7260000000000001E-2</v>
          </cell>
          <cell r="J564">
            <v>1.5979977999999999</v>
          </cell>
          <cell r="K564">
            <v>19.728000000000002</v>
          </cell>
        </row>
        <row r="565">
          <cell r="A565" t="str">
            <v>3094.TW</v>
          </cell>
          <cell r="B565">
            <v>0.45</v>
          </cell>
          <cell r="E565">
            <v>3.6740000000000002E-2</v>
          </cell>
          <cell r="F565">
            <v>-1.8400000000000001E-3</v>
          </cell>
          <cell r="G565">
            <v>0.67227994999999996</v>
          </cell>
          <cell r="H565">
            <v>-0.24610001000000001</v>
          </cell>
          <cell r="I565">
            <v>74</v>
          </cell>
          <cell r="J565">
            <v>3.0179442999999999</v>
          </cell>
          <cell r="K565">
            <v>2.5030000000000001</v>
          </cell>
        </row>
        <row r="566">
          <cell r="A566" t="str">
            <v>3130.TW</v>
          </cell>
          <cell r="B566">
            <v>13.36</v>
          </cell>
          <cell r="C566">
            <v>0.20399999999999999</v>
          </cell>
          <cell r="D566">
            <v>23.316832000000002</v>
          </cell>
          <cell r="E566">
            <v>0.27277002</v>
          </cell>
          <cell r="F566">
            <v>9.4079999999999997E-2</v>
          </cell>
          <cell r="G566">
            <v>0.86873</v>
          </cell>
          <cell r="H566">
            <v>0.16906999</v>
          </cell>
          <cell r="I566">
            <v>17.627247000000001</v>
          </cell>
          <cell r="J566">
            <v>4.7142425000000001</v>
          </cell>
          <cell r="K566">
            <v>70.183999999999997</v>
          </cell>
        </row>
        <row r="567">
          <cell r="A567" t="str">
            <v>3138.TW</v>
          </cell>
          <cell r="B567">
            <v>3.62</v>
          </cell>
          <cell r="C567">
            <v>1.242</v>
          </cell>
          <cell r="E567">
            <v>0.12570000000000001</v>
          </cell>
          <cell r="F567">
            <v>4.5890002999999999E-2</v>
          </cell>
          <cell r="G567">
            <v>0.43719999999999998</v>
          </cell>
          <cell r="H567">
            <v>0.10231</v>
          </cell>
          <cell r="I567">
            <v>37.56906</v>
          </cell>
          <cell r="J567">
            <v>3.8288288000000001</v>
          </cell>
          <cell r="K567">
            <v>38.121000000000002</v>
          </cell>
        </row>
        <row r="568">
          <cell r="A568" t="str">
            <v>3149.TW</v>
          </cell>
          <cell r="B568">
            <v>-0.72</v>
          </cell>
          <cell r="C568">
            <v>1.2829999999999999</v>
          </cell>
          <cell r="D568">
            <v>-17.657343000000001</v>
          </cell>
          <cell r="E568">
            <v>-8.2849999999999993E-2</v>
          </cell>
          <cell r="F568">
            <v>-2.9420000000000002E-2</v>
          </cell>
          <cell r="G568">
            <v>3.3660000000000002E-2</v>
          </cell>
          <cell r="H568">
            <v>-9.6169989999999997E-2</v>
          </cell>
          <cell r="J568">
            <v>2.6674414</v>
          </cell>
          <cell r="K568">
            <v>12.885</v>
          </cell>
        </row>
        <row r="569">
          <cell r="A569" t="str">
            <v>3164.TW</v>
          </cell>
          <cell r="B569">
            <v>0.68</v>
          </cell>
          <cell r="C569">
            <v>0.35599999999999998</v>
          </cell>
          <cell r="E569">
            <v>1.523E-2</v>
          </cell>
          <cell r="F569">
            <v>2.6099999999999999E-3</v>
          </cell>
          <cell r="G569">
            <v>0.66408999999999996</v>
          </cell>
          <cell r="H569">
            <v>4.1009999999999998E-2</v>
          </cell>
          <cell r="I569">
            <v>35.808822999999997</v>
          </cell>
          <cell r="J569">
            <v>1.6003944000000001</v>
          </cell>
          <cell r="K569">
            <v>3.68</v>
          </cell>
        </row>
        <row r="570">
          <cell r="A570" t="str">
            <v>3167.TW</v>
          </cell>
          <cell r="B570">
            <v>0.26</v>
          </cell>
          <cell r="C570">
            <v>0.59299999999999997</v>
          </cell>
          <cell r="D570">
            <v>12.621145</v>
          </cell>
          <cell r="E570">
            <v>5.3100003999999998E-3</v>
          </cell>
          <cell r="F570">
            <v>-6.5399999999999998E-3</v>
          </cell>
          <cell r="G570">
            <v>0.25319000000000003</v>
          </cell>
          <cell r="H570">
            <v>5.5329999999999997E-2</v>
          </cell>
          <cell r="I570">
            <v>220.38461000000001</v>
          </cell>
          <cell r="J570">
            <v>2.2360102999999998</v>
          </cell>
          <cell r="K570">
            <v>15.657999999999999</v>
          </cell>
        </row>
        <row r="571">
          <cell r="A571" t="str">
            <v>3168.TW</v>
          </cell>
          <cell r="C571">
            <v>0.51800000000000002</v>
          </cell>
          <cell r="E571">
            <v>0.13372999999999999</v>
          </cell>
          <cell r="F571">
            <v>6.9110000000000005E-2</v>
          </cell>
          <cell r="G571">
            <v>0.23743998999999999</v>
          </cell>
          <cell r="H571">
            <v>7.8869999999999996E-2</v>
          </cell>
          <cell r="K571">
            <v>56.43</v>
          </cell>
        </row>
        <row r="572">
          <cell r="A572" t="str">
            <v>3189.TW</v>
          </cell>
          <cell r="B572">
            <v>0.13</v>
          </cell>
          <cell r="D572">
            <v>13.092643000000001</v>
          </cell>
          <cell r="E572">
            <v>3.6170002E-2</v>
          </cell>
          <cell r="F572">
            <v>9.0600000000000003E-3</v>
          </cell>
          <cell r="G572">
            <v>0.26107000000000002</v>
          </cell>
          <cell r="H572">
            <v>4.5929999999999999E-2</v>
          </cell>
          <cell r="I572">
            <v>739.23080000000004</v>
          </cell>
          <cell r="J572">
            <v>1.5003667999999999</v>
          </cell>
          <cell r="K572">
            <v>56.88</v>
          </cell>
        </row>
        <row r="573">
          <cell r="A573" t="str">
            <v>3209.TW</v>
          </cell>
          <cell r="B573">
            <v>2.5</v>
          </cell>
          <cell r="C573">
            <v>0.56999999999999995</v>
          </cell>
          <cell r="D573">
            <v>14.715446999999999</v>
          </cell>
          <cell r="E573">
            <v>0.12339</v>
          </cell>
          <cell r="F573">
            <v>3.8469999999999997E-2</v>
          </cell>
          <cell r="G573">
            <v>4.1160002000000001E-2</v>
          </cell>
          <cell r="H573">
            <v>1.9460000000000002E-2</v>
          </cell>
          <cell r="I573">
            <v>14.480000499999999</v>
          </cell>
          <cell r="J573">
            <v>1.7556623</v>
          </cell>
          <cell r="K573">
            <v>245.126</v>
          </cell>
        </row>
        <row r="574">
          <cell r="A574" t="str">
            <v>3229.TW</v>
          </cell>
          <cell r="B574">
            <v>-0.54</v>
          </cell>
          <cell r="C574">
            <v>0.33700000000000002</v>
          </cell>
          <cell r="E574">
            <v>-4.0320000000000002E-2</v>
          </cell>
          <cell r="F574">
            <v>-2.0709999999999999E-2</v>
          </cell>
          <cell r="G574">
            <v>5.3999999999999999E-2</v>
          </cell>
          <cell r="H574">
            <v>-1.6049999999999998E-2</v>
          </cell>
          <cell r="J574">
            <v>1.6110591000000001</v>
          </cell>
          <cell r="K574">
            <v>14.443</v>
          </cell>
        </row>
        <row r="575">
          <cell r="A575" t="str">
            <v>3231.TW</v>
          </cell>
          <cell r="B575">
            <v>5.14</v>
          </cell>
          <cell r="C575">
            <v>0.879</v>
          </cell>
          <cell r="D575">
            <v>13.693902</v>
          </cell>
          <cell r="E575">
            <v>0.17141001</v>
          </cell>
          <cell r="F575">
            <v>4.1840002000000001E-2</v>
          </cell>
          <cell r="G575">
            <v>7.979E-2</v>
          </cell>
          <cell r="H575">
            <v>2.9499999999999998E-2</v>
          </cell>
          <cell r="I575">
            <v>23.151751999999998</v>
          </cell>
          <cell r="J575">
            <v>3.0233737999999999</v>
          </cell>
          <cell r="K575">
            <v>317.12299999999999</v>
          </cell>
        </row>
        <row r="576">
          <cell r="A576" t="str">
            <v>3257.TW</v>
          </cell>
          <cell r="B576">
            <v>3.51</v>
          </cell>
          <cell r="C576">
            <v>0.80700000000000005</v>
          </cell>
          <cell r="D576">
            <v>40</v>
          </cell>
          <cell r="E576">
            <v>0.15946001000000001</v>
          </cell>
          <cell r="F576">
            <v>0.1016</v>
          </cell>
          <cell r="G576">
            <v>0.47833002000000002</v>
          </cell>
          <cell r="H576">
            <v>0.26486999999999999</v>
          </cell>
          <cell r="I576">
            <v>18.233618</v>
          </cell>
          <cell r="J576">
            <v>3.082703</v>
          </cell>
          <cell r="K576">
            <v>13.452999999999999</v>
          </cell>
        </row>
        <row r="577">
          <cell r="A577" t="str">
            <v>3266.TW</v>
          </cell>
          <cell r="B577">
            <v>2.33</v>
          </cell>
          <cell r="E577">
            <v>0.13092000000000001</v>
          </cell>
          <cell r="F577">
            <v>4.0660000000000002E-2</v>
          </cell>
          <cell r="G577">
            <v>0.29566999999999999</v>
          </cell>
          <cell r="H577">
            <v>0.14974000000000001</v>
          </cell>
          <cell r="I577">
            <v>10.343348499999999</v>
          </cell>
          <cell r="J577">
            <v>1.3829115999999999</v>
          </cell>
          <cell r="K577">
            <v>13.858000000000001</v>
          </cell>
        </row>
        <row r="578">
          <cell r="A578" t="str">
            <v>3296.TW</v>
          </cell>
          <cell r="B578">
            <v>-0.91</v>
          </cell>
          <cell r="C578">
            <v>0.38700000000000001</v>
          </cell>
          <cell r="E578">
            <v>-7.3260000000000006E-2</v>
          </cell>
          <cell r="F578">
            <v>-3.0050001999999999E-2</v>
          </cell>
          <cell r="G578">
            <v>0.19533001</v>
          </cell>
          <cell r="H578">
            <v>-0.13375999999999999</v>
          </cell>
          <cell r="J578">
            <v>2.0375380000000001</v>
          </cell>
          <cell r="K578">
            <v>15.406000000000001</v>
          </cell>
        </row>
        <row r="579">
          <cell r="A579" t="str">
            <v>3305.TW</v>
          </cell>
          <cell r="B579">
            <v>2.2000000000000002</v>
          </cell>
          <cell r="C579">
            <v>0.98</v>
          </cell>
          <cell r="D579">
            <v>22.879256999999999</v>
          </cell>
          <cell r="E579">
            <v>4.8710000000000003E-2</v>
          </cell>
          <cell r="F579">
            <v>2.9870000000000001E-2</v>
          </cell>
          <cell r="G579">
            <v>0.1449</v>
          </cell>
          <cell r="H579">
            <v>4.4760000000000001E-2</v>
          </cell>
          <cell r="I579">
            <v>33.590907999999999</v>
          </cell>
          <cell r="J579">
            <v>2.0628628999999998</v>
          </cell>
          <cell r="K579">
            <v>46.390999999999998</v>
          </cell>
        </row>
        <row r="580">
          <cell r="A580" t="str">
            <v>3308.TW</v>
          </cell>
          <cell r="B580">
            <v>1.78</v>
          </cell>
          <cell r="C580">
            <v>0.47</v>
          </cell>
          <cell r="E580">
            <v>0.49187999999999998</v>
          </cell>
          <cell r="F580">
            <v>1.26E-2</v>
          </cell>
          <cell r="G580">
            <v>0.32327</v>
          </cell>
          <cell r="H580">
            <v>-0.80335999999999996</v>
          </cell>
          <cell r="I580">
            <v>14.101124</v>
          </cell>
          <cell r="J580">
            <v>1.3640563000000001</v>
          </cell>
          <cell r="K580">
            <v>8.9770000000000003</v>
          </cell>
        </row>
        <row r="581">
          <cell r="A581" t="str">
            <v>3311.TW</v>
          </cell>
          <cell r="B581">
            <v>1.81</v>
          </cell>
          <cell r="C581">
            <v>0.57199999999999995</v>
          </cell>
          <cell r="D581">
            <v>-57.183098000000001</v>
          </cell>
          <cell r="E581">
            <v>4.6680002999999998E-2</v>
          </cell>
          <cell r="F581">
            <v>1.4030000000000001E-2</v>
          </cell>
          <cell r="G581">
            <v>0.15067</v>
          </cell>
          <cell r="H581">
            <v>2.1129999999999999E-2</v>
          </cell>
          <cell r="I581">
            <v>22.430938999999999</v>
          </cell>
          <cell r="J581">
            <v>1.0266005</v>
          </cell>
          <cell r="K581">
            <v>31.629000000000001</v>
          </cell>
        </row>
        <row r="582">
          <cell r="A582" t="str">
            <v>3312.TW</v>
          </cell>
          <cell r="B582">
            <v>2.1800000000000002</v>
          </cell>
          <cell r="C582">
            <v>0.60199999999999998</v>
          </cell>
          <cell r="E582">
            <v>0.116510004</v>
          </cell>
          <cell r="F582">
            <v>3.3970001999999999E-2</v>
          </cell>
          <cell r="G582">
            <v>5.6660000000000002E-2</v>
          </cell>
          <cell r="H582">
            <v>4.0939997999999998E-2</v>
          </cell>
          <cell r="I582">
            <v>27.155961999999999</v>
          </cell>
          <cell r="J582">
            <v>3.6345774999999998</v>
          </cell>
          <cell r="K582">
            <v>93.938999999999993</v>
          </cell>
        </row>
        <row r="583">
          <cell r="A583" t="str">
            <v>3321.TW</v>
          </cell>
          <cell r="B583">
            <v>-2.97</v>
          </cell>
          <cell r="C583">
            <v>1.147</v>
          </cell>
          <cell r="E583">
            <v>-0.38638001999999999</v>
          </cell>
          <cell r="F583">
            <v>-8.1190004999999996E-2</v>
          </cell>
          <cell r="G583">
            <v>2.001E-2</v>
          </cell>
          <cell r="H583">
            <v>-0.12637999999999999</v>
          </cell>
          <cell r="J583">
            <v>3.037601</v>
          </cell>
          <cell r="K583">
            <v>22.007000000000001</v>
          </cell>
        </row>
        <row r="584">
          <cell r="A584" t="str">
            <v>3338.TW</v>
          </cell>
          <cell r="B584">
            <v>3.25</v>
          </cell>
          <cell r="D584">
            <v>25.694050000000001</v>
          </cell>
          <cell r="E584">
            <v>0.14685999999999999</v>
          </cell>
          <cell r="F584">
            <v>4.6669996999999998E-2</v>
          </cell>
          <cell r="G584">
            <v>0.20691000000000001</v>
          </cell>
          <cell r="H584">
            <v>5.4089999999999999E-2</v>
          </cell>
          <cell r="I584">
            <v>27.907692000000001</v>
          </cell>
          <cell r="J584">
            <v>4.0076000000000001</v>
          </cell>
          <cell r="K584">
            <v>43.951000000000001</v>
          </cell>
        </row>
        <row r="585">
          <cell r="A585" t="str">
            <v>3346.TW</v>
          </cell>
          <cell r="B585">
            <v>2.65</v>
          </cell>
          <cell r="C585">
            <v>1.056</v>
          </cell>
          <cell r="D585">
            <v>10.178572000000001</v>
          </cell>
          <cell r="E585">
            <v>0.10326</v>
          </cell>
          <cell r="F585">
            <v>2.4559999999999998E-2</v>
          </cell>
          <cell r="G585">
            <v>0.14432</v>
          </cell>
          <cell r="H585">
            <v>6.4250000000000002E-2</v>
          </cell>
          <cell r="I585">
            <v>16.132073999999999</v>
          </cell>
          <cell r="J585">
            <v>1.4781647</v>
          </cell>
          <cell r="K585">
            <v>77.222999999999999</v>
          </cell>
        </row>
        <row r="586">
          <cell r="A586" t="str">
            <v>3356.TW</v>
          </cell>
          <cell r="B586">
            <v>4.76</v>
          </cell>
          <cell r="C586">
            <v>0.91400000000000003</v>
          </cell>
          <cell r="D586">
            <v>241.07142999999999</v>
          </cell>
          <cell r="E586">
            <v>0.14915999999999999</v>
          </cell>
          <cell r="F586">
            <v>3.5909999999999997E-2</v>
          </cell>
          <cell r="G586">
            <v>0.47761002000000002</v>
          </cell>
          <cell r="H586">
            <v>0.15135000000000001</v>
          </cell>
          <cell r="I586">
            <v>14.180671999999999</v>
          </cell>
          <cell r="J586">
            <v>2.9984009999999999</v>
          </cell>
          <cell r="K586">
            <v>14.073</v>
          </cell>
        </row>
        <row r="587">
          <cell r="A587" t="str">
            <v>3376.TW</v>
          </cell>
          <cell r="B587">
            <v>5.31</v>
          </cell>
          <cell r="D587">
            <v>24.319306999999998</v>
          </cell>
          <cell r="E587">
            <v>6.2309999999999997E-2</v>
          </cell>
          <cell r="F587">
            <v>3.0159999999999999E-2</v>
          </cell>
          <cell r="G587">
            <v>0.1825</v>
          </cell>
          <cell r="H587">
            <v>9.0020000000000003E-2</v>
          </cell>
          <cell r="I587">
            <v>37.005650000000003</v>
          </cell>
          <cell r="J587">
            <v>2.3057156000000001</v>
          </cell>
          <cell r="K587">
            <v>58.996000000000002</v>
          </cell>
        </row>
        <row r="588">
          <cell r="A588" t="str">
            <v>3380.TW</v>
          </cell>
          <cell r="B588">
            <v>0.81</v>
          </cell>
          <cell r="C588">
            <v>0.82899999999999996</v>
          </cell>
          <cell r="D588">
            <v>16.399082</v>
          </cell>
          <cell r="E588">
            <v>4.165E-2</v>
          </cell>
          <cell r="F588">
            <v>1.487E-2</v>
          </cell>
          <cell r="G588">
            <v>0.18837999</v>
          </cell>
          <cell r="H588">
            <v>1.874E-2</v>
          </cell>
          <cell r="I588">
            <v>44.135803000000003</v>
          </cell>
          <cell r="J588">
            <v>2.0372690000000002</v>
          </cell>
          <cell r="K588">
            <v>46.991</v>
          </cell>
        </row>
        <row r="589">
          <cell r="A589" t="str">
            <v>3406.TW</v>
          </cell>
          <cell r="B589">
            <v>34.770000000000003</v>
          </cell>
          <cell r="C589">
            <v>1.4330000000000001</v>
          </cell>
          <cell r="D589">
            <v>15.386922999999999</v>
          </cell>
          <cell r="E589">
            <v>0.15132000000000001</v>
          </cell>
          <cell r="F589">
            <v>6.1170000000000002E-2</v>
          </cell>
          <cell r="G589">
            <v>0.34675</v>
          </cell>
          <cell r="H589">
            <v>0.23629</v>
          </cell>
          <cell r="I589">
            <v>14.754098000000001</v>
          </cell>
          <cell r="J589">
            <v>2.7375913000000001</v>
          </cell>
          <cell r="K589">
            <v>192.249</v>
          </cell>
        </row>
        <row r="590">
          <cell r="A590" t="str">
            <v>3413.TW</v>
          </cell>
          <cell r="B590">
            <v>19.62</v>
          </cell>
          <cell r="D590">
            <v>11.841592</v>
          </cell>
          <cell r="E590">
            <v>0.19458</v>
          </cell>
          <cell r="F590">
            <v>6.2549999999999994E-2</v>
          </cell>
          <cell r="G590">
            <v>0.25890000000000002</v>
          </cell>
          <cell r="H590">
            <v>0.14513000000000001</v>
          </cell>
          <cell r="I590">
            <v>15.468908000000001</v>
          </cell>
          <cell r="J590">
            <v>2.5063173999999999</v>
          </cell>
          <cell r="K590">
            <v>132.85400000000001</v>
          </cell>
        </row>
        <row r="591">
          <cell r="A591" t="str">
            <v>3416.TW</v>
          </cell>
          <cell r="B591">
            <v>6.62</v>
          </cell>
          <cell r="C591">
            <v>0.23</v>
          </cell>
          <cell r="D591">
            <v>15.077821999999999</v>
          </cell>
          <cell r="E591">
            <v>0.18053</v>
          </cell>
          <cell r="F591">
            <v>9.4490009999999999E-2</v>
          </cell>
          <cell r="G591">
            <v>0.39983999999999997</v>
          </cell>
          <cell r="H591">
            <v>0.22688</v>
          </cell>
          <cell r="I591">
            <v>23.413898</v>
          </cell>
          <cell r="J591">
            <v>3.9535773000000001</v>
          </cell>
          <cell r="K591">
            <v>33.988999999999997</v>
          </cell>
        </row>
        <row r="592">
          <cell r="A592" t="str">
            <v>3419.TW</v>
          </cell>
          <cell r="B592">
            <v>-1.02</v>
          </cell>
          <cell r="D592">
            <v>31.886793000000001</v>
          </cell>
          <cell r="E592">
            <v>-9.1869999999999993E-2</v>
          </cell>
          <cell r="F592">
            <v>-6.2039999999999998E-2</v>
          </cell>
          <cell r="G592">
            <v>0.15540999999999999</v>
          </cell>
          <cell r="H592">
            <v>-0.15611</v>
          </cell>
          <cell r="J592">
            <v>1.5987134000000001</v>
          </cell>
          <cell r="K592">
            <v>11.202</v>
          </cell>
        </row>
        <row r="593">
          <cell r="A593" t="str">
            <v>3432.TW</v>
          </cell>
          <cell r="B593">
            <v>-9.91</v>
          </cell>
          <cell r="E593">
            <v>-6.9129999999999997E-2</v>
          </cell>
          <cell r="F593">
            <v>-4.231E-2</v>
          </cell>
          <cell r="G593">
            <v>0.17867</v>
          </cell>
          <cell r="H593">
            <v>-1.0543499999999999</v>
          </cell>
          <cell r="J593">
            <v>2.7750246999999999</v>
          </cell>
          <cell r="K593">
            <v>0.48799999999999999</v>
          </cell>
        </row>
        <row r="594">
          <cell r="A594" t="str">
            <v>3437.TW</v>
          </cell>
          <cell r="B594">
            <v>-0.7</v>
          </cell>
          <cell r="C594">
            <v>1.6020000000000001</v>
          </cell>
          <cell r="E594">
            <v>-5.7600002999999997E-2</v>
          </cell>
          <cell r="F594">
            <v>-3.1510000000000003E-2</v>
          </cell>
          <cell r="G594">
            <v>0.19395999999999999</v>
          </cell>
          <cell r="H594">
            <v>-0.15026999999999999</v>
          </cell>
          <cell r="J594">
            <v>1.5973881000000001</v>
          </cell>
          <cell r="K594">
            <v>13.647</v>
          </cell>
        </row>
        <row r="595">
          <cell r="A595" t="str">
            <v>3443.TW</v>
          </cell>
          <cell r="B595">
            <v>24.07</v>
          </cell>
          <cell r="C595">
            <v>1.1160000000000001</v>
          </cell>
          <cell r="D595">
            <v>40.572792</v>
          </cell>
          <cell r="E595">
            <v>0.33438000000000001</v>
          </cell>
          <cell r="F595">
            <v>0.10416</v>
          </cell>
          <cell r="G595">
            <v>0.29842999999999997</v>
          </cell>
          <cell r="H595">
            <v>0.12397</v>
          </cell>
          <cell r="I595">
            <v>63.564605999999998</v>
          </cell>
          <cell r="J595">
            <v>19.787894999999999</v>
          </cell>
          <cell r="K595">
            <v>189.553</v>
          </cell>
        </row>
        <row r="596">
          <cell r="A596" t="str">
            <v>3447.TW</v>
          </cell>
          <cell r="B596">
            <v>-1.93</v>
          </cell>
          <cell r="E596">
            <v>-0.13045000000000001</v>
          </cell>
          <cell r="F596">
            <v>-4.0599997999999998E-2</v>
          </cell>
          <cell r="G596">
            <v>5.0169999999999999E-2</v>
          </cell>
          <cell r="H596">
            <v>-9.2130005000000001E-2</v>
          </cell>
          <cell r="J596">
            <v>2.4176543000000001</v>
          </cell>
          <cell r="K596">
            <v>27.681000000000001</v>
          </cell>
        </row>
        <row r="597">
          <cell r="A597" t="str">
            <v>3450.TW</v>
          </cell>
          <cell r="B597">
            <v>0.06</v>
          </cell>
          <cell r="C597">
            <v>0.82299999999999995</v>
          </cell>
          <cell r="D597">
            <v>18.367730999999999</v>
          </cell>
          <cell r="E597">
            <v>2.162E-2</v>
          </cell>
          <cell r="F597">
            <v>1.235E-2</v>
          </cell>
          <cell r="G597">
            <v>0.14915</v>
          </cell>
          <cell r="H597">
            <v>5.0709999999999998E-2</v>
          </cell>
          <cell r="I597">
            <v>1631.6667</v>
          </cell>
          <cell r="J597">
            <v>3.7485162999999999</v>
          </cell>
          <cell r="K597">
            <v>37.061999999999998</v>
          </cell>
        </row>
        <row r="598">
          <cell r="A598" t="str">
            <v>3454.TW</v>
          </cell>
          <cell r="B598">
            <v>4.1100000000000003</v>
          </cell>
          <cell r="C598">
            <v>0.877</v>
          </cell>
          <cell r="D598">
            <v>23.045603</v>
          </cell>
          <cell r="E598">
            <v>0.10256999999999999</v>
          </cell>
          <cell r="F598">
            <v>3.422E-2</v>
          </cell>
          <cell r="G598">
            <v>0.2762</v>
          </cell>
          <cell r="H598">
            <v>-1.1610000000000001E-2</v>
          </cell>
          <cell r="I598">
            <v>34.428223000000003</v>
          </cell>
          <cell r="J598">
            <v>3.438472</v>
          </cell>
          <cell r="K598">
            <v>96.108999999999995</v>
          </cell>
        </row>
        <row r="599">
          <cell r="A599" t="str">
            <v>3481.TW</v>
          </cell>
          <cell r="B599">
            <v>-1.64</v>
          </cell>
          <cell r="C599">
            <v>1.3320000000000001</v>
          </cell>
          <cell r="D599">
            <v>26.296295000000001</v>
          </cell>
          <cell r="E599">
            <v>-6.2789999999999999E-2</v>
          </cell>
          <cell r="F599">
            <v>-2.1839999999999998E-2</v>
          </cell>
          <cell r="G599">
            <v>3.9039999999999998E-2</v>
          </cell>
          <cell r="H599">
            <v>-6.2800005000000006E-2</v>
          </cell>
          <cell r="J599">
            <v>0.59151876000000003</v>
          </cell>
          <cell r="K599">
            <v>23.292000000000002</v>
          </cell>
        </row>
        <row r="600">
          <cell r="A600" t="str">
            <v>3494.TW</v>
          </cell>
          <cell r="B600">
            <v>-1.53</v>
          </cell>
          <cell r="C600">
            <v>0.73799999999999999</v>
          </cell>
          <cell r="E600">
            <v>-0.38198003000000003</v>
          </cell>
          <cell r="F600">
            <v>-6.6129999999999994E-2</v>
          </cell>
          <cell r="G600">
            <v>5.74E-2</v>
          </cell>
          <cell r="H600">
            <v>-0.48548999999999998</v>
          </cell>
          <cell r="J600">
            <v>1.8560000999999999</v>
          </cell>
          <cell r="K600">
            <v>5.0410000000000004</v>
          </cell>
        </row>
        <row r="601">
          <cell r="A601" t="str">
            <v>3501.TW</v>
          </cell>
          <cell r="B601">
            <v>5.07</v>
          </cell>
          <cell r="C601">
            <v>0.38500000000000001</v>
          </cell>
          <cell r="D601">
            <v>10.949367000000001</v>
          </cell>
          <cell r="E601">
            <v>7.7289999999999998E-2</v>
          </cell>
          <cell r="F601">
            <v>4.5130000000000003E-2</v>
          </cell>
          <cell r="G601">
            <v>0.23878999000000001</v>
          </cell>
          <cell r="H601">
            <v>0.13783999999999999</v>
          </cell>
          <cell r="I601">
            <v>13.648914</v>
          </cell>
          <cell r="J601">
            <v>1.2511752</v>
          </cell>
          <cell r="K601">
            <v>45.061</v>
          </cell>
        </row>
        <row r="602">
          <cell r="A602" t="str">
            <v>3504.TW</v>
          </cell>
          <cell r="B602">
            <v>-3.78</v>
          </cell>
          <cell r="C602">
            <v>1.302</v>
          </cell>
          <cell r="D602">
            <v>232.8</v>
          </cell>
          <cell r="E602">
            <v>-0.14327999999999999</v>
          </cell>
          <cell r="F602">
            <v>-4.6519999999999999E-2</v>
          </cell>
          <cell r="G602">
            <v>9.8669999999999994E-2</v>
          </cell>
          <cell r="H602">
            <v>-0.20236999</v>
          </cell>
          <cell r="J602">
            <v>2.3758981000000001</v>
          </cell>
          <cell r="K602">
            <v>24.907</v>
          </cell>
        </row>
        <row r="603">
          <cell r="A603" t="str">
            <v>3515.TW</v>
          </cell>
          <cell r="B603">
            <v>9.0399999999999991</v>
          </cell>
          <cell r="D603">
            <v>18.527508000000001</v>
          </cell>
          <cell r="E603">
            <v>0.14671000000000001</v>
          </cell>
          <cell r="F603">
            <v>5.5899999999999998E-2</v>
          </cell>
          <cell r="G603">
            <v>0.21030001000000001</v>
          </cell>
          <cell r="H603">
            <v>6.0609999999999997E-2</v>
          </cell>
          <cell r="I603">
            <v>25.331858</v>
          </cell>
          <cell r="J603">
            <v>3.5876546</v>
          </cell>
          <cell r="K603">
            <v>160.286</v>
          </cell>
        </row>
        <row r="604">
          <cell r="A604" t="str">
            <v>3518.TW</v>
          </cell>
          <cell r="B604">
            <v>-1.25</v>
          </cell>
          <cell r="E604">
            <v>-7.6950000000000005E-2</v>
          </cell>
          <cell r="F604">
            <v>-2.8580000000000001E-2</v>
          </cell>
          <cell r="G604">
            <v>0.25252999999999998</v>
          </cell>
          <cell r="H604">
            <v>-0.41070997999999997</v>
          </cell>
          <cell r="J604">
            <v>2.2511684999999999</v>
          </cell>
          <cell r="K604">
            <v>4.5780000000000003</v>
          </cell>
        </row>
        <row r="605">
          <cell r="A605" t="str">
            <v>3528.TW</v>
          </cell>
          <cell r="B605">
            <v>2.72</v>
          </cell>
          <cell r="D605">
            <v>13.971830000000001</v>
          </cell>
          <cell r="E605">
            <v>6.5079999999999999E-2</v>
          </cell>
          <cell r="F605">
            <v>3.2309997999999999E-2</v>
          </cell>
          <cell r="G605">
            <v>0.11806</v>
          </cell>
          <cell r="H605">
            <v>6.7760000000000001E-2</v>
          </cell>
          <cell r="I605">
            <v>18.235292000000001</v>
          </cell>
          <cell r="J605">
            <v>1.8900998</v>
          </cell>
          <cell r="K605">
            <v>85.605999999999995</v>
          </cell>
        </row>
        <row r="606">
          <cell r="A606" t="str">
            <v>3530.TW</v>
          </cell>
          <cell r="B606">
            <v>-1.79</v>
          </cell>
          <cell r="D606">
            <v>28.983515000000001</v>
          </cell>
          <cell r="E606">
            <v>-5.7180000000000002E-2</v>
          </cell>
          <cell r="F606">
            <v>-4.5370000000000001E-2</v>
          </cell>
          <cell r="G606">
            <v>6.6659999999999997E-2</v>
          </cell>
          <cell r="H606">
            <v>-0.1719</v>
          </cell>
          <cell r="J606">
            <v>0.29193564999999999</v>
          </cell>
          <cell r="K606">
            <v>241.631</v>
          </cell>
        </row>
        <row r="607">
          <cell r="A607" t="str">
            <v>3532.TW</v>
          </cell>
          <cell r="B607">
            <v>8.92</v>
          </cell>
          <cell r="C607">
            <v>0.86199999999999999</v>
          </cell>
          <cell r="D607">
            <v>17.610064000000001</v>
          </cell>
          <cell r="E607">
            <v>0.15709000000000001</v>
          </cell>
          <cell r="F607">
            <v>7.4120000000000005E-2</v>
          </cell>
          <cell r="G607">
            <v>0.35324</v>
          </cell>
          <cell r="H607">
            <v>0.27738002</v>
          </cell>
          <cell r="I607">
            <v>18.83408</v>
          </cell>
          <cell r="J607">
            <v>2.6275453999999998</v>
          </cell>
          <cell r="K607">
            <v>39.783999999999999</v>
          </cell>
        </row>
        <row r="608">
          <cell r="A608" t="str">
            <v>3533.TW</v>
          </cell>
          <cell r="B608">
            <v>52.15</v>
          </cell>
          <cell r="C608">
            <v>0.38500000000000001</v>
          </cell>
          <cell r="D608">
            <v>18.930323000000001</v>
          </cell>
          <cell r="E608">
            <v>0.21253</v>
          </cell>
          <cell r="F608">
            <v>0.12171999999999999</v>
          </cell>
          <cell r="G608">
            <v>0.46893000000000001</v>
          </cell>
          <cell r="H608">
            <v>0.30306</v>
          </cell>
          <cell r="I608">
            <v>31.831254999999999</v>
          </cell>
          <cell r="J608">
            <v>6.6541867000000003</v>
          </cell>
          <cell r="K608">
            <v>221.738</v>
          </cell>
        </row>
        <row r="609">
          <cell r="A609" t="str">
            <v>3535.TW</v>
          </cell>
          <cell r="B609">
            <v>-0.54</v>
          </cell>
          <cell r="D609">
            <v>145.90908999999999</v>
          </cell>
          <cell r="E609">
            <v>-3.6470000000000002E-2</v>
          </cell>
          <cell r="F609">
            <v>-1.7380000999999999E-2</v>
          </cell>
          <cell r="G609">
            <v>0.51812000000000002</v>
          </cell>
          <cell r="H609">
            <v>-0.45082</v>
          </cell>
          <cell r="J609">
            <v>2.2607224000000001</v>
          </cell>
          <cell r="K609">
            <v>4.4189999999999996</v>
          </cell>
        </row>
        <row r="610">
          <cell r="A610" t="str">
            <v>3543.TW</v>
          </cell>
          <cell r="B610">
            <v>0.78</v>
          </cell>
          <cell r="C610">
            <v>0.318</v>
          </cell>
          <cell r="E610">
            <v>1.7610000000000001E-2</v>
          </cell>
          <cell r="F610">
            <v>1.0570001000000001E-2</v>
          </cell>
          <cell r="G610">
            <v>0.17601</v>
          </cell>
          <cell r="H610">
            <v>2.48E-3</v>
          </cell>
          <cell r="I610">
            <v>30.641026</v>
          </cell>
          <cell r="J610">
            <v>0.77436495000000005</v>
          </cell>
          <cell r="K610">
            <v>36.435000000000002</v>
          </cell>
        </row>
        <row r="611">
          <cell r="A611" t="str">
            <v>3545.TW</v>
          </cell>
          <cell r="B611">
            <v>1.98</v>
          </cell>
          <cell r="C611">
            <v>0.879</v>
          </cell>
          <cell r="D611">
            <v>39.913795</v>
          </cell>
          <cell r="E611">
            <v>3.8879999999999998E-2</v>
          </cell>
          <cell r="F611">
            <v>3.9100000000000003E-3</v>
          </cell>
          <cell r="G611">
            <v>0.19962999000000001</v>
          </cell>
          <cell r="H611">
            <v>1.001E-2</v>
          </cell>
          <cell r="I611">
            <v>46.767676999999999</v>
          </cell>
          <cell r="J611">
            <v>2.1548414</v>
          </cell>
          <cell r="K611">
            <v>65.313999999999993</v>
          </cell>
        </row>
        <row r="612">
          <cell r="A612" t="str">
            <v>3550.TW</v>
          </cell>
          <cell r="B612">
            <v>-1.67</v>
          </cell>
          <cell r="C612">
            <v>0.41299999999999998</v>
          </cell>
          <cell r="E612">
            <v>-0.21138999999999999</v>
          </cell>
          <cell r="F612">
            <v>-5.1929999999999997E-2</v>
          </cell>
          <cell r="G612">
            <v>9.9809999999999996E-2</v>
          </cell>
          <cell r="H612">
            <v>-0.24709999999999999</v>
          </cell>
          <cell r="J612">
            <v>0.91011169999999997</v>
          </cell>
          <cell r="K612">
            <v>41.606000000000002</v>
          </cell>
        </row>
        <row r="613">
          <cell r="A613" t="str">
            <v>3557.TW</v>
          </cell>
          <cell r="B613">
            <v>6.4</v>
          </cell>
          <cell r="D613">
            <v>12.680412</v>
          </cell>
          <cell r="E613">
            <v>0.22322</v>
          </cell>
          <cell r="F613">
            <v>8.6239990000000002E-2</v>
          </cell>
          <cell r="G613">
            <v>0.38363999999999998</v>
          </cell>
          <cell r="H613">
            <v>0.18484999999999999</v>
          </cell>
          <cell r="I613">
            <v>11.53125</v>
          </cell>
          <cell r="J613">
            <v>2.4008588999999998</v>
          </cell>
          <cell r="K613">
            <v>66.293000000000006</v>
          </cell>
        </row>
        <row r="614">
          <cell r="A614" t="str">
            <v>3563.TW</v>
          </cell>
          <cell r="B614">
            <v>5.19</v>
          </cell>
          <cell r="D614">
            <v>19.270575999999998</v>
          </cell>
          <cell r="E614">
            <v>7.5850000000000001E-2</v>
          </cell>
          <cell r="F614">
            <v>3.134E-2</v>
          </cell>
          <cell r="G614">
            <v>0.57099999999999995</v>
          </cell>
          <cell r="H614">
            <v>-7.5420000000000001E-2</v>
          </cell>
          <cell r="I614">
            <v>75.337190000000007</v>
          </cell>
          <cell r="J614">
            <v>4.7288474999999996</v>
          </cell>
          <cell r="K614">
            <v>27.170999999999999</v>
          </cell>
        </row>
        <row r="615">
          <cell r="A615" t="str">
            <v>3576.TW</v>
          </cell>
          <cell r="B615">
            <v>-2.59</v>
          </cell>
          <cell r="D615">
            <v>9.4230780000000003</v>
          </cell>
          <cell r="E615">
            <v>-0.28121000000000002</v>
          </cell>
          <cell r="F615">
            <v>-6.6379999999999995E-2</v>
          </cell>
          <cell r="G615">
            <v>-0.23468</v>
          </cell>
          <cell r="H615">
            <v>-0.20921999999999999</v>
          </cell>
          <cell r="J615">
            <v>1.5705127999999999</v>
          </cell>
          <cell r="K615">
            <v>5.57</v>
          </cell>
        </row>
        <row r="616">
          <cell r="A616" t="str">
            <v>3583.TW</v>
          </cell>
          <cell r="B616">
            <v>8.86</v>
          </cell>
          <cell r="C616">
            <v>1.665</v>
          </cell>
          <cell r="D616">
            <v>47.966340000000002</v>
          </cell>
          <cell r="E616">
            <v>0.17177000000000001</v>
          </cell>
          <cell r="F616">
            <v>2.6749999999999999E-2</v>
          </cell>
          <cell r="G616">
            <v>0.31917000000000001</v>
          </cell>
          <cell r="H616">
            <v>0.15086000999999999</v>
          </cell>
          <cell r="I616">
            <v>38.600451999999997</v>
          </cell>
          <cell r="J616">
            <v>6.8865533000000001</v>
          </cell>
          <cell r="K616">
            <v>86.046999999999997</v>
          </cell>
        </row>
        <row r="617">
          <cell r="A617" t="str">
            <v>3588.TW</v>
          </cell>
          <cell r="B617">
            <v>0.96</v>
          </cell>
          <cell r="C617">
            <v>1.052</v>
          </cell>
          <cell r="E617">
            <v>1.7520000000000001E-2</v>
          </cell>
          <cell r="F617">
            <v>-1.89E-3</v>
          </cell>
          <cell r="G617">
            <v>0.37624999999999997</v>
          </cell>
          <cell r="H617">
            <v>9.0530009999999994E-2</v>
          </cell>
          <cell r="I617">
            <v>90.937510000000003</v>
          </cell>
          <cell r="J617">
            <v>3.1306033000000002</v>
          </cell>
          <cell r="K617">
            <v>19.777999999999999</v>
          </cell>
        </row>
        <row r="618">
          <cell r="A618" t="str">
            <v>3591.TW</v>
          </cell>
          <cell r="B618">
            <v>0.11</v>
          </cell>
          <cell r="D618">
            <v>44.473686000000001</v>
          </cell>
          <cell r="E618">
            <v>2.0150000000000001E-2</v>
          </cell>
          <cell r="F618">
            <v>8.3400000000000002E-3</v>
          </cell>
          <cell r="G618">
            <v>0.25206000000000001</v>
          </cell>
          <cell r="H618">
            <v>4.163E-2</v>
          </cell>
          <cell r="I618">
            <v>230.45454000000001</v>
          </cell>
          <cell r="J618">
            <v>1.2579397000000001</v>
          </cell>
          <cell r="K618">
            <v>14.827</v>
          </cell>
        </row>
        <row r="619">
          <cell r="A619" t="str">
            <v>3592.TW</v>
          </cell>
          <cell r="B619">
            <v>23.82</v>
          </cell>
          <cell r="C619">
            <v>1.1479999999999999</v>
          </cell>
          <cell r="D619">
            <v>12.332039</v>
          </cell>
          <cell r="E619">
            <v>0.11946</v>
          </cell>
          <cell r="F619">
            <v>4.1950002E-2</v>
          </cell>
          <cell r="G619">
            <v>0.28947001999999999</v>
          </cell>
          <cell r="H619">
            <v>0.10641</v>
          </cell>
          <cell r="I619">
            <v>17.338370999999999</v>
          </cell>
          <cell r="J619">
            <v>2.7926350000000002</v>
          </cell>
          <cell r="K619">
            <v>241.864</v>
          </cell>
        </row>
        <row r="620">
          <cell r="A620" t="str">
            <v>3593.TW</v>
          </cell>
          <cell r="B620">
            <v>-0.62</v>
          </cell>
          <cell r="C620">
            <v>0.41899999999999998</v>
          </cell>
          <cell r="E620">
            <v>-0.13951999000000001</v>
          </cell>
          <cell r="F620">
            <v>-1.8700000000000001E-2</v>
          </cell>
          <cell r="G620">
            <v>8.4739999999999996E-2</v>
          </cell>
          <cell r="H620">
            <v>4.0599996999999997E-3</v>
          </cell>
          <cell r="J620">
            <v>2.2890844000000001</v>
          </cell>
          <cell r="K620">
            <v>9.4550000000000001</v>
          </cell>
        </row>
        <row r="621">
          <cell r="A621" t="str">
            <v>3596.TW</v>
          </cell>
          <cell r="B621">
            <v>11.41</v>
          </cell>
          <cell r="C621">
            <v>0.55300000000000005</v>
          </cell>
          <cell r="D621">
            <v>13.609959</v>
          </cell>
          <cell r="E621">
            <v>0.18556</v>
          </cell>
          <cell r="F621">
            <v>4.9779999999999998E-2</v>
          </cell>
          <cell r="G621">
            <v>0.14576</v>
          </cell>
          <cell r="H621">
            <v>6.0399998000000003E-2</v>
          </cell>
          <cell r="I621">
            <v>14.373357</v>
          </cell>
          <cell r="J621">
            <v>2.5827992000000002</v>
          </cell>
          <cell r="K621">
            <v>239.08699999999999</v>
          </cell>
        </row>
        <row r="622">
          <cell r="A622" t="str">
            <v>3605.TW</v>
          </cell>
          <cell r="B622">
            <v>-0.75</v>
          </cell>
          <cell r="C622">
            <v>0.98599999999999999</v>
          </cell>
          <cell r="D622">
            <v>17.871621999999999</v>
          </cell>
          <cell r="E622">
            <v>-4.9160000000000002E-2</v>
          </cell>
          <cell r="F622">
            <v>-1.6480000000000002E-2</v>
          </cell>
          <cell r="G622">
            <v>0.20643</v>
          </cell>
          <cell r="H622">
            <v>-2.2130001E-2</v>
          </cell>
          <cell r="J622">
            <v>1.3531835000000001</v>
          </cell>
          <cell r="K622">
            <v>63.133000000000003</v>
          </cell>
        </row>
        <row r="623">
          <cell r="A623" t="str">
            <v>3607.TW</v>
          </cell>
          <cell r="B623">
            <v>-0.86</v>
          </cell>
          <cell r="C623">
            <v>1.1779999999999999</v>
          </cell>
          <cell r="E623">
            <v>-2.0760000000000001E-2</v>
          </cell>
          <cell r="F623">
            <v>-2.6619998999999998E-2</v>
          </cell>
          <cell r="G623">
            <v>8.6599999999999996E-2</v>
          </cell>
          <cell r="H623">
            <v>-3.4709999999999998E-2</v>
          </cell>
          <cell r="J623">
            <v>1.2006918</v>
          </cell>
          <cell r="K623">
            <v>21.677</v>
          </cell>
        </row>
        <row r="624">
          <cell r="A624" t="str">
            <v>3617.TW</v>
          </cell>
          <cell r="B624">
            <v>18.96</v>
          </cell>
          <cell r="C624">
            <v>0.86</v>
          </cell>
          <cell r="D624">
            <v>33.748516000000002</v>
          </cell>
          <cell r="E624">
            <v>0.23125999999999999</v>
          </cell>
          <cell r="F624">
            <v>9.1319999999999998E-2</v>
          </cell>
          <cell r="G624">
            <v>0.47675000000000001</v>
          </cell>
          <cell r="H624">
            <v>0.18833</v>
          </cell>
          <cell r="I624">
            <v>15.005274999999999</v>
          </cell>
          <cell r="J624">
            <v>3.5474700000000001</v>
          </cell>
          <cell r="K624">
            <v>132.43100000000001</v>
          </cell>
        </row>
        <row r="625">
          <cell r="A625" t="str">
            <v>3622.TW</v>
          </cell>
          <cell r="B625">
            <v>4.41</v>
          </cell>
          <cell r="D625">
            <v>15.972972</v>
          </cell>
          <cell r="E625">
            <v>0.11185</v>
          </cell>
          <cell r="F625">
            <v>3.7870000000000001E-2</v>
          </cell>
          <cell r="G625">
            <v>0.41300999999999999</v>
          </cell>
          <cell r="H625">
            <v>0.34744000000000003</v>
          </cell>
          <cell r="I625">
            <v>13.401360499999999</v>
          </cell>
          <cell r="J625">
            <v>1.3006161000000001</v>
          </cell>
          <cell r="K625">
            <v>11.118</v>
          </cell>
        </row>
        <row r="626">
          <cell r="A626" t="str">
            <v>3645.TW</v>
          </cell>
          <cell r="B626">
            <v>-0.06</v>
          </cell>
          <cell r="C626">
            <v>1.177</v>
          </cell>
          <cell r="D626">
            <v>14.238410999999999</v>
          </cell>
          <cell r="E626">
            <v>-5.2449997999999998E-2</v>
          </cell>
          <cell r="F626">
            <v>-1.5689999999999999E-2</v>
          </cell>
          <cell r="G626">
            <v>0.15151000000000001</v>
          </cell>
          <cell r="H626">
            <v>-0.20121998999999999</v>
          </cell>
          <cell r="J626">
            <v>2.0261037000000002</v>
          </cell>
          <cell r="K626">
            <v>12.071999999999999</v>
          </cell>
        </row>
        <row r="627">
          <cell r="A627" t="str">
            <v>3652.TW</v>
          </cell>
          <cell r="B627">
            <v>0.64</v>
          </cell>
          <cell r="C627">
            <v>0.77600000000000002</v>
          </cell>
          <cell r="E627">
            <v>2.249E-2</v>
          </cell>
          <cell r="F627">
            <v>7.3699999999999998E-3</v>
          </cell>
          <cell r="G627">
            <v>0.32439997999999998</v>
          </cell>
          <cell r="H627">
            <v>2.6929999999999999E-2</v>
          </cell>
          <cell r="I627">
            <v>52.03125</v>
          </cell>
          <cell r="J627">
            <v>1.3817427</v>
          </cell>
          <cell r="K627">
            <v>29.86</v>
          </cell>
        </row>
        <row r="628">
          <cell r="A628" t="str">
            <v>3653.TW</v>
          </cell>
          <cell r="B628">
            <v>17.79</v>
          </cell>
          <cell r="C628">
            <v>0.46700000000000003</v>
          </cell>
          <cell r="D628">
            <v>44.217686</v>
          </cell>
          <cell r="E628">
            <v>0.22721</v>
          </cell>
          <cell r="F628">
            <v>0.10428</v>
          </cell>
          <cell r="G628">
            <v>0.34040999999999999</v>
          </cell>
          <cell r="H628">
            <v>0.22966998999999999</v>
          </cell>
          <cell r="I628">
            <v>58.459805000000003</v>
          </cell>
          <cell r="J628">
            <v>13.387399</v>
          </cell>
          <cell r="K628">
            <v>86.69</v>
          </cell>
        </row>
        <row r="629">
          <cell r="A629" t="str">
            <v>3661.TW</v>
          </cell>
          <cell r="B629">
            <v>50.55</v>
          </cell>
          <cell r="C629">
            <v>1.3</v>
          </cell>
          <cell r="D629">
            <v>28.35201</v>
          </cell>
          <cell r="E629">
            <v>0.16882</v>
          </cell>
          <cell r="F629">
            <v>7.7100000000000002E-2</v>
          </cell>
          <cell r="G629">
            <v>0.21462999999999999</v>
          </cell>
          <cell r="H629">
            <v>0.11553001</v>
          </cell>
          <cell r="I629">
            <v>58.061324999999997</v>
          </cell>
          <cell r="J629">
            <v>6.9660525</v>
          </cell>
          <cell r="K629">
            <v>472.9</v>
          </cell>
        </row>
        <row r="630">
          <cell r="A630" t="str">
            <v>3665.TW</v>
          </cell>
          <cell r="B630">
            <v>13.9</v>
          </cell>
          <cell r="C630">
            <v>0.77100000000000002</v>
          </cell>
          <cell r="D630">
            <v>10.808614</v>
          </cell>
          <cell r="E630">
            <v>9.8120003999999997E-2</v>
          </cell>
          <cell r="F630">
            <v>4.8869999999999997E-2</v>
          </cell>
          <cell r="G630">
            <v>0.24655000999999999</v>
          </cell>
          <cell r="H630">
            <v>7.0889999999999995E-2</v>
          </cell>
          <cell r="I630">
            <v>19.136692</v>
          </cell>
          <cell r="J630">
            <v>1.766937</v>
          </cell>
          <cell r="K630">
            <v>316.47899999999998</v>
          </cell>
        </row>
        <row r="631">
          <cell r="A631" t="str">
            <v>3669.TW</v>
          </cell>
          <cell r="B631">
            <v>3.1</v>
          </cell>
          <cell r="C631">
            <v>0.91900000000000004</v>
          </cell>
          <cell r="E631">
            <v>8.2729995000000001E-2</v>
          </cell>
          <cell r="F631">
            <v>1.5810000000000001E-2</v>
          </cell>
          <cell r="G631">
            <v>0.56913000000000002</v>
          </cell>
          <cell r="H631">
            <v>8.4130003999999994E-2</v>
          </cell>
          <cell r="I631">
            <v>17.451612000000001</v>
          </cell>
          <cell r="J631">
            <v>1.5588082000000001</v>
          </cell>
          <cell r="K631">
            <v>26.741</v>
          </cell>
        </row>
        <row r="632">
          <cell r="A632" t="str">
            <v>3673.TW</v>
          </cell>
          <cell r="B632">
            <v>0.55000000000000004</v>
          </cell>
          <cell r="C632">
            <v>0.82799999999999996</v>
          </cell>
          <cell r="D632">
            <v>18.013698999999999</v>
          </cell>
          <cell r="E632">
            <v>5.5900000000000004E-3</v>
          </cell>
          <cell r="F632">
            <v>-2.5000000000000001E-4</v>
          </cell>
          <cell r="G632">
            <v>4.6989999999999997E-2</v>
          </cell>
          <cell r="H632">
            <v>-9.3900000000000008E-3</v>
          </cell>
          <cell r="I632">
            <v>71.727270000000004</v>
          </cell>
          <cell r="J632">
            <v>0.41066372000000001</v>
          </cell>
          <cell r="K632">
            <v>166.85300000000001</v>
          </cell>
        </row>
        <row r="633">
          <cell r="A633" t="str">
            <v>3679.TW</v>
          </cell>
          <cell r="B633">
            <v>13.4</v>
          </cell>
          <cell r="C633">
            <v>0.78700000000000003</v>
          </cell>
          <cell r="D633">
            <v>20.128021</v>
          </cell>
          <cell r="E633">
            <v>0.10709</v>
          </cell>
          <cell r="F633">
            <v>3.3770002E-2</v>
          </cell>
          <cell r="G633">
            <v>0.26101999999999997</v>
          </cell>
          <cell r="H633">
            <v>0.15670000000000001</v>
          </cell>
          <cell r="I633">
            <v>10.559702</v>
          </cell>
          <cell r="J633">
            <v>2.0043912000000002</v>
          </cell>
          <cell r="K633">
            <v>55.982999999999997</v>
          </cell>
        </row>
        <row r="634">
          <cell r="A634" t="str">
            <v>3686.TW</v>
          </cell>
          <cell r="B634">
            <v>-0.26</v>
          </cell>
          <cell r="C634">
            <v>1.448</v>
          </cell>
          <cell r="E634">
            <v>-4.0799997999999997E-2</v>
          </cell>
          <cell r="F634">
            <v>-3.4860000000000002E-2</v>
          </cell>
          <cell r="G634">
            <v>-1.8960001000000001E-2</v>
          </cell>
          <cell r="H634">
            <v>-0.36370999999999998</v>
          </cell>
          <cell r="J634">
            <v>2.2685335000000002</v>
          </cell>
          <cell r="K634">
            <v>0.53600000000000003</v>
          </cell>
        </row>
        <row r="635">
          <cell r="A635" t="str">
            <v>3694.TW</v>
          </cell>
          <cell r="B635">
            <v>2.35</v>
          </cell>
          <cell r="C635">
            <v>1.109</v>
          </cell>
          <cell r="E635">
            <v>0.119720004</v>
          </cell>
          <cell r="F635">
            <v>3.5200000000000002E-2</v>
          </cell>
          <cell r="G635">
            <v>0.13277</v>
          </cell>
          <cell r="H635">
            <v>2.6819998000000001E-2</v>
          </cell>
          <cell r="I635">
            <v>23.489363000000001</v>
          </cell>
          <cell r="J635">
            <v>2.8547785000000001</v>
          </cell>
          <cell r="K635">
            <v>62.423000000000002</v>
          </cell>
        </row>
        <row r="636">
          <cell r="A636" t="str">
            <v>3701.TW</v>
          </cell>
          <cell r="B636">
            <v>1.51</v>
          </cell>
          <cell r="C636">
            <v>0.248</v>
          </cell>
          <cell r="E636">
            <v>0.13703000000000001</v>
          </cell>
          <cell r="F636">
            <v>4.249E-2</v>
          </cell>
          <cell r="G636">
            <v>0.16164999999999999</v>
          </cell>
          <cell r="H636">
            <v>8.5569999999999993E-2</v>
          </cell>
          <cell r="I636">
            <v>37.814568000000001</v>
          </cell>
          <cell r="J636">
            <v>3.1552190000000002</v>
          </cell>
          <cell r="K636">
            <v>62.698999999999998</v>
          </cell>
        </row>
        <row r="637">
          <cell r="A637" t="str">
            <v>3702.TW</v>
          </cell>
          <cell r="B637">
            <v>5.34</v>
          </cell>
          <cell r="C637">
            <v>0.27400000000000002</v>
          </cell>
          <cell r="D637">
            <v>15.310345</v>
          </cell>
          <cell r="E637">
            <v>0.108780004</v>
          </cell>
          <cell r="F637">
            <v>2.3519999999999999E-2</v>
          </cell>
          <cell r="G637">
            <v>3.7449999999999997E-2</v>
          </cell>
          <cell r="H637">
            <v>1.788E-2</v>
          </cell>
          <cell r="I637">
            <v>16.629213</v>
          </cell>
          <cell r="J637">
            <v>1.6852334</v>
          </cell>
          <cell r="K637">
            <v>422.28399999999999</v>
          </cell>
        </row>
        <row r="638">
          <cell r="A638" t="str">
            <v>3703.TW</v>
          </cell>
          <cell r="B638">
            <v>1.94</v>
          </cell>
          <cell r="C638">
            <v>0.497</v>
          </cell>
          <cell r="D638">
            <v>11.913793</v>
          </cell>
          <cell r="E638">
            <v>4.4229999999999998E-2</v>
          </cell>
          <cell r="F638">
            <v>1.77E-2</v>
          </cell>
          <cell r="G638">
            <v>0.13969999999999999</v>
          </cell>
          <cell r="H638">
            <v>6.8110000000000004E-2</v>
          </cell>
          <cell r="I638">
            <v>17.809277000000002</v>
          </cell>
          <cell r="J638">
            <v>1.0398482</v>
          </cell>
          <cell r="K638">
            <v>37.18</v>
          </cell>
        </row>
        <row r="639">
          <cell r="A639" t="str">
            <v>3704.TW</v>
          </cell>
          <cell r="B639">
            <v>2.29</v>
          </cell>
          <cell r="C639">
            <v>1.1559999999999999</v>
          </cell>
          <cell r="D639">
            <v>8.613963</v>
          </cell>
          <cell r="E639">
            <v>0.12831001</v>
          </cell>
          <cell r="F639">
            <v>3.295E-2</v>
          </cell>
          <cell r="G639">
            <v>0.21984999999999999</v>
          </cell>
          <cell r="H639">
            <v>3.7199999999999997E-2</v>
          </cell>
          <cell r="I639">
            <v>18.318777000000001</v>
          </cell>
          <cell r="J639">
            <v>1.5459168999999999</v>
          </cell>
          <cell r="K639">
            <v>76.460999999999999</v>
          </cell>
        </row>
        <row r="640">
          <cell r="A640" t="str">
            <v>3705.TW</v>
          </cell>
          <cell r="B640">
            <v>3.46</v>
          </cell>
          <cell r="C640">
            <v>4.5999999999999999E-2</v>
          </cell>
          <cell r="E640">
            <v>0.11156000000000001</v>
          </cell>
          <cell r="F640">
            <v>4.9730000000000003E-2</v>
          </cell>
          <cell r="G640">
            <v>0.42363998000000003</v>
          </cell>
          <cell r="H640">
            <v>0.14532999999999999</v>
          </cell>
          <cell r="I640">
            <v>15.433526000000001</v>
          </cell>
          <cell r="J640">
            <v>1.9371691</v>
          </cell>
          <cell r="K640">
            <v>26.385000000000002</v>
          </cell>
        </row>
        <row r="641">
          <cell r="A641" t="str">
            <v>3706.TW</v>
          </cell>
          <cell r="B641">
            <v>1.91</v>
          </cell>
          <cell r="D641">
            <v>25.718084000000001</v>
          </cell>
          <cell r="E641">
            <v>3.9359999999999999E-2</v>
          </cell>
          <cell r="F641">
            <v>1.8000001E-3</v>
          </cell>
          <cell r="G641">
            <v>0.12955</v>
          </cell>
          <cell r="H641">
            <v>5.7000000000000002E-3</v>
          </cell>
          <cell r="I641">
            <v>25.314136999999999</v>
          </cell>
          <cell r="J641">
            <v>0.98528694999999999</v>
          </cell>
          <cell r="K641">
            <v>30.126000000000001</v>
          </cell>
        </row>
        <row r="642">
          <cell r="A642" t="str">
            <v>3708.TW</v>
          </cell>
          <cell r="B642">
            <v>11.53</v>
          </cell>
          <cell r="C642">
            <v>0.75800000000000001</v>
          </cell>
          <cell r="D642">
            <v>26.725838</v>
          </cell>
          <cell r="E642">
            <v>0.15434</v>
          </cell>
          <cell r="F642">
            <v>1.035E-2</v>
          </cell>
          <cell r="G642">
            <v>0.18293999999999999</v>
          </cell>
          <cell r="H642">
            <v>3.338E-2</v>
          </cell>
          <cell r="I642">
            <v>11.751951999999999</v>
          </cell>
          <cell r="J642">
            <v>1.801215</v>
          </cell>
          <cell r="K642">
            <v>74.75</v>
          </cell>
        </row>
        <row r="643">
          <cell r="A643" t="str">
            <v>3711.TW</v>
          </cell>
          <cell r="B643">
            <v>8.0299999999999994</v>
          </cell>
          <cell r="C643">
            <v>1.093</v>
          </cell>
          <cell r="D643">
            <v>11.217510000000001</v>
          </cell>
          <cell r="E643">
            <v>0.111049995</v>
          </cell>
          <cell r="F643">
            <v>3.6989998000000003E-2</v>
          </cell>
          <cell r="G643">
            <v>0.15978000000000001</v>
          </cell>
          <cell r="H643">
            <v>5.6660000000000002E-2</v>
          </cell>
          <cell r="I643">
            <v>20.423411999999999</v>
          </cell>
          <cell r="J643">
            <v>2.4346793</v>
          </cell>
          <cell r="K643">
            <v>135.71600000000001</v>
          </cell>
        </row>
        <row r="644">
          <cell r="A644" t="str">
            <v>3712.TW</v>
          </cell>
          <cell r="B644">
            <v>3.07</v>
          </cell>
          <cell r="C644">
            <v>1.2649999999999999</v>
          </cell>
          <cell r="E644">
            <v>3.8870000000000002E-2</v>
          </cell>
          <cell r="F644">
            <v>1.171E-2</v>
          </cell>
          <cell r="G644">
            <v>0.12881999999999999</v>
          </cell>
          <cell r="H644">
            <v>6.3109999999999999E-2</v>
          </cell>
          <cell r="I644">
            <v>16.319217999999999</v>
          </cell>
          <cell r="J644">
            <v>1.5750259</v>
          </cell>
          <cell r="K644">
            <v>57.332000000000001</v>
          </cell>
        </row>
        <row r="645">
          <cell r="A645" t="str">
            <v>3714.TW</v>
          </cell>
          <cell r="B645">
            <v>-7.99</v>
          </cell>
          <cell r="C645">
            <v>1.0669999999999999</v>
          </cell>
          <cell r="D645">
            <v>-605.00005999999996</v>
          </cell>
          <cell r="E645">
            <v>-0.12567</v>
          </cell>
          <cell r="F645">
            <v>-2.9509998999999999E-2</v>
          </cell>
          <cell r="G645">
            <v>8.4230005999999996E-2</v>
          </cell>
          <cell r="H645">
            <v>-9.3450000000000005E-2</v>
          </cell>
          <cell r="J645">
            <v>0.7801922</v>
          </cell>
          <cell r="K645">
            <v>30.812999999999999</v>
          </cell>
        </row>
        <row r="646">
          <cell r="A646" t="str">
            <v>3715.TW</v>
          </cell>
          <cell r="B646">
            <v>4.29</v>
          </cell>
          <cell r="D646">
            <v>12.7530365</v>
          </cell>
          <cell r="E646">
            <v>0.12894</v>
          </cell>
          <cell r="F646">
            <v>4.0849999999999997E-2</v>
          </cell>
          <cell r="G646">
            <v>0.23451</v>
          </cell>
          <cell r="H646">
            <v>6.1279997000000003E-2</v>
          </cell>
          <cell r="I646">
            <v>14.685314999999999</v>
          </cell>
          <cell r="J646">
            <v>2.6009411999999998</v>
          </cell>
          <cell r="K646">
            <v>54.670999999999999</v>
          </cell>
        </row>
        <row r="647">
          <cell r="A647" t="str">
            <v>4104.TW</v>
          </cell>
          <cell r="B647">
            <v>4.68</v>
          </cell>
          <cell r="C647">
            <v>0.10299999999999999</v>
          </cell>
          <cell r="E647">
            <v>8.7019995000000003E-2</v>
          </cell>
          <cell r="F647">
            <v>2.5420000000000002E-2</v>
          </cell>
          <cell r="G647">
            <v>0.20280000000000001</v>
          </cell>
          <cell r="H647">
            <v>8.8999993999999999E-2</v>
          </cell>
          <cell r="I647">
            <v>19.273503999999999</v>
          </cell>
          <cell r="J647">
            <v>1.6296885000000001</v>
          </cell>
          <cell r="K647">
            <v>52.908000000000001</v>
          </cell>
        </row>
        <row r="648">
          <cell r="A648" t="str">
            <v>4106.TW</v>
          </cell>
          <cell r="B648">
            <v>1.39</v>
          </cell>
          <cell r="D648">
            <v>17.6875</v>
          </cell>
          <cell r="E648">
            <v>6.1290003000000003E-2</v>
          </cell>
          <cell r="F648">
            <v>3.6150000000000002E-2</v>
          </cell>
          <cell r="G648">
            <v>0.43230000000000002</v>
          </cell>
          <cell r="H648">
            <v>7.5329999999999994E-2</v>
          </cell>
          <cell r="I648">
            <v>20.359712999999999</v>
          </cell>
          <cell r="J648">
            <v>1.2145923000000001</v>
          </cell>
          <cell r="K648">
            <v>25.797000000000001</v>
          </cell>
        </row>
        <row r="649">
          <cell r="A649" t="str">
            <v>4108.TW</v>
          </cell>
          <cell r="B649">
            <v>-0.34</v>
          </cell>
          <cell r="C649">
            <v>1.0069999999999999</v>
          </cell>
          <cell r="E649">
            <v>-3.261E-2</v>
          </cell>
          <cell r="F649">
            <v>-3.2259999999999997E-2</v>
          </cell>
          <cell r="G649">
            <v>0.41629000999999999</v>
          </cell>
          <cell r="H649">
            <v>-0.90654999999999997</v>
          </cell>
          <cell r="J649">
            <v>2.0303</v>
          </cell>
          <cell r="K649">
            <v>0.81799999999999995</v>
          </cell>
        </row>
        <row r="650">
          <cell r="A650" t="str">
            <v>4119.TW</v>
          </cell>
          <cell r="B650">
            <v>2.4700000000000002</v>
          </cell>
          <cell r="C650">
            <v>-0.156</v>
          </cell>
          <cell r="D650">
            <v>16.429839999999999</v>
          </cell>
          <cell r="E650">
            <v>6.7530000000000007E-2</v>
          </cell>
          <cell r="F650">
            <v>1.72E-2</v>
          </cell>
          <cell r="G650">
            <v>0.29093000000000002</v>
          </cell>
          <cell r="H650">
            <v>3.0580000999999999E-2</v>
          </cell>
          <cell r="I650">
            <v>37.449390000000001</v>
          </cell>
          <cell r="J650">
            <v>2.1675960000000001</v>
          </cell>
          <cell r="K650">
            <v>11.016</v>
          </cell>
        </row>
        <row r="651">
          <cell r="A651" t="str">
            <v>4133.TW</v>
          </cell>
          <cell r="B651">
            <v>0.98</v>
          </cell>
          <cell r="C651">
            <v>0.41299999999999998</v>
          </cell>
          <cell r="D651">
            <v>26.229507000000002</v>
          </cell>
          <cell r="E651">
            <v>3.388E-2</v>
          </cell>
          <cell r="F651">
            <v>2.1600000000000001E-2</v>
          </cell>
          <cell r="G651">
            <v>0.45521</v>
          </cell>
          <cell r="H651">
            <v>0.14706</v>
          </cell>
          <cell r="I651">
            <v>32.653060000000004</v>
          </cell>
          <cell r="J651">
            <v>1.5063785000000001</v>
          </cell>
          <cell r="K651">
            <v>6.3090000000000002</v>
          </cell>
        </row>
        <row r="652">
          <cell r="A652" t="str">
            <v>4137.TW</v>
          </cell>
          <cell r="B652">
            <v>8.85</v>
          </cell>
          <cell r="D652">
            <v>11.09652</v>
          </cell>
          <cell r="E652">
            <v>0.13599</v>
          </cell>
          <cell r="F652">
            <v>7.8340000000000007E-2</v>
          </cell>
          <cell r="G652">
            <v>0.83565</v>
          </cell>
          <cell r="H652">
            <v>0.21125999000000001</v>
          </cell>
          <cell r="I652">
            <v>19.096045</v>
          </cell>
          <cell r="J652">
            <v>2.498891</v>
          </cell>
          <cell r="K652">
            <v>57.735999999999997</v>
          </cell>
        </row>
        <row r="653">
          <cell r="A653" t="str">
            <v>4142.TW</v>
          </cell>
          <cell r="B653">
            <v>-1.37</v>
          </cell>
          <cell r="D653">
            <v>8.2100589999999993</v>
          </cell>
          <cell r="E653">
            <v>-0.11803000399999999</v>
          </cell>
          <cell r="F653">
            <v>-4.4560000000000002E-2</v>
          </cell>
          <cell r="G653">
            <v>0.24138999999999999</v>
          </cell>
          <cell r="H653">
            <v>-4.4527299999999999</v>
          </cell>
          <cell r="J653">
            <v>2.1872783</v>
          </cell>
          <cell r="K653">
            <v>3.9460000000000002</v>
          </cell>
        </row>
        <row r="654">
          <cell r="A654" t="str">
            <v>4148.TW</v>
          </cell>
          <cell r="B654">
            <v>1.84</v>
          </cell>
          <cell r="C654">
            <v>0.90100000000000002</v>
          </cell>
          <cell r="D654">
            <v>9.8619330000000005</v>
          </cell>
          <cell r="E654">
            <v>6.6689999999999999E-2</v>
          </cell>
          <cell r="F654">
            <v>3.049E-2</v>
          </cell>
          <cell r="G654">
            <v>0.20802000000000001</v>
          </cell>
          <cell r="H654">
            <v>6.8210000000000007E-2</v>
          </cell>
          <cell r="I654">
            <v>27.173912000000001</v>
          </cell>
          <cell r="J654">
            <v>1.4202527</v>
          </cell>
          <cell r="K654">
            <v>44.142000000000003</v>
          </cell>
        </row>
        <row r="655">
          <cell r="A655" t="str">
            <v>4155.TW</v>
          </cell>
          <cell r="B655">
            <v>0.11</v>
          </cell>
          <cell r="C655">
            <v>0.32900000000000001</v>
          </cell>
          <cell r="E655">
            <v>-7.5000000000000002E-4</v>
          </cell>
          <cell r="F655">
            <v>-2.4599999999999999E-3</v>
          </cell>
          <cell r="G655">
            <v>0.16517000000000001</v>
          </cell>
          <cell r="H655">
            <v>-4.7649999999999998E-2</v>
          </cell>
          <cell r="I655">
            <v>234.54545999999999</v>
          </cell>
          <cell r="J655">
            <v>1.5683889</v>
          </cell>
          <cell r="K655">
            <v>9.2949999999999999</v>
          </cell>
        </row>
        <row r="656">
          <cell r="A656" t="str">
            <v>4164.TW</v>
          </cell>
          <cell r="B656">
            <v>1.85</v>
          </cell>
          <cell r="D656">
            <v>14.741142999999999</v>
          </cell>
          <cell r="E656">
            <v>5.3350000000000002E-2</v>
          </cell>
          <cell r="F656">
            <v>2.3820000000000001E-2</v>
          </cell>
          <cell r="G656">
            <v>0.26369999999999999</v>
          </cell>
          <cell r="H656">
            <v>3.0949999999999998E-2</v>
          </cell>
          <cell r="I656">
            <v>29.243241999999999</v>
          </cell>
          <cell r="J656">
            <v>1.9884588000000001</v>
          </cell>
          <cell r="K656">
            <v>20.678000000000001</v>
          </cell>
        </row>
        <row r="657">
          <cell r="A657" t="str">
            <v>4190.TW</v>
          </cell>
          <cell r="B657">
            <v>-1.62</v>
          </cell>
          <cell r="C657">
            <v>0.5</v>
          </cell>
          <cell r="D657">
            <v>35.444443</v>
          </cell>
          <cell r="E657">
            <v>-4.7629999999999999E-2</v>
          </cell>
          <cell r="F657">
            <v>-4.7600000000000003E-3</v>
          </cell>
          <cell r="G657">
            <v>0.66308</v>
          </cell>
          <cell r="H657">
            <v>-0.12279</v>
          </cell>
          <cell r="J657">
            <v>1.5001409999999999</v>
          </cell>
          <cell r="K657">
            <v>45.884</v>
          </cell>
        </row>
        <row r="658">
          <cell r="A658" t="str">
            <v>4306.TW</v>
          </cell>
          <cell r="B658">
            <v>1.37</v>
          </cell>
          <cell r="C658">
            <v>0.66200000000000003</v>
          </cell>
          <cell r="E658">
            <v>6.9759995000000005E-2</v>
          </cell>
          <cell r="F658">
            <v>1.3860000000000001E-2</v>
          </cell>
          <cell r="G658">
            <v>0.16472999999999999</v>
          </cell>
          <cell r="H658">
            <v>4.9250003000000001E-2</v>
          </cell>
          <cell r="I658">
            <v>14.708029</v>
          </cell>
          <cell r="J658">
            <v>1.0594110000000001</v>
          </cell>
          <cell r="K658">
            <v>21.376000000000001</v>
          </cell>
        </row>
        <row r="659">
          <cell r="A659" t="str">
            <v>4414.TW</v>
          </cell>
          <cell r="B659">
            <v>-0.18</v>
          </cell>
          <cell r="C659">
            <v>0.70299999999999996</v>
          </cell>
          <cell r="D659">
            <v>1.7074468</v>
          </cell>
          <cell r="E659">
            <v>-0.12701999999999999</v>
          </cell>
          <cell r="F659">
            <v>-9.4999999999999998E-3</v>
          </cell>
          <cell r="G659">
            <v>0.16410999000000001</v>
          </cell>
          <cell r="H659">
            <v>7.1209999999999996E-2</v>
          </cell>
          <cell r="J659">
            <v>0.73539524999999994</v>
          </cell>
          <cell r="K659">
            <v>16.172999999999998</v>
          </cell>
        </row>
        <row r="660">
          <cell r="A660" t="str">
            <v>4426.TW</v>
          </cell>
          <cell r="B660">
            <v>-0.3</v>
          </cell>
          <cell r="E660">
            <v>-1.9279999999999999E-2</v>
          </cell>
          <cell r="F660">
            <v>-1.0959999999999999E-2</v>
          </cell>
          <cell r="G660">
            <v>0.13982000999999999</v>
          </cell>
          <cell r="H660">
            <v>-0.12142</v>
          </cell>
          <cell r="J660">
            <v>1.1042546</v>
          </cell>
          <cell r="K660">
            <v>7.4829999999999997</v>
          </cell>
        </row>
        <row r="661">
          <cell r="A661" t="str">
            <v>4438.TW</v>
          </cell>
          <cell r="B661">
            <v>5.92</v>
          </cell>
          <cell r="C661">
            <v>0.34499999999999997</v>
          </cell>
          <cell r="D661">
            <v>9.5708160000000007</v>
          </cell>
          <cell r="E661">
            <v>9.1770000000000004E-2</v>
          </cell>
          <cell r="F661">
            <v>3.5799999999999998E-2</v>
          </cell>
          <cell r="G661">
            <v>0.15018999999999999</v>
          </cell>
          <cell r="H661">
            <v>-5.0279997E-2</v>
          </cell>
          <cell r="I661">
            <v>18.83446</v>
          </cell>
          <cell r="J661">
            <v>1.4634849999999999</v>
          </cell>
          <cell r="K661">
            <v>160.047</v>
          </cell>
        </row>
        <row r="662">
          <cell r="A662" t="str">
            <v>4439.TW</v>
          </cell>
          <cell r="B662">
            <v>8.1999999999999993</v>
          </cell>
          <cell r="C662">
            <v>0.59499999999999997</v>
          </cell>
          <cell r="D662">
            <v>10.278579000000001</v>
          </cell>
          <cell r="E662">
            <v>9.6290000000000001E-2</v>
          </cell>
          <cell r="F662">
            <v>4.9500000000000002E-2</v>
          </cell>
          <cell r="G662">
            <v>0.21879000000000001</v>
          </cell>
          <cell r="H662">
            <v>7.5420000000000001E-2</v>
          </cell>
          <cell r="I662">
            <v>13.048780000000001</v>
          </cell>
          <cell r="J662">
            <v>1.2243264</v>
          </cell>
          <cell r="K662">
            <v>135.48699999999999</v>
          </cell>
        </row>
        <row r="663">
          <cell r="A663" t="str">
            <v>4440.TW</v>
          </cell>
          <cell r="B663">
            <v>1.02</v>
          </cell>
          <cell r="E663">
            <v>5.0130000000000001E-2</v>
          </cell>
          <cell r="F663">
            <v>6.6899999999999998E-3</v>
          </cell>
          <cell r="G663">
            <v>8.3960000000000007E-2</v>
          </cell>
          <cell r="H663">
            <v>3.031E-2</v>
          </cell>
          <cell r="I663">
            <v>25.294117</v>
          </cell>
          <cell r="J663">
            <v>1.3735824000000001</v>
          </cell>
          <cell r="K663">
            <v>14.435</v>
          </cell>
        </row>
        <row r="664">
          <cell r="A664" t="str">
            <v>4526.TW</v>
          </cell>
          <cell r="B664">
            <v>-0.19</v>
          </cell>
          <cell r="C664">
            <v>0.84199999999999997</v>
          </cell>
          <cell r="D664">
            <v>17.444443</v>
          </cell>
          <cell r="E664">
            <v>2.2550002E-2</v>
          </cell>
          <cell r="F664">
            <v>-7.0899999999999999E-3</v>
          </cell>
          <cell r="G664">
            <v>0.20397000000000001</v>
          </cell>
          <cell r="H664">
            <v>-7.2680004000000006E-2</v>
          </cell>
          <cell r="J664">
            <v>1.1779122</v>
          </cell>
          <cell r="K664">
            <v>29.905000000000001</v>
          </cell>
        </row>
        <row r="665">
          <cell r="A665" t="str">
            <v>4532.TW</v>
          </cell>
          <cell r="B665">
            <v>1.78</v>
          </cell>
          <cell r="D665">
            <v>14.5</v>
          </cell>
          <cell r="E665">
            <v>8.7319999999999995E-2</v>
          </cell>
          <cell r="F665">
            <v>2.6440000000000002E-2</v>
          </cell>
          <cell r="G665">
            <v>0.14734</v>
          </cell>
          <cell r="H665">
            <v>6.1890002E-2</v>
          </cell>
          <cell r="I665">
            <v>16.292134999999998</v>
          </cell>
          <cell r="J665">
            <v>1.4797429</v>
          </cell>
          <cell r="K665">
            <v>35.648000000000003</v>
          </cell>
        </row>
        <row r="666">
          <cell r="A666" t="str">
            <v>4536.TW</v>
          </cell>
          <cell r="B666">
            <v>16.190000000000001</v>
          </cell>
          <cell r="C666">
            <v>0.58799999999999997</v>
          </cell>
          <cell r="D666">
            <v>13.100576</v>
          </cell>
          <cell r="E666">
            <v>0.17908001000000001</v>
          </cell>
          <cell r="F666">
            <v>7.1100003999999994E-2</v>
          </cell>
          <cell r="G666">
            <v>0.32707000000000003</v>
          </cell>
          <cell r="H666">
            <v>0.18778</v>
          </cell>
          <cell r="I666">
            <v>12.631252999999999</v>
          </cell>
          <cell r="J666">
            <v>2.3119100000000001</v>
          </cell>
          <cell r="K666">
            <v>102.032</v>
          </cell>
        </row>
        <row r="667">
          <cell r="A667" t="str">
            <v>4540.TW</v>
          </cell>
          <cell r="B667">
            <v>-3.23</v>
          </cell>
          <cell r="C667">
            <v>0.81799999999999995</v>
          </cell>
          <cell r="D667">
            <v>11.1442</v>
          </cell>
          <cell r="E667">
            <v>-3.0779999999999998E-2</v>
          </cell>
          <cell r="F667">
            <v>-5.5999999999999999E-3</v>
          </cell>
          <cell r="G667">
            <v>0.16261</v>
          </cell>
          <cell r="H667">
            <v>-0.28569</v>
          </cell>
          <cell r="J667">
            <v>1.0378653</v>
          </cell>
          <cell r="K667">
            <v>27.081</v>
          </cell>
        </row>
        <row r="668">
          <cell r="A668" t="str">
            <v>4545.TW</v>
          </cell>
          <cell r="B668">
            <v>1.7</v>
          </cell>
          <cell r="C668">
            <v>0.34100000000000003</v>
          </cell>
          <cell r="D668">
            <v>10.862069</v>
          </cell>
          <cell r="E668">
            <v>4.4170000000000001E-2</v>
          </cell>
          <cell r="F668">
            <v>1.7239998999999999E-2</v>
          </cell>
          <cell r="G668">
            <v>0.18437000000000001</v>
          </cell>
          <cell r="H668">
            <v>-2.1229999999999999E-2</v>
          </cell>
          <cell r="I668">
            <v>25.941175000000001</v>
          </cell>
          <cell r="J668">
            <v>1.8225399</v>
          </cell>
          <cell r="K668">
            <v>26.95</v>
          </cell>
        </row>
        <row r="669">
          <cell r="A669" t="str">
            <v>4551.TW</v>
          </cell>
          <cell r="B669">
            <v>4.58</v>
          </cell>
          <cell r="C669">
            <v>0.871</v>
          </cell>
          <cell r="D669">
            <v>13.495837999999999</v>
          </cell>
          <cell r="E669">
            <v>6.3969999999999999E-2</v>
          </cell>
          <cell r="F669">
            <v>3.4389999999999997E-2</v>
          </cell>
          <cell r="G669">
            <v>0.21734999999999999</v>
          </cell>
          <cell r="H669">
            <v>0.11001000599999999</v>
          </cell>
          <cell r="I669">
            <v>24.781659999999999</v>
          </cell>
          <cell r="J669">
            <v>1.6490381000000001</v>
          </cell>
          <cell r="K669">
            <v>61.81</v>
          </cell>
        </row>
        <row r="670">
          <cell r="A670" t="str">
            <v>4552.TW</v>
          </cell>
          <cell r="B670">
            <v>3.16</v>
          </cell>
          <cell r="C670">
            <v>0.39</v>
          </cell>
          <cell r="D670">
            <v>2.9767910999999998</v>
          </cell>
          <cell r="E670">
            <v>6.1219999999999997E-2</v>
          </cell>
          <cell r="F670">
            <v>4.6880003000000003E-2</v>
          </cell>
          <cell r="G670">
            <v>0.22094</v>
          </cell>
          <cell r="H670">
            <v>7.0059999999999997E-2</v>
          </cell>
          <cell r="I670">
            <v>9.3354429999999997</v>
          </cell>
          <cell r="J670">
            <v>0.56099650000000001</v>
          </cell>
          <cell r="K670">
            <v>42.695999999999998</v>
          </cell>
        </row>
        <row r="671">
          <cell r="A671" t="str">
            <v>4555.TW</v>
          </cell>
          <cell r="B671">
            <v>-0.64</v>
          </cell>
          <cell r="C671">
            <v>0.19600000000000001</v>
          </cell>
          <cell r="D671">
            <v>18.947368999999998</v>
          </cell>
          <cell r="E671">
            <v>-1.14400005E-2</v>
          </cell>
          <cell r="F671">
            <v>-2.9199998999999998E-3</v>
          </cell>
          <cell r="G671">
            <v>0.27073999999999998</v>
          </cell>
          <cell r="H671">
            <v>-4.4880000000000003E-2</v>
          </cell>
          <cell r="J671">
            <v>1.3395513999999999</v>
          </cell>
          <cell r="K671">
            <v>20</v>
          </cell>
        </row>
        <row r="672">
          <cell r="A672" t="str">
            <v>4557.TW</v>
          </cell>
          <cell r="B672">
            <v>9.32</v>
          </cell>
          <cell r="D672">
            <v>18.827159999999999</v>
          </cell>
          <cell r="E672">
            <v>0.17649001</v>
          </cell>
          <cell r="F672">
            <v>7.2909996000000005E-2</v>
          </cell>
          <cell r="G672">
            <v>0.30748999999999999</v>
          </cell>
          <cell r="H672">
            <v>0.11181000000000001</v>
          </cell>
          <cell r="I672">
            <v>13.090128999999999</v>
          </cell>
          <cell r="J672">
            <v>2.3393160000000002</v>
          </cell>
          <cell r="K672">
            <v>78.700999999999993</v>
          </cell>
        </row>
        <row r="673">
          <cell r="A673" t="str">
            <v>4560.TW</v>
          </cell>
          <cell r="B673">
            <v>1.29</v>
          </cell>
          <cell r="C673">
            <v>0.24199999999999999</v>
          </cell>
          <cell r="E673">
            <v>5.7540002999999999E-2</v>
          </cell>
          <cell r="F673">
            <v>2.5309999E-2</v>
          </cell>
          <cell r="G673">
            <v>0.30736999999999998</v>
          </cell>
          <cell r="H673">
            <v>4.9320000000000003E-2</v>
          </cell>
          <cell r="I673">
            <v>28.914728</v>
          </cell>
          <cell r="J673">
            <v>1.4526053999999999</v>
          </cell>
          <cell r="K673">
            <v>18.472000000000001</v>
          </cell>
        </row>
        <row r="674">
          <cell r="A674" t="str">
            <v>4562.TW</v>
          </cell>
          <cell r="B674">
            <v>-1.03</v>
          </cell>
          <cell r="E674">
            <v>-8.9829995999999995E-2</v>
          </cell>
          <cell r="F674">
            <v>-2.35E-2</v>
          </cell>
          <cell r="G674">
            <v>0.31557000000000002</v>
          </cell>
          <cell r="H674">
            <v>-0.15976000000000001</v>
          </cell>
          <cell r="J674">
            <v>3.1413825000000002</v>
          </cell>
          <cell r="K674">
            <v>8.2690000000000001</v>
          </cell>
        </row>
        <row r="675">
          <cell r="A675" t="str">
            <v>4564.TW</v>
          </cell>
          <cell r="B675">
            <v>-1.94</v>
          </cell>
          <cell r="C675">
            <v>0.68600000000000005</v>
          </cell>
          <cell r="E675">
            <v>-8.6239990000000002E-2</v>
          </cell>
          <cell r="F675">
            <v>-2.726E-2</v>
          </cell>
          <cell r="G675">
            <v>-7.7859999999999999E-2</v>
          </cell>
          <cell r="H675">
            <v>-0.26091999999999999</v>
          </cell>
          <cell r="J675">
            <v>1.1685319000000001</v>
          </cell>
          <cell r="K675">
            <v>6.5910000000000002</v>
          </cell>
        </row>
        <row r="676">
          <cell r="A676" t="str">
            <v>4566.TW</v>
          </cell>
          <cell r="B676">
            <v>3.34</v>
          </cell>
          <cell r="C676">
            <v>0.82799999999999996</v>
          </cell>
          <cell r="D676">
            <v>12.787610000000001</v>
          </cell>
          <cell r="E676">
            <v>7.2069994999999998E-2</v>
          </cell>
          <cell r="F676">
            <v>1.686E-2</v>
          </cell>
          <cell r="G676">
            <v>0.22113000999999999</v>
          </cell>
          <cell r="H676">
            <v>3.2890000000000003E-2</v>
          </cell>
          <cell r="I676">
            <v>17.305389999999999</v>
          </cell>
          <cell r="J676">
            <v>1.3388306999999999</v>
          </cell>
          <cell r="K676">
            <v>48.764000000000003</v>
          </cell>
        </row>
        <row r="677">
          <cell r="A677" t="str">
            <v>4569.TW</v>
          </cell>
          <cell r="B677">
            <v>5.2</v>
          </cell>
          <cell r="G677">
            <v>0.19969000000000001</v>
          </cell>
          <cell r="H677">
            <v>8.4860000000000005E-2</v>
          </cell>
          <cell r="I677">
            <v>19.711538000000001</v>
          </cell>
          <cell r="J677">
            <v>1.2534239</v>
          </cell>
          <cell r="K677">
            <v>42.319000000000003</v>
          </cell>
        </row>
        <row r="678">
          <cell r="A678" t="str">
            <v>4571.TW</v>
          </cell>
          <cell r="B678">
            <v>6.11</v>
          </cell>
          <cell r="E678">
            <v>0.121079996</v>
          </cell>
          <cell r="F678">
            <v>5.4679999999999999E-2</v>
          </cell>
          <cell r="G678">
            <v>0.28599000000000002</v>
          </cell>
          <cell r="H678">
            <v>0.15935999000000001</v>
          </cell>
          <cell r="I678">
            <v>18.98527</v>
          </cell>
          <cell r="J678">
            <v>2.2459728999999999</v>
          </cell>
          <cell r="K678">
            <v>48.052</v>
          </cell>
        </row>
        <row r="679">
          <cell r="A679" t="str">
            <v>4572.TW</v>
          </cell>
          <cell r="B679">
            <v>6.83</v>
          </cell>
          <cell r="D679">
            <v>17.633410999999999</v>
          </cell>
          <cell r="E679">
            <v>0.14199999999999999</v>
          </cell>
          <cell r="F679">
            <v>8.0579996000000001E-2</v>
          </cell>
          <cell r="G679">
            <v>0.49001</v>
          </cell>
          <cell r="H679">
            <v>0.36191002</v>
          </cell>
          <cell r="I679">
            <v>22.254759</v>
          </cell>
          <cell r="J679">
            <v>3.0097222000000001</v>
          </cell>
          <cell r="K679">
            <v>22.378</v>
          </cell>
        </row>
        <row r="680">
          <cell r="A680" t="str">
            <v>4576.TW</v>
          </cell>
          <cell r="B680">
            <v>-0.2</v>
          </cell>
          <cell r="C680">
            <v>1.1240000000000001</v>
          </cell>
          <cell r="E680">
            <v>9.6600000000000002E-3</v>
          </cell>
          <cell r="F680">
            <v>2.7100000000000002E-3</v>
          </cell>
          <cell r="G680">
            <v>0.308</v>
          </cell>
          <cell r="H680">
            <v>4.5949999999999998E-2</v>
          </cell>
          <cell r="J680">
            <v>2.5950188999999999</v>
          </cell>
          <cell r="K680">
            <v>18.114999999999998</v>
          </cell>
        </row>
        <row r="681">
          <cell r="A681" t="str">
            <v>4581.TW</v>
          </cell>
          <cell r="B681">
            <v>5.8</v>
          </cell>
          <cell r="E681">
            <v>0.18507000000000001</v>
          </cell>
          <cell r="F681">
            <v>7.5389999999999999E-2</v>
          </cell>
          <cell r="G681">
            <v>0.31996000000000002</v>
          </cell>
          <cell r="H681">
            <v>0.16805999999999999</v>
          </cell>
          <cell r="I681">
            <v>11.017241500000001</v>
          </cell>
          <cell r="J681">
            <v>1.937538</v>
          </cell>
          <cell r="K681">
            <v>34.683999999999997</v>
          </cell>
        </row>
        <row r="682">
          <cell r="A682" t="str">
            <v>4583.TW</v>
          </cell>
          <cell r="B682">
            <v>13.04</v>
          </cell>
          <cell r="E682">
            <v>0.112440005</v>
          </cell>
          <cell r="F682">
            <v>5.2600003999999999E-2</v>
          </cell>
          <cell r="G682">
            <v>0.55317000000000005</v>
          </cell>
          <cell r="H682">
            <v>0.33865002</v>
          </cell>
          <cell r="I682">
            <v>21.855827000000001</v>
          </cell>
          <cell r="J682">
            <v>2.4248094999999998</v>
          </cell>
          <cell r="K682">
            <v>34.298999999999999</v>
          </cell>
        </row>
        <row r="683">
          <cell r="A683" t="str">
            <v>4588.TW</v>
          </cell>
          <cell r="E683">
            <v>0.22159999999999999</v>
          </cell>
          <cell r="F683">
            <v>7.6350000000000001E-2</v>
          </cell>
          <cell r="G683">
            <v>0.32919997000000001</v>
          </cell>
          <cell r="H683">
            <v>0.15511</v>
          </cell>
          <cell r="K683">
            <v>25.846</v>
          </cell>
        </row>
        <row r="684">
          <cell r="A684" t="str">
            <v>4720.TW</v>
          </cell>
          <cell r="B684">
            <v>0.34</v>
          </cell>
          <cell r="C684">
            <v>0.66100000000000003</v>
          </cell>
          <cell r="E684">
            <v>4.197E-2</v>
          </cell>
          <cell r="F684">
            <v>5.9699999999999996E-3</v>
          </cell>
          <cell r="G684">
            <v>0.19840999000000001</v>
          </cell>
          <cell r="H684">
            <v>-6.77E-3</v>
          </cell>
          <cell r="I684">
            <v>56.470590000000001</v>
          </cell>
          <cell r="J684">
            <v>1.4629687</v>
          </cell>
          <cell r="K684">
            <v>31.908999999999999</v>
          </cell>
        </row>
        <row r="685">
          <cell r="A685" t="str">
            <v>4722.TW</v>
          </cell>
          <cell r="B685">
            <v>2.2400000000000002</v>
          </cell>
          <cell r="C685">
            <v>0.34300000000000003</v>
          </cell>
          <cell r="D685">
            <v>11.80791</v>
          </cell>
          <cell r="E685">
            <v>5.765E-2</v>
          </cell>
          <cell r="F685">
            <v>2.2540000000000001E-2</v>
          </cell>
          <cell r="G685">
            <v>0.15275</v>
          </cell>
          <cell r="H685">
            <v>4.7789999999999999E-2</v>
          </cell>
          <cell r="I685">
            <v>18.660713000000001</v>
          </cell>
          <cell r="J685">
            <v>1.4470177</v>
          </cell>
          <cell r="K685">
            <v>34.545000000000002</v>
          </cell>
        </row>
        <row r="686">
          <cell r="A686" t="str">
            <v>4736.TW</v>
          </cell>
          <cell r="C686">
            <v>0.161</v>
          </cell>
          <cell r="D686">
            <v>14.612677</v>
          </cell>
          <cell r="E686">
            <v>0.10936999999999999</v>
          </cell>
          <cell r="F686">
            <v>4.8770000000000001E-2</v>
          </cell>
          <cell r="G686">
            <v>0.43118997999999997</v>
          </cell>
          <cell r="H686">
            <v>0.1719</v>
          </cell>
          <cell r="K686">
            <v>50.420999999999999</v>
          </cell>
        </row>
        <row r="687">
          <cell r="A687" t="str">
            <v>4737.TW</v>
          </cell>
          <cell r="B687">
            <v>0.11</v>
          </cell>
          <cell r="C687">
            <v>0.59</v>
          </cell>
          <cell r="D687">
            <v>21.73077</v>
          </cell>
          <cell r="E687">
            <v>3.2100000000000002E-3</v>
          </cell>
          <cell r="F687">
            <v>-1.6199999999999999E-3</v>
          </cell>
          <cell r="G687">
            <v>0.40765000000000001</v>
          </cell>
          <cell r="H687">
            <v>-4.2519998000000003E-2</v>
          </cell>
          <cell r="I687">
            <v>616.36365000000001</v>
          </cell>
          <cell r="J687">
            <v>2.0763153999999999</v>
          </cell>
          <cell r="K687">
            <v>28.895</v>
          </cell>
        </row>
        <row r="688">
          <cell r="A688" t="str">
            <v>4739.TW</v>
          </cell>
          <cell r="B688">
            <v>0.03</v>
          </cell>
          <cell r="C688">
            <v>1.631</v>
          </cell>
          <cell r="D688">
            <v>17.590675000000001</v>
          </cell>
          <cell r="E688">
            <v>-1.2120000000000001E-2</v>
          </cell>
          <cell r="F688">
            <v>-5.5100000000000001E-3</v>
          </cell>
          <cell r="G688">
            <v>3.3660000000000002E-2</v>
          </cell>
          <cell r="H688">
            <v>-2.0639998999999999E-2</v>
          </cell>
          <cell r="I688">
            <v>2263.3335000000002</v>
          </cell>
          <cell r="J688">
            <v>1.4752531</v>
          </cell>
          <cell r="K688">
            <v>48.371000000000002</v>
          </cell>
        </row>
        <row r="689">
          <cell r="A689" t="str">
            <v>4746.TW</v>
          </cell>
          <cell r="B689">
            <v>0.46</v>
          </cell>
          <cell r="D689">
            <v>10.877993</v>
          </cell>
          <cell r="E689">
            <v>-1.0410000000000001E-2</v>
          </cell>
          <cell r="F689">
            <v>3.7409999999999999E-2</v>
          </cell>
          <cell r="G689">
            <v>0.45009997000000002</v>
          </cell>
          <cell r="H689">
            <v>0.18293000000000001</v>
          </cell>
          <cell r="I689">
            <v>207.3913</v>
          </cell>
          <cell r="J689">
            <v>1.5328995000000001</v>
          </cell>
          <cell r="K689">
            <v>37.923999999999999</v>
          </cell>
        </row>
        <row r="690">
          <cell r="A690" t="str">
            <v>4755.TW</v>
          </cell>
          <cell r="B690">
            <v>4.5599999999999996</v>
          </cell>
          <cell r="D690">
            <v>15.891474000000001</v>
          </cell>
          <cell r="E690">
            <v>0.105100006</v>
          </cell>
          <cell r="F690">
            <v>4.6899999999999997E-2</v>
          </cell>
          <cell r="G690">
            <v>0.21382999999999999</v>
          </cell>
          <cell r="H690">
            <v>0.1153</v>
          </cell>
          <cell r="I690">
            <v>31.4693</v>
          </cell>
          <cell r="J690">
            <v>3.3296207999999998</v>
          </cell>
          <cell r="K690">
            <v>48.886000000000003</v>
          </cell>
        </row>
        <row r="691">
          <cell r="A691" t="str">
            <v>4763.TW</v>
          </cell>
          <cell r="B691">
            <v>80.150000000000006</v>
          </cell>
          <cell r="C691">
            <v>1.1519999999999999</v>
          </cell>
          <cell r="D691">
            <v>6.8654019999999996</v>
          </cell>
          <cell r="E691">
            <v>0.74744003999999997</v>
          </cell>
          <cell r="F691">
            <v>0.43423998000000003</v>
          </cell>
          <cell r="G691">
            <v>0.62478999999999996</v>
          </cell>
          <cell r="H691">
            <v>0.60777999999999999</v>
          </cell>
          <cell r="I691">
            <v>10.430443</v>
          </cell>
          <cell r="J691">
            <v>7.0413639999999997</v>
          </cell>
          <cell r="K691">
            <v>133.18899999999999</v>
          </cell>
        </row>
        <row r="692">
          <cell r="A692" t="str">
            <v>4764.TW</v>
          </cell>
          <cell r="B692">
            <v>-1.08</v>
          </cell>
          <cell r="E692">
            <v>-4.1490002999999998E-2</v>
          </cell>
          <cell r="F692">
            <v>-1.5140001E-2</v>
          </cell>
          <cell r="G692">
            <v>0.11236</v>
          </cell>
          <cell r="H692">
            <v>-5.9830000000000001E-2</v>
          </cell>
          <cell r="J692">
            <v>1.4009913000000001</v>
          </cell>
          <cell r="K692">
            <v>26.254000000000001</v>
          </cell>
        </row>
        <row r="693">
          <cell r="A693" t="str">
            <v>4766.TW</v>
          </cell>
          <cell r="B693">
            <v>20.059999999999999</v>
          </cell>
          <cell r="C693">
            <v>0.55800000000000005</v>
          </cell>
          <cell r="D693">
            <v>15.225066</v>
          </cell>
          <cell r="E693">
            <v>0.17002001</v>
          </cell>
          <cell r="F693">
            <v>7.6539999999999997E-2</v>
          </cell>
          <cell r="G693">
            <v>0.31535997999999998</v>
          </cell>
          <cell r="H693">
            <v>0.16816</v>
          </cell>
          <cell r="I693">
            <v>17.198404</v>
          </cell>
          <cell r="J693">
            <v>3.1567101000000002</v>
          </cell>
          <cell r="K693">
            <v>170.69800000000001</v>
          </cell>
        </row>
        <row r="694">
          <cell r="A694" t="str">
            <v>4770.TW</v>
          </cell>
          <cell r="B694">
            <v>20.46</v>
          </cell>
          <cell r="C694">
            <v>1.081</v>
          </cell>
          <cell r="D694">
            <v>14.891223</v>
          </cell>
          <cell r="E694">
            <v>0.23753001000000001</v>
          </cell>
          <cell r="F694">
            <v>0.12839999999999999</v>
          </cell>
          <cell r="G694">
            <v>0.46448</v>
          </cell>
          <cell r="H694">
            <v>0.38162000000000001</v>
          </cell>
          <cell r="I694">
            <v>19.403714999999998</v>
          </cell>
          <cell r="J694">
            <v>4.2546353000000003</v>
          </cell>
          <cell r="K694">
            <v>71.756</v>
          </cell>
        </row>
        <row r="695">
          <cell r="A695" t="str">
            <v>4771.TW</v>
          </cell>
          <cell r="E695">
            <v>0.26984000000000002</v>
          </cell>
          <cell r="F695">
            <v>0.13075000000000001</v>
          </cell>
          <cell r="G695">
            <v>0.40943000000000002</v>
          </cell>
          <cell r="H695">
            <v>0.31133</v>
          </cell>
          <cell r="K695">
            <v>53.847000000000001</v>
          </cell>
        </row>
        <row r="696">
          <cell r="A696" t="str">
            <v>4807.TW</v>
          </cell>
          <cell r="B696">
            <v>-4.5</v>
          </cell>
          <cell r="C696">
            <v>0.93300000000000005</v>
          </cell>
          <cell r="D696">
            <v>4.0632320000000002</v>
          </cell>
          <cell r="E696">
            <v>-0.17242001000000001</v>
          </cell>
          <cell r="F696">
            <v>-0.10038</v>
          </cell>
          <cell r="G696">
            <v>3.7510000000000002E-2</v>
          </cell>
          <cell r="H696">
            <v>-5.6469999999999999E-2</v>
          </cell>
          <cell r="J696">
            <v>0.86793399999999998</v>
          </cell>
          <cell r="K696">
            <v>29.917999999999999</v>
          </cell>
        </row>
        <row r="697">
          <cell r="A697" t="str">
            <v>4904.TW</v>
          </cell>
          <cell r="B697">
            <v>3.38</v>
          </cell>
          <cell r="C697">
            <v>-2E-3</v>
          </cell>
          <cell r="D697">
            <v>22.602740000000001</v>
          </cell>
          <cell r="E697">
            <v>0.14232998999999999</v>
          </cell>
          <cell r="F697">
            <v>4.9110000000000001E-2</v>
          </cell>
          <cell r="G697">
            <v>0.30286000000000002</v>
          </cell>
          <cell r="H697">
            <v>0.13666001</v>
          </cell>
          <cell r="I697">
            <v>24.408283000000001</v>
          </cell>
          <cell r="J697">
            <v>3.2031372</v>
          </cell>
          <cell r="K697">
            <v>28.895</v>
          </cell>
        </row>
        <row r="698">
          <cell r="A698" t="str">
            <v>4906.TW</v>
          </cell>
          <cell r="B698">
            <v>1.39</v>
          </cell>
          <cell r="C698">
            <v>0.56999999999999995</v>
          </cell>
          <cell r="D698">
            <v>12.820945999999999</v>
          </cell>
          <cell r="E698">
            <v>4.1059999999999999E-2</v>
          </cell>
          <cell r="F698">
            <v>1.238E-2</v>
          </cell>
          <cell r="G698">
            <v>0.106029995</v>
          </cell>
          <cell r="H698">
            <v>9.1900009999999997E-3</v>
          </cell>
          <cell r="I698">
            <v>27.302157999999999</v>
          </cell>
          <cell r="J698">
            <v>1.1826483000000001</v>
          </cell>
          <cell r="K698">
            <v>66.311000000000007</v>
          </cell>
        </row>
        <row r="699">
          <cell r="A699" t="str">
            <v>4912.TW</v>
          </cell>
          <cell r="B699">
            <v>5.01</v>
          </cell>
          <cell r="C699">
            <v>1.022</v>
          </cell>
          <cell r="D699">
            <v>10.55336</v>
          </cell>
          <cell r="E699">
            <v>7.961E-2</v>
          </cell>
          <cell r="F699">
            <v>2.717E-2</v>
          </cell>
          <cell r="G699">
            <v>0.2606</v>
          </cell>
          <cell r="H699">
            <v>0.10724</v>
          </cell>
          <cell r="I699">
            <v>26.646705999999998</v>
          </cell>
          <cell r="J699">
            <v>2.4312510000000001</v>
          </cell>
          <cell r="K699">
            <v>74.995999999999995</v>
          </cell>
        </row>
        <row r="700">
          <cell r="A700" t="str">
            <v>4915.TW</v>
          </cell>
          <cell r="B700">
            <v>5.46</v>
          </cell>
          <cell r="D700">
            <v>13.454040000000001</v>
          </cell>
          <cell r="E700">
            <v>0.13543999000000001</v>
          </cell>
          <cell r="F700">
            <v>3.6429997999999998E-2</v>
          </cell>
          <cell r="G700">
            <v>0.16087000000000001</v>
          </cell>
          <cell r="H700">
            <v>4.3040000000000002E-2</v>
          </cell>
          <cell r="I700">
            <v>17.692307</v>
          </cell>
          <cell r="J700">
            <v>2.4094582</v>
          </cell>
          <cell r="K700">
            <v>131.249</v>
          </cell>
        </row>
        <row r="701">
          <cell r="A701" t="str">
            <v>4916.TW</v>
          </cell>
          <cell r="B701">
            <v>0.73</v>
          </cell>
          <cell r="C701">
            <v>0.78700000000000003</v>
          </cell>
          <cell r="D701">
            <v>8.8000000000000007</v>
          </cell>
          <cell r="E701">
            <v>4.6199999999999998E-2</v>
          </cell>
          <cell r="F701">
            <v>2.7409999000000001E-2</v>
          </cell>
          <cell r="G701">
            <v>0.14024</v>
          </cell>
          <cell r="H701">
            <v>-4.6100000000000004E-3</v>
          </cell>
          <cell r="I701">
            <v>42.191780000000001</v>
          </cell>
          <cell r="J701">
            <v>1.5126957999999999</v>
          </cell>
          <cell r="K701">
            <v>37.194000000000003</v>
          </cell>
        </row>
        <row r="702">
          <cell r="A702" t="str">
            <v>4919.TW</v>
          </cell>
          <cell r="B702">
            <v>5.13</v>
          </cell>
          <cell r="D702">
            <v>17.14472</v>
          </cell>
          <cell r="E702">
            <v>0.13857000999999999</v>
          </cell>
          <cell r="F702">
            <v>3.2329999999999998E-2</v>
          </cell>
          <cell r="G702">
            <v>0.40921999999999997</v>
          </cell>
          <cell r="H702">
            <v>5.382E-2</v>
          </cell>
          <cell r="I702">
            <v>25.633527999999998</v>
          </cell>
          <cell r="J702">
            <v>3.4971542000000002</v>
          </cell>
          <cell r="K702">
            <v>82.950999999999993</v>
          </cell>
        </row>
        <row r="703">
          <cell r="A703" t="str">
            <v>4927.TW</v>
          </cell>
          <cell r="B703">
            <v>-5.2</v>
          </cell>
          <cell r="C703">
            <v>0.81899999999999995</v>
          </cell>
          <cell r="D703">
            <v>5.0936326999999997</v>
          </cell>
          <cell r="E703">
            <v>-0.14074</v>
          </cell>
          <cell r="F703">
            <v>-2.6159999999999999E-2</v>
          </cell>
          <cell r="G703">
            <v>6.8070000000000006E-2</v>
          </cell>
          <cell r="H703">
            <v>-8.2229994000000001E-2</v>
          </cell>
          <cell r="J703">
            <v>1.1998587999999999</v>
          </cell>
          <cell r="K703">
            <v>63.965000000000003</v>
          </cell>
        </row>
        <row r="704">
          <cell r="A704" t="str">
            <v>4930.TW</v>
          </cell>
          <cell r="B704">
            <v>3.79</v>
          </cell>
          <cell r="C704">
            <v>0.64300000000000002</v>
          </cell>
          <cell r="E704">
            <v>0.10003000500000001</v>
          </cell>
          <cell r="F704">
            <v>2.3039997999999999E-2</v>
          </cell>
          <cell r="G704">
            <v>0.186</v>
          </cell>
          <cell r="H704">
            <v>4.7379999999999999E-2</v>
          </cell>
          <cell r="I704">
            <v>9.0501319999999996</v>
          </cell>
          <cell r="J704">
            <v>0.8508211</v>
          </cell>
          <cell r="K704">
            <v>86.31</v>
          </cell>
        </row>
        <row r="705">
          <cell r="A705" t="str">
            <v>4934.TW</v>
          </cell>
          <cell r="B705">
            <v>-0.63</v>
          </cell>
          <cell r="C705">
            <v>0.80300000000000005</v>
          </cell>
          <cell r="E705">
            <v>-7.9350000000000004E-2</v>
          </cell>
          <cell r="F705">
            <v>-2.6789998999999998E-2</v>
          </cell>
          <cell r="G705">
            <v>0.11696999499999999</v>
          </cell>
          <cell r="H705">
            <v>-1.03884</v>
          </cell>
          <cell r="J705">
            <v>2.4392843000000002</v>
          </cell>
          <cell r="K705">
            <v>9.5340000000000007</v>
          </cell>
        </row>
        <row r="706">
          <cell r="A706" t="str">
            <v>4935.TW</v>
          </cell>
          <cell r="B706">
            <v>4.33</v>
          </cell>
          <cell r="C706">
            <v>0.58299999999999996</v>
          </cell>
          <cell r="D706">
            <v>4.4344206000000002</v>
          </cell>
          <cell r="E706">
            <v>4.0730000000000002E-2</v>
          </cell>
          <cell r="F706">
            <v>1.051E-2</v>
          </cell>
          <cell r="G706">
            <v>0.14835999999999999</v>
          </cell>
          <cell r="H706">
            <v>5.4250001999999999E-2</v>
          </cell>
          <cell r="I706">
            <v>14.757505999999999</v>
          </cell>
          <cell r="J706">
            <v>1.026605</v>
          </cell>
          <cell r="K706">
            <v>46.094000000000001</v>
          </cell>
        </row>
        <row r="707">
          <cell r="A707" t="str">
            <v>4938.TW</v>
          </cell>
          <cell r="B707">
            <v>5.94</v>
          </cell>
          <cell r="C707">
            <v>0.54</v>
          </cell>
          <cell r="D707">
            <v>14.266304</v>
          </cell>
          <cell r="E707">
            <v>8.4199999999999997E-2</v>
          </cell>
          <cell r="F707">
            <v>1.6400000000000001E-2</v>
          </cell>
          <cell r="G707">
            <v>3.8960000000000002E-2</v>
          </cell>
          <cell r="H707">
            <v>1.2070000000000001E-2</v>
          </cell>
          <cell r="I707">
            <v>17.676767000000002</v>
          </cell>
          <cell r="J707">
            <v>1.4819833</v>
          </cell>
          <cell r="K707">
            <v>446.24200000000002</v>
          </cell>
        </row>
        <row r="708">
          <cell r="A708" t="str">
            <v>4942.TW</v>
          </cell>
          <cell r="B708">
            <v>4.5599999999999996</v>
          </cell>
          <cell r="D708">
            <v>10.021504</v>
          </cell>
          <cell r="E708">
            <v>7.7470004999999995E-2</v>
          </cell>
          <cell r="F708">
            <v>4.1459999999999997E-2</v>
          </cell>
          <cell r="G708">
            <v>0.24499000000000001</v>
          </cell>
          <cell r="H708">
            <v>9.3350000000000002E-2</v>
          </cell>
          <cell r="I708">
            <v>10.219298</v>
          </cell>
          <cell r="J708">
            <v>0.76943399999999995</v>
          </cell>
          <cell r="K708">
            <v>41.911999999999999</v>
          </cell>
        </row>
        <row r="709">
          <cell r="A709" t="str">
            <v>4943.TW</v>
          </cell>
          <cell r="B709">
            <v>-2.76</v>
          </cell>
          <cell r="C709">
            <v>0.80400000000000005</v>
          </cell>
          <cell r="D709">
            <v>1.672158</v>
          </cell>
          <cell r="E709">
            <v>-1.8806799999999999</v>
          </cell>
          <cell r="F709">
            <v>-8.4970000000000004E-2</v>
          </cell>
          <cell r="G709">
            <v>-1.6910000000000001E-2</v>
          </cell>
          <cell r="H709">
            <v>-0.18457999999999999</v>
          </cell>
          <cell r="J709">
            <v>12.5</v>
          </cell>
          <cell r="K709">
            <v>19.259</v>
          </cell>
        </row>
        <row r="710">
          <cell r="A710" t="str">
            <v>4949.TW</v>
          </cell>
          <cell r="E710">
            <v>4.0039999999999999E-2</v>
          </cell>
          <cell r="F710">
            <v>2.2210000000000001E-2</v>
          </cell>
          <cell r="G710">
            <v>0.21681998999999999</v>
          </cell>
          <cell r="H710">
            <v>-9.5610000000000001E-2</v>
          </cell>
          <cell r="K710">
            <v>60.832999999999998</v>
          </cell>
        </row>
        <row r="711">
          <cell r="A711" t="str">
            <v>4952.TW</v>
          </cell>
          <cell r="B711">
            <v>1.8</v>
          </cell>
          <cell r="C711">
            <v>0.45400000000000001</v>
          </cell>
          <cell r="D711">
            <v>21.449276000000001</v>
          </cell>
          <cell r="E711">
            <v>7.281E-2</v>
          </cell>
          <cell r="F711">
            <v>3.4380000000000001E-2</v>
          </cell>
          <cell r="G711">
            <v>0.37944</v>
          </cell>
          <cell r="H711">
            <v>5.4109997999999999E-2</v>
          </cell>
          <cell r="I711">
            <v>41.111109999999996</v>
          </cell>
          <cell r="J711">
            <v>3.8165969999999998</v>
          </cell>
          <cell r="K711">
            <v>19.914999999999999</v>
          </cell>
        </row>
        <row r="712">
          <cell r="A712" t="str">
            <v>4956.TW</v>
          </cell>
          <cell r="B712">
            <v>-1.26</v>
          </cell>
          <cell r="D712">
            <v>13.216374</v>
          </cell>
          <cell r="E712">
            <v>-7.1319999999999995E-2</v>
          </cell>
          <cell r="F712">
            <v>-3.8199999999999998E-2</v>
          </cell>
          <cell r="G712">
            <v>1.2630000000000001E-2</v>
          </cell>
          <cell r="H712">
            <v>-0.13144</v>
          </cell>
          <cell r="J712">
            <v>1.3276937</v>
          </cell>
          <cell r="K712">
            <v>11.013</v>
          </cell>
        </row>
        <row r="713">
          <cell r="A713" t="str">
            <v>4958.TW</v>
          </cell>
          <cell r="B713">
            <v>6.84</v>
          </cell>
          <cell r="C713">
            <v>0.78200000000000003</v>
          </cell>
          <cell r="D713">
            <v>10.441941</v>
          </cell>
          <cell r="E713">
            <v>7.4529999999999999E-2</v>
          </cell>
          <cell r="F713">
            <v>2.2869998999999998E-2</v>
          </cell>
          <cell r="G713">
            <v>0.18193999999999999</v>
          </cell>
          <cell r="H713">
            <v>2.2839999E-2</v>
          </cell>
          <cell r="I713">
            <v>17.616959000000001</v>
          </cell>
          <cell r="J713">
            <v>1.1600258000000001</v>
          </cell>
          <cell r="K713">
            <v>161.238</v>
          </cell>
        </row>
        <row r="714">
          <cell r="A714" t="str">
            <v>4960.TW</v>
          </cell>
          <cell r="B714">
            <v>-0.68</v>
          </cell>
          <cell r="C714">
            <v>0.99399999999999999</v>
          </cell>
          <cell r="D714">
            <v>-30.612244</v>
          </cell>
          <cell r="E714">
            <v>-5.7660000000000003E-2</v>
          </cell>
          <cell r="F714">
            <v>-2.2739999E-2</v>
          </cell>
          <cell r="G714">
            <v>3.9510000000000003E-2</v>
          </cell>
          <cell r="H714">
            <v>-6.6850000000000007E-2</v>
          </cell>
          <cell r="J714">
            <v>0.93527870000000002</v>
          </cell>
          <cell r="K714">
            <v>15.750999999999999</v>
          </cell>
        </row>
        <row r="715">
          <cell r="A715" t="str">
            <v>4961.TW</v>
          </cell>
          <cell r="B715">
            <v>14.15</v>
          </cell>
          <cell r="D715">
            <v>12.482435000000001</v>
          </cell>
          <cell r="E715">
            <v>0.11013000000000001</v>
          </cell>
          <cell r="F715">
            <v>5.4679999999999999E-2</v>
          </cell>
          <cell r="G715">
            <v>0.32333001</v>
          </cell>
          <cell r="H715">
            <v>0.10285</v>
          </cell>
          <cell r="I715">
            <v>18.833922999999999</v>
          </cell>
          <cell r="J715">
            <v>1.8244426</v>
          </cell>
          <cell r="K715">
            <v>110.443</v>
          </cell>
        </row>
        <row r="716">
          <cell r="A716" t="str">
            <v>4967.TW</v>
          </cell>
          <cell r="B716">
            <v>7.47</v>
          </cell>
          <cell r="C716">
            <v>0.83</v>
          </cell>
          <cell r="E716">
            <v>0.24678</v>
          </cell>
          <cell r="F716">
            <v>5.0349999999999999E-2</v>
          </cell>
          <cell r="G716">
            <v>0.105450004</v>
          </cell>
          <cell r="H716">
            <v>0.11545999</v>
          </cell>
          <cell r="I716">
            <v>15.127174999999999</v>
          </cell>
          <cell r="J716">
            <v>3.0338829</v>
          </cell>
          <cell r="K716">
            <v>256.46800000000002</v>
          </cell>
        </row>
        <row r="717">
          <cell r="A717" t="str">
            <v>4968.TW</v>
          </cell>
          <cell r="B717">
            <v>-1.17</v>
          </cell>
          <cell r="C717">
            <v>2.1709999999999998</v>
          </cell>
          <cell r="D717">
            <v>31.134969999999999</v>
          </cell>
          <cell r="E717">
            <v>-4.6719997999999999E-2</v>
          </cell>
          <cell r="F717">
            <v>-3.5209999999999998E-2</v>
          </cell>
          <cell r="G717">
            <v>0.28804000000000002</v>
          </cell>
          <cell r="H717">
            <v>4.0000000000000002E-4</v>
          </cell>
          <cell r="J717">
            <v>8.2246170000000003</v>
          </cell>
          <cell r="K717">
            <v>35.523000000000003</v>
          </cell>
        </row>
        <row r="718">
          <cell r="A718" t="str">
            <v>4976.TW</v>
          </cell>
          <cell r="B718">
            <v>-1.5</v>
          </cell>
          <cell r="C718">
            <v>1.5329999999999999</v>
          </cell>
          <cell r="D718">
            <v>31.655628</v>
          </cell>
          <cell r="E718">
            <v>-9.9630005999999993E-2</v>
          </cell>
          <cell r="F718">
            <v>-5.6110001999999999E-2</v>
          </cell>
          <cell r="G718">
            <v>-0.13918</v>
          </cell>
          <cell r="H718">
            <v>-0.49807000000000001</v>
          </cell>
          <cell r="J718">
            <v>2.6543758</v>
          </cell>
          <cell r="K718">
            <v>6.7389999999999999</v>
          </cell>
        </row>
        <row r="719">
          <cell r="A719" t="str">
            <v>4977.TW</v>
          </cell>
          <cell r="B719">
            <v>1.89</v>
          </cell>
          <cell r="D719">
            <v>19.336735000000001</v>
          </cell>
          <cell r="E719">
            <v>3.458E-2</v>
          </cell>
          <cell r="F719">
            <v>-9.5E-4</v>
          </cell>
          <cell r="G719">
            <v>0.15423000000000001</v>
          </cell>
          <cell r="H719">
            <v>-0.18471001000000001</v>
          </cell>
          <cell r="I719">
            <v>40.105823999999998</v>
          </cell>
          <cell r="J719">
            <v>1.5844151</v>
          </cell>
          <cell r="K719">
            <v>13.765000000000001</v>
          </cell>
        </row>
        <row r="720">
          <cell r="A720" t="str">
            <v>4989.TW</v>
          </cell>
          <cell r="B720">
            <v>-1.1399999999999999</v>
          </cell>
          <cell r="E720">
            <v>-6.9460005000000005E-2</v>
          </cell>
          <cell r="F720">
            <v>-5.6660000000000002E-2</v>
          </cell>
          <cell r="G720">
            <v>-3.1850000000000003E-2</v>
          </cell>
          <cell r="H720">
            <v>-9.6659999999999996E-2</v>
          </cell>
          <cell r="J720">
            <v>1.6569567000000001</v>
          </cell>
          <cell r="K720">
            <v>23.613</v>
          </cell>
        </row>
        <row r="721">
          <cell r="A721" t="str">
            <v>4994.TW</v>
          </cell>
          <cell r="B721">
            <v>3.33</v>
          </cell>
          <cell r="D721">
            <v>37.652439999999999</v>
          </cell>
          <cell r="E721">
            <v>0.17334999000000001</v>
          </cell>
          <cell r="F721">
            <v>7.9060000000000005E-2</v>
          </cell>
          <cell r="G721">
            <v>0.61050000000000004</v>
          </cell>
          <cell r="H721">
            <v>0.30212998000000002</v>
          </cell>
          <cell r="I721">
            <v>37.087090000000003</v>
          </cell>
          <cell r="J721">
            <v>6.2741312999999996</v>
          </cell>
          <cell r="K721">
            <v>25.286000000000001</v>
          </cell>
        </row>
        <row r="722">
          <cell r="A722" t="str">
            <v>4999.TW</v>
          </cell>
          <cell r="B722">
            <v>1.0900000000000001</v>
          </cell>
          <cell r="C722">
            <v>0.56599999999999995</v>
          </cell>
          <cell r="D722">
            <v>26.268656</v>
          </cell>
          <cell r="E722">
            <v>1.1000000000000001E-3</v>
          </cell>
          <cell r="F722">
            <v>-3.4499999999999999E-3</v>
          </cell>
          <cell r="G722">
            <v>0.16405001</v>
          </cell>
          <cell r="H722">
            <v>1.1670000999999999E-2</v>
          </cell>
          <cell r="I722">
            <v>32.293579999999999</v>
          </cell>
          <cell r="J722">
            <v>0.76468544999999999</v>
          </cell>
          <cell r="K722">
            <v>25.925000000000001</v>
          </cell>
        </row>
        <row r="723">
          <cell r="A723" t="str">
            <v>5007.TW</v>
          </cell>
          <cell r="B723">
            <v>3.57</v>
          </cell>
          <cell r="C723">
            <v>0.29799999999999999</v>
          </cell>
          <cell r="D723">
            <v>13.3802805</v>
          </cell>
          <cell r="E723">
            <v>0.14087</v>
          </cell>
          <cell r="F723">
            <v>8.5419999999999996E-2</v>
          </cell>
          <cell r="G723">
            <v>0.24643000000000001</v>
          </cell>
          <cell r="H723">
            <v>0.18211000999999999</v>
          </cell>
          <cell r="I723">
            <v>15.966386999999999</v>
          </cell>
          <cell r="J723">
            <v>2.4129027999999999</v>
          </cell>
          <cell r="K723">
            <v>22.53</v>
          </cell>
        </row>
        <row r="724">
          <cell r="A724" t="str">
            <v>5203.TW</v>
          </cell>
          <cell r="B724">
            <v>3.33</v>
          </cell>
          <cell r="D724">
            <v>20.389343</v>
          </cell>
          <cell r="E724">
            <v>5.7169999999999999E-2</v>
          </cell>
          <cell r="F724">
            <v>1.6060000000000001E-2</v>
          </cell>
          <cell r="G724">
            <v>0.85768999999999995</v>
          </cell>
          <cell r="H724">
            <v>6.9959999999999994E-2</v>
          </cell>
          <cell r="I724">
            <v>29.87988</v>
          </cell>
          <cell r="J724">
            <v>1.6925798999999999</v>
          </cell>
          <cell r="K724">
            <v>24.425000000000001</v>
          </cell>
        </row>
        <row r="725">
          <cell r="A725" t="str">
            <v>5215.TW</v>
          </cell>
          <cell r="B725">
            <v>3.11</v>
          </cell>
          <cell r="C725">
            <v>0.41799999999999998</v>
          </cell>
          <cell r="E725">
            <v>5.3249999999999999E-2</v>
          </cell>
          <cell r="F725">
            <v>3.644E-2</v>
          </cell>
          <cell r="G725">
            <v>0.26959</v>
          </cell>
          <cell r="H725">
            <v>0.14180999999999999</v>
          </cell>
          <cell r="I725">
            <v>17.106110000000001</v>
          </cell>
          <cell r="J725">
            <v>1.0295513000000001</v>
          </cell>
          <cell r="K725">
            <v>39.213000000000001</v>
          </cell>
        </row>
        <row r="726">
          <cell r="A726" t="str">
            <v>5222.TW</v>
          </cell>
          <cell r="B726">
            <v>6.18</v>
          </cell>
          <cell r="C726">
            <v>0.54300000000000004</v>
          </cell>
          <cell r="D726">
            <v>22.771587</v>
          </cell>
          <cell r="E726">
            <v>0.23455000000000001</v>
          </cell>
          <cell r="F726">
            <v>0.11575000000000001</v>
          </cell>
          <cell r="G726">
            <v>0.54831004000000005</v>
          </cell>
          <cell r="H726">
            <v>0.28717999999999999</v>
          </cell>
          <cell r="I726">
            <v>26.456312</v>
          </cell>
          <cell r="J726">
            <v>5.4087132999999996</v>
          </cell>
          <cell r="K726">
            <v>17.611000000000001</v>
          </cell>
        </row>
        <row r="727">
          <cell r="A727" t="str">
            <v>5225.TW</v>
          </cell>
          <cell r="B727">
            <v>8.34</v>
          </cell>
          <cell r="C727">
            <v>0.57299999999999995</v>
          </cell>
          <cell r="D727">
            <v>16.530054</v>
          </cell>
          <cell r="E727">
            <v>0.20943001</v>
          </cell>
          <cell r="F727">
            <v>6.0850002E-2</v>
          </cell>
          <cell r="G727">
            <v>0.15537000000000001</v>
          </cell>
          <cell r="H727">
            <v>5.2270003000000002E-2</v>
          </cell>
          <cell r="I727">
            <v>14.508393</v>
          </cell>
          <cell r="J727">
            <v>3.0287860000000002</v>
          </cell>
          <cell r="K727">
            <v>160.04900000000001</v>
          </cell>
        </row>
        <row r="728">
          <cell r="A728" t="str">
            <v>5234.TW</v>
          </cell>
          <cell r="B728">
            <v>5.23</v>
          </cell>
          <cell r="D728">
            <v>19.931664000000001</v>
          </cell>
          <cell r="E728">
            <v>0.19467999999999999</v>
          </cell>
          <cell r="F728">
            <v>8.294E-2</v>
          </cell>
          <cell r="G728">
            <v>0.35347998000000003</v>
          </cell>
          <cell r="H728">
            <v>0.12676999999999999</v>
          </cell>
          <cell r="I728">
            <v>33.460804000000003</v>
          </cell>
          <cell r="J728">
            <v>6.356471</v>
          </cell>
          <cell r="K728">
            <v>41.374000000000002</v>
          </cell>
        </row>
        <row r="729">
          <cell r="A729" t="str">
            <v>5243.TW</v>
          </cell>
          <cell r="B729">
            <v>3.17</v>
          </cell>
          <cell r="D729">
            <v>21.149826000000001</v>
          </cell>
          <cell r="E729">
            <v>7.1329996000000007E-2</v>
          </cell>
          <cell r="F729">
            <v>3.968E-2</v>
          </cell>
          <cell r="G729">
            <v>0.19239001</v>
          </cell>
          <cell r="H729">
            <v>6.3490000000000005E-2</v>
          </cell>
          <cell r="I729">
            <v>19.148264000000001</v>
          </cell>
          <cell r="J729">
            <v>1.3022397999999999</v>
          </cell>
          <cell r="K729">
            <v>67.978999999999999</v>
          </cell>
        </row>
        <row r="730">
          <cell r="A730" t="str">
            <v>5244.TW</v>
          </cell>
          <cell r="B730">
            <v>2.4900000000000002</v>
          </cell>
          <cell r="E730">
            <v>0.100959994</v>
          </cell>
          <cell r="F730">
            <v>5.1620002999999998E-2</v>
          </cell>
          <cell r="G730">
            <v>0.46580001999999998</v>
          </cell>
          <cell r="H730">
            <v>0.15273</v>
          </cell>
          <cell r="I730">
            <v>17.289155999999998</v>
          </cell>
          <cell r="J730">
            <v>1.7086724</v>
          </cell>
          <cell r="K730">
            <v>12.798</v>
          </cell>
        </row>
        <row r="731">
          <cell r="A731" t="str">
            <v>5258.TW</v>
          </cell>
          <cell r="B731">
            <v>8.58</v>
          </cell>
          <cell r="C731">
            <v>0.95799999999999996</v>
          </cell>
          <cell r="D731">
            <v>10.687343</v>
          </cell>
          <cell r="E731">
            <v>0.27474999999999999</v>
          </cell>
          <cell r="F731">
            <v>0.10803001</v>
          </cell>
          <cell r="G731">
            <v>0.33335999999999999</v>
          </cell>
          <cell r="H731">
            <v>0.18542998999999999</v>
          </cell>
          <cell r="I731">
            <v>14.860139999999999</v>
          </cell>
          <cell r="J731">
            <v>3.5960062000000002</v>
          </cell>
          <cell r="K731">
            <v>77.366</v>
          </cell>
        </row>
        <row r="732">
          <cell r="A732" t="str">
            <v>5269.TW</v>
          </cell>
          <cell r="B732">
            <v>39.200000000000003</v>
          </cell>
          <cell r="C732">
            <v>0.97199999999999998</v>
          </cell>
          <cell r="D732">
            <v>23.441808999999999</v>
          </cell>
          <cell r="E732">
            <v>0.12770000000000001</v>
          </cell>
          <cell r="F732">
            <v>5.8130003999999999E-2</v>
          </cell>
          <cell r="G732">
            <v>0.55046004000000004</v>
          </cell>
          <cell r="H732">
            <v>0.38008999999999998</v>
          </cell>
          <cell r="I732">
            <v>54.209183000000003</v>
          </cell>
          <cell r="J732">
            <v>7.5257462999999998</v>
          </cell>
          <cell r="K732">
            <v>92.489000000000004</v>
          </cell>
        </row>
        <row r="733">
          <cell r="A733" t="str">
            <v>5283.TW</v>
          </cell>
          <cell r="B733">
            <v>6.35</v>
          </cell>
          <cell r="E733">
            <v>0.11882</v>
          </cell>
          <cell r="F733">
            <v>4.3979999999999998E-2</v>
          </cell>
          <cell r="G733">
            <v>0.32375999999999999</v>
          </cell>
          <cell r="H733">
            <v>-5.4130003000000003E-2</v>
          </cell>
          <cell r="I733">
            <v>17.559055000000001</v>
          </cell>
          <cell r="J733">
            <v>2.0910300999999998</v>
          </cell>
          <cell r="K733">
            <v>83.465999999999994</v>
          </cell>
        </row>
        <row r="734">
          <cell r="A734" t="str">
            <v>5284.TW</v>
          </cell>
          <cell r="B734">
            <v>4.55</v>
          </cell>
          <cell r="C734">
            <v>0.63300000000000001</v>
          </cell>
          <cell r="D734">
            <v>10.071942</v>
          </cell>
          <cell r="E734">
            <v>0.17924999</v>
          </cell>
          <cell r="F734">
            <v>7.5079999999999994E-2</v>
          </cell>
          <cell r="G734">
            <v>0.39025003000000003</v>
          </cell>
          <cell r="H734">
            <v>0.14316999999999999</v>
          </cell>
          <cell r="I734">
            <v>27.692307</v>
          </cell>
          <cell r="J734">
            <v>2.5707464</v>
          </cell>
          <cell r="K734">
            <v>46.932000000000002</v>
          </cell>
        </row>
        <row r="735">
          <cell r="A735" t="str">
            <v>5285.TW</v>
          </cell>
          <cell r="B735">
            <v>2.16</v>
          </cell>
          <cell r="C735">
            <v>1.204</v>
          </cell>
          <cell r="D735">
            <v>12.517858</v>
          </cell>
          <cell r="E735">
            <v>7.9930000000000001E-2</v>
          </cell>
          <cell r="F735">
            <v>2.776E-2</v>
          </cell>
          <cell r="G735">
            <v>0.14318</v>
          </cell>
          <cell r="H735">
            <v>3.49E-2</v>
          </cell>
          <cell r="I735">
            <v>32.453699999999998</v>
          </cell>
          <cell r="J735">
            <v>2.6051730000000002</v>
          </cell>
          <cell r="K735">
            <v>49.331000000000003</v>
          </cell>
        </row>
        <row r="736">
          <cell r="A736" t="str">
            <v>5288.TW</v>
          </cell>
          <cell r="B736">
            <v>15.29</v>
          </cell>
          <cell r="C736">
            <v>0.61</v>
          </cell>
          <cell r="D736">
            <v>13.186481000000001</v>
          </cell>
          <cell r="E736">
            <v>0.21767998999999999</v>
          </cell>
          <cell r="F736">
            <v>9.3329999999999996E-2</v>
          </cell>
          <cell r="G736">
            <v>0.20951</v>
          </cell>
          <cell r="H736">
            <v>0.14496999999999999</v>
          </cell>
          <cell r="I736">
            <v>14.290386</v>
          </cell>
          <cell r="J736">
            <v>2.8956506000000002</v>
          </cell>
          <cell r="K736">
            <v>109.768</v>
          </cell>
        </row>
        <row r="737">
          <cell r="A737" t="str">
            <v>5292.TW</v>
          </cell>
          <cell r="E737">
            <v>0.28560000000000002</v>
          </cell>
          <cell r="F737">
            <v>8.8709999999999997E-2</v>
          </cell>
          <cell r="G737">
            <v>0.26867999999999997</v>
          </cell>
          <cell r="H737">
            <v>0.18341999</v>
          </cell>
          <cell r="K737">
            <v>62.122999999999998</v>
          </cell>
        </row>
        <row r="738">
          <cell r="A738" t="str">
            <v>5306.TW</v>
          </cell>
          <cell r="B738">
            <v>5.67</v>
          </cell>
          <cell r="C738">
            <v>0.92300000000000004</v>
          </cell>
          <cell r="D738">
            <v>15.426105</v>
          </cell>
          <cell r="E738">
            <v>9.7839999999999996E-2</v>
          </cell>
          <cell r="F738">
            <v>4.7480002E-2</v>
          </cell>
          <cell r="G738">
            <v>0.38919997000000001</v>
          </cell>
          <cell r="H738">
            <v>0.13816999999999999</v>
          </cell>
          <cell r="I738">
            <v>25.220459000000002</v>
          </cell>
          <cell r="J738">
            <v>2.3584904999999998</v>
          </cell>
          <cell r="K738">
            <v>37.542999999999999</v>
          </cell>
        </row>
        <row r="739">
          <cell r="A739" t="str">
            <v>5388.TW</v>
          </cell>
          <cell r="B739">
            <v>9.16</v>
          </cell>
          <cell r="D739">
            <v>10.041153</v>
          </cell>
          <cell r="E739">
            <v>0.21740999999999999</v>
          </cell>
          <cell r="F739">
            <v>4.5769999999999998E-2</v>
          </cell>
          <cell r="G739">
            <v>0.17308999999999999</v>
          </cell>
          <cell r="H739">
            <v>5.2900000000000003E-2</v>
          </cell>
          <cell r="I739">
            <v>13.318777000000001</v>
          </cell>
          <cell r="J739">
            <v>2.4646466</v>
          </cell>
          <cell r="K739">
            <v>235.613</v>
          </cell>
        </row>
        <row r="740">
          <cell r="A740" t="str">
            <v>5434.TW</v>
          </cell>
          <cell r="B740">
            <v>15</v>
          </cell>
          <cell r="C740">
            <v>0.51900000000000002</v>
          </cell>
          <cell r="D740">
            <v>13.825364</v>
          </cell>
          <cell r="E740">
            <v>0.21668999999999999</v>
          </cell>
          <cell r="F740">
            <v>6.6830000000000001E-2</v>
          </cell>
          <cell r="G740">
            <v>0.13557</v>
          </cell>
          <cell r="H740">
            <v>7.3300000000000004E-2</v>
          </cell>
          <cell r="I740">
            <v>17.733333999999999</v>
          </cell>
          <cell r="J740">
            <v>3.5164255999999998</v>
          </cell>
          <cell r="K740">
            <v>261.38200000000001</v>
          </cell>
        </row>
        <row r="741">
          <cell r="A741" t="str">
            <v>5469.TW</v>
          </cell>
          <cell r="B741">
            <v>4.9000000000000004</v>
          </cell>
          <cell r="C741">
            <v>0.66200000000000003</v>
          </cell>
          <cell r="D741">
            <v>9.7851239999999997</v>
          </cell>
          <cell r="E741">
            <v>0.10743</v>
          </cell>
          <cell r="F741">
            <v>5.6070000000000002E-2</v>
          </cell>
          <cell r="G741">
            <v>0.24972</v>
          </cell>
          <cell r="H741">
            <v>0.16017000000000001</v>
          </cell>
          <cell r="I741">
            <v>12.081633</v>
          </cell>
          <cell r="J741">
            <v>1.0217996</v>
          </cell>
          <cell r="K741">
            <v>81.325999999999993</v>
          </cell>
        </row>
        <row r="742">
          <cell r="A742" t="str">
            <v>5471.TW</v>
          </cell>
          <cell r="B742">
            <v>1.33</v>
          </cell>
          <cell r="D742">
            <v>6.1970219999999996</v>
          </cell>
          <cell r="E742">
            <v>6.1290003000000003E-2</v>
          </cell>
          <cell r="F742">
            <v>2.681E-2</v>
          </cell>
          <cell r="G742">
            <v>0.42321998</v>
          </cell>
          <cell r="H742">
            <v>4.0480000000000002E-2</v>
          </cell>
          <cell r="I742">
            <v>40.676690000000001</v>
          </cell>
          <cell r="J742">
            <v>2.5170984000000001</v>
          </cell>
          <cell r="K742">
            <v>16.222999999999999</v>
          </cell>
        </row>
        <row r="743">
          <cell r="A743" t="str">
            <v>5484.TW</v>
          </cell>
          <cell r="B743">
            <v>-1.1200000000000001</v>
          </cell>
          <cell r="D743">
            <v>37.101447999999998</v>
          </cell>
          <cell r="E743">
            <v>-0.12255999400000001</v>
          </cell>
          <cell r="F743">
            <v>-7.0900000000000005E-2</v>
          </cell>
          <cell r="G743">
            <v>0.22264998999999999</v>
          </cell>
          <cell r="H743">
            <v>-0.48668</v>
          </cell>
          <cell r="J743">
            <v>3.0092865999999998</v>
          </cell>
          <cell r="K743">
            <v>5.2969999999999997</v>
          </cell>
        </row>
        <row r="744">
          <cell r="A744" t="str">
            <v>5515.TW</v>
          </cell>
          <cell r="B744">
            <v>1.89</v>
          </cell>
          <cell r="C744">
            <v>0.47499999999999998</v>
          </cell>
          <cell r="E744">
            <v>7.059E-2</v>
          </cell>
          <cell r="F744">
            <v>4.5300000000000002E-3</v>
          </cell>
          <cell r="G744">
            <v>9.2980005000000004E-2</v>
          </cell>
          <cell r="H744">
            <v>1.33E-3</v>
          </cell>
          <cell r="I744">
            <v>12.433863000000001</v>
          </cell>
          <cell r="J744">
            <v>1.2210962999999999</v>
          </cell>
          <cell r="K744">
            <v>16.613</v>
          </cell>
        </row>
        <row r="745">
          <cell r="A745" t="str">
            <v>5519.TW</v>
          </cell>
          <cell r="B745">
            <v>4.5999999999999996</v>
          </cell>
          <cell r="E745">
            <v>0.20605000000000001</v>
          </cell>
          <cell r="F745">
            <v>6.1100002E-2</v>
          </cell>
          <cell r="G745">
            <v>0.26834000000000002</v>
          </cell>
          <cell r="H745">
            <v>0.15146999999999999</v>
          </cell>
          <cell r="I745">
            <v>8.9239130000000007</v>
          </cell>
          <cell r="J745">
            <v>1.7255148</v>
          </cell>
          <cell r="K745">
            <v>28.943999999999999</v>
          </cell>
        </row>
        <row r="746">
          <cell r="A746" t="str">
            <v>5521.TW</v>
          </cell>
          <cell r="B746">
            <v>0.11</v>
          </cell>
          <cell r="E746">
            <v>9.5899999999999996E-3</v>
          </cell>
          <cell r="F746">
            <v>2.0899999999999998E-3</v>
          </cell>
          <cell r="G746">
            <v>5.91E-2</v>
          </cell>
          <cell r="H746">
            <v>-6.583E-2</v>
          </cell>
          <cell r="I746">
            <v>115.90909000000001</v>
          </cell>
          <cell r="J746">
            <v>1.1921459999999999</v>
          </cell>
          <cell r="K746">
            <v>11.776</v>
          </cell>
        </row>
        <row r="747">
          <cell r="A747" t="str">
            <v>5522.TW</v>
          </cell>
          <cell r="B747">
            <v>3.9</v>
          </cell>
          <cell r="C747">
            <v>0.315</v>
          </cell>
          <cell r="D747">
            <v>12.0558</v>
          </cell>
          <cell r="E747">
            <v>8.2360000000000003E-2</v>
          </cell>
          <cell r="F747">
            <v>3.04E-2</v>
          </cell>
          <cell r="G747">
            <v>0.30098000000000003</v>
          </cell>
          <cell r="H747">
            <v>0.25469000000000003</v>
          </cell>
          <cell r="I747">
            <v>21.051280999999999</v>
          </cell>
          <cell r="J747">
            <v>1.4113804000000001</v>
          </cell>
          <cell r="K747">
            <v>27.946999999999999</v>
          </cell>
        </row>
        <row r="748">
          <cell r="A748" t="str">
            <v>5525.TW</v>
          </cell>
          <cell r="B748">
            <v>2.4</v>
          </cell>
          <cell r="E748">
            <v>0.13095999999999999</v>
          </cell>
          <cell r="F748">
            <v>3.0460000000000001E-2</v>
          </cell>
          <cell r="G748">
            <v>0.27438997999999998</v>
          </cell>
          <cell r="H748">
            <v>-0.19333</v>
          </cell>
          <cell r="I748">
            <v>14.75</v>
          </cell>
          <cell r="J748">
            <v>1.9458032999999999</v>
          </cell>
          <cell r="K748">
            <v>17.059000000000001</v>
          </cell>
        </row>
        <row r="749">
          <cell r="A749" t="str">
            <v>5531.TW</v>
          </cell>
          <cell r="B749">
            <v>-0.85</v>
          </cell>
          <cell r="C749">
            <v>0.61899999999999999</v>
          </cell>
          <cell r="E749">
            <v>-3.5940002999999998E-2</v>
          </cell>
          <cell r="F749">
            <v>-4.3099998000000004E-3</v>
          </cell>
          <cell r="G749">
            <v>0.26349001999999999</v>
          </cell>
          <cell r="H749">
            <v>-0.68267</v>
          </cell>
          <cell r="J749">
            <v>1.0712216999999999</v>
          </cell>
          <cell r="K749">
            <v>3.8650000000000002</v>
          </cell>
        </row>
        <row r="750">
          <cell r="A750" t="str">
            <v>5533.TW</v>
          </cell>
          <cell r="B750">
            <v>1.97</v>
          </cell>
          <cell r="C750">
            <v>0.22600000000000001</v>
          </cell>
          <cell r="E750">
            <v>9.5280000000000004E-2</v>
          </cell>
          <cell r="F750">
            <v>5.1090002000000002E-2</v>
          </cell>
          <cell r="G750">
            <v>0.32713999999999999</v>
          </cell>
          <cell r="H750">
            <v>0.20674998999999999</v>
          </cell>
          <cell r="I750">
            <v>12.233502</v>
          </cell>
          <cell r="J750">
            <v>0.71511230000000003</v>
          </cell>
          <cell r="K750">
            <v>13.195</v>
          </cell>
        </row>
        <row r="751">
          <cell r="A751" t="str">
            <v>5534.TW</v>
          </cell>
          <cell r="B751">
            <v>6.12</v>
          </cell>
          <cell r="C751">
            <v>0.27200000000000002</v>
          </cell>
          <cell r="D751">
            <v>9.8812549999999995</v>
          </cell>
          <cell r="E751">
            <v>9.1749999999999998E-2</v>
          </cell>
          <cell r="F751">
            <v>3.1059999000000001E-2</v>
          </cell>
          <cell r="G751">
            <v>0.30055999999999999</v>
          </cell>
          <cell r="H751">
            <v>0.24328</v>
          </cell>
          <cell r="I751">
            <v>19.035948000000001</v>
          </cell>
          <cell r="J751">
            <v>1.6943235000000001</v>
          </cell>
          <cell r="K751">
            <v>33.749000000000002</v>
          </cell>
        </row>
        <row r="752">
          <cell r="A752" t="str">
            <v>5538.TW</v>
          </cell>
          <cell r="B752">
            <v>1.1499999999999999</v>
          </cell>
          <cell r="C752">
            <v>0.47799999999999998</v>
          </cell>
          <cell r="D752">
            <v>5.3588905000000002</v>
          </cell>
          <cell r="E752">
            <v>2.0219999999999998E-2</v>
          </cell>
          <cell r="F752">
            <v>7.9000010000000002E-3</v>
          </cell>
          <cell r="G752">
            <v>7.4660000000000004E-2</v>
          </cell>
          <cell r="H752">
            <v>-4.3999999999999997E-2</v>
          </cell>
          <cell r="I752">
            <v>28.565215999999999</v>
          </cell>
          <cell r="J752">
            <v>1.0142958</v>
          </cell>
          <cell r="K752">
            <v>64.442999999999998</v>
          </cell>
        </row>
        <row r="753">
          <cell r="A753" t="str">
            <v>5546.TW</v>
          </cell>
          <cell r="B753">
            <v>-1.01</v>
          </cell>
          <cell r="C753">
            <v>0.25900000000000001</v>
          </cell>
          <cell r="E753">
            <v>-9.5690004999999995E-2</v>
          </cell>
          <cell r="F753">
            <v>-8.0699994999999993E-3</v>
          </cell>
          <cell r="G753">
            <v>8.5629999999999998E-2</v>
          </cell>
          <cell r="H753">
            <v>4.9689997E-2</v>
          </cell>
          <cell r="J753">
            <v>1.0979247999999999</v>
          </cell>
          <cell r="K753">
            <v>45.960999999999999</v>
          </cell>
        </row>
        <row r="754">
          <cell r="A754" t="str">
            <v>5607.TW</v>
          </cell>
          <cell r="B754">
            <v>2.61</v>
          </cell>
          <cell r="D754">
            <v>18.448844999999999</v>
          </cell>
          <cell r="E754">
            <v>8.9249999999999996E-2</v>
          </cell>
          <cell r="F754">
            <v>2.4030002000000002E-2</v>
          </cell>
          <cell r="G754">
            <v>0.46925998000000002</v>
          </cell>
          <cell r="H754">
            <v>0.34043997999999998</v>
          </cell>
          <cell r="I754">
            <v>21.417625000000001</v>
          </cell>
          <cell r="J754">
            <v>1.8724460000000001</v>
          </cell>
          <cell r="K754">
            <v>9.5790000000000006</v>
          </cell>
        </row>
        <row r="755">
          <cell r="A755" t="str">
            <v>5608.TW</v>
          </cell>
          <cell r="B755">
            <v>-1.31</v>
          </cell>
          <cell r="C755">
            <v>1.3640000000000001</v>
          </cell>
          <cell r="D755">
            <v>2.1402714</v>
          </cell>
          <cell r="E755">
            <v>-5.747E-2</v>
          </cell>
          <cell r="F755">
            <v>-4.5199999999999997E-3</v>
          </cell>
          <cell r="G755">
            <v>3.9320000000000001E-2</v>
          </cell>
          <cell r="H755">
            <v>-1.585E-2</v>
          </cell>
          <cell r="J755">
            <v>0.97073423999999997</v>
          </cell>
          <cell r="K755">
            <v>9.1739999999999995</v>
          </cell>
        </row>
        <row r="756">
          <cell r="A756" t="str">
            <v>5706.TW</v>
          </cell>
          <cell r="B756">
            <v>3.6</v>
          </cell>
          <cell r="C756">
            <v>0.47799999999999998</v>
          </cell>
          <cell r="D756">
            <v>40.35</v>
          </cell>
          <cell r="E756">
            <v>0.18568999999999999</v>
          </cell>
          <cell r="F756">
            <v>4.1459999999999997E-2</v>
          </cell>
          <cell r="G756">
            <v>0.16159001000000001</v>
          </cell>
          <cell r="H756">
            <v>9.0550005000000003E-2</v>
          </cell>
          <cell r="I756">
            <v>22.416665999999999</v>
          </cell>
          <cell r="J756">
            <v>3.8757079999999999</v>
          </cell>
          <cell r="K756">
            <v>33.500999999999998</v>
          </cell>
        </row>
        <row r="757">
          <cell r="A757" t="str">
            <v>5871.TW</v>
          </cell>
          <cell r="B757">
            <v>14.31</v>
          </cell>
          <cell r="C757">
            <v>1.1659999999999999</v>
          </cell>
          <cell r="D757">
            <v>8.5967830000000003</v>
          </cell>
          <cell r="E757">
            <v>0.15104999999999999</v>
          </cell>
          <cell r="F757">
            <v>2.6859999999999998E-2</v>
          </cell>
          <cell r="G757">
            <v>0.71453005000000003</v>
          </cell>
          <cell r="H757">
            <v>0.51114000000000004</v>
          </cell>
          <cell r="I757">
            <v>10.831586</v>
          </cell>
          <cell r="J757">
            <v>1.5625473000000001</v>
          </cell>
          <cell r="K757">
            <v>39.076000000000001</v>
          </cell>
        </row>
        <row r="758">
          <cell r="A758" t="str">
            <v>5876.TW</v>
          </cell>
          <cell r="B758">
            <v>3.03</v>
          </cell>
          <cell r="C758">
            <v>0.44900000000000001</v>
          </cell>
          <cell r="D758">
            <v>12.236841999999999</v>
          </cell>
          <cell r="E758">
            <v>7.1120000000000003E-2</v>
          </cell>
          <cell r="F758">
            <v>7.3000000000000001E-3</v>
          </cell>
          <cell r="H758">
            <v>0.57616000000000001</v>
          </cell>
          <cell r="I758">
            <v>15.346534999999999</v>
          </cell>
          <cell r="J758">
            <v>1.1701646000000001</v>
          </cell>
          <cell r="K758">
            <v>8.3010000000000002</v>
          </cell>
        </row>
        <row r="759">
          <cell r="A759" t="str">
            <v>5880.TW</v>
          </cell>
          <cell r="B759">
            <v>1.17</v>
          </cell>
          <cell r="C759">
            <v>0.38600000000000001</v>
          </cell>
          <cell r="D759">
            <v>14.086021000000001</v>
          </cell>
          <cell r="E759">
            <v>7.664E-2</v>
          </cell>
          <cell r="F759">
            <v>3.8500000000000001E-3</v>
          </cell>
          <cell r="H759">
            <v>0.31289</v>
          </cell>
          <cell r="I759">
            <v>22.393163999999999</v>
          </cell>
          <cell r="J759">
            <v>1.6064750000000001</v>
          </cell>
          <cell r="K759">
            <v>3.6629999999999998</v>
          </cell>
        </row>
        <row r="760">
          <cell r="A760" t="str">
            <v>5906.TW</v>
          </cell>
          <cell r="B760">
            <v>2.39</v>
          </cell>
          <cell r="C760">
            <v>0.56100000000000005</v>
          </cell>
          <cell r="E760">
            <v>0.10949001</v>
          </cell>
          <cell r="F760">
            <v>3.7080000000000002E-2</v>
          </cell>
          <cell r="G760">
            <v>0.53715000000000002</v>
          </cell>
          <cell r="H760">
            <v>7.5600000000000001E-2</v>
          </cell>
          <cell r="I760">
            <v>26.694559999999999</v>
          </cell>
          <cell r="J760">
            <v>3.0954343999999998</v>
          </cell>
          <cell r="K760">
            <v>61.545000000000002</v>
          </cell>
        </row>
        <row r="761">
          <cell r="A761" t="str">
            <v>5907.TW</v>
          </cell>
          <cell r="B761">
            <v>-11.37</v>
          </cell>
          <cell r="C761">
            <v>0.623</v>
          </cell>
          <cell r="E761">
            <v>-0.33808997000000002</v>
          </cell>
          <cell r="F761">
            <v>-6.0499999999999998E-3</v>
          </cell>
          <cell r="G761">
            <v>0.83211999999999997</v>
          </cell>
          <cell r="H761">
            <v>-0.12880999000000001</v>
          </cell>
          <cell r="J761">
            <v>0.35730805999999998</v>
          </cell>
          <cell r="K761">
            <v>19.536999999999999</v>
          </cell>
        </row>
        <row r="762">
          <cell r="A762" t="str">
            <v>6005.TW</v>
          </cell>
          <cell r="B762">
            <v>2.0099999999999998</v>
          </cell>
          <cell r="C762">
            <v>0.82799999999999996</v>
          </cell>
          <cell r="E762">
            <v>0.11141</v>
          </cell>
          <cell r="F762">
            <v>2.085E-2</v>
          </cell>
          <cell r="G762">
            <v>0.88980999999999999</v>
          </cell>
          <cell r="H762">
            <v>0.31391999999999998</v>
          </cell>
          <cell r="I762">
            <v>12.388059999999999</v>
          </cell>
          <cell r="J762">
            <v>1.3431145</v>
          </cell>
          <cell r="K762">
            <v>4.923</v>
          </cell>
        </row>
        <row r="763">
          <cell r="A763" t="str">
            <v>6024.TW</v>
          </cell>
          <cell r="B763">
            <v>4.91</v>
          </cell>
          <cell r="C763">
            <v>0.41299999999999998</v>
          </cell>
          <cell r="E763">
            <v>0.14485000000000001</v>
          </cell>
          <cell r="F763">
            <v>2.0350001999999999E-2</v>
          </cell>
          <cell r="G763">
            <v>0.57077</v>
          </cell>
          <cell r="H763">
            <v>-1.8939999999999999E-2</v>
          </cell>
          <cell r="I763">
            <v>12.158860000000001</v>
          </cell>
          <cell r="J763">
            <v>1.7513494000000001</v>
          </cell>
          <cell r="K763">
            <v>10.250999999999999</v>
          </cell>
        </row>
        <row r="764">
          <cell r="A764" t="str">
            <v>6108.TW</v>
          </cell>
          <cell r="B764">
            <v>0.74</v>
          </cell>
          <cell r="D764">
            <v>7.4074073</v>
          </cell>
          <cell r="E764">
            <v>3.2820000000000002E-2</v>
          </cell>
          <cell r="F764">
            <v>-2.8600001000000002E-3</v>
          </cell>
          <cell r="G764">
            <v>0.100880004</v>
          </cell>
          <cell r="H764">
            <v>-2.9760001000000001E-2</v>
          </cell>
          <cell r="I764">
            <v>29.729728999999999</v>
          </cell>
          <cell r="J764">
            <v>1.0379316999999999</v>
          </cell>
          <cell r="K764">
            <v>36.19</v>
          </cell>
        </row>
        <row r="765">
          <cell r="A765" t="str">
            <v>6112.TW</v>
          </cell>
          <cell r="B765">
            <v>2.98</v>
          </cell>
          <cell r="C765">
            <v>0.23699999999999999</v>
          </cell>
          <cell r="E765">
            <v>0.10759000000000001</v>
          </cell>
          <cell r="F765">
            <v>1.985E-2</v>
          </cell>
          <cell r="G765">
            <v>0.1376</v>
          </cell>
          <cell r="H765">
            <v>7.5100000000000002E-3</v>
          </cell>
          <cell r="I765">
            <v>20.201342</v>
          </cell>
          <cell r="J765">
            <v>2.7074432000000002</v>
          </cell>
          <cell r="K765">
            <v>105.598</v>
          </cell>
        </row>
        <row r="766">
          <cell r="A766" t="str">
            <v>6115.TW</v>
          </cell>
          <cell r="B766">
            <v>3.18</v>
          </cell>
          <cell r="C766">
            <v>0.2</v>
          </cell>
          <cell r="D766">
            <v>14.300255</v>
          </cell>
          <cell r="E766">
            <v>9.9759996000000004E-2</v>
          </cell>
          <cell r="F766">
            <v>4.3530001999999998E-2</v>
          </cell>
          <cell r="G766">
            <v>0.17229</v>
          </cell>
          <cell r="H766">
            <v>9.0530009999999994E-2</v>
          </cell>
          <cell r="I766">
            <v>17.672955999999999</v>
          </cell>
          <cell r="J766">
            <v>2.0820211999999998</v>
          </cell>
          <cell r="K766">
            <v>33.725999999999999</v>
          </cell>
        </row>
        <row r="767">
          <cell r="A767" t="str">
            <v>6116.TW</v>
          </cell>
          <cell r="B767">
            <v>-1.74</v>
          </cell>
          <cell r="C767">
            <v>1.099</v>
          </cell>
          <cell r="D767">
            <v>38.148147999999999</v>
          </cell>
          <cell r="E767">
            <v>-0.11402000499999999</v>
          </cell>
          <cell r="F767">
            <v>-5.7160000000000002E-2</v>
          </cell>
          <cell r="G767">
            <v>-0.22281000000000001</v>
          </cell>
          <cell r="H767">
            <v>-0.43385000000000001</v>
          </cell>
          <cell r="J767">
            <v>0.73189795000000002</v>
          </cell>
          <cell r="K767">
            <v>4.2729999999999997</v>
          </cell>
        </row>
        <row r="768">
          <cell r="A768" t="str">
            <v>6117.TW</v>
          </cell>
          <cell r="B768">
            <v>2.66</v>
          </cell>
          <cell r="C768">
            <v>0.97099999999999997</v>
          </cell>
          <cell r="E768">
            <v>7.4969999999999995E-2</v>
          </cell>
          <cell r="F768">
            <v>2.0119999999999999E-2</v>
          </cell>
          <cell r="G768">
            <v>0.23352999999999999</v>
          </cell>
          <cell r="H768">
            <v>0.14277999999999999</v>
          </cell>
          <cell r="I768">
            <v>48.49624</v>
          </cell>
          <cell r="J768">
            <v>9.4133099999999992</v>
          </cell>
          <cell r="K768">
            <v>26.721</v>
          </cell>
        </row>
        <row r="769">
          <cell r="A769" t="str">
            <v>6120.TW</v>
          </cell>
          <cell r="B769">
            <v>0.5</v>
          </cell>
          <cell r="D769">
            <v>-830.00005999999996</v>
          </cell>
          <cell r="E769">
            <v>3.6909999999999998E-2</v>
          </cell>
          <cell r="F769">
            <v>-1.8699999999999999E-3</v>
          </cell>
          <cell r="G769">
            <v>5.5530000000000003E-2</v>
          </cell>
          <cell r="H769">
            <v>-2.8830000000000001E-2</v>
          </cell>
          <cell r="I769">
            <v>33.200000000000003</v>
          </cell>
          <cell r="J769">
            <v>1.1640136999999999</v>
          </cell>
          <cell r="K769">
            <v>29.533000000000001</v>
          </cell>
        </row>
        <row r="770">
          <cell r="A770" t="str">
            <v>6128.TW</v>
          </cell>
          <cell r="B770">
            <v>3.27</v>
          </cell>
          <cell r="C770">
            <v>9.1999999999999998E-2</v>
          </cell>
          <cell r="E770">
            <v>0.106639996</v>
          </cell>
          <cell r="F770">
            <v>4.0999997000000003E-2</v>
          </cell>
          <cell r="G770">
            <v>0.41597000000000001</v>
          </cell>
          <cell r="H770">
            <v>0.10576000000000001</v>
          </cell>
          <cell r="I770">
            <v>12.04893</v>
          </cell>
          <cell r="J770">
            <v>1.2108920000000001</v>
          </cell>
          <cell r="K770">
            <v>41.652999999999999</v>
          </cell>
        </row>
        <row r="771">
          <cell r="A771" t="str">
            <v>6133.TW</v>
          </cell>
          <cell r="B771">
            <v>0.23</v>
          </cell>
          <cell r="E771">
            <v>2.3550000000000001E-2</v>
          </cell>
          <cell r="F771">
            <v>1.3699999999999999E-3</v>
          </cell>
          <cell r="G771">
            <v>0.19756001000000001</v>
          </cell>
          <cell r="H771">
            <v>-5.4510000000000003E-2</v>
          </cell>
          <cell r="I771">
            <v>67.608695999999995</v>
          </cell>
          <cell r="J771">
            <v>1.6337466</v>
          </cell>
          <cell r="K771">
            <v>8.3179999999999996</v>
          </cell>
        </row>
        <row r="772">
          <cell r="A772" t="str">
            <v>6136.TW</v>
          </cell>
          <cell r="B772">
            <v>0.91</v>
          </cell>
          <cell r="C772">
            <v>0.25</v>
          </cell>
          <cell r="E772">
            <v>3.082E-2</v>
          </cell>
          <cell r="F772">
            <v>-6.2899999999999996E-3</v>
          </cell>
          <cell r="G772">
            <v>0.19114</v>
          </cell>
          <cell r="H772">
            <v>-0.10677</v>
          </cell>
          <cell r="I772">
            <v>25.824175</v>
          </cell>
          <cell r="J772">
            <v>0.70727739999999995</v>
          </cell>
          <cell r="K772">
            <v>4.3819999999999997</v>
          </cell>
        </row>
        <row r="773">
          <cell r="A773" t="str">
            <v>6139.TW</v>
          </cell>
          <cell r="B773">
            <v>9.1199999999999992</v>
          </cell>
          <cell r="C773">
            <v>1.02</v>
          </cell>
          <cell r="E773">
            <v>0.24973999999999999</v>
          </cell>
          <cell r="F773">
            <v>4.8529999999999997E-2</v>
          </cell>
          <cell r="G773">
            <v>9.0609999999999996E-2</v>
          </cell>
          <cell r="H773">
            <v>6.5879999999999994E-2</v>
          </cell>
          <cell r="I773">
            <v>23.574562</v>
          </cell>
          <cell r="J773">
            <v>4.4367403999999997</v>
          </cell>
          <cell r="K773">
            <v>252.303</v>
          </cell>
        </row>
        <row r="774">
          <cell r="A774" t="str">
            <v>6141.TW</v>
          </cell>
          <cell r="B774">
            <v>-5.23</v>
          </cell>
          <cell r="C774">
            <v>0.54100000000000004</v>
          </cell>
          <cell r="D774">
            <v>6.8235292000000003</v>
          </cell>
          <cell r="E774">
            <v>-0.21243000000000001</v>
          </cell>
          <cell r="F774">
            <v>-4.8439999999999997E-2</v>
          </cell>
          <cell r="G774">
            <v>-5.2780000000000001E-2</v>
          </cell>
          <cell r="H774">
            <v>-0.35776000000000002</v>
          </cell>
          <cell r="J774">
            <v>1.0968921</v>
          </cell>
          <cell r="K774">
            <v>22.673999999999999</v>
          </cell>
        </row>
        <row r="775">
          <cell r="A775" t="str">
            <v>6142.TW</v>
          </cell>
          <cell r="B775">
            <v>-0.35</v>
          </cell>
          <cell r="C775">
            <v>0.70499999999999996</v>
          </cell>
          <cell r="E775">
            <v>-1.1639999999999999E-2</v>
          </cell>
          <cell r="F775">
            <v>-2.401E-2</v>
          </cell>
          <cell r="G775">
            <v>6.8089999999999998E-2</v>
          </cell>
          <cell r="H775">
            <v>-0.43591000000000002</v>
          </cell>
          <cell r="J775">
            <v>1.0603676</v>
          </cell>
          <cell r="K775">
            <v>7.6769999999999996</v>
          </cell>
        </row>
        <row r="776">
          <cell r="A776" t="str">
            <v>6152.TW</v>
          </cell>
          <cell r="B776">
            <v>-0.1</v>
          </cell>
          <cell r="C776">
            <v>1.0249999999999999</v>
          </cell>
          <cell r="E776">
            <v>-1.4489999999999999E-2</v>
          </cell>
          <cell r="F776">
            <v>-2.2460000000000001E-2</v>
          </cell>
          <cell r="G776">
            <v>0.18652001000000001</v>
          </cell>
          <cell r="H776">
            <v>-2.8910000000000002E-2</v>
          </cell>
          <cell r="J776">
            <v>1.2429695999999999</v>
          </cell>
          <cell r="K776">
            <v>13.052</v>
          </cell>
        </row>
        <row r="777">
          <cell r="A777" t="str">
            <v>6153.TW</v>
          </cell>
          <cell r="B777">
            <v>-5.45</v>
          </cell>
          <cell r="C777">
            <v>0.93500000000000005</v>
          </cell>
          <cell r="D777">
            <v>5.8625335999999999</v>
          </cell>
          <cell r="E777">
            <v>-0.24551999999999999</v>
          </cell>
          <cell r="F777">
            <v>-6.3130000000000006E-2</v>
          </cell>
          <cell r="G777">
            <v>-9.5939999999999998E-2</v>
          </cell>
          <cell r="H777">
            <v>-0.16547000000000001</v>
          </cell>
          <cell r="J777">
            <v>0.98594742999999996</v>
          </cell>
          <cell r="K777">
            <v>17.745999999999999</v>
          </cell>
        </row>
        <row r="778">
          <cell r="A778" t="str">
            <v>6155.TW</v>
          </cell>
          <cell r="B778">
            <v>0.93</v>
          </cell>
          <cell r="D778">
            <v>22.195122000000001</v>
          </cell>
          <cell r="E778">
            <v>5.2740000000000002E-2</v>
          </cell>
          <cell r="F778">
            <v>-3.0999999999999999E-3</v>
          </cell>
          <cell r="G778">
            <v>0.19895001000000001</v>
          </cell>
          <cell r="H778">
            <v>-6.7849999999999994E-2</v>
          </cell>
          <cell r="I778">
            <v>29.354837</v>
          </cell>
          <cell r="J778">
            <v>1.5681543</v>
          </cell>
          <cell r="K778">
            <v>5.9279999999999999</v>
          </cell>
        </row>
        <row r="779">
          <cell r="A779" t="str">
            <v>6164.TW</v>
          </cell>
          <cell r="B779">
            <v>-0.01</v>
          </cell>
          <cell r="D779">
            <v>26.101696</v>
          </cell>
          <cell r="E779">
            <v>-2.2100000000000002E-3</v>
          </cell>
          <cell r="F779">
            <v>-1.4239999999999999E-2</v>
          </cell>
          <cell r="G779">
            <v>0.27849000000000002</v>
          </cell>
          <cell r="H779">
            <v>1.9539999999999998E-2</v>
          </cell>
          <cell r="J779">
            <v>1.3882627000000001</v>
          </cell>
          <cell r="K779">
            <v>7.5270000000000001</v>
          </cell>
        </row>
        <row r="780">
          <cell r="A780" t="str">
            <v>6165.TW</v>
          </cell>
          <cell r="B780">
            <v>1.1599999999999999</v>
          </cell>
          <cell r="C780">
            <v>0.30399999999999999</v>
          </cell>
          <cell r="E780">
            <v>1.8849999999999999E-2</v>
          </cell>
          <cell r="F780">
            <v>4.9100000000000003E-3</v>
          </cell>
          <cell r="G780">
            <v>0.24909000000000001</v>
          </cell>
          <cell r="H780">
            <v>6.2179998E-2</v>
          </cell>
          <cell r="I780">
            <v>34.956898000000002</v>
          </cell>
          <cell r="J780">
            <v>2.7502710000000001</v>
          </cell>
          <cell r="K780">
            <v>46.392000000000003</v>
          </cell>
        </row>
        <row r="781">
          <cell r="A781" t="str">
            <v>6166.TW</v>
          </cell>
          <cell r="B781">
            <v>0.78</v>
          </cell>
          <cell r="C781">
            <v>-7.2999999999999995E-2</v>
          </cell>
          <cell r="D781">
            <v>35.714286999999999</v>
          </cell>
          <cell r="E781">
            <v>5.2810002000000002E-2</v>
          </cell>
          <cell r="F781">
            <v>1.5149999000000001E-2</v>
          </cell>
          <cell r="G781">
            <v>0.36613997999999998</v>
          </cell>
          <cell r="H781">
            <v>1.2239999999999999E-2</v>
          </cell>
          <cell r="I781">
            <v>112.17949</v>
          </cell>
          <cell r="J781">
            <v>3.5280836</v>
          </cell>
          <cell r="K781">
            <v>52.481000000000002</v>
          </cell>
        </row>
        <row r="782">
          <cell r="A782" t="str">
            <v>6168.TW</v>
          </cell>
          <cell r="B782">
            <v>0.5</v>
          </cell>
          <cell r="C782">
            <v>0.84299999999999997</v>
          </cell>
          <cell r="D782">
            <v>10.936171</v>
          </cell>
          <cell r="E782">
            <v>2.7629999999999998E-2</v>
          </cell>
          <cell r="F782">
            <v>6.6500003000000002E-3</v>
          </cell>
          <cell r="G782">
            <v>0.26624999999999999</v>
          </cell>
          <cell r="H782">
            <v>6.6700003999999993E-2</v>
          </cell>
          <cell r="I782">
            <v>51.4</v>
          </cell>
          <cell r="J782">
            <v>1.6950270999999999</v>
          </cell>
          <cell r="K782">
            <v>9.8810000000000002</v>
          </cell>
        </row>
        <row r="783">
          <cell r="A783" t="str">
            <v>6176.TW</v>
          </cell>
          <cell r="B783">
            <v>13.8</v>
          </cell>
          <cell r="C783">
            <v>0.71499999999999997</v>
          </cell>
          <cell r="D783">
            <v>16.394113999999998</v>
          </cell>
          <cell r="E783">
            <v>0.18104999999999999</v>
          </cell>
          <cell r="F783">
            <v>6.1170000000000002E-2</v>
          </cell>
          <cell r="G783">
            <v>0.20480000000000001</v>
          </cell>
          <cell r="H783">
            <v>0.117089994</v>
          </cell>
          <cell r="I783">
            <v>14.528985</v>
          </cell>
          <cell r="J783">
            <v>2.5286919999999999</v>
          </cell>
          <cell r="K783">
            <v>98.2</v>
          </cell>
        </row>
        <row r="784">
          <cell r="A784" t="str">
            <v>6177.TW</v>
          </cell>
          <cell r="B784">
            <v>4.34</v>
          </cell>
          <cell r="C784">
            <v>0.38200000000000001</v>
          </cell>
          <cell r="D784">
            <v>16.083334000000001</v>
          </cell>
          <cell r="E784">
            <v>0.24826999</v>
          </cell>
          <cell r="F784">
            <v>4.4040000000000003E-2</v>
          </cell>
          <cell r="G784">
            <v>0.25345000000000001</v>
          </cell>
          <cell r="H784">
            <v>0.19194000999999999</v>
          </cell>
          <cell r="I784">
            <v>13.341013999999999</v>
          </cell>
          <cell r="J784">
            <v>2.6299055</v>
          </cell>
          <cell r="K784">
            <v>37.859000000000002</v>
          </cell>
        </row>
        <row r="785">
          <cell r="A785" t="str">
            <v>6183.TW</v>
          </cell>
          <cell r="B785">
            <v>3.18</v>
          </cell>
          <cell r="E785">
            <v>0.18136999000000001</v>
          </cell>
          <cell r="F785">
            <v>9.2740000000000003E-2</v>
          </cell>
          <cell r="G785">
            <v>0.43477001999999998</v>
          </cell>
          <cell r="H785">
            <v>0.22610000999999999</v>
          </cell>
          <cell r="I785">
            <v>23.207547999999999</v>
          </cell>
          <cell r="J785">
            <v>4.0556134999999998</v>
          </cell>
          <cell r="K785">
            <v>15.597</v>
          </cell>
        </row>
        <row r="786">
          <cell r="A786" t="str">
            <v>6184.TW</v>
          </cell>
          <cell r="B786">
            <v>3.47</v>
          </cell>
          <cell r="E786">
            <v>0.12527000999999999</v>
          </cell>
          <cell r="F786">
            <v>4.8219999999999999E-2</v>
          </cell>
          <cell r="G786">
            <v>0.50071995999999996</v>
          </cell>
          <cell r="H786">
            <v>0.28915000000000002</v>
          </cell>
          <cell r="I786">
            <v>15.965418</v>
          </cell>
          <cell r="J786">
            <v>1.9507042999999999</v>
          </cell>
          <cell r="K786">
            <v>13.984</v>
          </cell>
        </row>
        <row r="787">
          <cell r="A787" t="str">
            <v>6189.TW</v>
          </cell>
          <cell r="B787">
            <v>5.38</v>
          </cell>
          <cell r="C787">
            <v>0.39100000000000001</v>
          </cell>
          <cell r="E787">
            <v>0.16584998000000001</v>
          </cell>
          <cell r="F787">
            <v>5.0380003E-2</v>
          </cell>
          <cell r="G787">
            <v>8.4400000000000003E-2</v>
          </cell>
          <cell r="H787">
            <v>4.9360000000000001E-2</v>
          </cell>
          <cell r="I787">
            <v>19.423791999999999</v>
          </cell>
          <cell r="J787">
            <v>4.1164420000000002</v>
          </cell>
          <cell r="K787">
            <v>139.255</v>
          </cell>
        </row>
        <row r="788">
          <cell r="A788" t="str">
            <v>6191.TW</v>
          </cell>
          <cell r="B788">
            <v>6.68</v>
          </cell>
          <cell r="C788">
            <v>0.76300000000000001</v>
          </cell>
          <cell r="E788">
            <v>0.16347</v>
          </cell>
          <cell r="F788">
            <v>6.2019999999999999E-2</v>
          </cell>
          <cell r="G788">
            <v>0.23508999999999999</v>
          </cell>
          <cell r="H788">
            <v>0.18031</v>
          </cell>
          <cell r="I788">
            <v>10.718563</v>
          </cell>
          <cell r="J788">
            <v>1.6498075999999999</v>
          </cell>
          <cell r="K788">
            <v>48.725000000000001</v>
          </cell>
        </row>
        <row r="789">
          <cell r="A789" t="str">
            <v>6192.TW</v>
          </cell>
          <cell r="B789">
            <v>9</v>
          </cell>
          <cell r="C789">
            <v>0.61399999999999999</v>
          </cell>
          <cell r="D789">
            <v>11.248711</v>
          </cell>
          <cell r="E789">
            <v>0.12529000000000001</v>
          </cell>
          <cell r="F789">
            <v>6.3590005000000005E-2</v>
          </cell>
          <cell r="G789">
            <v>0.3196</v>
          </cell>
          <cell r="H789">
            <v>0.12958</v>
          </cell>
          <cell r="I789">
            <v>12.111110999999999</v>
          </cell>
          <cell r="J789">
            <v>1.6214689</v>
          </cell>
          <cell r="K789">
            <v>69.971000000000004</v>
          </cell>
        </row>
        <row r="790">
          <cell r="A790" t="str">
            <v>6196.TW</v>
          </cell>
          <cell r="B790">
            <v>11.64</v>
          </cell>
          <cell r="C790">
            <v>1.359</v>
          </cell>
          <cell r="D790">
            <v>13.039866999999999</v>
          </cell>
          <cell r="E790">
            <v>0.20280000000000001</v>
          </cell>
          <cell r="F790">
            <v>3.7039999999999997E-2</v>
          </cell>
          <cell r="G790">
            <v>9.3240000000000003E-2</v>
          </cell>
          <cell r="H790">
            <v>3.6600000000000001E-2</v>
          </cell>
          <cell r="I790">
            <v>13.487971999999999</v>
          </cell>
          <cell r="J790">
            <v>2.8363923999999998</v>
          </cell>
          <cell r="K790">
            <v>285.37</v>
          </cell>
        </row>
        <row r="791">
          <cell r="A791" t="str">
            <v>6197.TW</v>
          </cell>
          <cell r="B791">
            <v>6.25</v>
          </cell>
          <cell r="C791">
            <v>0.54900000000000004</v>
          </cell>
          <cell r="E791">
            <v>0.19878999999999999</v>
          </cell>
          <cell r="F791">
            <v>8.0490000000000006E-2</v>
          </cell>
          <cell r="G791">
            <v>0.28949999999999998</v>
          </cell>
          <cell r="H791">
            <v>0.16721000999999999</v>
          </cell>
          <cell r="I791">
            <v>25.84</v>
          </cell>
          <cell r="J791">
            <v>5.8829960000000003</v>
          </cell>
          <cell r="K791">
            <v>40.645000000000003</v>
          </cell>
        </row>
        <row r="792">
          <cell r="A792" t="str">
            <v>6201.TW</v>
          </cell>
          <cell r="B792">
            <v>4.5599999999999996</v>
          </cell>
          <cell r="C792">
            <v>0.28799999999999998</v>
          </cell>
          <cell r="E792">
            <v>0.16665000999999999</v>
          </cell>
          <cell r="F792">
            <v>7.9280000000000003E-2</v>
          </cell>
          <cell r="G792">
            <v>0.25242999999999999</v>
          </cell>
          <cell r="H792">
            <v>8.7679999999999994E-2</v>
          </cell>
          <cell r="I792">
            <v>14.166667</v>
          </cell>
          <cell r="J792">
            <v>2.3179045</v>
          </cell>
          <cell r="K792">
            <v>37.354999999999997</v>
          </cell>
        </row>
        <row r="793">
          <cell r="A793" t="str">
            <v>6202.TW</v>
          </cell>
          <cell r="B793">
            <v>0.13</v>
          </cell>
          <cell r="D793">
            <v>38.757762999999997</v>
          </cell>
          <cell r="E793">
            <v>6.8599999999999998E-3</v>
          </cell>
          <cell r="F793">
            <v>-5.1000000000000004E-4</v>
          </cell>
          <cell r="G793">
            <v>0.39330999999999999</v>
          </cell>
          <cell r="H793">
            <v>-0.13677</v>
          </cell>
          <cell r="I793">
            <v>480.00002999999998</v>
          </cell>
          <cell r="J793">
            <v>3.7271532999999999</v>
          </cell>
          <cell r="K793">
            <v>10.111000000000001</v>
          </cell>
        </row>
        <row r="794">
          <cell r="A794" t="str">
            <v>6205.TW</v>
          </cell>
          <cell r="B794">
            <v>1.5</v>
          </cell>
          <cell r="C794">
            <v>0.505</v>
          </cell>
          <cell r="D794">
            <v>17.366071999999999</v>
          </cell>
          <cell r="E794">
            <v>6.8519999999999998E-2</v>
          </cell>
          <cell r="F794">
            <v>3.1889997000000003E-2</v>
          </cell>
          <cell r="G794">
            <v>0.37635000000000002</v>
          </cell>
          <cell r="H794">
            <v>0.11109999600000001</v>
          </cell>
          <cell r="I794">
            <v>51.866669999999999</v>
          </cell>
          <cell r="J794">
            <v>2.5519075</v>
          </cell>
          <cell r="K794">
            <v>17.003</v>
          </cell>
        </row>
        <row r="795">
          <cell r="A795" t="str">
            <v>6206.TW</v>
          </cell>
          <cell r="B795">
            <v>4.68</v>
          </cell>
          <cell r="D795">
            <v>13.739131</v>
          </cell>
          <cell r="E795">
            <v>0.12862000000000001</v>
          </cell>
          <cell r="F795">
            <v>7.4700000000000003E-2</v>
          </cell>
          <cell r="G795">
            <v>0.41055000000000003</v>
          </cell>
          <cell r="H795">
            <v>0.21759000000000001</v>
          </cell>
          <cell r="I795">
            <v>20.256412999999998</v>
          </cell>
          <cell r="J795">
            <v>2.7697432000000002</v>
          </cell>
          <cell r="K795">
            <v>25.995000000000001</v>
          </cell>
        </row>
        <row r="796">
          <cell r="A796" t="str">
            <v>6209.TW</v>
          </cell>
          <cell r="B796">
            <v>-0.13</v>
          </cell>
          <cell r="C796">
            <v>1.206</v>
          </cell>
          <cell r="D796">
            <v>-197.1875</v>
          </cell>
          <cell r="E796">
            <v>-1.5879999999999998E-2</v>
          </cell>
          <cell r="F796">
            <v>-2.0410000000000001E-2</v>
          </cell>
          <cell r="G796">
            <v>7.2129995000000002E-2</v>
          </cell>
          <cell r="H796">
            <v>-0.123909995</v>
          </cell>
          <cell r="J796">
            <v>1.8078156999999999</v>
          </cell>
          <cell r="K796">
            <v>15.477</v>
          </cell>
        </row>
        <row r="797">
          <cell r="A797" t="str">
            <v>6213.TW</v>
          </cell>
          <cell r="B797">
            <v>2.08</v>
          </cell>
          <cell r="C797">
            <v>1.0309999999999999</v>
          </cell>
          <cell r="D797">
            <v>16.83381</v>
          </cell>
          <cell r="E797">
            <v>3.8710000000000001E-2</v>
          </cell>
          <cell r="F797">
            <v>2.0550000999999998E-2</v>
          </cell>
          <cell r="G797">
            <v>0.12892999999999999</v>
          </cell>
          <cell r="H797">
            <v>4.0039999999999999E-2</v>
          </cell>
          <cell r="I797">
            <v>56.490386999999998</v>
          </cell>
          <cell r="J797">
            <v>2.1455310000000001</v>
          </cell>
          <cell r="K797">
            <v>68.807000000000002</v>
          </cell>
        </row>
        <row r="798">
          <cell r="A798" t="str">
            <v>6214.TW</v>
          </cell>
          <cell r="B798">
            <v>6.01</v>
          </cell>
          <cell r="C798">
            <v>0.374</v>
          </cell>
          <cell r="D798">
            <v>19.273302000000001</v>
          </cell>
          <cell r="E798">
            <v>0.107480004</v>
          </cell>
          <cell r="F798">
            <v>3.0369999000000002E-2</v>
          </cell>
          <cell r="G798">
            <v>0.22475999999999999</v>
          </cell>
          <cell r="H798">
            <v>3.2289999999999999E-2</v>
          </cell>
          <cell r="I798">
            <v>20.299499999999998</v>
          </cell>
          <cell r="J798">
            <v>2.1446025</v>
          </cell>
          <cell r="K798">
            <v>141.697</v>
          </cell>
        </row>
        <row r="799">
          <cell r="A799" t="str">
            <v>6215.TW</v>
          </cell>
          <cell r="B799">
            <v>0.97</v>
          </cell>
          <cell r="C799">
            <v>0.78600000000000003</v>
          </cell>
          <cell r="E799">
            <v>5.2920000000000002E-2</v>
          </cell>
          <cell r="F799">
            <v>7.4699995999999999E-3</v>
          </cell>
          <cell r="G799">
            <v>0.31452999999999998</v>
          </cell>
          <cell r="H799">
            <v>6.0909999999999999E-2</v>
          </cell>
          <cell r="I799">
            <v>57.113402999999998</v>
          </cell>
          <cell r="J799">
            <v>3.0149659999999998</v>
          </cell>
          <cell r="K799">
            <v>11.88</v>
          </cell>
        </row>
        <row r="800">
          <cell r="A800" t="str">
            <v>6216.TW</v>
          </cell>
          <cell r="B800">
            <v>1.94</v>
          </cell>
          <cell r="C800">
            <v>0.27300000000000002</v>
          </cell>
          <cell r="E800">
            <v>7.2680004000000006E-2</v>
          </cell>
          <cell r="F800">
            <v>2.7479999000000001E-2</v>
          </cell>
          <cell r="G800">
            <v>0.47025</v>
          </cell>
          <cell r="H800">
            <v>7.2909996000000005E-2</v>
          </cell>
          <cell r="I800">
            <v>21.391752</v>
          </cell>
          <cell r="J800">
            <v>2.2667685</v>
          </cell>
          <cell r="K800">
            <v>8.4209999999999994</v>
          </cell>
        </row>
        <row r="801">
          <cell r="A801" t="str">
            <v>6224.TW</v>
          </cell>
          <cell r="B801">
            <v>1.47</v>
          </cell>
          <cell r="D801">
            <v>777.14290000000005</v>
          </cell>
          <cell r="E801">
            <v>-3.3500001000000001E-3</v>
          </cell>
          <cell r="F801">
            <v>-5.0199996E-3</v>
          </cell>
          <cell r="G801">
            <v>0.26860001999999999</v>
          </cell>
          <cell r="H801">
            <v>-1.363E-2</v>
          </cell>
          <cell r="I801">
            <v>37.006799999999998</v>
          </cell>
          <cell r="J801">
            <v>1.8104366000000001</v>
          </cell>
          <cell r="K801">
            <v>32.406999999999996</v>
          </cell>
        </row>
        <row r="802">
          <cell r="A802" t="str">
            <v>6225.TW</v>
          </cell>
          <cell r="B802">
            <v>0.39</v>
          </cell>
          <cell r="C802">
            <v>0.44700000000000001</v>
          </cell>
          <cell r="E802">
            <v>9.5909999999999995E-2</v>
          </cell>
          <cell r="F802">
            <v>2.3800000000000002E-3</v>
          </cell>
          <cell r="G802">
            <v>0.18423999999999999</v>
          </cell>
          <cell r="H802">
            <v>5.0799999999999998E-2</v>
          </cell>
          <cell r="I802">
            <v>43.589745000000001</v>
          </cell>
          <cell r="J802">
            <v>4.9591599999999998</v>
          </cell>
          <cell r="K802">
            <v>1.9259999999999999</v>
          </cell>
        </row>
        <row r="803">
          <cell r="A803" t="str">
            <v>6226.TW</v>
          </cell>
          <cell r="B803">
            <v>-0.49</v>
          </cell>
          <cell r="C803">
            <v>0.193</v>
          </cell>
          <cell r="E803">
            <v>-5.7119999999999997E-2</v>
          </cell>
          <cell r="F803">
            <v>-1.5299999999999999E-2</v>
          </cell>
          <cell r="G803">
            <v>0.24114999000000001</v>
          </cell>
          <cell r="H803">
            <v>-0.10700999999999999</v>
          </cell>
          <cell r="J803">
            <v>1.0728049</v>
          </cell>
          <cell r="K803">
            <v>6.5730000000000004</v>
          </cell>
        </row>
        <row r="804">
          <cell r="A804" t="str">
            <v>6230.TW</v>
          </cell>
          <cell r="B804">
            <v>6.39</v>
          </cell>
          <cell r="C804">
            <v>0.84699999999999998</v>
          </cell>
          <cell r="D804">
            <v>56.25</v>
          </cell>
          <cell r="E804">
            <v>0.10920999000000001</v>
          </cell>
          <cell r="F804">
            <v>3.9800000000000002E-2</v>
          </cell>
          <cell r="G804">
            <v>0.19577</v>
          </cell>
          <cell r="H804">
            <v>3.5589999999999997E-2</v>
          </cell>
          <cell r="I804">
            <v>56.338028000000001</v>
          </cell>
          <cell r="J804">
            <v>5.4195641999999999</v>
          </cell>
          <cell r="K804">
            <v>124.60899999999999</v>
          </cell>
        </row>
        <row r="805">
          <cell r="A805" t="str">
            <v>6235.TW</v>
          </cell>
          <cell r="B805">
            <v>4.05</v>
          </cell>
          <cell r="C805">
            <v>1.0269999999999999</v>
          </cell>
          <cell r="D805">
            <v>7.2155924000000002</v>
          </cell>
          <cell r="E805">
            <v>0.22076999999999999</v>
          </cell>
          <cell r="F805">
            <v>7.911E-2</v>
          </cell>
          <cell r="G805">
            <v>0.31134000000000001</v>
          </cell>
          <cell r="H805">
            <v>0.16079001000000001</v>
          </cell>
          <cell r="I805">
            <v>22.395060000000001</v>
          </cell>
          <cell r="J805">
            <v>4.4222326000000001</v>
          </cell>
          <cell r="K805">
            <v>29.975000000000001</v>
          </cell>
        </row>
        <row r="806">
          <cell r="A806" t="str">
            <v>6239.TW</v>
          </cell>
          <cell r="B806">
            <v>11.45</v>
          </cell>
          <cell r="C806">
            <v>0.77900000000000003</v>
          </cell>
          <cell r="D806">
            <v>12.811128</v>
          </cell>
          <cell r="E806">
            <v>0.14666999999999999</v>
          </cell>
          <cell r="F806">
            <v>4.7350000000000003E-2</v>
          </cell>
          <cell r="G806">
            <v>0.18187</v>
          </cell>
          <cell r="H806">
            <v>0.111549996</v>
          </cell>
          <cell r="I806">
            <v>15.283842999999999</v>
          </cell>
          <cell r="J806">
            <v>2.3018744</v>
          </cell>
          <cell r="K806">
            <v>97.718000000000004</v>
          </cell>
        </row>
        <row r="807">
          <cell r="A807" t="str">
            <v>6243.TW</v>
          </cell>
          <cell r="B807">
            <v>1.64</v>
          </cell>
          <cell r="D807">
            <v>-39.9375</v>
          </cell>
          <cell r="E807">
            <v>8.9990000000000001E-2</v>
          </cell>
          <cell r="F807">
            <v>1.6379999999999999E-2</v>
          </cell>
          <cell r="G807">
            <v>0.34560000000000002</v>
          </cell>
          <cell r="H807">
            <v>-2.5829998999999999E-2</v>
          </cell>
          <cell r="I807">
            <v>38.963417</v>
          </cell>
          <cell r="J807">
            <v>3.3711424000000001</v>
          </cell>
          <cell r="K807">
            <v>19.207999999999998</v>
          </cell>
        </row>
        <row r="808">
          <cell r="A808" t="str">
            <v>6257.TW</v>
          </cell>
          <cell r="B808">
            <v>4.6500000000000004</v>
          </cell>
          <cell r="C808">
            <v>0.60099999999999998</v>
          </cell>
          <cell r="D808">
            <v>13.786077499999999</v>
          </cell>
          <cell r="E808">
            <v>0.14291000000000001</v>
          </cell>
          <cell r="F808">
            <v>3.7580000000000002E-2</v>
          </cell>
          <cell r="G808">
            <v>0.23923999000000001</v>
          </cell>
          <cell r="H808">
            <v>0.14193</v>
          </cell>
          <cell r="I808">
            <v>17.462364000000001</v>
          </cell>
          <cell r="J808">
            <v>2.1617590999999998</v>
          </cell>
          <cell r="K808">
            <v>35.113</v>
          </cell>
        </row>
        <row r="809">
          <cell r="A809" t="str">
            <v>6269.TW</v>
          </cell>
          <cell r="B809">
            <v>6.12</v>
          </cell>
          <cell r="C809">
            <v>0.83599999999999997</v>
          </cell>
          <cell r="D809">
            <v>15.645932999999999</v>
          </cell>
          <cell r="E809">
            <v>7.9060000000000005E-2</v>
          </cell>
          <cell r="F809">
            <v>2.3689999999999999E-2</v>
          </cell>
          <cell r="G809">
            <v>0.14829998999999999</v>
          </cell>
          <cell r="H809">
            <v>6.5809994999999996E-2</v>
          </cell>
          <cell r="I809">
            <v>16.029411</v>
          </cell>
          <cell r="J809">
            <v>1.2459515000000001</v>
          </cell>
          <cell r="K809">
            <v>102.134</v>
          </cell>
        </row>
        <row r="810">
          <cell r="A810" t="str">
            <v>6271.TW</v>
          </cell>
          <cell r="B810">
            <v>5.44</v>
          </cell>
          <cell r="C810">
            <v>1.109</v>
          </cell>
          <cell r="D810">
            <v>16.392600999999999</v>
          </cell>
          <cell r="E810">
            <v>4.6390000000000001E-2</v>
          </cell>
          <cell r="F810">
            <v>2.4809999999999999E-2</v>
          </cell>
          <cell r="G810">
            <v>0.23963000000000001</v>
          </cell>
          <cell r="H810">
            <v>0.14427000000000001</v>
          </cell>
          <cell r="I810">
            <v>29.319852999999998</v>
          </cell>
          <cell r="J810">
            <v>1.3681943000000001</v>
          </cell>
          <cell r="K810">
            <v>55.752000000000002</v>
          </cell>
        </row>
        <row r="811">
          <cell r="A811" t="str">
            <v>6277.TW</v>
          </cell>
          <cell r="B811">
            <v>4.01</v>
          </cell>
          <cell r="C811">
            <v>0.25800000000000001</v>
          </cell>
          <cell r="D811">
            <v>11.783166</v>
          </cell>
          <cell r="E811">
            <v>0.11814999599999999</v>
          </cell>
          <cell r="F811">
            <v>6.8199999999999997E-2</v>
          </cell>
          <cell r="G811">
            <v>0.59943999999999997</v>
          </cell>
          <cell r="H811">
            <v>0.14624000000000001</v>
          </cell>
          <cell r="I811">
            <v>20.598503000000001</v>
          </cell>
          <cell r="J811">
            <v>2.0819155999999999</v>
          </cell>
          <cell r="K811">
            <v>43.158999999999999</v>
          </cell>
        </row>
        <row r="812">
          <cell r="A812" t="str">
            <v>6278.TW</v>
          </cell>
          <cell r="B812">
            <v>9.85</v>
          </cell>
          <cell r="C812">
            <v>1.2509999999999999</v>
          </cell>
          <cell r="D812">
            <v>10.568383000000001</v>
          </cell>
          <cell r="E812">
            <v>0.15407999999999999</v>
          </cell>
          <cell r="F812">
            <v>3.6659999999999998E-2</v>
          </cell>
          <cell r="G812">
            <v>0.11840000000000001</v>
          </cell>
          <cell r="H812">
            <v>5.5609997000000001E-2</v>
          </cell>
          <cell r="I812">
            <v>12.081218</v>
          </cell>
          <cell r="J812">
            <v>1.7368965999999999</v>
          </cell>
          <cell r="K812">
            <v>164.202</v>
          </cell>
        </row>
        <row r="813">
          <cell r="A813" t="str">
            <v>6281.TW</v>
          </cell>
          <cell r="B813">
            <v>4.8899999999999997</v>
          </cell>
          <cell r="C813">
            <v>0.154</v>
          </cell>
          <cell r="E813">
            <v>0.17888999999999999</v>
          </cell>
          <cell r="F813">
            <v>4.3709997E-2</v>
          </cell>
          <cell r="G813">
            <v>0.19777</v>
          </cell>
          <cell r="H813">
            <v>2.1569999999999999E-2</v>
          </cell>
          <cell r="I813">
            <v>17.361962999999999</v>
          </cell>
          <cell r="J813">
            <v>2.9490430000000001</v>
          </cell>
          <cell r="K813">
            <v>205.93899999999999</v>
          </cell>
        </row>
        <row r="814">
          <cell r="A814" t="str">
            <v>6282.TW</v>
          </cell>
          <cell r="B814">
            <v>-0.1</v>
          </cell>
          <cell r="D814">
            <v>22.951806999999999</v>
          </cell>
          <cell r="E814">
            <v>-2.99E-3</v>
          </cell>
          <cell r="F814">
            <v>6.8100000000000001E-3</v>
          </cell>
          <cell r="G814">
            <v>0.22624000999999999</v>
          </cell>
          <cell r="H814">
            <v>-8.0800000000000004E-3</v>
          </cell>
          <cell r="J814">
            <v>1.3571275</v>
          </cell>
          <cell r="K814">
            <v>40.441000000000003</v>
          </cell>
        </row>
        <row r="815">
          <cell r="A815" t="str">
            <v>6283.TW</v>
          </cell>
          <cell r="B815">
            <v>-1.19</v>
          </cell>
          <cell r="C815">
            <v>1.1240000000000001</v>
          </cell>
          <cell r="D815">
            <v>92.63888</v>
          </cell>
          <cell r="E815">
            <v>-0.105450004</v>
          </cell>
          <cell r="F815">
            <v>-4.3730001999999997E-2</v>
          </cell>
          <cell r="G815">
            <v>6.9010000000000002E-2</v>
          </cell>
          <cell r="H815">
            <v>-0.24417</v>
          </cell>
          <cell r="J815">
            <v>3.1494946000000001</v>
          </cell>
          <cell r="K815">
            <v>8.798</v>
          </cell>
        </row>
        <row r="816">
          <cell r="A816" t="str">
            <v>6285.TW</v>
          </cell>
          <cell r="B816">
            <v>8.81</v>
          </cell>
          <cell r="C816">
            <v>0.628</v>
          </cell>
          <cell r="D816">
            <v>13.982301</v>
          </cell>
          <cell r="E816">
            <v>0.14957999999999999</v>
          </cell>
          <cell r="F816">
            <v>4.3220000000000001E-2</v>
          </cell>
          <cell r="G816">
            <v>0.12271</v>
          </cell>
          <cell r="H816">
            <v>4.3950000000000003E-2</v>
          </cell>
          <cell r="I816">
            <v>17.934163999999999</v>
          </cell>
          <cell r="J816">
            <v>2.4999207999999999</v>
          </cell>
          <cell r="K816">
            <v>261.738</v>
          </cell>
        </row>
        <row r="817">
          <cell r="A817" t="str">
            <v>6288.TW</v>
          </cell>
          <cell r="B817">
            <v>0.27</v>
          </cell>
          <cell r="D817">
            <v>22.934781999999998</v>
          </cell>
          <cell r="E817">
            <v>1.898E-2</v>
          </cell>
          <cell r="F817">
            <v>-4.7400002000000004E-3</v>
          </cell>
          <cell r="G817">
            <v>0.13979</v>
          </cell>
          <cell r="H817">
            <v>4.8500000000000001E-3</v>
          </cell>
          <cell r="I817">
            <v>117.22221</v>
          </cell>
          <cell r="J817">
            <v>2.0563965</v>
          </cell>
          <cell r="K817">
            <v>24.664000000000001</v>
          </cell>
        </row>
        <row r="818">
          <cell r="A818" t="str">
            <v>6405.TW</v>
          </cell>
          <cell r="B818">
            <v>-1.1200000000000001</v>
          </cell>
          <cell r="E818">
            <v>-2.9460001999999999E-2</v>
          </cell>
          <cell r="F818">
            <v>-3.0040000000000001E-2</v>
          </cell>
          <cell r="G818">
            <v>-5.5590000000000001E-2</v>
          </cell>
          <cell r="H818">
            <v>-0.75876999999999994</v>
          </cell>
          <cell r="J818">
            <v>0.64869856999999997</v>
          </cell>
          <cell r="K818">
            <v>2.8029999999999999</v>
          </cell>
        </row>
        <row r="819">
          <cell r="A819" t="str">
            <v>6409.TW</v>
          </cell>
          <cell r="B819">
            <v>40.92</v>
          </cell>
          <cell r="C819">
            <v>1.0049999999999999</v>
          </cell>
          <cell r="D819">
            <v>33.217120000000001</v>
          </cell>
          <cell r="E819">
            <v>0.38408002000000002</v>
          </cell>
          <cell r="F819">
            <v>0.15642998999999999</v>
          </cell>
          <cell r="G819">
            <v>0.31224000000000002</v>
          </cell>
          <cell r="H819">
            <v>0.21546000000000001</v>
          </cell>
          <cell r="I819">
            <v>41.911050000000003</v>
          </cell>
          <cell r="J819">
            <v>15.894052</v>
          </cell>
          <cell r="K819">
            <v>216.017</v>
          </cell>
        </row>
        <row r="820">
          <cell r="A820" t="str">
            <v>6412.TW</v>
          </cell>
          <cell r="B820">
            <v>8.43</v>
          </cell>
          <cell r="C820">
            <v>0.55600000000000005</v>
          </cell>
          <cell r="D820">
            <v>12.581699</v>
          </cell>
          <cell r="E820">
            <v>0.24865000000000001</v>
          </cell>
          <cell r="F820">
            <v>8.6249999999999993E-2</v>
          </cell>
          <cell r="G820">
            <v>0.21205999</v>
          </cell>
          <cell r="H820">
            <v>0.12537000000000001</v>
          </cell>
          <cell r="I820">
            <v>18.268090000000001</v>
          </cell>
          <cell r="J820">
            <v>4.4513816999999998</v>
          </cell>
          <cell r="K820">
            <v>91.13</v>
          </cell>
        </row>
        <row r="821">
          <cell r="A821" t="str">
            <v>6414.TW</v>
          </cell>
          <cell r="B821">
            <v>15.15</v>
          </cell>
          <cell r="C821">
            <v>1.113</v>
          </cell>
          <cell r="D821">
            <v>14.490239000000001</v>
          </cell>
          <cell r="E821">
            <v>0.11517999</v>
          </cell>
          <cell r="F821">
            <v>2.6440000000000002E-2</v>
          </cell>
          <cell r="G821">
            <v>0.19399999000000001</v>
          </cell>
          <cell r="H821">
            <v>3.1289999999999998E-2</v>
          </cell>
          <cell r="I821">
            <v>22.046206000000002</v>
          </cell>
          <cell r="J821">
            <v>2.0130792</v>
          </cell>
          <cell r="K821">
            <v>1022.6660000000001</v>
          </cell>
        </row>
        <row r="822">
          <cell r="A822" t="str">
            <v>6415.TW</v>
          </cell>
          <cell r="B822">
            <v>1.53</v>
          </cell>
          <cell r="C822">
            <v>1.6379999999999999</v>
          </cell>
          <cell r="D822">
            <v>38.816296000000001</v>
          </cell>
          <cell r="E822">
            <v>1.7090000000000001E-2</v>
          </cell>
          <cell r="F822">
            <v>-3.9300000000000003E-3</v>
          </cell>
          <cell r="G822">
            <v>0.44467000000000001</v>
          </cell>
          <cell r="H822">
            <v>1.9040000000000001E-2</v>
          </cell>
          <cell r="I822">
            <v>330.06536999999997</v>
          </cell>
          <cell r="J822">
            <v>6.1267814999999999</v>
          </cell>
          <cell r="K822">
            <v>41.423000000000002</v>
          </cell>
        </row>
        <row r="823">
          <cell r="A823" t="str">
            <v>6416.TW</v>
          </cell>
          <cell r="B823">
            <v>4</v>
          </cell>
          <cell r="C823">
            <v>0.44800000000000001</v>
          </cell>
          <cell r="D823">
            <v>19.007092</v>
          </cell>
          <cell r="E823">
            <v>9.0100004999999997E-2</v>
          </cell>
          <cell r="F823">
            <v>4.4810000000000003E-2</v>
          </cell>
          <cell r="G823">
            <v>0.24335999999999999</v>
          </cell>
          <cell r="H823">
            <v>8.0210000000000004E-2</v>
          </cell>
          <cell r="I823">
            <v>33.5</v>
          </cell>
          <cell r="J823">
            <v>2.8895502</v>
          </cell>
          <cell r="K823">
            <v>55.670999999999999</v>
          </cell>
        </row>
        <row r="824">
          <cell r="A824" t="str">
            <v>6426.TW</v>
          </cell>
          <cell r="B824">
            <v>-2.69</v>
          </cell>
          <cell r="E824">
            <v>-8.8590000000000002E-2</v>
          </cell>
          <cell r="F824">
            <v>-8.0419994999999994E-2</v>
          </cell>
          <cell r="G824">
            <v>8.0049999999999996E-2</v>
          </cell>
          <cell r="H824">
            <v>-0.70814999999999995</v>
          </cell>
          <cell r="J824">
            <v>2.3747362999999999</v>
          </cell>
          <cell r="K824">
            <v>9.6189999999999998</v>
          </cell>
        </row>
        <row r="825">
          <cell r="A825" t="str">
            <v>6431.TW</v>
          </cell>
          <cell r="B825">
            <v>-1.98</v>
          </cell>
          <cell r="C825">
            <v>0.70499999999999996</v>
          </cell>
          <cell r="E825">
            <v>-0.18417</v>
          </cell>
          <cell r="F825">
            <v>-7.0149995000000007E-2</v>
          </cell>
          <cell r="G825">
            <v>0.20483999</v>
          </cell>
          <cell r="H825">
            <v>-0.63514000000000004</v>
          </cell>
          <cell r="J825">
            <v>1.6463022</v>
          </cell>
          <cell r="K825">
            <v>5.23</v>
          </cell>
        </row>
        <row r="826">
          <cell r="A826" t="str">
            <v>6438.TW</v>
          </cell>
          <cell r="B826">
            <v>7.83</v>
          </cell>
          <cell r="D826">
            <v>15.479274999999999</v>
          </cell>
          <cell r="E826">
            <v>0.15681</v>
          </cell>
          <cell r="F826">
            <v>5.3350000000000002E-2</v>
          </cell>
          <cell r="G826">
            <v>0.29381000000000002</v>
          </cell>
          <cell r="H826">
            <v>0.114580005</v>
          </cell>
          <cell r="I826">
            <v>15.261813999999999</v>
          </cell>
          <cell r="J826">
            <v>2.2374505999999998</v>
          </cell>
          <cell r="K826">
            <v>74.69</v>
          </cell>
        </row>
        <row r="827">
          <cell r="A827" t="str">
            <v>6442.TW</v>
          </cell>
          <cell r="B827">
            <v>4.1500000000000004</v>
          </cell>
          <cell r="C827">
            <v>1.056</v>
          </cell>
          <cell r="D827">
            <v>94.680854999999994</v>
          </cell>
          <cell r="E827">
            <v>8.3129994999999998E-2</v>
          </cell>
          <cell r="F827">
            <v>4.1789997000000002E-2</v>
          </cell>
          <cell r="G827">
            <v>0.35546001999999999</v>
          </cell>
          <cell r="H827">
            <v>0.14383000000000001</v>
          </cell>
          <cell r="I827">
            <v>42.891562999999998</v>
          </cell>
          <cell r="J827">
            <v>5.7547445000000002</v>
          </cell>
          <cell r="K827">
            <v>39.478000000000002</v>
          </cell>
        </row>
        <row r="828">
          <cell r="A828" t="str">
            <v>6443.TW</v>
          </cell>
          <cell r="B828">
            <v>0.71</v>
          </cell>
          <cell r="C828">
            <v>1.2450000000000001</v>
          </cell>
          <cell r="D828">
            <v>12.811059</v>
          </cell>
          <cell r="E828">
            <v>7.6420000000000002E-2</v>
          </cell>
          <cell r="F828">
            <v>4.2329997000000001E-2</v>
          </cell>
          <cell r="G828">
            <v>0.15425</v>
          </cell>
          <cell r="H828">
            <v>0.24232000000000001</v>
          </cell>
          <cell r="I828">
            <v>39.15493</v>
          </cell>
          <cell r="J828">
            <v>1.8645204</v>
          </cell>
          <cell r="K828">
            <v>16.808</v>
          </cell>
        </row>
        <row r="829">
          <cell r="A829" t="str">
            <v>6446.TW</v>
          </cell>
          <cell r="C829">
            <v>0.56699999999999995</v>
          </cell>
          <cell r="D829">
            <v>38.979965</v>
          </cell>
          <cell r="E829">
            <v>2.418E-2</v>
          </cell>
          <cell r="F829">
            <v>-3.3320000000000002E-2</v>
          </cell>
          <cell r="G829">
            <v>0.88579005</v>
          </cell>
          <cell r="H829">
            <v>1.064E-2</v>
          </cell>
          <cell r="K829">
            <v>17.809000000000001</v>
          </cell>
        </row>
        <row r="830">
          <cell r="A830" t="str">
            <v>6449.TW</v>
          </cell>
          <cell r="B830">
            <v>4.97</v>
          </cell>
          <cell r="C830">
            <v>1.0409999999999999</v>
          </cell>
          <cell r="D830">
            <v>36.809814000000003</v>
          </cell>
          <cell r="E830">
            <v>0.11655</v>
          </cell>
          <cell r="F830">
            <v>4.7919999999999997E-2</v>
          </cell>
          <cell r="G830">
            <v>0.27150999999999997</v>
          </cell>
          <cell r="H830">
            <v>0.1588</v>
          </cell>
          <cell r="I830">
            <v>24.144870000000001</v>
          </cell>
          <cell r="J830">
            <v>3.6215484</v>
          </cell>
          <cell r="K830">
            <v>33.369</v>
          </cell>
        </row>
        <row r="831">
          <cell r="A831" t="str">
            <v>6451.TW</v>
          </cell>
          <cell r="B831">
            <v>2.74</v>
          </cell>
          <cell r="C831">
            <v>1.08</v>
          </cell>
          <cell r="E831">
            <v>6.7159999999999997E-2</v>
          </cell>
          <cell r="F831">
            <v>1.1429999999999999E-2</v>
          </cell>
          <cell r="G831">
            <v>0.23429</v>
          </cell>
          <cell r="H831">
            <v>4.7140002E-2</v>
          </cell>
          <cell r="I831">
            <v>71.715329999999994</v>
          </cell>
          <cell r="J831">
            <v>3.293885</v>
          </cell>
          <cell r="K831">
            <v>49.24</v>
          </cell>
        </row>
        <row r="832">
          <cell r="A832" t="str">
            <v>6456.TW</v>
          </cell>
          <cell r="B832">
            <v>-4.53</v>
          </cell>
          <cell r="C832">
            <v>0.871</v>
          </cell>
          <cell r="D832">
            <v>20.267063</v>
          </cell>
          <cell r="E832">
            <v>-8.931E-2</v>
          </cell>
          <cell r="F832">
            <v>-3.8629997999999999E-2</v>
          </cell>
          <cell r="G832">
            <v>2.8740000000000002E-2</v>
          </cell>
          <cell r="H832">
            <v>-6.2820000000000001E-2</v>
          </cell>
          <cell r="J832">
            <v>0.79972840000000001</v>
          </cell>
          <cell r="K832">
            <v>211.11699999999999</v>
          </cell>
        </row>
        <row r="833">
          <cell r="A833" t="str">
            <v>6464.TW</v>
          </cell>
          <cell r="B833">
            <v>5.62</v>
          </cell>
          <cell r="E833">
            <v>8.831E-2</v>
          </cell>
          <cell r="F833">
            <v>4.4130000000000003E-2</v>
          </cell>
          <cell r="G833">
            <v>0.50751995999999999</v>
          </cell>
          <cell r="H833">
            <v>0.30957000000000001</v>
          </cell>
          <cell r="I833">
            <v>15.142348999999999</v>
          </cell>
          <cell r="J833">
            <v>1.3436912000000001</v>
          </cell>
          <cell r="K833">
            <v>33.021999999999998</v>
          </cell>
        </row>
        <row r="834">
          <cell r="A834" t="str">
            <v>6472.TW</v>
          </cell>
          <cell r="C834">
            <v>0.61699999999999999</v>
          </cell>
          <cell r="D834">
            <v>17.229416000000001</v>
          </cell>
          <cell r="E834">
            <v>0.36341000000000001</v>
          </cell>
          <cell r="F834">
            <v>0.13722999999999999</v>
          </cell>
          <cell r="G834">
            <v>0.49234</v>
          </cell>
          <cell r="H834">
            <v>0.35432996999999999</v>
          </cell>
          <cell r="K834">
            <v>141.518</v>
          </cell>
        </row>
        <row r="835">
          <cell r="A835" t="str">
            <v>6477.TW</v>
          </cell>
          <cell r="B835">
            <v>0.44</v>
          </cell>
          <cell r="C835">
            <v>1.169</v>
          </cell>
          <cell r="D835">
            <v>15.995763999999999</v>
          </cell>
          <cell r="E835">
            <v>3.9389998000000002E-2</v>
          </cell>
          <cell r="F835">
            <v>2.4530000999999999E-2</v>
          </cell>
          <cell r="G835">
            <v>0.28811002000000002</v>
          </cell>
          <cell r="H835">
            <v>0.15303998999999999</v>
          </cell>
          <cell r="I835">
            <v>85.795456000000001</v>
          </cell>
          <cell r="J835">
            <v>1.3752778999999999</v>
          </cell>
          <cell r="K835">
            <v>12.138999999999999</v>
          </cell>
        </row>
        <row r="836">
          <cell r="A836" t="str">
            <v>6491.TW</v>
          </cell>
          <cell r="B836">
            <v>24.32</v>
          </cell>
          <cell r="C836">
            <v>1.385</v>
          </cell>
          <cell r="D836">
            <v>15.040129</v>
          </cell>
          <cell r="E836">
            <v>0.23305999999999999</v>
          </cell>
          <cell r="F836">
            <v>0.11292000000000001</v>
          </cell>
          <cell r="G836">
            <v>0.55247000000000002</v>
          </cell>
          <cell r="H836">
            <v>0.34300997999999999</v>
          </cell>
          <cell r="I836">
            <v>19.26398</v>
          </cell>
          <cell r="J836">
            <v>3.7870216000000001</v>
          </cell>
          <cell r="K836">
            <v>94.649000000000001</v>
          </cell>
        </row>
        <row r="837">
          <cell r="A837" t="str">
            <v>6504.TW</v>
          </cell>
          <cell r="B837">
            <v>2.4900000000000002</v>
          </cell>
          <cell r="C837">
            <v>0.65300000000000002</v>
          </cell>
          <cell r="D837">
            <v>26.000001999999999</v>
          </cell>
          <cell r="E837">
            <v>3.4229999999999997E-2</v>
          </cell>
          <cell r="F837">
            <v>1.107E-2</v>
          </cell>
          <cell r="G837">
            <v>0.11942000999999999</v>
          </cell>
          <cell r="H837">
            <v>3.9960000000000002E-2</v>
          </cell>
          <cell r="I837">
            <v>29.236948000000002</v>
          </cell>
          <cell r="J837">
            <v>1.5092776000000001</v>
          </cell>
          <cell r="K837">
            <v>85.111000000000004</v>
          </cell>
        </row>
        <row r="838">
          <cell r="A838" t="str">
            <v>6505.TW</v>
          </cell>
          <cell r="B838">
            <v>2.36</v>
          </cell>
          <cell r="C838">
            <v>0.36099999999999999</v>
          </cell>
          <cell r="D838">
            <v>19.7151</v>
          </cell>
          <cell r="E838">
            <v>6.9599999999999995E-2</v>
          </cell>
          <cell r="F838">
            <v>2.1440001E-2</v>
          </cell>
          <cell r="G838">
            <v>3.7199999999999997E-2</v>
          </cell>
          <cell r="H838">
            <v>1.874E-2</v>
          </cell>
          <cell r="I838">
            <v>29.322035</v>
          </cell>
          <cell r="J838">
            <v>2.0556695</v>
          </cell>
          <cell r="K838">
            <v>73.391999999999996</v>
          </cell>
        </row>
        <row r="839">
          <cell r="A839" t="str">
            <v>6515.TW</v>
          </cell>
          <cell r="B839">
            <v>13.34</v>
          </cell>
          <cell r="C839">
            <v>1.1990000000000001</v>
          </cell>
          <cell r="D839">
            <v>17.968592000000001</v>
          </cell>
          <cell r="E839">
            <v>0.12917000000000001</v>
          </cell>
          <cell r="F839">
            <v>6.5809994999999996E-2</v>
          </cell>
          <cell r="G839">
            <v>0.37063000000000001</v>
          </cell>
          <cell r="H839">
            <v>0.110869996</v>
          </cell>
          <cell r="I839">
            <v>66.041979999999995</v>
          </cell>
          <cell r="J839">
            <v>8.7793600000000005</v>
          </cell>
          <cell r="K839">
            <v>107.31100000000001</v>
          </cell>
        </row>
        <row r="840">
          <cell r="A840" t="str">
            <v>6525.TW</v>
          </cell>
          <cell r="B840">
            <v>4.3099999999999996</v>
          </cell>
          <cell r="D840">
            <v>12.785714</v>
          </cell>
          <cell r="E840">
            <v>0.1452</v>
          </cell>
          <cell r="F840">
            <v>5.2389998E-2</v>
          </cell>
          <cell r="G840">
            <v>0.20335</v>
          </cell>
          <cell r="H840">
            <v>0.12214</v>
          </cell>
          <cell r="I840">
            <v>16.61253</v>
          </cell>
          <cell r="J840">
            <v>2.3385699</v>
          </cell>
          <cell r="K840">
            <v>34.177</v>
          </cell>
        </row>
        <row r="841">
          <cell r="A841" t="str">
            <v>6526.TW</v>
          </cell>
          <cell r="B841">
            <v>8.09</v>
          </cell>
          <cell r="C841">
            <v>-1.3740000000000001</v>
          </cell>
          <cell r="E841">
            <v>7.7160000000000006E-2</v>
          </cell>
          <cell r="F841">
            <v>3.4029999999999998E-2</v>
          </cell>
          <cell r="G841">
            <v>0.46572000000000002</v>
          </cell>
          <cell r="H841">
            <v>4.7649999999999998E-2</v>
          </cell>
          <cell r="I841">
            <v>93.94314</v>
          </cell>
          <cell r="J841">
            <v>7.6671642999999996</v>
          </cell>
          <cell r="K841">
            <v>90.638000000000005</v>
          </cell>
        </row>
        <row r="842">
          <cell r="A842" t="str">
            <v>6531.TW</v>
          </cell>
          <cell r="B842">
            <v>10.71</v>
          </cell>
          <cell r="D842">
            <v>29.227053000000002</v>
          </cell>
          <cell r="E842">
            <v>0.17063</v>
          </cell>
          <cell r="F842">
            <v>4.335E-2</v>
          </cell>
          <cell r="G842">
            <v>0.42558000000000001</v>
          </cell>
          <cell r="H842">
            <v>0.14124999999999999</v>
          </cell>
          <cell r="I842">
            <v>33.893560000000001</v>
          </cell>
          <cell r="J842">
            <v>5.5450324999999996</v>
          </cell>
          <cell r="K842">
            <v>26.155999999999999</v>
          </cell>
        </row>
        <row r="843">
          <cell r="A843" t="str">
            <v>6533.TW</v>
          </cell>
          <cell r="B843">
            <v>-1.92</v>
          </cell>
          <cell r="C843">
            <v>1.8169999999999999</v>
          </cell>
          <cell r="D843">
            <v>56.588070000000002</v>
          </cell>
          <cell r="E843">
            <v>-2.0760000000000001E-2</v>
          </cell>
          <cell r="F843">
            <v>-3.1189999999999999E-2</v>
          </cell>
          <cell r="G843">
            <v>0.99921994999999997</v>
          </cell>
          <cell r="H843">
            <v>-2.2929999999999999E-2</v>
          </cell>
          <cell r="J843">
            <v>4.2955509999999997</v>
          </cell>
          <cell r="K843">
            <v>20.884</v>
          </cell>
        </row>
        <row r="844">
          <cell r="A844" t="str">
            <v>6541.TW</v>
          </cell>
          <cell r="B844">
            <v>-14.37</v>
          </cell>
          <cell r="C844">
            <v>0.30299999999999999</v>
          </cell>
          <cell r="D844">
            <v>-10.427808000000001</v>
          </cell>
          <cell r="E844">
            <v>-2.7723</v>
          </cell>
          <cell r="F844">
            <v>-0.42087000000000002</v>
          </cell>
          <cell r="G844">
            <v>0.57267999999999997</v>
          </cell>
          <cell r="H844">
            <v>-125.71254</v>
          </cell>
          <cell r="J844">
            <v>12.875536</v>
          </cell>
          <cell r="K844">
            <v>0.26</v>
          </cell>
        </row>
        <row r="845">
          <cell r="A845" t="str">
            <v>6550.TW</v>
          </cell>
          <cell r="B845">
            <v>-2.2799999999999998</v>
          </cell>
          <cell r="C845">
            <v>0.83299999999999996</v>
          </cell>
          <cell r="E845">
            <v>-0.15276999999999999</v>
          </cell>
          <cell r="F845">
            <v>-0.10272000000000001</v>
          </cell>
          <cell r="G845">
            <v>0.1739</v>
          </cell>
          <cell r="H845">
            <v>-605.71654999999998</v>
          </cell>
          <cell r="J845">
            <v>6.2716503000000001</v>
          </cell>
          <cell r="K845">
            <v>5.0000000000000001E-3</v>
          </cell>
        </row>
        <row r="846">
          <cell r="A846" t="str">
            <v>6552.TW</v>
          </cell>
          <cell r="B846">
            <v>0.56999999999999995</v>
          </cell>
          <cell r="C846">
            <v>0.66600000000000004</v>
          </cell>
          <cell r="D846">
            <v>8.9083819999999996</v>
          </cell>
          <cell r="E846">
            <v>3.0100000000000001E-3</v>
          </cell>
          <cell r="F846">
            <v>-1.417E-2</v>
          </cell>
          <cell r="G846">
            <v>2.2110000000000001E-2</v>
          </cell>
          <cell r="H846">
            <v>-6.4149999999999999E-2</v>
          </cell>
          <cell r="I846">
            <v>80.175439999999995</v>
          </cell>
          <cell r="J846">
            <v>1.4991962999999999</v>
          </cell>
          <cell r="K846">
            <v>21.27</v>
          </cell>
        </row>
        <row r="847">
          <cell r="A847" t="str">
            <v>6558.TW</v>
          </cell>
          <cell r="C847">
            <v>1.2929999999999999</v>
          </cell>
          <cell r="D847">
            <v>26.458334000000001</v>
          </cell>
          <cell r="E847">
            <v>-2.9860001000000001E-2</v>
          </cell>
          <cell r="F847">
            <v>-1.8319999999999999E-2</v>
          </cell>
          <cell r="G847">
            <v>0.13984999000000001</v>
          </cell>
          <cell r="H847">
            <v>-5.4289999999999998E-2</v>
          </cell>
          <cell r="I847" t="str">
            <v>Infinity</v>
          </cell>
          <cell r="J847">
            <v>1.6215526</v>
          </cell>
          <cell r="K847">
            <v>12.765000000000001</v>
          </cell>
        </row>
        <row r="848">
          <cell r="A848" t="str">
            <v>6573.TW</v>
          </cell>
          <cell r="B848">
            <v>-2.93</v>
          </cell>
          <cell r="C848">
            <v>0.79700000000000004</v>
          </cell>
          <cell r="E848">
            <v>-0.28961999999999999</v>
          </cell>
          <cell r="F848">
            <v>-5.8659999999999997E-2</v>
          </cell>
          <cell r="G848">
            <v>3.6290000000000003E-2</v>
          </cell>
          <cell r="H848">
            <v>-0.23608999</v>
          </cell>
          <cell r="J848">
            <v>1.7207068999999999</v>
          </cell>
          <cell r="K848">
            <v>14.627000000000001</v>
          </cell>
        </row>
        <row r="849">
          <cell r="A849" t="str">
            <v>6579.TW</v>
          </cell>
          <cell r="B849">
            <v>10.56</v>
          </cell>
          <cell r="C849">
            <v>0.82399999999999995</v>
          </cell>
          <cell r="D849">
            <v>25.5</v>
          </cell>
          <cell r="E849">
            <v>0.108660005</v>
          </cell>
          <cell r="F849">
            <v>4.8800003000000002E-2</v>
          </cell>
          <cell r="G849">
            <v>0.35108002999999999</v>
          </cell>
          <cell r="H849">
            <v>0.12282999999999999</v>
          </cell>
          <cell r="I849">
            <v>16.903407999999999</v>
          </cell>
          <cell r="J849">
            <v>2.8602102</v>
          </cell>
          <cell r="K849">
            <v>70.165000000000006</v>
          </cell>
        </row>
        <row r="850">
          <cell r="A850" t="str">
            <v>6581.TW</v>
          </cell>
          <cell r="B850">
            <v>4.92</v>
          </cell>
          <cell r="C850">
            <v>0.58399999999999996</v>
          </cell>
          <cell r="D850">
            <v>21.6</v>
          </cell>
          <cell r="E850">
            <v>0.11955</v>
          </cell>
          <cell r="F850">
            <v>8.4630004999999994E-2</v>
          </cell>
          <cell r="G850">
            <v>0.42797002000000001</v>
          </cell>
          <cell r="H850">
            <v>0.37980000000000003</v>
          </cell>
          <cell r="I850">
            <v>21.951219999999999</v>
          </cell>
          <cell r="J850">
            <v>2.9223940000000002</v>
          </cell>
          <cell r="K850">
            <v>18.347000000000001</v>
          </cell>
        </row>
        <row r="851">
          <cell r="A851" t="str">
            <v>6582.TW</v>
          </cell>
          <cell r="B851">
            <v>-1.04</v>
          </cell>
          <cell r="E851">
            <v>-1.8700000000000001E-2</v>
          </cell>
          <cell r="F851">
            <v>-2.2650001999999999E-2</v>
          </cell>
          <cell r="G851">
            <v>5.13E-3</v>
          </cell>
          <cell r="H851">
            <v>-0.22867000000000001</v>
          </cell>
          <cell r="J851">
            <v>0.91264670000000003</v>
          </cell>
          <cell r="K851">
            <v>8.4600000000000009</v>
          </cell>
        </row>
        <row r="852">
          <cell r="A852" t="str">
            <v>6585.TW</v>
          </cell>
          <cell r="B852">
            <v>7.73</v>
          </cell>
          <cell r="C852">
            <v>0.32400000000000001</v>
          </cell>
          <cell r="D852">
            <v>21.45946</v>
          </cell>
          <cell r="E852">
            <v>0.13386999999999999</v>
          </cell>
          <cell r="F852">
            <v>6.5949999999999995E-2</v>
          </cell>
          <cell r="G852">
            <v>0.33844999999999997</v>
          </cell>
          <cell r="H852">
            <v>0.24432999999999999</v>
          </cell>
          <cell r="I852">
            <v>25.679172999999999</v>
          </cell>
          <cell r="J852">
            <v>4.2208895999999996</v>
          </cell>
          <cell r="K852">
            <v>40.326999999999998</v>
          </cell>
        </row>
        <row r="853">
          <cell r="A853" t="str">
            <v>6591.TW</v>
          </cell>
          <cell r="B853">
            <v>3.3</v>
          </cell>
          <cell r="C853">
            <v>1.274</v>
          </cell>
          <cell r="E853">
            <v>6.7710000000000006E-2</v>
          </cell>
          <cell r="F853">
            <v>2.7470000000000001E-2</v>
          </cell>
          <cell r="G853">
            <v>0.28285998000000001</v>
          </cell>
          <cell r="H853">
            <v>0.11169</v>
          </cell>
          <cell r="I853">
            <v>19.272728000000001</v>
          </cell>
          <cell r="J853">
            <v>1.2956586999999999</v>
          </cell>
          <cell r="K853">
            <v>39.618000000000002</v>
          </cell>
        </row>
        <row r="854">
          <cell r="A854" t="str">
            <v>6592.TW</v>
          </cell>
          <cell r="B854">
            <v>5.9</v>
          </cell>
          <cell r="D854">
            <v>16.367712000000001</v>
          </cell>
          <cell r="E854">
            <v>0.11217000000000001</v>
          </cell>
          <cell r="F854">
            <v>1.3509999999999999E-2</v>
          </cell>
          <cell r="G854">
            <v>0.51578999999999997</v>
          </cell>
          <cell r="H854">
            <v>0.18511999000000001</v>
          </cell>
          <cell r="I854">
            <v>18.559322000000002</v>
          </cell>
          <cell r="J854">
            <v>2.761247</v>
          </cell>
          <cell r="K854">
            <v>41.366</v>
          </cell>
        </row>
        <row r="855">
          <cell r="A855" t="str">
            <v>6598.TW</v>
          </cell>
          <cell r="B855">
            <v>-2.16</v>
          </cell>
          <cell r="C855">
            <v>0.51500000000000001</v>
          </cell>
          <cell r="D855">
            <v>-12.90625</v>
          </cell>
          <cell r="E855">
            <v>-0.22233</v>
          </cell>
          <cell r="F855">
            <v>-0.10581</v>
          </cell>
          <cell r="G855">
            <v>0.68005996999999996</v>
          </cell>
          <cell r="H855">
            <v>-0.11768000000000001</v>
          </cell>
          <cell r="J855">
            <v>2.5544286</v>
          </cell>
          <cell r="K855">
            <v>4.8330000000000002</v>
          </cell>
        </row>
        <row r="856">
          <cell r="A856" t="str">
            <v>6605.TW</v>
          </cell>
          <cell r="B856">
            <v>14.15</v>
          </cell>
          <cell r="C856">
            <v>0.64800000000000002</v>
          </cell>
          <cell r="E856">
            <v>0.14033000000000001</v>
          </cell>
          <cell r="F856">
            <v>5.4949999999999999E-2</v>
          </cell>
          <cell r="G856">
            <v>0.31733</v>
          </cell>
          <cell r="H856">
            <v>0.16162000000000001</v>
          </cell>
          <cell r="I856">
            <v>14.982332</v>
          </cell>
          <cell r="J856">
            <v>2.0671431999999998</v>
          </cell>
          <cell r="K856">
            <v>111.89</v>
          </cell>
        </row>
        <row r="857">
          <cell r="A857" t="str">
            <v>6606.TW</v>
          </cell>
          <cell r="B857">
            <v>0.99</v>
          </cell>
          <cell r="C857">
            <v>7.8E-2</v>
          </cell>
          <cell r="E857">
            <v>6.4610000000000001E-2</v>
          </cell>
          <cell r="F857">
            <v>4.6460000000000001E-2</v>
          </cell>
          <cell r="G857">
            <v>0.39969002999999997</v>
          </cell>
          <cell r="H857">
            <v>0.26973000000000003</v>
          </cell>
          <cell r="I857">
            <v>27.020202999999999</v>
          </cell>
          <cell r="J857">
            <v>1.7692969000000001</v>
          </cell>
          <cell r="K857">
            <v>7.0289999999999999</v>
          </cell>
        </row>
        <row r="858">
          <cell r="A858" t="str">
            <v>6625.TW</v>
          </cell>
          <cell r="B858">
            <v>7.3</v>
          </cell>
          <cell r="E858">
            <v>0.43087003000000001</v>
          </cell>
          <cell r="F858">
            <v>0.13569000000000001</v>
          </cell>
          <cell r="G858">
            <v>0.19914000000000001</v>
          </cell>
          <cell r="H858">
            <v>3.3250000000000002E-2</v>
          </cell>
          <cell r="I858">
            <v>13.095890000000001</v>
          </cell>
          <cell r="J858">
            <v>4.5928415999999999</v>
          </cell>
          <cell r="K858">
            <v>62.557000000000002</v>
          </cell>
        </row>
        <row r="859">
          <cell r="A859" t="str">
            <v>6641.TW</v>
          </cell>
          <cell r="B859">
            <v>1.81</v>
          </cell>
          <cell r="C859">
            <v>8.1000000000000003E-2</v>
          </cell>
          <cell r="D859">
            <v>8.9507490000000001</v>
          </cell>
          <cell r="E859">
            <v>4.1250000000000002E-2</v>
          </cell>
          <cell r="F859">
            <v>-4.0000000000000002E-4</v>
          </cell>
          <cell r="G859">
            <v>0.31492999999999999</v>
          </cell>
          <cell r="H859">
            <v>1.022E-2</v>
          </cell>
          <cell r="I859">
            <v>23.093924000000001</v>
          </cell>
          <cell r="J859">
            <v>1.042446</v>
          </cell>
          <cell r="K859">
            <v>50.088999999999999</v>
          </cell>
        </row>
        <row r="860">
          <cell r="A860" t="str">
            <v>6655.TW</v>
          </cell>
          <cell r="B860">
            <v>3.65</v>
          </cell>
          <cell r="C860">
            <v>2.1999999999999999E-2</v>
          </cell>
          <cell r="E860">
            <v>0.12284</v>
          </cell>
          <cell r="F860">
            <v>3.6519999999999997E-2</v>
          </cell>
          <cell r="G860">
            <v>0.48165000000000002</v>
          </cell>
          <cell r="H860">
            <v>0.19322</v>
          </cell>
          <cell r="I860">
            <v>35.068492999999997</v>
          </cell>
          <cell r="J860">
            <v>4.8285483999999999</v>
          </cell>
          <cell r="K860">
            <v>33.600999999999999</v>
          </cell>
        </row>
        <row r="861">
          <cell r="A861" t="str">
            <v>6657.TW</v>
          </cell>
          <cell r="B861">
            <v>-3.49</v>
          </cell>
          <cell r="C861">
            <v>0.53900000000000003</v>
          </cell>
          <cell r="E861">
            <v>-0.37023996999999997</v>
          </cell>
          <cell r="F861">
            <v>-0.22425999999999999</v>
          </cell>
          <cell r="G861">
            <v>0.73023002999999997</v>
          </cell>
          <cell r="H861">
            <v>-25.387018000000001</v>
          </cell>
          <cell r="J861">
            <v>4.9550830000000001</v>
          </cell>
          <cell r="K861">
            <v>9.9000000000000005E-2</v>
          </cell>
        </row>
        <row r="862">
          <cell r="A862" t="str">
            <v>6658.TW</v>
          </cell>
          <cell r="C862">
            <v>-5.6000000000000001E-2</v>
          </cell>
          <cell r="E862">
            <v>2.9860001000000001E-2</v>
          </cell>
          <cell r="F862">
            <v>8.6199994999999995E-3</v>
          </cell>
          <cell r="G862">
            <v>0.23908001000000001</v>
          </cell>
          <cell r="H862">
            <v>1.2319999999999999E-2</v>
          </cell>
          <cell r="K862">
            <v>42.076000000000001</v>
          </cell>
        </row>
        <row r="863">
          <cell r="A863" t="str">
            <v>6666.TW</v>
          </cell>
          <cell r="B863">
            <v>1.38</v>
          </cell>
          <cell r="C863">
            <v>0.317</v>
          </cell>
          <cell r="E863">
            <v>5.2760000000000001E-2</v>
          </cell>
          <cell r="F863">
            <v>2.1080000000000002E-2</v>
          </cell>
          <cell r="G863">
            <v>0.61893003999999996</v>
          </cell>
          <cell r="H863">
            <v>-3.1649999999999998E-2</v>
          </cell>
          <cell r="I863">
            <v>46.014491999999997</v>
          </cell>
          <cell r="J863">
            <v>1.8748708999999999</v>
          </cell>
          <cell r="K863">
            <v>20.491</v>
          </cell>
        </row>
        <row r="864">
          <cell r="A864" t="str">
            <v>6668.TW</v>
          </cell>
          <cell r="B864">
            <v>-2.78</v>
          </cell>
          <cell r="C864">
            <v>1.321</v>
          </cell>
          <cell r="D864">
            <v>34.158417</v>
          </cell>
          <cell r="E864">
            <v>-0.14741000000000001</v>
          </cell>
          <cell r="F864">
            <v>-4.4580000000000002E-2</v>
          </cell>
          <cell r="G864">
            <v>3.5479999999999998E-2</v>
          </cell>
          <cell r="H864">
            <v>-0.19082001000000001</v>
          </cell>
          <cell r="J864">
            <v>3.3908298000000001</v>
          </cell>
          <cell r="K864">
            <v>11.778</v>
          </cell>
        </row>
        <row r="865">
          <cell r="A865" t="str">
            <v>6669.TW</v>
          </cell>
          <cell r="B865">
            <v>76.69</v>
          </cell>
          <cell r="C865">
            <v>0.56399999999999995</v>
          </cell>
          <cell r="D865">
            <v>18.536417</v>
          </cell>
          <cell r="E865">
            <v>0.29715999999999998</v>
          </cell>
          <cell r="F865">
            <v>0.10217</v>
          </cell>
          <cell r="G865">
            <v>0.10188999999999999</v>
          </cell>
          <cell r="H865">
            <v>8.4110000000000004E-2</v>
          </cell>
          <cell r="I865">
            <v>35.01108</v>
          </cell>
          <cell r="J865">
            <v>9.6732010000000006</v>
          </cell>
          <cell r="K865">
            <v>1357.2529999999999</v>
          </cell>
        </row>
        <row r="866">
          <cell r="A866" t="str">
            <v>6670.TW</v>
          </cell>
          <cell r="B866">
            <v>18.87</v>
          </cell>
          <cell r="D866">
            <v>10.939268</v>
          </cell>
          <cell r="E866">
            <v>0.20346001</v>
          </cell>
          <cell r="F866">
            <v>9.3260005000000007E-2</v>
          </cell>
          <cell r="G866">
            <v>0.24085999999999999</v>
          </cell>
          <cell r="H866">
            <v>0.16378000000000001</v>
          </cell>
          <cell r="I866">
            <v>15.368309</v>
          </cell>
          <cell r="J866">
            <v>3.1227790999999998</v>
          </cell>
          <cell r="K866">
            <v>178.423</v>
          </cell>
        </row>
        <row r="867">
          <cell r="A867" t="str">
            <v>6671.TW</v>
          </cell>
          <cell r="B867">
            <v>3.02</v>
          </cell>
          <cell r="C867">
            <v>0.13500000000000001</v>
          </cell>
          <cell r="E867">
            <v>0.10496999999999999</v>
          </cell>
          <cell r="F867">
            <v>6.2319998000000001E-2</v>
          </cell>
          <cell r="G867">
            <v>0.38671001999999999</v>
          </cell>
          <cell r="H867">
            <v>0.12005</v>
          </cell>
          <cell r="I867">
            <v>15.082781000000001</v>
          </cell>
          <cell r="J867">
            <v>1.6257986</v>
          </cell>
          <cell r="K867">
            <v>31.372</v>
          </cell>
        </row>
        <row r="868">
          <cell r="A868" t="str">
            <v>6672.TW</v>
          </cell>
          <cell r="B868">
            <v>6.18</v>
          </cell>
          <cell r="D868">
            <v>12.365747000000001</v>
          </cell>
          <cell r="E868">
            <v>0.14579001</v>
          </cell>
          <cell r="F868">
            <v>6.0489996999999997E-2</v>
          </cell>
          <cell r="G868">
            <v>0.33117999999999997</v>
          </cell>
          <cell r="H868">
            <v>9.0289999999999995E-2</v>
          </cell>
          <cell r="I868">
            <v>13.786407000000001</v>
          </cell>
          <cell r="J868">
            <v>1.9158552</v>
          </cell>
          <cell r="K868">
            <v>65.388000000000005</v>
          </cell>
        </row>
        <row r="869">
          <cell r="A869" t="str">
            <v>6674.TW</v>
          </cell>
          <cell r="B869">
            <v>-4.5199999999999996</v>
          </cell>
          <cell r="E869">
            <v>-0.2409</v>
          </cell>
          <cell r="F869">
            <v>-9.6999995000000006E-2</v>
          </cell>
          <cell r="G869">
            <v>8.1699999999999995E-2</v>
          </cell>
          <cell r="H869">
            <v>-0.20087999000000001</v>
          </cell>
          <cell r="J869">
            <v>1.4045451</v>
          </cell>
          <cell r="K869">
            <v>16.349</v>
          </cell>
        </row>
        <row r="870">
          <cell r="A870" t="str">
            <v>6689.TW</v>
          </cell>
          <cell r="B870">
            <v>2.79</v>
          </cell>
          <cell r="C870">
            <v>0.85399999999999998</v>
          </cell>
          <cell r="D870">
            <v>16.407080000000001</v>
          </cell>
          <cell r="E870">
            <v>5.9070002000000003E-2</v>
          </cell>
          <cell r="F870">
            <v>1.4489999999999999E-2</v>
          </cell>
          <cell r="G870">
            <v>0.12919</v>
          </cell>
          <cell r="H870">
            <v>1.24699995E-2</v>
          </cell>
          <cell r="I870">
            <v>33.225807000000003</v>
          </cell>
          <cell r="J870">
            <v>2.1871977</v>
          </cell>
          <cell r="K870">
            <v>144.39099999999999</v>
          </cell>
        </row>
        <row r="871">
          <cell r="A871" t="str">
            <v>6691.TW</v>
          </cell>
          <cell r="B871">
            <v>19.89</v>
          </cell>
          <cell r="C871">
            <v>0.434</v>
          </cell>
          <cell r="E871">
            <v>0.32904997000000002</v>
          </cell>
          <cell r="F871">
            <v>0.11495</v>
          </cell>
          <cell r="G871">
            <v>0.17363999999999999</v>
          </cell>
          <cell r="H871">
            <v>0.14022999999999999</v>
          </cell>
          <cell r="I871">
            <v>18.702866</v>
          </cell>
          <cell r="J871">
            <v>5.8085069999999996</v>
          </cell>
          <cell r="K871">
            <v>177.523</v>
          </cell>
        </row>
        <row r="872">
          <cell r="A872" t="str">
            <v>6695.TW</v>
          </cell>
          <cell r="B872">
            <v>-0.54</v>
          </cell>
          <cell r="C872">
            <v>0.57199999999999995</v>
          </cell>
          <cell r="E872">
            <v>-3.7420000000000002E-2</v>
          </cell>
          <cell r="F872">
            <v>-3.2599999999999997E-2</v>
          </cell>
          <cell r="G872">
            <v>0.41373003000000003</v>
          </cell>
          <cell r="H872">
            <v>-0.17544001000000001</v>
          </cell>
          <cell r="J872">
            <v>3.3434308000000001</v>
          </cell>
          <cell r="K872">
            <v>11.558999999999999</v>
          </cell>
        </row>
        <row r="873">
          <cell r="A873" t="str">
            <v>6698.TW</v>
          </cell>
          <cell r="B873">
            <v>-0.89</v>
          </cell>
          <cell r="C873">
            <v>1.054</v>
          </cell>
          <cell r="E873">
            <v>-1.4989999E-2</v>
          </cell>
          <cell r="F873">
            <v>-1.7860001E-2</v>
          </cell>
          <cell r="G873">
            <v>0.18478</v>
          </cell>
          <cell r="H873">
            <v>6.4099999999999999E-3</v>
          </cell>
          <cell r="J873">
            <v>1.9816990000000001</v>
          </cell>
          <cell r="K873">
            <v>17.042999999999999</v>
          </cell>
        </row>
        <row r="874">
          <cell r="A874" t="str">
            <v>6706.TW</v>
          </cell>
          <cell r="B874">
            <v>-5.33</v>
          </cell>
          <cell r="C874">
            <v>1.407</v>
          </cell>
          <cell r="D874">
            <v>16.260684999999999</v>
          </cell>
          <cell r="E874">
            <v>-9.6229999999999996E-2</v>
          </cell>
          <cell r="F874">
            <v>-4.7909997000000003E-2</v>
          </cell>
          <cell r="G874">
            <v>7.596E-2</v>
          </cell>
          <cell r="H874">
            <v>-0.60641999999999996</v>
          </cell>
          <cell r="J874">
            <v>1.5457112</v>
          </cell>
          <cell r="K874">
            <v>18.138000000000002</v>
          </cell>
        </row>
        <row r="875">
          <cell r="A875" t="str">
            <v>6715.TW</v>
          </cell>
          <cell r="B875">
            <v>6.29</v>
          </cell>
          <cell r="D875">
            <v>17.368421999999999</v>
          </cell>
          <cell r="E875">
            <v>0.11316</v>
          </cell>
          <cell r="F875">
            <v>6.3159999999999994E-2</v>
          </cell>
          <cell r="G875">
            <v>0.37763000000000002</v>
          </cell>
          <cell r="H875">
            <v>0.18997</v>
          </cell>
          <cell r="I875">
            <v>26.232115</v>
          </cell>
          <cell r="J875">
            <v>2.9691212</v>
          </cell>
          <cell r="K875">
            <v>37.503</v>
          </cell>
        </row>
        <row r="876">
          <cell r="A876" t="str">
            <v>6719.TW</v>
          </cell>
          <cell r="B876">
            <v>2.2599999999999998</v>
          </cell>
          <cell r="D876">
            <v>34</v>
          </cell>
          <cell r="E876">
            <v>2.1989999999999999E-2</v>
          </cell>
          <cell r="F876">
            <v>4.6200002999999996E-3</v>
          </cell>
          <cell r="G876">
            <v>0.30043999999999998</v>
          </cell>
          <cell r="H876">
            <v>5.5180001999999999E-2</v>
          </cell>
          <cell r="I876">
            <v>139.15929</v>
          </cell>
          <cell r="J876">
            <v>3.1144780000000001</v>
          </cell>
          <cell r="K876">
            <v>38.850999999999999</v>
          </cell>
        </row>
        <row r="877">
          <cell r="A877" t="str">
            <v>6742.TW</v>
          </cell>
          <cell r="C877">
            <v>-0.13300000000000001</v>
          </cell>
          <cell r="E877">
            <v>2.1770000000000001E-2</v>
          </cell>
          <cell r="F877">
            <v>-1.0499999999999999E-3</v>
          </cell>
          <cell r="G877">
            <v>0.17691000000000001</v>
          </cell>
          <cell r="H877">
            <v>2.9099999999999998E-3</v>
          </cell>
          <cell r="K877">
            <v>7.6669999999999998</v>
          </cell>
        </row>
        <row r="878">
          <cell r="A878" t="str">
            <v>6743.TW</v>
          </cell>
          <cell r="B878">
            <v>-0.16</v>
          </cell>
          <cell r="C878">
            <v>1.462</v>
          </cell>
          <cell r="D878">
            <v>8.8640000000000008</v>
          </cell>
          <cell r="E878">
            <v>-3.0000000000000001E-3</v>
          </cell>
          <cell r="F878">
            <v>1.355E-2</v>
          </cell>
          <cell r="G878">
            <v>0.18895000000000001</v>
          </cell>
          <cell r="H878">
            <v>5.0259999999999999E-2</v>
          </cell>
          <cell r="J878">
            <v>3.0690819999999999</v>
          </cell>
          <cell r="K878">
            <v>26.178000000000001</v>
          </cell>
        </row>
        <row r="879">
          <cell r="A879" t="str">
            <v>6753.TW</v>
          </cell>
          <cell r="B879">
            <v>6.83</v>
          </cell>
          <cell r="C879">
            <v>-8.3000000000000004E-2</v>
          </cell>
          <cell r="E879">
            <v>0.23194000000000001</v>
          </cell>
          <cell r="F879">
            <v>6.3060000000000005E-2</v>
          </cell>
          <cell r="G879">
            <v>0.19129999</v>
          </cell>
          <cell r="H879">
            <v>0.27950999999999998</v>
          </cell>
          <cell r="I879">
            <v>17.057099999999998</v>
          </cell>
          <cell r="J879">
            <v>4.1389847</v>
          </cell>
          <cell r="K879">
            <v>47.057000000000002</v>
          </cell>
        </row>
        <row r="880">
          <cell r="A880" t="str">
            <v>6754.TW</v>
          </cell>
          <cell r="B880">
            <v>4.5599999999999996</v>
          </cell>
          <cell r="E880">
            <v>0.15281</v>
          </cell>
          <cell r="F880">
            <v>5.7350001999999997E-2</v>
          </cell>
          <cell r="G880">
            <v>0.21476998999999999</v>
          </cell>
          <cell r="H880">
            <v>5.994E-2</v>
          </cell>
          <cell r="I880">
            <v>13.728070000000001</v>
          </cell>
          <cell r="J880">
            <v>2.0758033</v>
          </cell>
          <cell r="K880">
            <v>75.704999999999998</v>
          </cell>
        </row>
        <row r="881">
          <cell r="A881" t="str">
            <v>6756.TW</v>
          </cell>
          <cell r="B881">
            <v>3.08</v>
          </cell>
          <cell r="C881">
            <v>1.492</v>
          </cell>
          <cell r="E881">
            <v>5.9830000000000001E-2</v>
          </cell>
          <cell r="F881">
            <v>2.6259999999999999E-2</v>
          </cell>
          <cell r="G881">
            <v>0.45761000000000002</v>
          </cell>
          <cell r="H881">
            <v>5.1760002999999999E-2</v>
          </cell>
          <cell r="I881">
            <v>66.558440000000004</v>
          </cell>
          <cell r="J881">
            <v>4.9599570000000002</v>
          </cell>
          <cell r="K881">
            <v>29.483000000000001</v>
          </cell>
        </row>
        <row r="882">
          <cell r="A882" t="str">
            <v>6768.TW</v>
          </cell>
          <cell r="B882">
            <v>4.2699999999999996</v>
          </cell>
          <cell r="C882">
            <v>0.36899999999999999</v>
          </cell>
          <cell r="D882">
            <v>17.908256999999999</v>
          </cell>
          <cell r="E882">
            <v>5.8720003999999999E-2</v>
          </cell>
          <cell r="F882">
            <v>2.3089999999999999E-2</v>
          </cell>
          <cell r="G882">
            <v>0.18221001000000001</v>
          </cell>
          <cell r="H882">
            <v>7.5539999999999996E-2</v>
          </cell>
          <cell r="I882">
            <v>22.857143000000001</v>
          </cell>
          <cell r="J882">
            <v>1.3362540999999999</v>
          </cell>
          <cell r="K882">
            <v>75.763999999999996</v>
          </cell>
        </row>
        <row r="883">
          <cell r="A883" t="str">
            <v>6770.TW</v>
          </cell>
          <cell r="B883">
            <v>-0.56000000000000005</v>
          </cell>
          <cell r="C883">
            <v>0.84399999999999997</v>
          </cell>
          <cell r="D883">
            <v>20.585937999999999</v>
          </cell>
          <cell r="E883">
            <v>-2.4E-2</v>
          </cell>
          <cell r="F883">
            <v>-1.6160000000000001E-2</v>
          </cell>
          <cell r="G883">
            <v>0.11096</v>
          </cell>
          <cell r="H883">
            <v>-0.1008</v>
          </cell>
          <cell r="J883">
            <v>1.1601286</v>
          </cell>
          <cell r="K883">
            <v>10.625</v>
          </cell>
        </row>
        <row r="884">
          <cell r="A884" t="str">
            <v>6776.TW</v>
          </cell>
          <cell r="B884">
            <v>5.01</v>
          </cell>
          <cell r="C884">
            <v>0.13200000000000001</v>
          </cell>
          <cell r="D884">
            <v>11.456141000000001</v>
          </cell>
          <cell r="E884">
            <v>0.17623</v>
          </cell>
          <cell r="F884">
            <v>4.5319999999999999E-2</v>
          </cell>
          <cell r="G884">
            <v>6.7839999999999998E-2</v>
          </cell>
          <cell r="H884">
            <v>2.0599999000000001E-2</v>
          </cell>
          <cell r="I884">
            <v>13.033932</v>
          </cell>
          <cell r="J884">
            <v>2.4879036000000001</v>
          </cell>
          <cell r="K884">
            <v>279.34199999999998</v>
          </cell>
        </row>
        <row r="885">
          <cell r="A885" t="str">
            <v>6781.TW</v>
          </cell>
          <cell r="B885">
            <v>21.25</v>
          </cell>
          <cell r="C885">
            <v>2.2000000000000002</v>
          </cell>
          <cell r="D885">
            <v>17.672415000000001</v>
          </cell>
          <cell r="E885">
            <v>0.15356</v>
          </cell>
          <cell r="F885">
            <v>7.2109999999999994E-2</v>
          </cell>
          <cell r="G885">
            <v>0.37546003</v>
          </cell>
          <cell r="H885">
            <v>0.21454999999999999</v>
          </cell>
          <cell r="I885">
            <v>30.870588000000001</v>
          </cell>
          <cell r="J885">
            <v>4.3350115000000002</v>
          </cell>
          <cell r="K885">
            <v>117.44</v>
          </cell>
        </row>
        <row r="886">
          <cell r="A886" t="str">
            <v>6782.TW</v>
          </cell>
          <cell r="B886">
            <v>6.85</v>
          </cell>
          <cell r="C886">
            <v>0.54900000000000004</v>
          </cell>
          <cell r="D886">
            <v>17.265917000000002</v>
          </cell>
          <cell r="E886">
            <v>9.672E-2</v>
          </cell>
          <cell r="F886">
            <v>4.1439999999999998E-2</v>
          </cell>
          <cell r="G886">
            <v>0.35748999999999997</v>
          </cell>
          <cell r="H886">
            <v>0.13997999999999999</v>
          </cell>
          <cell r="I886">
            <v>33.649635000000004</v>
          </cell>
          <cell r="J886">
            <v>4.8976902999999998</v>
          </cell>
          <cell r="K886">
            <v>38.058</v>
          </cell>
        </row>
        <row r="887">
          <cell r="A887" t="str">
            <v>6789.TW</v>
          </cell>
          <cell r="B887">
            <v>1.45</v>
          </cell>
          <cell r="C887">
            <v>1.778</v>
          </cell>
          <cell r="D887">
            <v>29.685863000000001</v>
          </cell>
          <cell r="E887">
            <v>2.7279999999999999E-2</v>
          </cell>
          <cell r="F887">
            <v>9.6600000000000002E-3</v>
          </cell>
          <cell r="G887">
            <v>0.16219</v>
          </cell>
          <cell r="H887">
            <v>9.6569989999999994E-2</v>
          </cell>
          <cell r="I887">
            <v>195.51723999999999</v>
          </cell>
          <cell r="J887">
            <v>5.3787922999999997</v>
          </cell>
          <cell r="K887">
            <v>24.585000000000001</v>
          </cell>
        </row>
        <row r="888">
          <cell r="A888" t="str">
            <v>6790.TW</v>
          </cell>
          <cell r="B888">
            <v>2.87</v>
          </cell>
          <cell r="C888">
            <v>0.40200000000000002</v>
          </cell>
          <cell r="D888">
            <v>9.9619769999999992</v>
          </cell>
          <cell r="E888">
            <v>0.17587</v>
          </cell>
          <cell r="F888">
            <v>8.226E-2</v>
          </cell>
          <cell r="G888">
            <v>0.25557000000000002</v>
          </cell>
          <cell r="H888">
            <v>0.14019999999999999</v>
          </cell>
          <cell r="I888">
            <v>18.257840999999999</v>
          </cell>
          <cell r="J888">
            <v>2.4852970000000001</v>
          </cell>
          <cell r="K888">
            <v>38.426000000000002</v>
          </cell>
        </row>
        <row r="889">
          <cell r="A889" t="str">
            <v>6792.TW</v>
          </cell>
          <cell r="B889">
            <v>3.8</v>
          </cell>
          <cell r="E889">
            <v>0.11592</v>
          </cell>
          <cell r="F889">
            <v>5.3790003000000003E-2</v>
          </cell>
          <cell r="G889">
            <v>0.34620000000000001</v>
          </cell>
          <cell r="H889">
            <v>8.2710000000000006E-2</v>
          </cell>
          <cell r="I889">
            <v>21.447368999999998</v>
          </cell>
          <cell r="J889">
            <v>2.3841565</v>
          </cell>
          <cell r="K889">
            <v>29.390999999999998</v>
          </cell>
        </row>
        <row r="890">
          <cell r="A890" t="str">
            <v>6796.TW</v>
          </cell>
          <cell r="B890">
            <v>1.49</v>
          </cell>
          <cell r="C890">
            <v>0.39200000000000002</v>
          </cell>
          <cell r="E890">
            <v>0.10281</v>
          </cell>
          <cell r="F890">
            <v>5.2659999999999998E-2</v>
          </cell>
          <cell r="G890">
            <v>0.57294999999999996</v>
          </cell>
          <cell r="H890">
            <v>0.19477</v>
          </cell>
          <cell r="I890">
            <v>54.093960000000003</v>
          </cell>
          <cell r="J890">
            <v>3.5173466000000002</v>
          </cell>
          <cell r="K890">
            <v>15.959</v>
          </cell>
        </row>
        <row r="891">
          <cell r="A891" t="str">
            <v>6799.TW</v>
          </cell>
          <cell r="B891">
            <v>5.21</v>
          </cell>
          <cell r="C891">
            <v>1.2370000000000001</v>
          </cell>
          <cell r="D891">
            <v>24.555734999999999</v>
          </cell>
          <cell r="E891">
            <v>0.17541999999999999</v>
          </cell>
          <cell r="F891">
            <v>9.7229995E-2</v>
          </cell>
          <cell r="G891">
            <v>0.45582</v>
          </cell>
          <cell r="H891">
            <v>0.1449</v>
          </cell>
          <cell r="I891">
            <v>29.174664</v>
          </cell>
          <cell r="J891">
            <v>4.7946499999999999</v>
          </cell>
          <cell r="K891">
            <v>25.349</v>
          </cell>
        </row>
        <row r="892">
          <cell r="A892" t="str">
            <v>6805.TW</v>
          </cell>
          <cell r="C892">
            <v>0.4</v>
          </cell>
          <cell r="D892">
            <v>18.382352999999998</v>
          </cell>
          <cell r="E892">
            <v>0.17988999999999999</v>
          </cell>
          <cell r="F892">
            <v>7.5229994999999994E-2</v>
          </cell>
          <cell r="G892">
            <v>0.23349</v>
          </cell>
          <cell r="H892">
            <v>0.17499999999999999</v>
          </cell>
          <cell r="K892">
            <v>91.537999999999997</v>
          </cell>
        </row>
        <row r="893">
          <cell r="A893" t="str">
            <v>6806.TW</v>
          </cell>
          <cell r="B893">
            <v>3.1</v>
          </cell>
          <cell r="D893">
            <v>16.415094</v>
          </cell>
          <cell r="E893">
            <v>5.5100000000000003E-2</v>
          </cell>
          <cell r="F893">
            <v>1.8769999999999998E-2</v>
          </cell>
          <cell r="G893">
            <v>0.10033</v>
          </cell>
          <cell r="H893">
            <v>2.5590000000000002E-2</v>
          </cell>
          <cell r="I893">
            <v>42.096775000000001</v>
          </cell>
          <cell r="J893">
            <v>2.3738925000000002</v>
          </cell>
          <cell r="K893">
            <v>56.19</v>
          </cell>
        </row>
        <row r="894">
          <cell r="A894" t="str">
            <v>6807.TW</v>
          </cell>
          <cell r="B894">
            <v>5.87</v>
          </cell>
          <cell r="C894">
            <v>0.41399999999999998</v>
          </cell>
          <cell r="E894">
            <v>0.11654</v>
          </cell>
          <cell r="F894">
            <v>4.521E-2</v>
          </cell>
          <cell r="G894">
            <v>0.18339</v>
          </cell>
          <cell r="H894">
            <v>7.979E-2</v>
          </cell>
          <cell r="I894">
            <v>9.4889270000000003</v>
          </cell>
          <cell r="J894">
            <v>1.4287179999999999</v>
          </cell>
          <cell r="K894">
            <v>69.364999999999995</v>
          </cell>
        </row>
        <row r="895">
          <cell r="A895" t="str">
            <v>6830.TW</v>
          </cell>
          <cell r="B895">
            <v>4.59</v>
          </cell>
          <cell r="D895">
            <v>16.370557999999999</v>
          </cell>
          <cell r="E895">
            <v>8.3330004999999999E-2</v>
          </cell>
          <cell r="F895">
            <v>4.5659999999999999E-2</v>
          </cell>
          <cell r="G895">
            <v>0.35403000000000001</v>
          </cell>
          <cell r="H895">
            <v>4.1220001999999999E-2</v>
          </cell>
          <cell r="I895">
            <v>28.104574</v>
          </cell>
          <cell r="J895">
            <v>2.4019214999999998</v>
          </cell>
          <cell r="K895">
            <v>40.509</v>
          </cell>
        </row>
        <row r="896">
          <cell r="A896" t="str">
            <v>6834.TW</v>
          </cell>
          <cell r="B896">
            <v>-0.64</v>
          </cell>
          <cell r="E896">
            <v>-3.7420000000000002E-2</v>
          </cell>
          <cell r="F896">
            <v>-4.0340000000000001E-2</v>
          </cell>
          <cell r="G896">
            <v>5.3429999999999998E-2</v>
          </cell>
          <cell r="H896">
            <v>-6.1179999999999998E-2</v>
          </cell>
          <cell r="J896">
            <v>2.0312001999999998</v>
          </cell>
          <cell r="K896">
            <v>11.023</v>
          </cell>
        </row>
        <row r="897">
          <cell r="A897" t="str">
            <v>6835.TW</v>
          </cell>
          <cell r="B897">
            <v>3.95</v>
          </cell>
          <cell r="C897">
            <v>-0.246</v>
          </cell>
          <cell r="E897">
            <v>0.14915999999999999</v>
          </cell>
          <cell r="F897">
            <v>5.7010001999999997E-2</v>
          </cell>
          <cell r="G897">
            <v>0.27071000000000001</v>
          </cell>
          <cell r="H897">
            <v>0.12767000000000001</v>
          </cell>
          <cell r="I897">
            <v>13.772152</v>
          </cell>
          <cell r="J897">
            <v>2.2112923000000002</v>
          </cell>
          <cell r="K897">
            <v>33.220999999999997</v>
          </cell>
        </row>
        <row r="898">
          <cell r="A898" t="str">
            <v>6861.TW</v>
          </cell>
          <cell r="B898">
            <v>2.56</v>
          </cell>
          <cell r="C898">
            <v>0.71499999999999997</v>
          </cell>
          <cell r="E898">
            <v>0.11103</v>
          </cell>
          <cell r="F898">
            <v>9.1299999999999992E-3</v>
          </cell>
          <cell r="G898">
            <v>0.27361999999999997</v>
          </cell>
          <cell r="H898">
            <v>-3.4999999E-3</v>
          </cell>
          <cell r="I898">
            <v>28.476564</v>
          </cell>
          <cell r="J898">
            <v>2.2826903000000001</v>
          </cell>
          <cell r="K898">
            <v>47.170999999999999</v>
          </cell>
        </row>
        <row r="899">
          <cell r="A899" t="str">
            <v>6863.TW</v>
          </cell>
          <cell r="B899">
            <v>7.16</v>
          </cell>
          <cell r="D899">
            <v>17.292645</v>
          </cell>
          <cell r="E899">
            <v>9.9820000000000006E-2</v>
          </cell>
          <cell r="F899">
            <v>4.7470002999999997E-2</v>
          </cell>
          <cell r="G899">
            <v>0.30909999999999999</v>
          </cell>
          <cell r="H899">
            <v>0.21666000999999999</v>
          </cell>
          <cell r="I899">
            <v>30.865922999999999</v>
          </cell>
          <cell r="J899">
            <v>2.9324346000000001</v>
          </cell>
          <cell r="K899">
            <v>40.351999999999997</v>
          </cell>
        </row>
        <row r="900">
          <cell r="A900" t="str">
            <v>6901.TW</v>
          </cell>
          <cell r="B900">
            <v>-5.07</v>
          </cell>
          <cell r="E900">
            <v>-0.21607000000000001</v>
          </cell>
          <cell r="F900">
            <v>-0.13397000000000001</v>
          </cell>
          <cell r="H900">
            <v>0.84046995999999996</v>
          </cell>
          <cell r="J900">
            <v>2.6232326000000001</v>
          </cell>
          <cell r="K900">
            <v>-3.1320000000000001</v>
          </cell>
        </row>
        <row r="901">
          <cell r="A901" t="str">
            <v>6906.TW</v>
          </cell>
          <cell r="E901">
            <v>0.21214000999999999</v>
          </cell>
          <cell r="F901">
            <v>0.11276</v>
          </cell>
          <cell r="G901">
            <v>0.82184000000000001</v>
          </cell>
          <cell r="H901">
            <v>0.48618</v>
          </cell>
          <cell r="K901">
            <v>12.153</v>
          </cell>
        </row>
        <row r="902">
          <cell r="A902" t="str">
            <v>6914.TW</v>
          </cell>
          <cell r="E902">
            <v>0.26277</v>
          </cell>
          <cell r="F902">
            <v>7.0910000000000001E-2</v>
          </cell>
          <cell r="G902">
            <v>0.24099001</v>
          </cell>
          <cell r="H902">
            <v>0.17183999999999999</v>
          </cell>
          <cell r="K902">
            <v>70.944000000000003</v>
          </cell>
        </row>
        <row r="903">
          <cell r="A903" t="str">
            <v>6916.TW</v>
          </cell>
          <cell r="E903">
            <v>7.6409995999999994E-2</v>
          </cell>
          <cell r="F903">
            <v>3.3989999999999999E-2</v>
          </cell>
          <cell r="G903">
            <v>0.25864999999999999</v>
          </cell>
          <cell r="H903">
            <v>1.235E-2</v>
          </cell>
          <cell r="K903">
            <v>36.776000000000003</v>
          </cell>
        </row>
        <row r="904">
          <cell r="A904" t="str">
            <v>6928.TW</v>
          </cell>
          <cell r="G904">
            <v>0.19683999999999999</v>
          </cell>
          <cell r="H904">
            <v>1.9480000000000001E-2</v>
          </cell>
          <cell r="K904">
            <v>51.779000000000003</v>
          </cell>
        </row>
        <row r="905">
          <cell r="A905" t="str">
            <v>6933.TW</v>
          </cell>
          <cell r="G905">
            <v>0.16795999</v>
          </cell>
          <cell r="H905">
            <v>3.2719999999999999E-2</v>
          </cell>
          <cell r="K905">
            <v>170.55500000000001</v>
          </cell>
        </row>
        <row r="906">
          <cell r="A906" t="str">
            <v>6937.TW</v>
          </cell>
          <cell r="E906">
            <v>0.14274999999999999</v>
          </cell>
          <cell r="G906">
            <v>0.45250000000000001</v>
          </cell>
          <cell r="H906">
            <v>0.16558999999999999</v>
          </cell>
          <cell r="K906">
            <v>33.316000000000003</v>
          </cell>
        </row>
        <row r="907">
          <cell r="A907" t="str">
            <v>8011.TW</v>
          </cell>
          <cell r="B907">
            <v>0.1</v>
          </cell>
          <cell r="C907">
            <v>1.1299999999999999</v>
          </cell>
          <cell r="D907">
            <v>14.49367</v>
          </cell>
          <cell r="E907">
            <v>1.035E-2</v>
          </cell>
          <cell r="F907">
            <v>4.7000000000000002E-3</v>
          </cell>
          <cell r="G907">
            <v>0.15562001</v>
          </cell>
          <cell r="H907">
            <v>-1.729E-2</v>
          </cell>
          <cell r="I907">
            <v>229</v>
          </cell>
          <cell r="J907">
            <v>1.3153360000000001</v>
          </cell>
          <cell r="K907">
            <v>13.217000000000001</v>
          </cell>
        </row>
        <row r="908">
          <cell r="A908" t="str">
            <v>8016.TW</v>
          </cell>
          <cell r="B908">
            <v>14.88</v>
          </cell>
          <cell r="C908">
            <v>0.71799999999999997</v>
          </cell>
          <cell r="D908">
            <v>6.1669390000000002</v>
          </cell>
          <cell r="E908">
            <v>0.16461000000000001</v>
          </cell>
          <cell r="F908">
            <v>7.9149999999999998E-2</v>
          </cell>
          <cell r="G908">
            <v>0.34166999999999997</v>
          </cell>
          <cell r="H908">
            <v>0.15115000000000001</v>
          </cell>
          <cell r="I908">
            <v>17.775537</v>
          </cell>
          <cell r="J908">
            <v>2.8754374999999999</v>
          </cell>
          <cell r="K908">
            <v>139.523</v>
          </cell>
        </row>
        <row r="909">
          <cell r="A909" t="str">
            <v>8021.TW</v>
          </cell>
          <cell r="B909">
            <v>-0.21</v>
          </cell>
          <cell r="D909">
            <v>18.579882000000001</v>
          </cell>
          <cell r="E909">
            <v>-7.8399999999999997E-3</v>
          </cell>
          <cell r="F909">
            <v>7.6899999999999998E-3</v>
          </cell>
          <cell r="G909">
            <v>0.22754999000000001</v>
          </cell>
          <cell r="H909">
            <v>1.959E-2</v>
          </cell>
          <cell r="J909">
            <v>1.0177951999999999</v>
          </cell>
          <cell r="K909">
            <v>20.359000000000002</v>
          </cell>
        </row>
        <row r="910">
          <cell r="A910" t="str">
            <v>8028.TW</v>
          </cell>
          <cell r="B910">
            <v>2</v>
          </cell>
          <cell r="D910">
            <v>32.657004999999998</v>
          </cell>
          <cell r="E910">
            <v>8.8889999999999997E-2</v>
          </cell>
          <cell r="F910">
            <v>1.4019999999999999E-2</v>
          </cell>
          <cell r="G910">
            <v>0.21582999999999999</v>
          </cell>
          <cell r="H910">
            <v>5.2470002000000002E-2</v>
          </cell>
          <cell r="I910">
            <v>33.799999999999997</v>
          </cell>
          <cell r="J910">
            <v>2.9586834999999998</v>
          </cell>
          <cell r="K910">
            <v>20.065000000000001</v>
          </cell>
        </row>
        <row r="911">
          <cell r="A911" t="str">
            <v>8033.TW</v>
          </cell>
          <cell r="B911">
            <v>0.09</v>
          </cell>
          <cell r="C911">
            <v>1.1220000000000001</v>
          </cell>
          <cell r="E911">
            <v>-2.0029999999999999E-2</v>
          </cell>
          <cell r="F911">
            <v>-1.8360000000000001E-2</v>
          </cell>
          <cell r="G911">
            <v>0.39690999999999999</v>
          </cell>
          <cell r="H911">
            <v>-3.968E-2</v>
          </cell>
          <cell r="I911">
            <v>829.99994000000004</v>
          </cell>
          <cell r="J911">
            <v>8.9034560000000003</v>
          </cell>
          <cell r="K911">
            <v>7.0279999999999996</v>
          </cell>
        </row>
        <row r="912">
          <cell r="A912" t="str">
            <v>8039.TW</v>
          </cell>
          <cell r="B912">
            <v>2.4900000000000002</v>
          </cell>
          <cell r="C912">
            <v>0.441</v>
          </cell>
          <cell r="D912">
            <v>18.842106000000001</v>
          </cell>
          <cell r="E912">
            <v>6.9379999999999997E-2</v>
          </cell>
          <cell r="F912">
            <v>3.0450001000000001E-2</v>
          </cell>
          <cell r="G912">
            <v>0.23200999999999999</v>
          </cell>
          <cell r="H912">
            <v>4.7829999999999998E-2</v>
          </cell>
          <cell r="I912">
            <v>21.566265000000001</v>
          </cell>
          <cell r="J912">
            <v>1.405281</v>
          </cell>
          <cell r="K912">
            <v>41.704000000000001</v>
          </cell>
        </row>
        <row r="913">
          <cell r="A913" t="str">
            <v>8046.TW</v>
          </cell>
          <cell r="B913">
            <v>5.16</v>
          </cell>
          <cell r="C913">
            <v>1.52</v>
          </cell>
          <cell r="D913">
            <v>17.611158</v>
          </cell>
          <cell r="E913">
            <v>7.4679999999999996E-2</v>
          </cell>
          <cell r="F913">
            <v>1.915E-2</v>
          </cell>
          <cell r="G913">
            <v>0.11093</v>
          </cell>
          <cell r="H913">
            <v>-0.111820005</v>
          </cell>
          <cell r="I913">
            <v>39.147289999999998</v>
          </cell>
          <cell r="J913">
            <v>2.9065585</v>
          </cell>
          <cell r="K913">
            <v>56.908999999999999</v>
          </cell>
        </row>
        <row r="914">
          <cell r="A914" t="str">
            <v>8070.TW</v>
          </cell>
          <cell r="B914">
            <v>2.27</v>
          </cell>
          <cell r="D914">
            <v>3.7105071999999999</v>
          </cell>
          <cell r="E914">
            <v>0.12787999999999999</v>
          </cell>
          <cell r="F914">
            <v>2.7709998E-2</v>
          </cell>
          <cell r="G914">
            <v>0.18451998999999999</v>
          </cell>
          <cell r="H914">
            <v>9.6390000000000003E-2</v>
          </cell>
          <cell r="I914">
            <v>22.246696</v>
          </cell>
          <cell r="J914">
            <v>2.0787024000000001</v>
          </cell>
          <cell r="K914">
            <v>24.442</v>
          </cell>
        </row>
        <row r="915">
          <cell r="A915" t="str">
            <v>8072.TW</v>
          </cell>
          <cell r="B915">
            <v>0.97</v>
          </cell>
          <cell r="E915">
            <v>3.8550000000000001E-2</v>
          </cell>
          <cell r="F915">
            <v>2.5799998999999998E-3</v>
          </cell>
          <cell r="G915">
            <v>0.17817</v>
          </cell>
          <cell r="H915">
            <v>2.2200000999999998E-3</v>
          </cell>
          <cell r="I915">
            <v>29.896906000000001</v>
          </cell>
          <cell r="J915">
            <v>1.0479149999999999</v>
          </cell>
          <cell r="K915">
            <v>14.153</v>
          </cell>
        </row>
        <row r="916">
          <cell r="A916" t="str">
            <v>8081.TW</v>
          </cell>
          <cell r="B916">
            <v>18.75</v>
          </cell>
          <cell r="C916">
            <v>0.63200000000000001</v>
          </cell>
          <cell r="D916">
            <v>16.59751</v>
          </cell>
          <cell r="E916">
            <v>0.18995000000000001</v>
          </cell>
          <cell r="F916">
            <v>0.10094</v>
          </cell>
          <cell r="G916">
            <v>0.40422999999999998</v>
          </cell>
          <cell r="H916">
            <v>0.21027999999999999</v>
          </cell>
          <cell r="I916">
            <v>17.066668</v>
          </cell>
          <cell r="J916">
            <v>3.7649271</v>
          </cell>
          <cell r="K916">
            <v>92.278000000000006</v>
          </cell>
        </row>
        <row r="917">
          <cell r="A917" t="str">
            <v>8101.TW</v>
          </cell>
          <cell r="B917">
            <v>-2.61</v>
          </cell>
          <cell r="C917">
            <v>0.90500000000000003</v>
          </cell>
          <cell r="D917">
            <v>3.5106381999999998</v>
          </cell>
          <cell r="E917">
            <v>-1.0420100000000001</v>
          </cell>
          <cell r="F917">
            <v>-0.16788</v>
          </cell>
          <cell r="G917">
            <v>6.5700000000000003E-3</v>
          </cell>
          <cell r="H917">
            <v>-0.59784999999999999</v>
          </cell>
          <cell r="J917">
            <v>2.6484749999999999</v>
          </cell>
          <cell r="K917">
            <v>2.306</v>
          </cell>
        </row>
        <row r="918">
          <cell r="A918" t="str">
            <v>8103.TW</v>
          </cell>
          <cell r="B918">
            <v>3.05</v>
          </cell>
          <cell r="C918">
            <v>0.98399999999999999</v>
          </cell>
          <cell r="D918">
            <v>9.4879519999999999</v>
          </cell>
          <cell r="E918">
            <v>7.0059999999999997E-2</v>
          </cell>
          <cell r="F918">
            <v>3.6609999999999997E-2</v>
          </cell>
          <cell r="G918">
            <v>0.34077000000000002</v>
          </cell>
          <cell r="H918">
            <v>0.104399994</v>
          </cell>
          <cell r="I918">
            <v>15.491803000000001</v>
          </cell>
          <cell r="J918">
            <v>1.2130936000000001</v>
          </cell>
          <cell r="K918">
            <v>37.472999999999999</v>
          </cell>
        </row>
        <row r="919">
          <cell r="A919" t="str">
            <v>8104.TW</v>
          </cell>
          <cell r="B919">
            <v>-3.13</v>
          </cell>
          <cell r="C919">
            <v>1.113</v>
          </cell>
          <cell r="D919">
            <v>44.629629999999999</v>
          </cell>
          <cell r="E919">
            <v>-9.1300000000000006E-2</v>
          </cell>
          <cell r="F919">
            <v>-7.3400004999999999E-3</v>
          </cell>
          <cell r="G919">
            <v>0.11783</v>
          </cell>
          <cell r="H919">
            <v>-4.2079999999999999E-2</v>
          </cell>
          <cell r="J919">
            <v>1.4223882999999999</v>
          </cell>
          <cell r="K919">
            <v>36.417000000000002</v>
          </cell>
        </row>
        <row r="920">
          <cell r="A920" t="str">
            <v>8105.TW</v>
          </cell>
          <cell r="B920">
            <v>0.56000000000000005</v>
          </cell>
          <cell r="D920">
            <v>23.947368999999998</v>
          </cell>
          <cell r="E920">
            <v>3.1530000000000002E-2</v>
          </cell>
          <cell r="F920">
            <v>4.5000002000000002E-4</v>
          </cell>
          <cell r="G920">
            <v>8.2919999999999994E-2</v>
          </cell>
          <cell r="H920">
            <v>-3.3869999999999997E-2</v>
          </cell>
          <cell r="I920">
            <v>24.375</v>
          </cell>
          <cell r="J920">
            <v>0.75535386999999998</v>
          </cell>
          <cell r="K920">
            <v>19.826000000000001</v>
          </cell>
        </row>
        <row r="921">
          <cell r="A921" t="str">
            <v>8110.TW</v>
          </cell>
          <cell r="B921">
            <v>0.22</v>
          </cell>
          <cell r="C921">
            <v>1.002</v>
          </cell>
          <cell r="E921">
            <v>-1.0800000000000001E-2</v>
          </cell>
          <cell r="F921">
            <v>-8.6900004999999995E-3</v>
          </cell>
          <cell r="G921">
            <v>1.8149999999999999E-2</v>
          </cell>
          <cell r="H921">
            <v>3.3660000000000002E-2</v>
          </cell>
          <cell r="I921">
            <v>90.454543999999999</v>
          </cell>
          <cell r="J921">
            <v>0.97429619999999995</v>
          </cell>
          <cell r="K921">
            <v>14.099</v>
          </cell>
        </row>
        <row r="922">
          <cell r="A922" t="str">
            <v>8112.TW</v>
          </cell>
          <cell r="B922">
            <v>5.03</v>
          </cell>
          <cell r="D922">
            <v>15.957445999999999</v>
          </cell>
          <cell r="E922">
            <v>0.18421000000000001</v>
          </cell>
          <cell r="F922">
            <v>5.9889999999999999E-2</v>
          </cell>
          <cell r="G922">
            <v>4.0829999999999998E-2</v>
          </cell>
          <cell r="H922">
            <v>2.2969997999999998E-2</v>
          </cell>
          <cell r="I922">
            <v>16.401589999999999</v>
          </cell>
          <cell r="J922">
            <v>2.9669854999999998</v>
          </cell>
          <cell r="K922">
            <v>405.45699999999999</v>
          </cell>
        </row>
        <row r="923">
          <cell r="A923" t="str">
            <v>8114.TW</v>
          </cell>
          <cell r="B923">
            <v>5.54</v>
          </cell>
          <cell r="C923">
            <v>0.60799999999999998</v>
          </cell>
          <cell r="D923">
            <v>13.058942999999999</v>
          </cell>
          <cell r="E923">
            <v>0.11505</v>
          </cell>
          <cell r="F923">
            <v>4.6329996999999998E-2</v>
          </cell>
          <cell r="G923">
            <v>0.38112997999999998</v>
          </cell>
          <cell r="H923">
            <v>7.4209999999999998E-2</v>
          </cell>
          <cell r="I923">
            <v>23.194946000000002</v>
          </cell>
          <cell r="J923">
            <v>2.6860928999999998</v>
          </cell>
          <cell r="K923">
            <v>130.57300000000001</v>
          </cell>
        </row>
        <row r="924">
          <cell r="A924" t="str">
            <v>8131.TW</v>
          </cell>
          <cell r="B924">
            <v>1.47</v>
          </cell>
          <cell r="C924">
            <v>0.36299999999999999</v>
          </cell>
          <cell r="E924">
            <v>4.3249999999999997E-2</v>
          </cell>
          <cell r="F924">
            <v>1.5039999E-2</v>
          </cell>
          <cell r="G924">
            <v>7.8829999999999997E-2</v>
          </cell>
          <cell r="H924">
            <v>3.2210000000000003E-2</v>
          </cell>
          <cell r="I924">
            <v>26.632653999999999</v>
          </cell>
          <cell r="J924">
            <v>1.4662921</v>
          </cell>
          <cell r="K924">
            <v>17.295999999999999</v>
          </cell>
        </row>
        <row r="925">
          <cell r="A925" t="str">
            <v>8150.TW</v>
          </cell>
          <cell r="B925">
            <v>2.68</v>
          </cell>
          <cell r="C925">
            <v>0.53800000000000003</v>
          </cell>
          <cell r="D925">
            <v>8.5388990000000007</v>
          </cell>
          <cell r="E925">
            <v>8.4599999999999995E-2</v>
          </cell>
          <cell r="F925">
            <v>2.8320000000000001E-2</v>
          </cell>
          <cell r="G925">
            <v>0.16916001</v>
          </cell>
          <cell r="H925">
            <v>6.4569995000000005E-2</v>
          </cell>
          <cell r="I925">
            <v>16.791043999999999</v>
          </cell>
          <cell r="J925">
            <v>1.2943681</v>
          </cell>
          <cell r="K925">
            <v>30.484999999999999</v>
          </cell>
        </row>
        <row r="926">
          <cell r="A926" t="str">
            <v>8163.TW</v>
          </cell>
          <cell r="B926">
            <v>5.82</v>
          </cell>
          <cell r="C926">
            <v>0.75700000000000001</v>
          </cell>
          <cell r="D926">
            <v>17.435898000000002</v>
          </cell>
          <cell r="E926">
            <v>0.13074</v>
          </cell>
          <cell r="F926">
            <v>1.949E-2</v>
          </cell>
          <cell r="G926">
            <v>0.18031</v>
          </cell>
          <cell r="H926">
            <v>4.0770000000000001E-2</v>
          </cell>
          <cell r="I926">
            <v>11.683847999999999</v>
          </cell>
          <cell r="J926">
            <v>1.6621853</v>
          </cell>
          <cell r="K926">
            <v>89.281999999999996</v>
          </cell>
        </row>
        <row r="927">
          <cell r="A927" t="str">
            <v>8201.TW</v>
          </cell>
          <cell r="B927">
            <v>-1.1100000000000001</v>
          </cell>
          <cell r="C927">
            <v>0.94399999999999995</v>
          </cell>
          <cell r="E927">
            <v>-0.12795999999999999</v>
          </cell>
          <cell r="F927">
            <v>-7.1580000000000005E-2</v>
          </cell>
          <cell r="G927">
            <v>0.15281998999999999</v>
          </cell>
          <cell r="H927">
            <v>-0.24562</v>
          </cell>
          <cell r="J927">
            <v>2.2307969999999999</v>
          </cell>
          <cell r="K927">
            <v>8.2769999999999992</v>
          </cell>
        </row>
        <row r="928">
          <cell r="A928" t="str">
            <v>8210.TW</v>
          </cell>
          <cell r="B928">
            <v>11.7</v>
          </cell>
          <cell r="C928">
            <v>0.65400000000000003</v>
          </cell>
          <cell r="D928">
            <v>19.269005</v>
          </cell>
          <cell r="E928">
            <v>0.21057000000000001</v>
          </cell>
          <cell r="F928">
            <v>6.9389999999999993E-2</v>
          </cell>
          <cell r="G928">
            <v>0.22884001000000001</v>
          </cell>
          <cell r="H928">
            <v>0.16732</v>
          </cell>
          <cell r="I928">
            <v>28.162393999999999</v>
          </cell>
          <cell r="J928">
            <v>7.1893000000000002</v>
          </cell>
          <cell r="K928">
            <v>93.542000000000002</v>
          </cell>
        </row>
        <row r="929">
          <cell r="A929" t="str">
            <v>8213.TW</v>
          </cell>
          <cell r="B929">
            <v>3.78</v>
          </cell>
          <cell r="C929">
            <v>0.72</v>
          </cell>
          <cell r="D929">
            <v>9.7087380000000003</v>
          </cell>
          <cell r="E929">
            <v>7.3719999999999994E-2</v>
          </cell>
          <cell r="F929">
            <v>3.4979999999999997E-2</v>
          </cell>
          <cell r="G929">
            <v>0.15137999999999999</v>
          </cell>
          <cell r="H929">
            <v>0.1065</v>
          </cell>
          <cell r="I929">
            <v>10.58201</v>
          </cell>
          <cell r="J929">
            <v>0.73599769999999998</v>
          </cell>
          <cell r="K929">
            <v>69.804000000000002</v>
          </cell>
        </row>
        <row r="930">
          <cell r="A930" t="str">
            <v>8215.TW</v>
          </cell>
          <cell r="B930">
            <v>1.24</v>
          </cell>
          <cell r="D930">
            <v>11.161616</v>
          </cell>
          <cell r="E930">
            <v>5.6090000000000001E-2</v>
          </cell>
          <cell r="F930">
            <v>1.7090000000000001E-2</v>
          </cell>
          <cell r="G930">
            <v>0.18462998999999999</v>
          </cell>
          <cell r="H930">
            <v>2.112E-2</v>
          </cell>
          <cell r="I930">
            <v>26.733871000000001</v>
          </cell>
          <cell r="J930">
            <v>1.9906324</v>
          </cell>
          <cell r="K930">
            <v>54.247</v>
          </cell>
        </row>
        <row r="931">
          <cell r="A931" t="str">
            <v>8222.TW</v>
          </cell>
          <cell r="B931">
            <v>1.24</v>
          </cell>
          <cell r="D931">
            <v>51.337209999999999</v>
          </cell>
          <cell r="E931">
            <v>0.1042</v>
          </cell>
          <cell r="F931">
            <v>1.9129999000000002E-2</v>
          </cell>
          <cell r="G931">
            <v>0.20753999000000001</v>
          </cell>
          <cell r="H931">
            <v>9.2480004000000005E-2</v>
          </cell>
          <cell r="I931">
            <v>35.604840000000003</v>
          </cell>
          <cell r="J931">
            <v>3.5025784999999998</v>
          </cell>
          <cell r="K931">
            <v>10.349</v>
          </cell>
        </row>
        <row r="932">
          <cell r="A932" t="str">
            <v>8249.TW</v>
          </cell>
          <cell r="B932">
            <v>2.15</v>
          </cell>
          <cell r="C932">
            <v>0.76600000000000001</v>
          </cell>
          <cell r="E932">
            <v>5.4739999999999997E-2</v>
          </cell>
          <cell r="F932">
            <v>3.3189999999999997E-2</v>
          </cell>
          <cell r="G932">
            <v>0.19736000000000001</v>
          </cell>
          <cell r="H932">
            <v>6.0979999999999999E-2</v>
          </cell>
          <cell r="I932">
            <v>13.930232</v>
          </cell>
          <cell r="J932">
            <v>0.78341620000000001</v>
          </cell>
          <cell r="K932">
            <v>32.374000000000002</v>
          </cell>
        </row>
        <row r="933">
          <cell r="A933" t="str">
            <v>8261.TW</v>
          </cell>
          <cell r="B933">
            <v>3.02</v>
          </cell>
          <cell r="C933">
            <v>1.127</v>
          </cell>
          <cell r="E933">
            <v>6.5280000000000005E-2</v>
          </cell>
          <cell r="F933">
            <v>2.7550000000000002E-2</v>
          </cell>
          <cell r="G933">
            <v>0.24400999000000001</v>
          </cell>
          <cell r="H933">
            <v>4.3470003E-2</v>
          </cell>
          <cell r="I933">
            <v>28.079471999999999</v>
          </cell>
          <cell r="J933">
            <v>1.8574090000000001</v>
          </cell>
          <cell r="K933">
            <v>23.8</v>
          </cell>
        </row>
        <row r="934">
          <cell r="A934" t="str">
            <v>8271.TW</v>
          </cell>
          <cell r="B934">
            <v>4.37</v>
          </cell>
          <cell r="C934">
            <v>0.61099999999999999</v>
          </cell>
          <cell r="E934">
            <v>0.13797000000000001</v>
          </cell>
          <cell r="F934">
            <v>7.1660000000000001E-2</v>
          </cell>
          <cell r="G934">
            <v>0.23306999</v>
          </cell>
          <cell r="H934">
            <v>9.2469999999999997E-2</v>
          </cell>
          <cell r="I934">
            <v>15.789474500000001</v>
          </cell>
          <cell r="J934">
            <v>1.9649162</v>
          </cell>
          <cell r="K934">
            <v>62.204999999999998</v>
          </cell>
        </row>
        <row r="935">
          <cell r="A935" t="str">
            <v>8341.TW</v>
          </cell>
          <cell r="B935">
            <v>2.65</v>
          </cell>
          <cell r="C935">
            <v>0.38</v>
          </cell>
          <cell r="D935">
            <v>21.666665999999999</v>
          </cell>
          <cell r="E935">
            <v>9.758E-2</v>
          </cell>
          <cell r="F935">
            <v>3.6059998000000003E-2</v>
          </cell>
          <cell r="G935">
            <v>0.41213</v>
          </cell>
          <cell r="H935">
            <v>0.19148999999999999</v>
          </cell>
          <cell r="I935">
            <v>36.792450000000002</v>
          </cell>
          <cell r="J935">
            <v>2.5307583999999999</v>
          </cell>
          <cell r="K935">
            <v>27.094999999999999</v>
          </cell>
        </row>
        <row r="936">
          <cell r="A936" t="str">
            <v>8367.TW</v>
          </cell>
          <cell r="B936">
            <v>2.59</v>
          </cell>
          <cell r="D936">
            <v>20.936170000000001</v>
          </cell>
          <cell r="E936">
            <v>7.5430005999999994E-2</v>
          </cell>
          <cell r="F936">
            <v>1.8599999999999998E-2</v>
          </cell>
          <cell r="G936">
            <v>0.29986000000000002</v>
          </cell>
          <cell r="H936">
            <v>0.1676</v>
          </cell>
          <cell r="I936">
            <v>18.99614</v>
          </cell>
          <cell r="J936">
            <v>1.3774953999999999</v>
          </cell>
          <cell r="K936">
            <v>27.724</v>
          </cell>
        </row>
        <row r="937">
          <cell r="A937" t="str">
            <v>8374.TW</v>
          </cell>
          <cell r="B937">
            <v>-0.2</v>
          </cell>
          <cell r="C937">
            <v>0.46</v>
          </cell>
          <cell r="E937">
            <v>-8.6800000000000002E-3</v>
          </cell>
          <cell r="F937">
            <v>-4.5700000000000003E-3</v>
          </cell>
          <cell r="G937">
            <v>0.21179001</v>
          </cell>
          <cell r="H937">
            <v>-1.8699999999999999E-3</v>
          </cell>
          <cell r="J937">
            <v>2.8536836999999999</v>
          </cell>
          <cell r="K937">
            <v>26.317</v>
          </cell>
        </row>
        <row r="938">
          <cell r="A938" t="str">
            <v>8404.TW</v>
          </cell>
          <cell r="B938">
            <v>-1.27</v>
          </cell>
          <cell r="C938">
            <v>0.89700000000000002</v>
          </cell>
          <cell r="D938">
            <v>19.852941999999999</v>
          </cell>
          <cell r="E938">
            <v>-7.0690000000000003E-2</v>
          </cell>
          <cell r="F938">
            <v>6.1599999999999997E-3</v>
          </cell>
          <cell r="G938">
            <v>0.31341999999999998</v>
          </cell>
          <cell r="H938">
            <v>0.13661000000000001</v>
          </cell>
          <cell r="J938">
            <v>1.3078860999999999</v>
          </cell>
          <cell r="K938">
            <v>16.248000000000001</v>
          </cell>
        </row>
        <row r="939">
          <cell r="A939" t="str">
            <v>8411.TW</v>
          </cell>
          <cell r="B939">
            <v>0.24</v>
          </cell>
          <cell r="C939">
            <v>0.57099999999999995</v>
          </cell>
          <cell r="D939">
            <v>24.464285</v>
          </cell>
          <cell r="E939">
            <v>5.6499999999999996E-3</v>
          </cell>
          <cell r="F939">
            <v>9.2599999999999991E-3</v>
          </cell>
          <cell r="G939">
            <v>0.102010004</v>
          </cell>
          <cell r="H939">
            <v>3.9149999999999997E-2</v>
          </cell>
          <cell r="I939">
            <v>57.083331999999999</v>
          </cell>
          <cell r="J939">
            <v>0.52039809999999997</v>
          </cell>
          <cell r="K939">
            <v>37.822000000000003</v>
          </cell>
        </row>
        <row r="940">
          <cell r="A940" t="str">
            <v>8422.TW</v>
          </cell>
          <cell r="B940">
            <v>7.69</v>
          </cell>
          <cell r="D940">
            <v>16.950673999999999</v>
          </cell>
          <cell r="E940">
            <v>0.13972999</v>
          </cell>
          <cell r="F940">
            <v>4.6859999999999999E-2</v>
          </cell>
          <cell r="G940">
            <v>0.39528000000000002</v>
          </cell>
          <cell r="H940">
            <v>0.22111</v>
          </cell>
          <cell r="I940">
            <v>24.577373999999999</v>
          </cell>
          <cell r="J940">
            <v>3.1783402000000001</v>
          </cell>
          <cell r="K940">
            <v>39.012</v>
          </cell>
        </row>
        <row r="941">
          <cell r="A941" t="str">
            <v>8429.TW</v>
          </cell>
          <cell r="B941">
            <v>-0.14000000000000001</v>
          </cell>
          <cell r="C941">
            <v>0.8</v>
          </cell>
          <cell r="D941">
            <v>4.8774509999999998</v>
          </cell>
          <cell r="E941">
            <v>-3.9500003000000001E-3</v>
          </cell>
          <cell r="F941">
            <v>-4.0899999999999999E-3</v>
          </cell>
          <cell r="G941">
            <v>5.7800002000000003E-2</v>
          </cell>
          <cell r="H941">
            <v>-1.3145598999999999</v>
          </cell>
          <cell r="J941">
            <v>0.29713023</v>
          </cell>
          <cell r="K941">
            <v>1.0840000000000001</v>
          </cell>
        </row>
        <row r="942">
          <cell r="A942" t="str">
            <v>8438.TW</v>
          </cell>
          <cell r="B942">
            <v>1.42</v>
          </cell>
          <cell r="C942">
            <v>0.42899999999999999</v>
          </cell>
          <cell r="E942">
            <v>5.2290000000000003E-2</v>
          </cell>
          <cell r="F942">
            <v>2.5880001E-2</v>
          </cell>
          <cell r="G942">
            <v>0.12634000000000001</v>
          </cell>
          <cell r="H942">
            <v>6.5500000000000003E-2</v>
          </cell>
          <cell r="I942">
            <v>29.859158000000001</v>
          </cell>
          <cell r="J942">
            <v>1.7313190000000001</v>
          </cell>
          <cell r="K942">
            <v>43.741</v>
          </cell>
        </row>
        <row r="943">
          <cell r="A943" t="str">
            <v>8442.TW</v>
          </cell>
          <cell r="B943">
            <v>10.210000000000001</v>
          </cell>
          <cell r="D943">
            <v>12.631579</v>
          </cell>
          <cell r="E943">
            <v>0.25098999999999999</v>
          </cell>
          <cell r="F943">
            <v>6.676E-2</v>
          </cell>
          <cell r="G943">
            <v>0.20760999999999999</v>
          </cell>
          <cell r="H943">
            <v>7.639E-2</v>
          </cell>
          <cell r="I943">
            <v>11.753183</v>
          </cell>
          <cell r="J943">
            <v>2.5433428</v>
          </cell>
          <cell r="K943">
            <v>127.71899999999999</v>
          </cell>
        </row>
        <row r="944">
          <cell r="A944" t="str">
            <v>8443.TW</v>
          </cell>
          <cell r="B944">
            <v>0.37</v>
          </cell>
          <cell r="C944">
            <v>0.32200000000000001</v>
          </cell>
          <cell r="E944">
            <v>2.0660000000000001E-2</v>
          </cell>
          <cell r="F944">
            <v>1.3400001000000001E-3</v>
          </cell>
          <cell r="G944">
            <v>0.58574002999999997</v>
          </cell>
          <cell r="H944">
            <v>-5.5999999999999999E-3</v>
          </cell>
          <cell r="I944">
            <v>32.972973000000003</v>
          </cell>
          <cell r="J944">
            <v>0.97984093000000005</v>
          </cell>
          <cell r="K944">
            <v>17.637</v>
          </cell>
        </row>
        <row r="945">
          <cell r="A945" t="str">
            <v>8454.TW</v>
          </cell>
          <cell r="B945">
            <v>15.2</v>
          </cell>
          <cell r="C945">
            <v>0.79</v>
          </cell>
          <cell r="D945">
            <v>23.850897</v>
          </cell>
          <cell r="E945">
            <v>0.33210000000000001</v>
          </cell>
          <cell r="F945">
            <v>0.10402001</v>
          </cell>
          <cell r="G945">
            <v>9.4810000000000005E-2</v>
          </cell>
          <cell r="H945">
            <v>4.1570000000000003E-2</v>
          </cell>
          <cell r="I945">
            <v>27.993421999999999</v>
          </cell>
          <cell r="J945">
            <v>9.1670970000000001</v>
          </cell>
          <cell r="K945">
            <v>461.84899999999999</v>
          </cell>
        </row>
        <row r="946">
          <cell r="A946" t="str">
            <v>8462.TW</v>
          </cell>
          <cell r="B946">
            <v>2.4</v>
          </cell>
          <cell r="D946">
            <v>22.547169</v>
          </cell>
          <cell r="E946">
            <v>0.10446999</v>
          </cell>
          <cell r="F946">
            <v>1.9230000000000001E-2</v>
          </cell>
          <cell r="G946">
            <v>0.25315001999999998</v>
          </cell>
          <cell r="H946">
            <v>7.1349999999999997E-2</v>
          </cell>
          <cell r="I946">
            <v>49.791663999999997</v>
          </cell>
          <cell r="J946">
            <v>5.0618433999999999</v>
          </cell>
          <cell r="K946">
            <v>59.529000000000003</v>
          </cell>
        </row>
        <row r="947">
          <cell r="A947" t="str">
            <v>8463.TW</v>
          </cell>
          <cell r="B947">
            <v>1.1200000000000001</v>
          </cell>
          <cell r="C947">
            <v>0.69299999999999995</v>
          </cell>
          <cell r="E947">
            <v>8.2669999999999993E-2</v>
          </cell>
          <cell r="F947">
            <v>2.4459999999999999E-2</v>
          </cell>
          <cell r="G947">
            <v>0.113620006</v>
          </cell>
          <cell r="H947">
            <v>5.289E-2</v>
          </cell>
          <cell r="I947">
            <v>26.383928000000001</v>
          </cell>
          <cell r="J947">
            <v>1.9430562</v>
          </cell>
          <cell r="K947">
            <v>36.671999999999997</v>
          </cell>
        </row>
        <row r="948">
          <cell r="A948" t="str">
            <v>8464.TW</v>
          </cell>
          <cell r="B948">
            <v>19.71</v>
          </cell>
          <cell r="C948">
            <v>0.91300000000000003</v>
          </cell>
          <cell r="D948">
            <v>15.429943</v>
          </cell>
          <cell r="E948">
            <v>0.25988</v>
          </cell>
          <cell r="F948">
            <v>0.13204001000000001</v>
          </cell>
          <cell r="G948">
            <v>0.55284999999999995</v>
          </cell>
          <cell r="H948">
            <v>0.24364</v>
          </cell>
          <cell r="I948">
            <v>17.935058999999999</v>
          </cell>
          <cell r="J948">
            <v>4.6157865999999999</v>
          </cell>
          <cell r="K948">
            <v>92.694999999999993</v>
          </cell>
        </row>
        <row r="949">
          <cell r="A949" t="str">
            <v>8466.TW</v>
          </cell>
          <cell r="B949">
            <v>-0.41</v>
          </cell>
          <cell r="C949">
            <v>0.48499999999999999</v>
          </cell>
          <cell r="D949">
            <v>10.329067999999999</v>
          </cell>
          <cell r="E949">
            <v>-3.7690000000000001E-2</v>
          </cell>
          <cell r="F949">
            <v>-9.2000000000000003E-4</v>
          </cell>
          <cell r="G949">
            <v>0.1547</v>
          </cell>
          <cell r="H949">
            <v>6.0799996999999998E-3</v>
          </cell>
          <cell r="J949">
            <v>1.5180011</v>
          </cell>
          <cell r="K949">
            <v>41.146000000000001</v>
          </cell>
        </row>
        <row r="950">
          <cell r="A950" t="str">
            <v>8467.TW</v>
          </cell>
          <cell r="B950">
            <v>8.76</v>
          </cell>
          <cell r="C950">
            <v>0.66900000000000004</v>
          </cell>
          <cell r="E950">
            <v>0.23312000999999999</v>
          </cell>
          <cell r="F950">
            <v>9.0410000000000004E-2</v>
          </cell>
          <cell r="G950">
            <v>0.40453997000000003</v>
          </cell>
          <cell r="H950">
            <v>0.20969999</v>
          </cell>
          <cell r="I950">
            <v>20.205479</v>
          </cell>
          <cell r="J950">
            <v>4.2207173999999998</v>
          </cell>
          <cell r="K950">
            <v>41.256999999999998</v>
          </cell>
        </row>
        <row r="951">
          <cell r="A951" t="str">
            <v>8473.TW</v>
          </cell>
          <cell r="B951">
            <v>1.0900000000000001</v>
          </cell>
          <cell r="C951">
            <v>0.40200000000000002</v>
          </cell>
          <cell r="D951">
            <v>10.583555</v>
          </cell>
          <cell r="E951">
            <v>2.2550002E-2</v>
          </cell>
          <cell r="F951">
            <v>1.651E-2</v>
          </cell>
          <cell r="G951">
            <v>0.16825001000000001</v>
          </cell>
          <cell r="H951">
            <v>0.10236000000000001</v>
          </cell>
          <cell r="I951">
            <v>36.605502999999999</v>
          </cell>
          <cell r="J951">
            <v>1.0849762000000001</v>
          </cell>
          <cell r="K951">
            <v>25.082000000000001</v>
          </cell>
        </row>
        <row r="952">
          <cell r="A952" t="str">
            <v>8476.TW</v>
          </cell>
          <cell r="C952">
            <v>0.121</v>
          </cell>
          <cell r="E952">
            <v>0.21751000000000001</v>
          </cell>
          <cell r="F952">
            <v>0.10403</v>
          </cell>
          <cell r="G952">
            <v>0.36512001999999999</v>
          </cell>
          <cell r="H952">
            <v>-2.0459999999999999E-2</v>
          </cell>
          <cell r="K952">
            <v>19.097000000000001</v>
          </cell>
        </row>
        <row r="953">
          <cell r="A953" t="str">
            <v>8478.TW</v>
          </cell>
          <cell r="B953">
            <v>22.7</v>
          </cell>
          <cell r="D953">
            <v>15.131579</v>
          </cell>
          <cell r="E953">
            <v>0.33571000000000001</v>
          </cell>
          <cell r="F953">
            <v>0.11525000000000001</v>
          </cell>
          <cell r="G953">
            <v>0.46483000000000002</v>
          </cell>
          <cell r="H953">
            <v>0.2944</v>
          </cell>
          <cell r="I953">
            <v>16.718060999999999</v>
          </cell>
          <cell r="J953">
            <v>5.0132102999999999</v>
          </cell>
          <cell r="K953">
            <v>74.558000000000007</v>
          </cell>
        </row>
        <row r="954">
          <cell r="A954" t="str">
            <v>8481.TW</v>
          </cell>
          <cell r="B954">
            <v>1.74</v>
          </cell>
          <cell r="C954">
            <v>0.27800000000000002</v>
          </cell>
          <cell r="D954">
            <v>15.595238999999999</v>
          </cell>
          <cell r="E954">
            <v>7.5560000000000002E-2</v>
          </cell>
          <cell r="F954">
            <v>4.4979999999999999E-2</v>
          </cell>
          <cell r="G954">
            <v>0.43108000000000002</v>
          </cell>
          <cell r="H954">
            <v>8.8980000000000004E-2</v>
          </cell>
          <cell r="I954">
            <v>30.114943</v>
          </cell>
          <cell r="J954">
            <v>2.1998321999999999</v>
          </cell>
          <cell r="K954">
            <v>14.92</v>
          </cell>
        </row>
        <row r="955">
          <cell r="A955" t="str">
            <v>8482.TW</v>
          </cell>
          <cell r="B955">
            <v>3.39</v>
          </cell>
          <cell r="C955">
            <v>0.39300000000000002</v>
          </cell>
          <cell r="E955">
            <v>8.2470000000000002E-2</v>
          </cell>
          <cell r="F955">
            <v>5.0160000000000003E-2</v>
          </cell>
          <cell r="G955">
            <v>0.35476999999999997</v>
          </cell>
          <cell r="H955">
            <v>-1.5180000000000001E-2</v>
          </cell>
          <cell r="I955">
            <v>18.761060000000001</v>
          </cell>
          <cell r="J955">
            <v>2.088327</v>
          </cell>
          <cell r="K955">
            <v>33.616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45" zoomScaleNormal="45" workbookViewId="0">
      <selection activeCell="U23" sqref="U23"/>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3" t="s">
        <v>642</v>
      </c>
      <c r="B1" s="35" t="s">
        <v>636</v>
      </c>
      <c r="C1" s="37" t="s">
        <v>626</v>
      </c>
    </row>
    <row r="2" spans="1:3">
      <c r="A2" s="34" t="s">
        <v>454</v>
      </c>
      <c r="B2" s="36" t="s">
        <v>553</v>
      </c>
      <c r="C2" s="38" t="s">
        <v>198</v>
      </c>
    </row>
    <row r="3" spans="1:3">
      <c r="A3" s="34" t="s">
        <v>384</v>
      </c>
      <c r="B3" s="36" t="s">
        <v>582</v>
      </c>
    </row>
    <row r="4" spans="1:3">
      <c r="A4" s="34" t="s">
        <v>291</v>
      </c>
      <c r="B4" s="36" t="s">
        <v>542</v>
      </c>
    </row>
    <row r="5" spans="1:3">
      <c r="A5" s="34" t="s">
        <v>309</v>
      </c>
      <c r="B5" s="36" t="s">
        <v>514</v>
      </c>
    </row>
    <row r="6" spans="1:3">
      <c r="A6" s="34"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tabSelected="1" topLeftCell="A10" zoomScale="45" zoomScaleNormal="45" workbookViewId="0">
      <selection activeCell="Y33" sqref="Y33"/>
    </sheetView>
  </sheetViews>
  <sheetFormatPr defaultColWidth="8.6640625" defaultRowHeight="17"/>
  <cols>
    <col min="1" max="16384" width="8.6640625" style="118"/>
  </cols>
  <sheetData>
    <row r="23" s="118" customFormat="1" ht="9.75" customHeight="1"/>
    <row r="24" s="118" customFormat="1" hidden="1"/>
    <row r="33" spans="7:17">
      <c r="G33" s="118" t="s">
        <v>754</v>
      </c>
      <c r="H33" s="118">
        <v>0</v>
      </c>
      <c r="I33" s="118">
        <v>0.22</v>
      </c>
      <c r="J33" s="118">
        <v>6.3E-2</v>
      </c>
      <c r="K33" s="118">
        <v>0.214</v>
      </c>
      <c r="L33" s="118">
        <v>0.107</v>
      </c>
      <c r="M33" s="118">
        <v>9.4E-2</v>
      </c>
      <c r="N33" s="118">
        <v>1.6E-2</v>
      </c>
      <c r="O33" s="118">
        <v>0.14699999999999999</v>
      </c>
      <c r="P33" s="118">
        <v>0.11899999999999999</v>
      </c>
      <c r="Q33" s="118">
        <v>2.1000000000000001E-2</v>
      </c>
    </row>
    <row r="34" spans="7:17">
      <c r="G34" s="118" t="s">
        <v>755</v>
      </c>
      <c r="H34" s="118">
        <v>0.38593218279195096</v>
      </c>
      <c r="I34" s="118">
        <v>6.1711793365539162E-2</v>
      </c>
      <c r="J34" s="118">
        <v>0.24841858498417377</v>
      </c>
      <c r="K34" s="118">
        <v>1.3808636049263578</v>
      </c>
    </row>
    <row r="35" spans="7:17">
      <c r="G35" s="118" t="s">
        <v>756</v>
      </c>
      <c r="H35" s="118">
        <f>H$33*幕後結果_最佳化!Z$1005/$H$34</f>
        <v>0</v>
      </c>
      <c r="I35" s="118">
        <f>H$33*幕後結果_最佳化!Z$1005/$H$34</f>
        <v>0</v>
      </c>
      <c r="J35" s="118">
        <f>I$33*幕後結果_最佳化!AA$1005/$H$34</f>
        <v>0.77831956123583002</v>
      </c>
      <c r="K35" s="118">
        <f>J$33*幕後結果_最佳化!AB$1005/$H$34</f>
        <v>-0.13639648297019874</v>
      </c>
      <c r="L35" s="118">
        <f>K$33*幕後結果_最佳化!AC$1005/$H$34</f>
        <v>0.24016006198358483</v>
      </c>
      <c r="M35" s="118">
        <f>L$33*幕後結果_最佳化!AD$1005/$H$34</f>
        <v>-0.13158779190006645</v>
      </c>
      <c r="N35" s="118">
        <f>M$33*幕後結果_最佳化!AE$1005/$H$34</f>
        <v>-0.21767341264086426</v>
      </c>
      <c r="O35" s="118">
        <f>N$33*幕後結果_最佳化!AF$1005/$H$34</f>
        <v>1.7516498022209007E-2</v>
      </c>
      <c r="P35" s="118">
        <f>O$33*幕後結果_最佳化!AG$1005/$H$34</f>
        <v>-0.10855386135914427</v>
      </c>
      <c r="Q35" s="118">
        <f>P$33*幕後結果_最佳化!AH$1005/$H$34</f>
        <v>-0.51114022712251395</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3" t="s">
        <v>635</v>
      </c>
      <c r="B1" s="35" t="s">
        <v>636</v>
      </c>
      <c r="C1" s="37" t="s">
        <v>637</v>
      </c>
    </row>
    <row r="2" spans="1:3">
      <c r="A2" s="34" t="s">
        <v>454</v>
      </c>
      <c r="B2" s="36" t="s">
        <v>553</v>
      </c>
      <c r="C2" s="38" t="s">
        <v>198</v>
      </c>
    </row>
    <row r="3" spans="1:3">
      <c r="A3" s="34" t="s">
        <v>384</v>
      </c>
      <c r="B3" s="36" t="s">
        <v>582</v>
      </c>
      <c r="C3" s="38" t="s">
        <v>173</v>
      </c>
    </row>
    <row r="4" spans="1:3">
      <c r="A4" s="34" t="s">
        <v>291</v>
      </c>
      <c r="B4" s="36" t="s">
        <v>542</v>
      </c>
    </row>
    <row r="5" spans="1:3">
      <c r="A5" s="34" t="s">
        <v>309</v>
      </c>
      <c r="B5" s="36" t="s">
        <v>514</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4" zoomScale="35" zoomScaleNormal="35" workbookViewId="0">
      <selection activeCell="I35" sqref="I35:Q35"/>
    </sheetView>
  </sheetViews>
  <sheetFormatPr defaultRowHeight="17"/>
  <sheetData>
    <row r="33" spans="8:20">
      <c r="H33">
        <v>6.6000000000000003E-2</v>
      </c>
      <c r="I33">
        <v>0.23300000000000001</v>
      </c>
      <c r="J33">
        <v>4.0000000000000001E-3</v>
      </c>
      <c r="K33">
        <v>0.23200000000000001</v>
      </c>
      <c r="L33">
        <v>0.11600000000000001</v>
      </c>
      <c r="M33">
        <v>0.05</v>
      </c>
      <c r="N33">
        <v>0.126</v>
      </c>
      <c r="O33">
        <v>5.0000000000000001E-3</v>
      </c>
      <c r="P33">
        <v>2.5999999999999999E-2</v>
      </c>
      <c r="Q33">
        <v>0.14099999999999999</v>
      </c>
    </row>
    <row r="34" spans="8:20">
      <c r="H34">
        <v>0.40872937362427408</v>
      </c>
      <c r="I34">
        <v>6.3055387425010018E-2</v>
      </c>
      <c r="J34">
        <v>0.25110831811194551</v>
      </c>
      <c r="K34">
        <v>1.4568588423310824</v>
      </c>
    </row>
    <row r="35" spans="8:20">
      <c r="I35">
        <f>H$33*幕後結果_最佳化!Z$1005/$H$34</f>
        <v>-1.6937776319253525E-2</v>
      </c>
      <c r="J35">
        <f>I$33*幕後結果_最佳化!AA$1005/$H$34</f>
        <v>0.77833459083808398</v>
      </c>
      <c r="K35">
        <f>J$33*幕後結果_最佳化!AB$1005/$H$34</f>
        <v>-8.1770708366182988E-3</v>
      </c>
      <c r="L35">
        <f>K$33*幕後結果_最佳化!AC$1005/$H$34</f>
        <v>0.24583863994893385</v>
      </c>
      <c r="M35">
        <f>L$33*幕後結果_最佳化!AD$1005/$H$34</f>
        <v>-0.13469918156836078</v>
      </c>
      <c r="N35">
        <f>M$33*幕後結果_最佳化!AE$1005/$H$34</f>
        <v>-0.10932580475905751</v>
      </c>
      <c r="O35">
        <f>N$33*幕後結果_最佳化!AF$1005/$H$34</f>
        <v>0.13024857871365303</v>
      </c>
      <c r="P35">
        <f>O$33*幕後結果_最佳化!AG$1005/$H$34</f>
        <v>-3.4863669185196591E-3</v>
      </c>
      <c r="Q35">
        <f>P$33*幕後結果_最佳化!AH$1005/$H$34</f>
        <v>-0.10544878844301084</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638</v>
      </c>
      <c r="B1" s="40" t="s">
        <v>636</v>
      </c>
      <c r="C1" s="41" t="s">
        <v>639</v>
      </c>
    </row>
    <row r="2" spans="1:3">
      <c r="A2" s="34" t="s">
        <v>477</v>
      </c>
      <c r="B2" s="36" t="s">
        <v>516</v>
      </c>
      <c r="C2" s="38" t="s">
        <v>175</v>
      </c>
    </row>
    <row r="3" spans="1:3">
      <c r="A3" s="34" t="s">
        <v>287</v>
      </c>
      <c r="B3" s="36" t="s">
        <v>613</v>
      </c>
      <c r="C3" s="38" t="s">
        <v>200</v>
      </c>
    </row>
    <row r="4" spans="1:3">
      <c r="A4" s="34" t="s">
        <v>223</v>
      </c>
      <c r="B4" s="36" t="s">
        <v>607</v>
      </c>
      <c r="C4" s="38" t="s">
        <v>208</v>
      </c>
    </row>
    <row r="5" spans="1:3">
      <c r="B5" s="36"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3"/>
  <sheetViews>
    <sheetView zoomScale="40" zoomScaleNormal="40" workbookViewId="0">
      <selection activeCell="W38" sqref="W38"/>
    </sheetView>
  </sheetViews>
  <sheetFormatPr defaultRowHeight="17"/>
  <cols>
    <col min="1" max="16384" width="8.6640625" style="118"/>
  </cols>
  <sheetData>
    <row r="33" spans="8:17">
      <c r="H33" s="118">
        <v>0.17499999999999999</v>
      </c>
      <c r="I33" s="118">
        <v>0.13200000000000001</v>
      </c>
      <c r="J33" s="118">
        <v>0.106</v>
      </c>
      <c r="K33" s="118">
        <v>0.13</v>
      </c>
      <c r="L33" s="118">
        <v>0.11899999999999999</v>
      </c>
      <c r="M33" s="118">
        <v>7.0000000000000001E-3</v>
      </c>
      <c r="N33" s="118">
        <v>0.13300000000000001</v>
      </c>
      <c r="O33" s="118">
        <v>2.5000000000000001E-2</v>
      </c>
      <c r="P33" s="118">
        <v>0.01</v>
      </c>
      <c r="Q33" s="118">
        <v>0.16200000000000001</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3" t="s">
        <v>640</v>
      </c>
      <c r="B1" s="35" t="s">
        <v>625</v>
      </c>
      <c r="C1" s="37" t="s">
        <v>641</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4"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42" zoomScaleNormal="42" workbookViewId="0">
      <selection activeCell="Y32" sqref="Y32"/>
    </sheetView>
  </sheetViews>
  <sheetFormatPr defaultRowHeight="17"/>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42" customWidth="1"/>
    <col min="2" max="2" width="8.6640625" style="42"/>
    <col min="3" max="3" width="10.1640625" style="42" customWidth="1"/>
    <col min="4" max="14" width="8.6640625" style="42"/>
    <col min="15" max="15" width="25.1640625" style="42" customWidth="1"/>
    <col min="16" max="26" width="8.6640625" style="42"/>
    <col min="27" max="27" width="31.6640625" style="42" customWidth="1"/>
    <col min="28" max="28" width="9.1640625" style="42" customWidth="1"/>
    <col min="29" max="29" width="9.4140625" style="42" customWidth="1"/>
    <col min="30" max="30" width="8.6640625" style="42"/>
    <col min="31" max="31" width="9.58203125" style="42" customWidth="1"/>
    <col min="32" max="32" width="10.1640625" style="42" customWidth="1"/>
    <col min="33" max="16384" width="8.6640625" style="42"/>
  </cols>
  <sheetData>
    <row r="1" spans="1:39" ht="17.5" thickBot="1">
      <c r="A1" s="55" t="s">
        <v>709</v>
      </c>
      <c r="B1" s="56"/>
      <c r="C1" s="57" t="s">
        <v>710</v>
      </c>
      <c r="D1" s="58">
        <v>6669</v>
      </c>
      <c r="E1" s="59">
        <v>3533</v>
      </c>
      <c r="F1" s="60">
        <v>2059</v>
      </c>
      <c r="G1" s="59">
        <v>2357</v>
      </c>
      <c r="H1" s="60">
        <v>3008</v>
      </c>
      <c r="I1" s="58">
        <v>4763</v>
      </c>
      <c r="J1" s="59">
        <v>2454</v>
      </c>
      <c r="K1" s="60">
        <v>2207</v>
      </c>
      <c r="L1" s="59">
        <v>3661</v>
      </c>
      <c r="M1" s="60">
        <v>2327</v>
      </c>
      <c r="N1" s="56"/>
      <c r="O1" s="61" t="s">
        <v>711</v>
      </c>
      <c r="P1" s="58">
        <v>6669</v>
      </c>
      <c r="Q1" s="59">
        <v>3533</v>
      </c>
      <c r="R1" s="60">
        <v>2059</v>
      </c>
      <c r="S1" s="59">
        <v>2357</v>
      </c>
      <c r="T1" s="60">
        <v>3008</v>
      </c>
      <c r="U1" s="58">
        <v>4763</v>
      </c>
      <c r="V1" s="59">
        <v>2454</v>
      </c>
      <c r="W1" s="60">
        <v>2207</v>
      </c>
      <c r="X1" s="59">
        <v>3661</v>
      </c>
      <c r="Y1" s="60">
        <v>2327</v>
      </c>
      <c r="Z1" s="56"/>
      <c r="AA1" s="62" t="s">
        <v>712</v>
      </c>
      <c r="AB1" s="58">
        <v>6669</v>
      </c>
      <c r="AC1" s="59">
        <v>3533</v>
      </c>
      <c r="AD1" s="60">
        <v>2059</v>
      </c>
      <c r="AE1" s="59">
        <v>2357</v>
      </c>
      <c r="AF1" s="60">
        <v>3008</v>
      </c>
      <c r="AG1" s="58">
        <v>4763</v>
      </c>
      <c r="AH1" s="59">
        <v>2454</v>
      </c>
      <c r="AI1" s="60">
        <v>2207</v>
      </c>
      <c r="AJ1" s="59">
        <v>3661</v>
      </c>
      <c r="AK1" s="60">
        <v>2327</v>
      </c>
      <c r="AL1" s="56"/>
      <c r="AM1" s="56"/>
    </row>
    <row r="2" spans="1:39">
      <c r="A2" s="63">
        <v>6669</v>
      </c>
      <c r="B2" s="56"/>
      <c r="C2" s="56" t="s">
        <v>705</v>
      </c>
      <c r="D2" s="56">
        <v>2500</v>
      </c>
      <c r="E2" s="56">
        <v>1125</v>
      </c>
      <c r="F2" s="56">
        <v>1375</v>
      </c>
      <c r="G2" s="56">
        <v>457</v>
      </c>
      <c r="H2" s="56">
        <v>2570</v>
      </c>
      <c r="I2" s="56">
        <v>1020</v>
      </c>
      <c r="J2" s="56">
        <v>1105</v>
      </c>
      <c r="K2" s="56">
        <v>663</v>
      </c>
      <c r="L2" s="56">
        <v>4340</v>
      </c>
      <c r="M2" s="56">
        <v>563</v>
      </c>
      <c r="N2" s="56"/>
      <c r="O2" s="64" t="s">
        <v>713</v>
      </c>
      <c r="P2" s="56">
        <v>0</v>
      </c>
      <c r="Q2" s="56">
        <v>0</v>
      </c>
      <c r="R2" s="56">
        <v>0</v>
      </c>
      <c r="S2" s="56">
        <v>0</v>
      </c>
      <c r="T2" s="56">
        <v>0</v>
      </c>
      <c r="U2" s="56">
        <v>0</v>
      </c>
      <c r="V2" s="56">
        <v>0</v>
      </c>
      <c r="W2" s="56">
        <v>0</v>
      </c>
      <c r="X2" s="56">
        <v>0</v>
      </c>
      <c r="Y2" s="56">
        <v>0</v>
      </c>
      <c r="Z2" s="56"/>
      <c r="AA2" s="62" t="s">
        <v>714</v>
      </c>
      <c r="AB2" s="56">
        <f>SUM(P3:P64)</f>
        <v>-1.2072581234268173E-2</v>
      </c>
      <c r="AC2" s="56">
        <f t="shared" ref="AC2:AJ2" si="0">SUM(Q3:Q64)</f>
        <v>0.3553407209255956</v>
      </c>
      <c r="AD2" s="56">
        <f t="shared" si="0"/>
        <v>-0.20067069546215083</v>
      </c>
      <c r="AE2" s="56">
        <f t="shared" si="0"/>
        <v>0.11559245427656425</v>
      </c>
      <c r="AF2" s="56">
        <f t="shared" si="0"/>
        <v>-0.12192584650421494</v>
      </c>
      <c r="AG2" s="56">
        <f t="shared" si="0"/>
        <v>-0.20975321125462643</v>
      </c>
      <c r="AH2" s="56">
        <f t="shared" si="0"/>
        <v>0.11122563511022444</v>
      </c>
      <c r="AI2" s="56">
        <f t="shared" si="0"/>
        <v>-7.6780062038720148E-2</v>
      </c>
      <c r="AJ2" s="56">
        <f t="shared" si="0"/>
        <v>-0.41356231834078383</v>
      </c>
      <c r="AK2" s="56">
        <f>SUM(Y3:Y64)</f>
        <v>0.16198592779731752</v>
      </c>
      <c r="AL2" s="56"/>
      <c r="AM2" s="56"/>
    </row>
    <row r="3" spans="1:39">
      <c r="A3" s="63">
        <v>3533</v>
      </c>
      <c r="B3" s="56"/>
      <c r="C3" s="56" t="s">
        <v>704</v>
      </c>
      <c r="D3" s="56">
        <v>2445</v>
      </c>
      <c r="E3" s="56">
        <v>1115</v>
      </c>
      <c r="F3" s="56">
        <v>1340</v>
      </c>
      <c r="G3" s="56">
        <v>457</v>
      </c>
      <c r="H3" s="56">
        <v>2565</v>
      </c>
      <c r="I3" s="56">
        <v>1050</v>
      </c>
      <c r="J3" s="56">
        <v>1150</v>
      </c>
      <c r="K3" s="56">
        <v>659</v>
      </c>
      <c r="L3" s="56">
        <v>4200</v>
      </c>
      <c r="M3" s="56">
        <v>556</v>
      </c>
      <c r="N3" s="56"/>
      <c r="O3" s="65" t="s">
        <v>715</v>
      </c>
      <c r="P3" s="56">
        <f t="shared" ref="P3:P34" si="1">LN(D3/D2)</f>
        <v>-2.2245608947319737E-2</v>
      </c>
      <c r="Q3" s="56">
        <f t="shared" ref="Q3:Q34" si="2">LN(E3/E2)</f>
        <v>-8.9286307443013184E-3</v>
      </c>
      <c r="R3" s="56">
        <f t="shared" ref="R3:R34" si="3">LN(F3/F2)</f>
        <v>-2.5784117155714669E-2</v>
      </c>
      <c r="S3" s="56">
        <f t="shared" ref="S3:S34" si="4">LN(G3/G2)</f>
        <v>0</v>
      </c>
      <c r="T3" s="56">
        <f t="shared" ref="T3:T34" si="5">LN(H3/H2)</f>
        <v>-1.9474202843955666E-3</v>
      </c>
      <c r="U3" s="56">
        <f t="shared" ref="U3:U34" si="6">LN(I3/I2)</f>
        <v>2.8987536873252187E-2</v>
      </c>
      <c r="V3" s="56">
        <f t="shared" ref="V3:V34" si="7">LN(J3/J2)</f>
        <v>3.9916607405442631E-2</v>
      </c>
      <c r="W3" s="56">
        <f t="shared" ref="W3:W34" si="8">LN(K3/K2)</f>
        <v>-6.0514556833552672E-3</v>
      </c>
      <c r="X3" s="56">
        <f t="shared" ref="X3:X34" si="9">LN(L3/L2)</f>
        <v>-3.2789822822990838E-2</v>
      </c>
      <c r="Y3" s="56">
        <f t="shared" ref="Y3:Y34" si="10">LN(M3/M2)</f>
        <v>-1.2511333889107979E-2</v>
      </c>
      <c r="Z3" s="56"/>
      <c r="AA3" s="62" t="s">
        <v>716</v>
      </c>
      <c r="AB3" s="56">
        <f>VAR(P3:P64)*90</f>
        <v>9.6340461750592368E-2</v>
      </c>
      <c r="AC3" s="56">
        <f t="shared" ref="AC3:AK3" si="11">VAR(Q3:Q64)*90</f>
        <v>9.3803454203617354E-2</v>
      </c>
      <c r="AD3" s="56">
        <f t="shared" si="11"/>
        <v>0.15263042349422842</v>
      </c>
      <c r="AE3" s="56">
        <f t="shared" si="11"/>
        <v>5.3180422367579236E-2</v>
      </c>
      <c r="AF3" s="56">
        <f t="shared" si="11"/>
        <v>2.6913876935108945E-2</v>
      </c>
      <c r="AG3" s="56">
        <f t="shared" si="11"/>
        <v>8.1926700919927986E-2</v>
      </c>
      <c r="AH3" s="56">
        <f t="shared" si="11"/>
        <v>6.2047864143769511E-2</v>
      </c>
      <c r="AI3" s="56">
        <f t="shared" si="11"/>
        <v>1.1255010832124332E-2</v>
      </c>
      <c r="AJ3" s="56">
        <f t="shared" si="11"/>
        <v>0.14537462497260681</v>
      </c>
      <c r="AK3" s="56">
        <f t="shared" si="11"/>
        <v>2.1775202631565054E-2</v>
      </c>
      <c r="AL3" s="56"/>
      <c r="AM3" s="56"/>
    </row>
    <row r="4" spans="1:39">
      <c r="A4" s="63">
        <v>2059</v>
      </c>
      <c r="B4" s="56"/>
      <c r="C4" s="56" t="s">
        <v>703</v>
      </c>
      <c r="D4" s="56">
        <v>2560</v>
      </c>
      <c r="E4" s="56">
        <v>1115</v>
      </c>
      <c r="F4" s="56">
        <v>1445</v>
      </c>
      <c r="G4" s="56">
        <v>466</v>
      </c>
      <c r="H4" s="56">
        <v>2550</v>
      </c>
      <c r="I4" s="56">
        <v>1025</v>
      </c>
      <c r="J4" s="56">
        <v>1155</v>
      </c>
      <c r="K4" s="56">
        <v>657</v>
      </c>
      <c r="L4" s="56">
        <v>4200</v>
      </c>
      <c r="M4" s="56">
        <v>549</v>
      </c>
      <c r="N4" s="56"/>
      <c r="O4" s="56"/>
      <c r="P4" s="56">
        <f t="shared" si="1"/>
        <v>4.5962135564635853E-2</v>
      </c>
      <c r="Q4" s="56">
        <f t="shared" si="2"/>
        <v>0</v>
      </c>
      <c r="R4" s="56">
        <f t="shared" si="3"/>
        <v>7.5439707601575534E-2</v>
      </c>
      <c r="S4" s="56">
        <f t="shared" si="4"/>
        <v>1.9502243231441101E-2</v>
      </c>
      <c r="T4" s="56">
        <f t="shared" si="5"/>
        <v>-5.8651194523981339E-3</v>
      </c>
      <c r="U4" s="56">
        <f t="shared" si="6"/>
        <v>-2.409755157906053E-2</v>
      </c>
      <c r="V4" s="56">
        <f t="shared" si="7"/>
        <v>4.3384015985981411E-3</v>
      </c>
      <c r="W4" s="56">
        <f t="shared" si="8"/>
        <v>-3.039516017896704E-3</v>
      </c>
      <c r="X4" s="56">
        <f t="shared" si="9"/>
        <v>0</v>
      </c>
      <c r="Y4" s="56">
        <f t="shared" si="10"/>
        <v>-1.2669852741051778E-2</v>
      </c>
      <c r="Z4" s="56"/>
      <c r="AA4" s="62" t="s">
        <v>717</v>
      </c>
      <c r="AB4" s="56">
        <f>STDEV(P3:P64)*SQRT(90)</f>
        <v>0.31038759922167053</v>
      </c>
      <c r="AC4" s="56">
        <f>STDEV(Q3:Q64)*SQRT(90)</f>
        <v>0.30627349575765994</v>
      </c>
      <c r="AD4" s="56">
        <f t="shared" ref="AD4:AK4" si="12">STDEV(R3:R64)*SQRT(90)</f>
        <v>0.3906794382792988</v>
      </c>
      <c r="AE4" s="56">
        <f t="shared" si="12"/>
        <v>0.23060880808759068</v>
      </c>
      <c r="AF4" s="56">
        <f t="shared" si="12"/>
        <v>0.16405449379736278</v>
      </c>
      <c r="AG4" s="56">
        <f t="shared" si="12"/>
        <v>0.28622840690596729</v>
      </c>
      <c r="AH4" s="56">
        <f t="shared" si="12"/>
        <v>0.24909408693056026</v>
      </c>
      <c r="AI4" s="56">
        <f t="shared" si="12"/>
        <v>0.10608963583745744</v>
      </c>
      <c r="AJ4" s="56">
        <f t="shared" si="12"/>
        <v>0.38128024466605509</v>
      </c>
      <c r="AK4" s="56">
        <f t="shared" si="12"/>
        <v>0.14756423222300538</v>
      </c>
      <c r="AL4" s="56"/>
      <c r="AM4" s="56"/>
    </row>
    <row r="5" spans="1:39">
      <c r="A5" s="63">
        <v>2357</v>
      </c>
      <c r="B5" s="56"/>
      <c r="C5" s="56" t="s">
        <v>702</v>
      </c>
      <c r="D5" s="56">
        <v>2560</v>
      </c>
      <c r="E5" s="56">
        <v>1210</v>
      </c>
      <c r="F5" s="56">
        <v>1470</v>
      </c>
      <c r="G5" s="56">
        <v>471</v>
      </c>
      <c r="H5" s="56">
        <v>2570</v>
      </c>
      <c r="I5" s="56">
        <v>978</v>
      </c>
      <c r="J5" s="56">
        <v>1190</v>
      </c>
      <c r="K5" s="56">
        <v>660</v>
      </c>
      <c r="L5" s="56">
        <v>4085</v>
      </c>
      <c r="M5" s="56">
        <v>556</v>
      </c>
      <c r="N5" s="56"/>
      <c r="O5" s="56"/>
      <c r="P5" s="56">
        <f t="shared" si="1"/>
        <v>0</v>
      </c>
      <c r="Q5" s="56">
        <f t="shared" si="2"/>
        <v>8.1765954696567666E-2</v>
      </c>
      <c r="R5" s="56">
        <f t="shared" si="3"/>
        <v>1.7153079226249493E-2</v>
      </c>
      <c r="S5" s="56">
        <f t="shared" si="4"/>
        <v>1.0672459890771979E-2</v>
      </c>
      <c r="T5" s="56">
        <f t="shared" si="5"/>
        <v>7.8125397367936247E-3</v>
      </c>
      <c r="U5" s="56">
        <f t="shared" si="6"/>
        <v>-4.6938221537691262E-2</v>
      </c>
      <c r="V5" s="56">
        <f t="shared" si="7"/>
        <v>2.9852963149681128E-2</v>
      </c>
      <c r="W5" s="56">
        <f t="shared" si="8"/>
        <v>4.5558165358606613E-3</v>
      </c>
      <c r="X5" s="56">
        <f t="shared" si="9"/>
        <v>-2.7762796977356431E-2</v>
      </c>
      <c r="Y5" s="56">
        <f t="shared" si="10"/>
        <v>1.2669852741051686E-2</v>
      </c>
      <c r="Z5" s="56"/>
      <c r="AA5" s="62" t="s">
        <v>718</v>
      </c>
      <c r="AB5" s="56">
        <f>AB4 * SQRT(4)</f>
        <v>0.62077519844334106</v>
      </c>
      <c r="AC5" s="56">
        <f t="shared" ref="AC5:AK5" si="13">AC4 * SQRT(4)</f>
        <v>0.61254699151531988</v>
      </c>
      <c r="AD5" s="56">
        <f t="shared" si="13"/>
        <v>0.78135887655859759</v>
      </c>
      <c r="AE5" s="56">
        <f t="shared" si="13"/>
        <v>0.46121761617518137</v>
      </c>
      <c r="AF5" s="56">
        <f t="shared" si="13"/>
        <v>0.32810898759472557</v>
      </c>
      <c r="AG5" s="56">
        <f t="shared" si="13"/>
        <v>0.57245681381193458</v>
      </c>
      <c r="AH5" s="56">
        <f t="shared" si="13"/>
        <v>0.49818817386112052</v>
      </c>
      <c r="AI5" s="56">
        <f t="shared" si="13"/>
        <v>0.21217927167491488</v>
      </c>
      <c r="AJ5" s="56">
        <f t="shared" si="13"/>
        <v>0.76256048933211018</v>
      </c>
      <c r="AK5" s="56">
        <f t="shared" si="13"/>
        <v>0.29512846444601076</v>
      </c>
      <c r="AL5" s="56"/>
      <c r="AM5" s="56"/>
    </row>
    <row r="6" spans="1:39">
      <c r="A6" s="67">
        <v>3008</v>
      </c>
      <c r="B6" s="56"/>
      <c r="C6" s="56" t="s">
        <v>701</v>
      </c>
      <c r="D6" s="56">
        <v>2510</v>
      </c>
      <c r="E6" s="56">
        <v>1220</v>
      </c>
      <c r="F6" s="56">
        <v>1365</v>
      </c>
      <c r="G6" s="56">
        <v>462</v>
      </c>
      <c r="H6" s="56">
        <v>2550</v>
      </c>
      <c r="I6" s="56">
        <v>940</v>
      </c>
      <c r="J6" s="56">
        <v>1230</v>
      </c>
      <c r="K6" s="56">
        <v>652</v>
      </c>
      <c r="L6" s="56">
        <v>3910</v>
      </c>
      <c r="M6" s="56">
        <v>556</v>
      </c>
      <c r="N6" s="56"/>
      <c r="O6" s="56"/>
      <c r="P6" s="56">
        <f t="shared" si="1"/>
        <v>-1.972450534777859E-2</v>
      </c>
      <c r="Q6" s="56">
        <f t="shared" si="2"/>
        <v>8.2304991365154435E-3</v>
      </c>
      <c r="R6" s="56">
        <f t="shared" si="3"/>
        <v>-7.4107972153721849E-2</v>
      </c>
      <c r="S6" s="56">
        <f t="shared" si="4"/>
        <v>-1.9293202934678896E-2</v>
      </c>
      <c r="T6" s="56">
        <f t="shared" si="5"/>
        <v>-7.8125397367936247E-3</v>
      </c>
      <c r="U6" s="56">
        <f t="shared" si="6"/>
        <v>-3.9629794770767716E-2</v>
      </c>
      <c r="V6" s="56">
        <f t="shared" si="7"/>
        <v>3.306086226088821E-2</v>
      </c>
      <c r="W6" s="56">
        <f t="shared" si="8"/>
        <v>-1.2195273093818243E-2</v>
      </c>
      <c r="X6" s="56">
        <f t="shared" si="9"/>
        <v>-4.3784354314691819E-2</v>
      </c>
      <c r="Y6" s="56">
        <f t="shared" si="10"/>
        <v>0</v>
      </c>
      <c r="Z6" s="56"/>
      <c r="AA6" s="66" t="s">
        <v>719</v>
      </c>
      <c r="AB6" s="56"/>
      <c r="AC6" s="56"/>
      <c r="AD6" s="56"/>
      <c r="AE6" s="56"/>
      <c r="AF6" s="56"/>
      <c r="AG6" s="56"/>
      <c r="AH6" s="56"/>
      <c r="AI6" s="56"/>
      <c r="AJ6" s="56"/>
      <c r="AK6" s="56"/>
      <c r="AL6" s="56"/>
      <c r="AM6" s="56"/>
    </row>
    <row r="7" spans="1:39" ht="17.5" thickBot="1">
      <c r="A7" s="67">
        <v>4763</v>
      </c>
      <c r="B7" s="56"/>
      <c r="C7" s="56" t="s">
        <v>700</v>
      </c>
      <c r="D7" s="56">
        <v>2445</v>
      </c>
      <c r="E7" s="56">
        <v>1185</v>
      </c>
      <c r="F7" s="56">
        <v>1325</v>
      </c>
      <c r="G7" s="56">
        <v>452.5</v>
      </c>
      <c r="H7" s="56">
        <v>2500</v>
      </c>
      <c r="I7" s="56">
        <v>879</v>
      </c>
      <c r="J7" s="56">
        <v>1230</v>
      </c>
      <c r="K7" s="56">
        <v>656</v>
      </c>
      <c r="L7" s="56">
        <v>3825</v>
      </c>
      <c r="M7" s="56">
        <v>565</v>
      </c>
      <c r="N7" s="56"/>
      <c r="O7" s="56"/>
      <c r="P7" s="56">
        <f t="shared" si="1"/>
        <v>-2.6237630216857148E-2</v>
      </c>
      <c r="Q7" s="56">
        <f t="shared" si="2"/>
        <v>-2.9108084158070657E-2</v>
      </c>
      <c r="R7" s="56">
        <f t="shared" si="3"/>
        <v>-2.974196919873753E-2</v>
      </c>
      <c r="S7" s="56">
        <f t="shared" si="4"/>
        <v>-2.0777127941758036E-2</v>
      </c>
      <c r="T7" s="56">
        <f t="shared" si="5"/>
        <v>-1.9802627296179754E-2</v>
      </c>
      <c r="U7" s="56">
        <f t="shared" si="6"/>
        <v>-6.7094977578872589E-2</v>
      </c>
      <c r="V7" s="56">
        <f t="shared" si="7"/>
        <v>0</v>
      </c>
      <c r="W7" s="56">
        <f t="shared" si="8"/>
        <v>6.1162270174360536E-3</v>
      </c>
      <c r="X7" s="56">
        <f t="shared" si="9"/>
        <v>-2.197890671877523E-2</v>
      </c>
      <c r="Y7" s="56">
        <f t="shared" si="10"/>
        <v>1.6057436895858469E-2</v>
      </c>
      <c r="Z7" s="56"/>
      <c r="AA7" s="56"/>
      <c r="AB7" s="56"/>
      <c r="AC7" s="56"/>
      <c r="AD7" s="56"/>
      <c r="AE7" s="56"/>
      <c r="AF7" s="56"/>
      <c r="AG7" s="56"/>
      <c r="AH7" s="56"/>
      <c r="AI7" s="56"/>
      <c r="AJ7" s="56"/>
      <c r="AK7" s="56"/>
      <c r="AL7" s="56"/>
      <c r="AM7" s="56"/>
    </row>
    <row r="8" spans="1:39" ht="17.5" thickTop="1">
      <c r="A8" s="67">
        <v>2454</v>
      </c>
      <c r="B8" s="56"/>
      <c r="C8" s="56" t="s">
        <v>699</v>
      </c>
      <c r="D8" s="56">
        <v>2430</v>
      </c>
      <c r="E8" s="56">
        <v>1190</v>
      </c>
      <c r="F8" s="56">
        <v>1310</v>
      </c>
      <c r="G8" s="56">
        <v>444</v>
      </c>
      <c r="H8" s="56">
        <v>2520</v>
      </c>
      <c r="I8" s="56">
        <v>915</v>
      </c>
      <c r="J8" s="56">
        <v>1225</v>
      </c>
      <c r="K8" s="56">
        <v>666</v>
      </c>
      <c r="L8" s="56">
        <v>3750</v>
      </c>
      <c r="M8" s="56">
        <v>566</v>
      </c>
      <c r="N8" s="56"/>
      <c r="O8" s="56"/>
      <c r="P8" s="56">
        <f t="shared" si="1"/>
        <v>-6.1538655743782235E-3</v>
      </c>
      <c r="Q8" s="56">
        <f t="shared" si="2"/>
        <v>4.2105325363434578E-3</v>
      </c>
      <c r="R8" s="56">
        <f t="shared" si="3"/>
        <v>-1.1385322225125352E-2</v>
      </c>
      <c r="S8" s="56">
        <f t="shared" si="4"/>
        <v>-1.8963200707756055E-2</v>
      </c>
      <c r="T8" s="56">
        <f t="shared" si="5"/>
        <v>7.9681696491768813E-3</v>
      </c>
      <c r="U8" s="56">
        <f t="shared" si="6"/>
        <v>4.0139167590344263E-2</v>
      </c>
      <c r="V8" s="56">
        <f t="shared" si="7"/>
        <v>-4.0733253876357864E-3</v>
      </c>
      <c r="W8" s="56">
        <f t="shared" si="8"/>
        <v>1.5128881596299999E-2</v>
      </c>
      <c r="X8" s="56">
        <f t="shared" si="9"/>
        <v>-1.9802627296179754E-2</v>
      </c>
      <c r="Y8" s="56">
        <f t="shared" si="10"/>
        <v>1.7683470567419492E-3</v>
      </c>
      <c r="Z8" s="56"/>
      <c r="AA8" s="129" t="s">
        <v>720</v>
      </c>
      <c r="AB8" s="130">
        <v>6669</v>
      </c>
      <c r="AC8" s="131">
        <v>3533</v>
      </c>
      <c r="AD8" s="132">
        <v>2059</v>
      </c>
      <c r="AE8" s="131">
        <v>2357</v>
      </c>
      <c r="AF8" s="132">
        <v>3008</v>
      </c>
      <c r="AG8" s="130">
        <v>4763</v>
      </c>
      <c r="AH8" s="131">
        <v>2454</v>
      </c>
      <c r="AI8" s="132">
        <v>2207</v>
      </c>
      <c r="AJ8" s="131">
        <v>3661</v>
      </c>
      <c r="AK8" s="133">
        <v>2327</v>
      </c>
      <c r="AL8" s="56"/>
      <c r="AM8" s="56"/>
    </row>
    <row r="9" spans="1:39">
      <c r="A9" s="67">
        <v>2207</v>
      </c>
      <c r="B9" s="56"/>
      <c r="C9" s="56" t="s">
        <v>698</v>
      </c>
      <c r="D9" s="56">
        <v>2435</v>
      </c>
      <c r="E9" s="56">
        <v>1225</v>
      </c>
      <c r="F9" s="56">
        <v>1310</v>
      </c>
      <c r="G9" s="56">
        <v>441</v>
      </c>
      <c r="H9" s="56">
        <v>2520</v>
      </c>
      <c r="I9" s="56">
        <v>927</v>
      </c>
      <c r="J9" s="56">
        <v>1215</v>
      </c>
      <c r="K9" s="56">
        <v>669</v>
      </c>
      <c r="L9" s="56">
        <v>3585</v>
      </c>
      <c r="M9" s="56">
        <v>578</v>
      </c>
      <c r="N9" s="56"/>
      <c r="O9" s="56"/>
      <c r="P9" s="56">
        <f t="shared" si="1"/>
        <v>2.0554991820959595E-3</v>
      </c>
      <c r="Q9" s="56">
        <f t="shared" si="2"/>
        <v>2.8987536873252187E-2</v>
      </c>
      <c r="R9" s="56">
        <f t="shared" si="3"/>
        <v>0</v>
      </c>
      <c r="S9" s="56">
        <f t="shared" si="4"/>
        <v>-6.7796869853788038E-3</v>
      </c>
      <c r="T9" s="56">
        <f t="shared" si="5"/>
        <v>0</v>
      </c>
      <c r="U9" s="56">
        <f t="shared" si="6"/>
        <v>1.3029500290333897E-2</v>
      </c>
      <c r="V9" s="56">
        <f t="shared" si="7"/>
        <v>-8.196767204178515E-3</v>
      </c>
      <c r="W9" s="56">
        <f t="shared" si="8"/>
        <v>4.4943895878392674E-3</v>
      </c>
      <c r="X9" s="56">
        <f t="shared" si="9"/>
        <v>-4.4997365930735805E-2</v>
      </c>
      <c r="Y9" s="56">
        <f t="shared" si="10"/>
        <v>2.0979790469194466E-2</v>
      </c>
      <c r="Z9" s="56"/>
      <c r="AA9" s="126">
        <v>6669</v>
      </c>
      <c r="AB9" s="120" cm="1">
        <f t="array" ref="AB9:AK18">VarCovar(P3:Y64,AB10:AK22)</f>
        <v>1.0531842592806694E-3</v>
      </c>
      <c r="AC9" s="120">
        <v>5.5903088227746611E-4</v>
      </c>
      <c r="AD9" s="120">
        <v>9.2023720039819095E-4</v>
      </c>
      <c r="AE9" s="120">
        <v>2.5548628926389796E-4</v>
      </c>
      <c r="AF9" s="120">
        <v>8.4998456941231382E-5</v>
      </c>
      <c r="AG9" s="120">
        <v>3.3528804693456002E-4</v>
      </c>
      <c r="AH9" s="120">
        <v>2.4514249360638624E-4</v>
      </c>
      <c r="AI9" s="120">
        <v>-8.4979639820493174E-6</v>
      </c>
      <c r="AJ9" s="120">
        <v>3.4815770287715273E-4</v>
      </c>
      <c r="AK9" s="134">
        <v>4.512873234065442E-5</v>
      </c>
      <c r="AL9" s="56"/>
      <c r="AM9" s="56"/>
    </row>
    <row r="10" spans="1:39">
      <c r="A10" s="68">
        <v>3661</v>
      </c>
      <c r="B10" s="56"/>
      <c r="C10" s="56" t="s">
        <v>697</v>
      </c>
      <c r="D10" s="56">
        <v>2330</v>
      </c>
      <c r="E10" s="56">
        <v>1250</v>
      </c>
      <c r="F10" s="56">
        <v>1260</v>
      </c>
      <c r="G10" s="56">
        <v>436</v>
      </c>
      <c r="H10" s="56">
        <v>2500</v>
      </c>
      <c r="I10" s="56">
        <v>898</v>
      </c>
      <c r="J10" s="56">
        <v>1215</v>
      </c>
      <c r="K10" s="56">
        <v>657</v>
      </c>
      <c r="L10" s="56">
        <v>3410</v>
      </c>
      <c r="M10" s="56">
        <v>583</v>
      </c>
      <c r="N10" s="56"/>
      <c r="O10" s="56"/>
      <c r="P10" s="56">
        <f t="shared" si="1"/>
        <v>-4.4078488956943947E-2</v>
      </c>
      <c r="Q10" s="56">
        <f t="shared" si="2"/>
        <v>2.0202707317519469E-2</v>
      </c>
      <c r="R10" s="56">
        <f t="shared" si="3"/>
        <v>-3.8915416249673498E-2</v>
      </c>
      <c r="S10" s="56">
        <f t="shared" si="4"/>
        <v>-1.1402632097811649E-2</v>
      </c>
      <c r="T10" s="56">
        <f t="shared" si="5"/>
        <v>-7.9681696491768449E-3</v>
      </c>
      <c r="U10" s="56">
        <f t="shared" si="6"/>
        <v>-3.1783497263655584E-2</v>
      </c>
      <c r="V10" s="56">
        <f t="shared" si="7"/>
        <v>0</v>
      </c>
      <c r="W10" s="56">
        <f t="shared" si="8"/>
        <v>-1.810004164361799E-2</v>
      </c>
      <c r="X10" s="56">
        <f t="shared" si="9"/>
        <v>-5.0046182756158221E-2</v>
      </c>
      <c r="Y10" s="56">
        <f t="shared" si="10"/>
        <v>8.6133176781149293E-3</v>
      </c>
      <c r="Z10" s="56"/>
      <c r="AA10" s="127">
        <v>3533</v>
      </c>
      <c r="AB10" s="120">
        <v>5.5903088227746611E-4</v>
      </c>
      <c r="AC10" s="120">
        <v>1.0254499473872152E-3</v>
      </c>
      <c r="AD10" s="120">
        <v>7.803103412119904E-4</v>
      </c>
      <c r="AE10" s="120">
        <v>1.3060850866064591E-4</v>
      </c>
      <c r="AF10" s="120">
        <v>1.2636209048319364E-4</v>
      </c>
      <c r="AG10" s="120">
        <v>2.7795422449616408E-4</v>
      </c>
      <c r="AH10" s="120">
        <v>2.6933127709867234E-4</v>
      </c>
      <c r="AI10" s="120">
        <v>3.2368279754899312E-5</v>
      </c>
      <c r="AJ10" s="120">
        <v>5.3480339980299565E-5</v>
      </c>
      <c r="AK10" s="134">
        <v>1.1910448400570116E-4</v>
      </c>
      <c r="AL10" s="56"/>
      <c r="AM10" s="56"/>
    </row>
    <row r="11" spans="1:39">
      <c r="A11" s="68">
        <v>2327</v>
      </c>
      <c r="B11" s="56"/>
      <c r="C11" s="56" t="s">
        <v>696</v>
      </c>
      <c r="D11" s="56">
        <v>2260</v>
      </c>
      <c r="E11" s="56">
        <v>1235</v>
      </c>
      <c r="F11" s="56">
        <v>1230</v>
      </c>
      <c r="G11" s="56">
        <v>433.5</v>
      </c>
      <c r="H11" s="56">
        <v>2520</v>
      </c>
      <c r="I11" s="56">
        <v>898</v>
      </c>
      <c r="J11" s="56">
        <v>1150</v>
      </c>
      <c r="K11" s="56">
        <v>665</v>
      </c>
      <c r="L11" s="56">
        <v>3750</v>
      </c>
      <c r="M11" s="56">
        <v>584</v>
      </c>
      <c r="N11" s="56"/>
      <c r="O11" s="56"/>
      <c r="P11" s="56">
        <f t="shared" si="1"/>
        <v>-3.050345429341474E-2</v>
      </c>
      <c r="Q11" s="56">
        <f t="shared" si="2"/>
        <v>-1.2072581234269249E-2</v>
      </c>
      <c r="R11" s="56">
        <f t="shared" si="3"/>
        <v>-2.409755157906053E-2</v>
      </c>
      <c r="S11" s="56">
        <f t="shared" si="4"/>
        <v>-5.750447128437826E-3</v>
      </c>
      <c r="T11" s="56">
        <f t="shared" si="5"/>
        <v>7.9681696491768813E-3</v>
      </c>
      <c r="U11" s="56">
        <f t="shared" si="6"/>
        <v>0</v>
      </c>
      <c r="V11" s="56">
        <f t="shared" si="7"/>
        <v>-5.4982134417353057E-2</v>
      </c>
      <c r="W11" s="56">
        <f t="shared" si="8"/>
        <v>1.2103022171243627E-2</v>
      </c>
      <c r="X11" s="56">
        <f t="shared" si="9"/>
        <v>9.504354868689395E-2</v>
      </c>
      <c r="Y11" s="56">
        <f t="shared" si="10"/>
        <v>1.713796477734598E-3</v>
      </c>
      <c r="Z11" s="56"/>
      <c r="AA11" s="127">
        <v>2059</v>
      </c>
      <c r="AB11" s="120">
        <v>9.2023720039819095E-4</v>
      </c>
      <c r="AC11" s="120">
        <v>7.803103412119904E-4</v>
      </c>
      <c r="AD11" s="120">
        <v>1.6685404718903107E-3</v>
      </c>
      <c r="AE11" s="120">
        <v>1.996777353038542E-4</v>
      </c>
      <c r="AF11" s="120">
        <v>1.0426936428397042E-4</v>
      </c>
      <c r="AG11" s="120">
        <v>4.4797827723258533E-4</v>
      </c>
      <c r="AH11" s="120">
        <v>3.2836491600655434E-4</v>
      </c>
      <c r="AI11" s="120">
        <v>1.4955349073720369E-5</v>
      </c>
      <c r="AJ11" s="120">
        <v>4.9397727389235849E-4</v>
      </c>
      <c r="AK11" s="134">
        <v>1.430451503991173E-4</v>
      </c>
      <c r="AL11" s="56"/>
      <c r="AM11" s="56"/>
    </row>
    <row r="12" spans="1:39">
      <c r="A12" s="56"/>
      <c r="B12" s="56"/>
      <c r="C12" s="56" t="s">
        <v>695</v>
      </c>
      <c r="D12" s="56">
        <v>2200</v>
      </c>
      <c r="E12" s="56">
        <v>1245</v>
      </c>
      <c r="F12" s="56">
        <v>1205</v>
      </c>
      <c r="G12" s="56">
        <v>429</v>
      </c>
      <c r="H12" s="56">
        <v>2515</v>
      </c>
      <c r="I12" s="56">
        <v>889</v>
      </c>
      <c r="J12" s="56">
        <v>1135</v>
      </c>
      <c r="K12" s="56">
        <v>656</v>
      </c>
      <c r="L12" s="56">
        <v>3605</v>
      </c>
      <c r="M12" s="56">
        <v>583</v>
      </c>
      <c r="N12" s="56"/>
      <c r="O12" s="56"/>
      <c r="P12" s="56">
        <f t="shared" si="1"/>
        <v>-2.6907452919924382E-2</v>
      </c>
      <c r="Q12" s="56">
        <f t="shared" si="2"/>
        <v>8.0645598367304946E-3</v>
      </c>
      <c r="R12" s="56">
        <f t="shared" si="3"/>
        <v>-2.0534602441707864E-2</v>
      </c>
      <c r="S12" s="56">
        <f t="shared" si="4"/>
        <v>-1.0434877292579619E-2</v>
      </c>
      <c r="T12" s="56">
        <f t="shared" si="5"/>
        <v>-1.9860979716294028E-3</v>
      </c>
      <c r="U12" s="56">
        <f t="shared" si="6"/>
        <v>-1.0072832788295068E-2</v>
      </c>
      <c r="V12" s="56">
        <f t="shared" si="7"/>
        <v>-1.3129291441792736E-2</v>
      </c>
      <c r="W12" s="56">
        <f t="shared" si="8"/>
        <v>-1.3626251711765109E-2</v>
      </c>
      <c r="X12" s="56">
        <f t="shared" si="9"/>
        <v>-3.9434069245407009E-2</v>
      </c>
      <c r="Y12" s="56">
        <f t="shared" si="10"/>
        <v>-1.7137964777346304E-3</v>
      </c>
      <c r="Z12" s="56"/>
      <c r="AA12" s="127">
        <v>2357</v>
      </c>
      <c r="AB12" s="120">
        <v>2.5548628926389796E-4</v>
      </c>
      <c r="AC12" s="120">
        <v>1.3060850866064591E-4</v>
      </c>
      <c r="AD12" s="120">
        <v>1.996777353038542E-4</v>
      </c>
      <c r="AE12" s="120">
        <v>5.8136304021905606E-4</v>
      </c>
      <c r="AF12" s="120">
        <v>1.3581775928872455E-4</v>
      </c>
      <c r="AG12" s="120">
        <v>3.6719645060790914E-5</v>
      </c>
      <c r="AH12" s="120">
        <v>2.27861172925198E-4</v>
      </c>
      <c r="AI12" s="120">
        <v>5.8953596533720481E-5</v>
      </c>
      <c r="AJ12" s="120">
        <v>1.1858593800106609E-4</v>
      </c>
      <c r="AK12" s="134">
        <v>4.5457379068054224E-5</v>
      </c>
      <c r="AL12" s="56"/>
      <c r="AM12" s="56"/>
    </row>
    <row r="13" spans="1:39">
      <c r="A13" s="56"/>
      <c r="B13" s="56"/>
      <c r="C13" s="56" t="s">
        <v>694</v>
      </c>
      <c r="D13" s="56">
        <v>2195</v>
      </c>
      <c r="E13" s="56">
        <v>1315</v>
      </c>
      <c r="F13" s="56">
        <v>1290</v>
      </c>
      <c r="G13" s="56">
        <v>408.5</v>
      </c>
      <c r="H13" s="56">
        <v>2520</v>
      </c>
      <c r="I13" s="56">
        <v>916</v>
      </c>
      <c r="J13" s="56">
        <v>1170</v>
      </c>
      <c r="K13" s="56">
        <v>644</v>
      </c>
      <c r="L13" s="56">
        <v>3665</v>
      </c>
      <c r="M13" s="56">
        <v>586</v>
      </c>
      <c r="N13" s="56"/>
      <c r="O13" s="56"/>
      <c r="P13" s="56">
        <f t="shared" si="1"/>
        <v>-2.2753138371355394E-3</v>
      </c>
      <c r="Q13" s="56">
        <f t="shared" si="2"/>
        <v>5.4701135713056966E-2</v>
      </c>
      <c r="R13" s="56">
        <f t="shared" si="3"/>
        <v>6.8162651430962395E-2</v>
      </c>
      <c r="S13" s="56">
        <f t="shared" si="4"/>
        <v>-4.8965004627959385E-2</v>
      </c>
      <c r="T13" s="56">
        <f t="shared" si="5"/>
        <v>1.9860979716293243E-3</v>
      </c>
      <c r="U13" s="56">
        <f t="shared" si="6"/>
        <v>2.9919129160225669E-2</v>
      </c>
      <c r="V13" s="56">
        <f t="shared" si="7"/>
        <v>3.0371097876298769E-2</v>
      </c>
      <c r="W13" s="56">
        <f t="shared" si="8"/>
        <v>-1.8462062839735442E-2</v>
      </c>
      <c r="X13" s="56">
        <f t="shared" si="9"/>
        <v>1.6506564601702408E-2</v>
      </c>
      <c r="Y13" s="56">
        <f t="shared" si="10"/>
        <v>5.1326032265202161E-3</v>
      </c>
      <c r="Z13" s="56"/>
      <c r="AA13" s="127">
        <v>3008</v>
      </c>
      <c r="AB13" s="120">
        <v>8.4998456941231382E-5</v>
      </c>
      <c r="AC13" s="120">
        <v>1.2636209048319364E-4</v>
      </c>
      <c r="AD13" s="120">
        <v>1.0426936428397042E-4</v>
      </c>
      <c r="AE13" s="120">
        <v>1.3581775928872455E-4</v>
      </c>
      <c r="AF13" s="120">
        <v>2.9421980162036668E-4</v>
      </c>
      <c r="AG13" s="120">
        <v>1.1655643708465481E-4</v>
      </c>
      <c r="AH13" s="120">
        <v>1.1271314848954468E-4</v>
      </c>
      <c r="AI13" s="120">
        <v>6.5202205891200387E-5</v>
      </c>
      <c r="AJ13" s="120">
        <v>1.568290051498807E-4</v>
      </c>
      <c r="AK13" s="134">
        <v>1.0081665123175487E-4</v>
      </c>
      <c r="AL13" s="56"/>
      <c r="AM13" s="56"/>
    </row>
    <row r="14" spans="1:39">
      <c r="A14" s="56"/>
      <c r="B14" s="56"/>
      <c r="C14" s="56" t="s">
        <v>693</v>
      </c>
      <c r="D14" s="56">
        <v>2175</v>
      </c>
      <c r="E14" s="56">
        <v>1310</v>
      </c>
      <c r="F14" s="56">
        <v>1260</v>
      </c>
      <c r="G14" s="56">
        <v>407.5</v>
      </c>
      <c r="H14" s="56">
        <v>2475</v>
      </c>
      <c r="I14" s="56">
        <v>908</v>
      </c>
      <c r="J14" s="56">
        <v>1150</v>
      </c>
      <c r="K14" s="56">
        <v>635</v>
      </c>
      <c r="L14" s="56">
        <v>3305</v>
      </c>
      <c r="M14" s="56">
        <v>578</v>
      </c>
      <c r="N14" s="56"/>
      <c r="O14" s="56"/>
      <c r="P14" s="56">
        <f t="shared" si="1"/>
        <v>-9.1533819864872482E-3</v>
      </c>
      <c r="Q14" s="56">
        <f t="shared" si="2"/>
        <v>-3.8095284166677302E-3</v>
      </c>
      <c r="R14" s="56">
        <f t="shared" si="3"/>
        <v>-2.3530497410194161E-2</v>
      </c>
      <c r="S14" s="56">
        <f t="shared" si="4"/>
        <v>-2.4509816191401849E-3</v>
      </c>
      <c r="T14" s="56">
        <f t="shared" si="5"/>
        <v>-1.8018505502678365E-2</v>
      </c>
      <c r="U14" s="56">
        <f t="shared" si="6"/>
        <v>-8.7719860728369941E-3</v>
      </c>
      <c r="V14" s="56">
        <f t="shared" si="7"/>
        <v>-1.7241806434506103E-2</v>
      </c>
      <c r="W14" s="56">
        <f t="shared" si="8"/>
        <v>-1.4073727211661965E-2</v>
      </c>
      <c r="X14" s="56">
        <f t="shared" si="9"/>
        <v>-0.10339186203496518</v>
      </c>
      <c r="Y14" s="56">
        <f t="shared" si="10"/>
        <v>-1.3745920904635126E-2</v>
      </c>
      <c r="Z14" s="56"/>
      <c r="AA14" s="126">
        <v>4763</v>
      </c>
      <c r="AB14" s="120">
        <v>3.3528804693456002E-4</v>
      </c>
      <c r="AC14" s="120">
        <v>2.7795422449616408E-4</v>
      </c>
      <c r="AD14" s="120">
        <v>4.4797827723258533E-4</v>
      </c>
      <c r="AE14" s="120">
        <v>3.6719645060790914E-5</v>
      </c>
      <c r="AF14" s="120">
        <v>1.1655643708465481E-4</v>
      </c>
      <c r="AG14" s="120">
        <v>8.9561447242215173E-4</v>
      </c>
      <c r="AH14" s="120">
        <v>2.5595965523989874E-4</v>
      </c>
      <c r="AI14" s="120">
        <v>5.9486579795909721E-5</v>
      </c>
      <c r="AJ14" s="120">
        <v>3.739341414974337E-4</v>
      </c>
      <c r="AK14" s="134">
        <v>5.1381122460062966E-5</v>
      </c>
      <c r="AL14" s="56"/>
      <c r="AM14" s="56"/>
    </row>
    <row r="15" spans="1:39">
      <c r="A15" s="56"/>
      <c r="B15" s="56"/>
      <c r="C15" s="56" t="s">
        <v>692</v>
      </c>
      <c r="D15" s="56">
        <v>2195</v>
      </c>
      <c r="E15" s="56">
        <v>1280</v>
      </c>
      <c r="F15" s="56">
        <v>1220</v>
      </c>
      <c r="G15" s="56">
        <v>414</v>
      </c>
      <c r="H15" s="56">
        <v>2570</v>
      </c>
      <c r="I15" s="56">
        <v>883</v>
      </c>
      <c r="J15" s="56">
        <v>1130</v>
      </c>
      <c r="K15" s="56">
        <v>634</v>
      </c>
      <c r="L15" s="56">
        <v>3375</v>
      </c>
      <c r="M15" s="56">
        <v>579</v>
      </c>
      <c r="N15" s="56"/>
      <c r="O15" s="56"/>
      <c r="P15" s="56">
        <f t="shared" si="1"/>
        <v>9.1533819864872013E-3</v>
      </c>
      <c r="Q15" s="56">
        <f t="shared" si="2"/>
        <v>-2.3167059281534418E-2</v>
      </c>
      <c r="R15" s="56">
        <f t="shared" si="3"/>
        <v>-3.2260862218221435E-2</v>
      </c>
      <c r="S15" s="56">
        <f t="shared" si="4"/>
        <v>1.5825041144396892E-2</v>
      </c>
      <c r="T15" s="56">
        <f t="shared" si="5"/>
        <v>3.7665502886474828E-2</v>
      </c>
      <c r="U15" s="56">
        <f t="shared" si="6"/>
        <v>-2.791917799733333E-2</v>
      </c>
      <c r="V15" s="56">
        <f t="shared" si="7"/>
        <v>-1.7544309650909508E-2</v>
      </c>
      <c r="W15" s="56">
        <f t="shared" si="8"/>
        <v>-1.5760444554657658E-3</v>
      </c>
      <c r="X15" s="56">
        <f t="shared" si="9"/>
        <v>2.0958851020843522E-2</v>
      </c>
      <c r="Y15" s="56">
        <f t="shared" si="10"/>
        <v>1.7286089006176889E-3</v>
      </c>
      <c r="Z15" s="56"/>
      <c r="AA15" s="127">
        <v>2454</v>
      </c>
      <c r="AB15" s="120">
        <v>2.4514249360638624E-4</v>
      </c>
      <c r="AC15" s="120">
        <v>2.6933127709867234E-4</v>
      </c>
      <c r="AD15" s="120">
        <v>3.2836491600655434E-4</v>
      </c>
      <c r="AE15" s="120">
        <v>2.27861172925198E-4</v>
      </c>
      <c r="AF15" s="120">
        <v>1.1271314848954468E-4</v>
      </c>
      <c r="AG15" s="120">
        <v>2.5595965523989874E-4</v>
      </c>
      <c r="AH15" s="120">
        <v>6.7830102379389618E-4</v>
      </c>
      <c r="AI15" s="120">
        <v>2.5005291402696741E-5</v>
      </c>
      <c r="AJ15" s="120">
        <v>1.8790848003744665E-4</v>
      </c>
      <c r="AK15" s="134">
        <v>1.1551054927646513E-4</v>
      </c>
      <c r="AL15" s="56"/>
      <c r="AM15" s="56"/>
    </row>
    <row r="16" spans="1:39">
      <c r="A16" s="56"/>
      <c r="B16" s="56"/>
      <c r="C16" s="56" t="s">
        <v>691</v>
      </c>
      <c r="D16" s="56">
        <v>2225</v>
      </c>
      <c r="E16" s="56">
        <v>1360</v>
      </c>
      <c r="F16" s="56">
        <v>1265</v>
      </c>
      <c r="G16" s="56">
        <v>420</v>
      </c>
      <c r="H16" s="56">
        <v>2485</v>
      </c>
      <c r="I16" s="56">
        <v>919</v>
      </c>
      <c r="J16" s="56">
        <v>1140</v>
      </c>
      <c r="K16" s="56">
        <v>643</v>
      </c>
      <c r="L16" s="56">
        <v>3395</v>
      </c>
      <c r="M16" s="56">
        <v>585</v>
      </c>
      <c r="N16" s="56"/>
      <c r="O16" s="56"/>
      <c r="P16" s="56">
        <f t="shared" si="1"/>
        <v>1.357486909106885E-2</v>
      </c>
      <c r="Q16" s="56">
        <f t="shared" si="2"/>
        <v>6.062462181643484E-2</v>
      </c>
      <c r="R16" s="56">
        <f t="shared" si="3"/>
        <v>3.6221263434318356E-2</v>
      </c>
      <c r="S16" s="56">
        <f t="shared" si="4"/>
        <v>1.4388737452099671E-2</v>
      </c>
      <c r="T16" s="56">
        <f t="shared" si="5"/>
        <v>-3.3633239358536376E-2</v>
      </c>
      <c r="U16" s="56">
        <f t="shared" si="6"/>
        <v>3.9960921751727094E-2</v>
      </c>
      <c r="V16" s="56">
        <f t="shared" si="7"/>
        <v>8.8106296821549059E-3</v>
      </c>
      <c r="W16" s="56">
        <f t="shared" si="8"/>
        <v>1.4095769800393376E-2</v>
      </c>
      <c r="X16" s="56">
        <f t="shared" si="9"/>
        <v>5.9084366861662683E-3</v>
      </c>
      <c r="Y16" s="56">
        <f t="shared" si="10"/>
        <v>1.0309369658861287E-2</v>
      </c>
      <c r="Z16" s="56"/>
      <c r="AA16" s="127">
        <v>2207</v>
      </c>
      <c r="AB16" s="120">
        <v>-8.4979639820493174E-6</v>
      </c>
      <c r="AC16" s="120">
        <v>3.2368279754899312E-5</v>
      </c>
      <c r="AD16" s="120">
        <v>1.4955349073720369E-5</v>
      </c>
      <c r="AE16" s="120">
        <v>5.8953596533720481E-5</v>
      </c>
      <c r="AF16" s="120">
        <v>6.5202205891200387E-5</v>
      </c>
      <c r="AG16" s="120">
        <v>5.9486579795909721E-5</v>
      </c>
      <c r="AH16" s="120">
        <v>2.5005291402696741E-5</v>
      </c>
      <c r="AI16" s="120">
        <v>1.2303864888164591E-4</v>
      </c>
      <c r="AJ16" s="120">
        <v>6.8529137298014558E-5</v>
      </c>
      <c r="AK16" s="134">
        <v>8.8888980506886655E-5</v>
      </c>
      <c r="AL16" s="56"/>
      <c r="AM16" s="56"/>
    </row>
    <row r="17" spans="1:39">
      <c r="A17" s="56"/>
      <c r="B17" s="56"/>
      <c r="C17" s="56" t="s">
        <v>690</v>
      </c>
      <c r="D17" s="56">
        <v>2295</v>
      </c>
      <c r="E17" s="56">
        <v>1405</v>
      </c>
      <c r="F17" s="56">
        <v>1320</v>
      </c>
      <c r="G17" s="56">
        <v>421.5</v>
      </c>
      <c r="H17" s="56">
        <v>2445</v>
      </c>
      <c r="I17" s="56">
        <v>894</v>
      </c>
      <c r="J17" s="56">
        <v>1125</v>
      </c>
      <c r="K17" s="56">
        <v>644</v>
      </c>
      <c r="L17" s="56">
        <v>3450</v>
      </c>
      <c r="M17" s="56">
        <v>588</v>
      </c>
      <c r="N17" s="56"/>
      <c r="O17" s="56"/>
      <c r="P17" s="56">
        <f t="shared" si="1"/>
        <v>3.0975927894304929E-2</v>
      </c>
      <c r="Q17" s="56">
        <f t="shared" si="2"/>
        <v>3.2552603037748547E-2</v>
      </c>
      <c r="R17" s="56">
        <f t="shared" si="3"/>
        <v>4.2559614418795903E-2</v>
      </c>
      <c r="S17" s="56">
        <f t="shared" si="4"/>
        <v>3.5650661644961446E-3</v>
      </c>
      <c r="T17" s="56">
        <f t="shared" si="5"/>
        <v>-1.6227536621756695E-2</v>
      </c>
      <c r="U17" s="56">
        <f t="shared" si="6"/>
        <v>-2.7580347182172948E-2</v>
      </c>
      <c r="V17" s="56">
        <f t="shared" si="7"/>
        <v>-1.324522675002068E-2</v>
      </c>
      <c r="W17" s="56">
        <f t="shared" si="8"/>
        <v>1.5540018667343205E-3</v>
      </c>
      <c r="X17" s="56">
        <f t="shared" si="9"/>
        <v>1.6070470032608881E-2</v>
      </c>
      <c r="Y17" s="56">
        <f t="shared" si="10"/>
        <v>5.1151006667704089E-3</v>
      </c>
      <c r="Z17" s="56"/>
      <c r="AA17" s="127">
        <v>3661</v>
      </c>
      <c r="AB17" s="120">
        <v>3.4815770287715273E-4</v>
      </c>
      <c r="AC17" s="120">
        <v>5.3480339980299565E-5</v>
      </c>
      <c r="AD17" s="120">
        <v>4.9397727389235849E-4</v>
      </c>
      <c r="AE17" s="120">
        <v>1.1858593800106609E-4</v>
      </c>
      <c r="AF17" s="120">
        <v>1.568290051498807E-4</v>
      </c>
      <c r="AG17" s="120">
        <v>3.739341414974337E-4</v>
      </c>
      <c r="AH17" s="120">
        <v>1.8790848003744665E-4</v>
      </c>
      <c r="AI17" s="120">
        <v>6.8529137298014558E-5</v>
      </c>
      <c r="AJ17" s="120">
        <v>1.5892208106324396E-3</v>
      </c>
      <c r="AK17" s="134">
        <v>9.7490700435724399E-5</v>
      </c>
      <c r="AL17" s="56"/>
      <c r="AM17" s="56"/>
    </row>
    <row r="18" spans="1:39">
      <c r="A18" s="56"/>
      <c r="B18" s="56"/>
      <c r="C18" s="56" t="s">
        <v>689</v>
      </c>
      <c r="D18" s="56">
        <v>2265</v>
      </c>
      <c r="E18" s="56">
        <v>1390</v>
      </c>
      <c r="F18" s="56">
        <v>1285</v>
      </c>
      <c r="G18" s="56">
        <v>423.5</v>
      </c>
      <c r="H18" s="56">
        <v>2455</v>
      </c>
      <c r="I18" s="56">
        <v>900</v>
      </c>
      <c r="J18" s="56">
        <v>1120</v>
      </c>
      <c r="K18" s="56">
        <v>650</v>
      </c>
      <c r="L18" s="56">
        <v>3460</v>
      </c>
      <c r="M18" s="56">
        <v>582</v>
      </c>
      <c r="N18" s="56"/>
      <c r="O18" s="56"/>
      <c r="P18" s="56">
        <f t="shared" si="1"/>
        <v>-1.3158084577511088E-2</v>
      </c>
      <c r="Q18" s="56">
        <f t="shared" si="2"/>
        <v>-1.0733555643108664E-2</v>
      </c>
      <c r="R18" s="56">
        <f t="shared" si="3"/>
        <v>-2.687301825109634E-2</v>
      </c>
      <c r="S18" s="56">
        <f t="shared" si="4"/>
        <v>4.7337366501989213E-3</v>
      </c>
      <c r="T18" s="56">
        <f t="shared" si="5"/>
        <v>4.0816383196484564E-3</v>
      </c>
      <c r="U18" s="56">
        <f t="shared" si="6"/>
        <v>6.6889881507967101E-3</v>
      </c>
      <c r="V18" s="56">
        <f t="shared" si="7"/>
        <v>-4.4543503493803087E-3</v>
      </c>
      <c r="W18" s="56">
        <f t="shared" si="8"/>
        <v>9.273636785329253E-3</v>
      </c>
      <c r="X18" s="56">
        <f t="shared" si="9"/>
        <v>2.8943580263645565E-3</v>
      </c>
      <c r="Y18" s="56">
        <f t="shared" si="10"/>
        <v>-1.025650016718911E-2</v>
      </c>
      <c r="Z18" s="56"/>
      <c r="AA18" s="127">
        <v>2327</v>
      </c>
      <c r="AB18" s="120">
        <v>4.512873234065442E-5</v>
      </c>
      <c r="AC18" s="120">
        <v>1.1910448400570116E-4</v>
      </c>
      <c r="AD18" s="120">
        <v>1.430451503991173E-4</v>
      </c>
      <c r="AE18" s="120">
        <v>4.5457379068054224E-5</v>
      </c>
      <c r="AF18" s="120">
        <v>1.0081665123175487E-4</v>
      </c>
      <c r="AG18" s="120">
        <v>5.1381122460062966E-5</v>
      </c>
      <c r="AH18" s="120">
        <v>1.1551054927646513E-4</v>
      </c>
      <c r="AI18" s="120">
        <v>8.8888980506886655E-5</v>
      </c>
      <c r="AJ18" s="120">
        <v>9.7490700435724399E-5</v>
      </c>
      <c r="AK18" s="134">
        <v>2.3804432984327395E-4</v>
      </c>
      <c r="AL18" s="56"/>
      <c r="AM18" s="56"/>
    </row>
    <row r="19" spans="1:39" ht="17.5" thickBot="1">
      <c r="A19" s="56"/>
      <c r="B19" s="56"/>
      <c r="C19" s="56" t="s">
        <v>688</v>
      </c>
      <c r="D19" s="56">
        <v>2225</v>
      </c>
      <c r="E19" s="56">
        <v>1370</v>
      </c>
      <c r="F19" s="56">
        <v>1220</v>
      </c>
      <c r="G19" s="56">
        <v>417</v>
      </c>
      <c r="H19" s="56">
        <v>2430</v>
      </c>
      <c r="I19" s="56">
        <v>888</v>
      </c>
      <c r="J19" s="56">
        <v>1130</v>
      </c>
      <c r="K19" s="56">
        <v>647</v>
      </c>
      <c r="L19" s="56">
        <v>3340</v>
      </c>
      <c r="M19" s="56">
        <v>577</v>
      </c>
      <c r="N19" s="56"/>
      <c r="O19" s="56"/>
      <c r="P19" s="56">
        <f t="shared" si="1"/>
        <v>-1.7817843316793786E-2</v>
      </c>
      <c r="Q19" s="56">
        <f t="shared" si="2"/>
        <v>-1.4493007302566864E-2</v>
      </c>
      <c r="R19" s="56">
        <f t="shared" si="3"/>
        <v>-5.1907859602017978E-2</v>
      </c>
      <c r="S19" s="56">
        <f t="shared" si="4"/>
        <v>-1.5467292293307599E-2</v>
      </c>
      <c r="T19" s="56">
        <f t="shared" si="5"/>
        <v>-1.0235503894026863E-2</v>
      </c>
      <c r="U19" s="56">
        <f t="shared" si="6"/>
        <v>-1.3423020332140661E-2</v>
      </c>
      <c r="V19" s="56">
        <f t="shared" si="7"/>
        <v>8.8889474172459942E-3</v>
      </c>
      <c r="W19" s="56">
        <f t="shared" si="8"/>
        <v>-4.626068388782191E-3</v>
      </c>
      <c r="X19" s="56">
        <f t="shared" si="9"/>
        <v>-3.5297782081023819E-2</v>
      </c>
      <c r="Y19" s="56">
        <f t="shared" si="10"/>
        <v>-8.6281812233382302E-3</v>
      </c>
      <c r="Z19" s="56"/>
      <c r="AA19" s="128" t="s">
        <v>721</v>
      </c>
      <c r="AB19" s="125"/>
      <c r="AC19" s="125"/>
      <c r="AD19" s="125"/>
      <c r="AE19" s="125"/>
      <c r="AF19" s="125"/>
      <c r="AG19" s="125"/>
      <c r="AH19" s="125"/>
      <c r="AI19" s="125"/>
      <c r="AJ19" s="125"/>
      <c r="AK19" s="135"/>
      <c r="AL19" s="56"/>
      <c r="AM19" s="56"/>
    </row>
    <row r="20" spans="1:39" ht="17.5" thickTop="1">
      <c r="A20" s="56"/>
      <c r="B20" s="56"/>
      <c r="C20" s="56" t="s">
        <v>687</v>
      </c>
      <c r="D20" s="56">
        <v>2185</v>
      </c>
      <c r="E20" s="56">
        <v>1400</v>
      </c>
      <c r="F20" s="56">
        <v>1210</v>
      </c>
      <c r="G20" s="56">
        <v>424.5</v>
      </c>
      <c r="H20" s="56">
        <v>2435</v>
      </c>
      <c r="I20" s="56">
        <v>892</v>
      </c>
      <c r="J20" s="56">
        <v>1165</v>
      </c>
      <c r="K20" s="56">
        <v>644</v>
      </c>
      <c r="L20" s="56">
        <v>3150</v>
      </c>
      <c r="M20" s="56">
        <v>581</v>
      </c>
      <c r="N20" s="56"/>
      <c r="O20" s="56"/>
      <c r="P20" s="56">
        <f t="shared" si="1"/>
        <v>-1.8141087070650038E-2</v>
      </c>
      <c r="Q20" s="56">
        <f t="shared" si="2"/>
        <v>2.1661496781179467E-2</v>
      </c>
      <c r="R20" s="56">
        <f t="shared" si="3"/>
        <v>-8.23049913651548E-3</v>
      </c>
      <c r="S20" s="56">
        <f t="shared" si="4"/>
        <v>1.7825783952600666E-2</v>
      </c>
      <c r="T20" s="56">
        <f t="shared" si="5"/>
        <v>2.0554991820959595E-3</v>
      </c>
      <c r="U20" s="56">
        <f t="shared" si="6"/>
        <v>4.4943895878392674E-3</v>
      </c>
      <c r="V20" s="56">
        <f t="shared" si="7"/>
        <v>3.0503454293414625E-2</v>
      </c>
      <c r="W20" s="56">
        <f t="shared" si="8"/>
        <v>-4.6475683965469623E-3</v>
      </c>
      <c r="X20" s="56">
        <f t="shared" si="9"/>
        <v>-5.8568354151067301E-2</v>
      </c>
      <c r="Y20" s="56">
        <f t="shared" si="10"/>
        <v>6.9084903438116092E-3</v>
      </c>
      <c r="Z20" s="56"/>
      <c r="AA20" s="56"/>
      <c r="AB20" s="56"/>
      <c r="AC20" s="56"/>
      <c r="AD20" s="56"/>
      <c r="AE20" s="56"/>
      <c r="AF20" s="56"/>
      <c r="AG20" s="56"/>
      <c r="AH20" s="56"/>
      <c r="AI20" s="56"/>
      <c r="AJ20" s="56"/>
      <c r="AK20" s="56"/>
      <c r="AL20" s="56"/>
      <c r="AM20" s="56"/>
    </row>
    <row r="21" spans="1:39" ht="17.5" thickBot="1">
      <c r="A21" s="56"/>
      <c r="B21" s="56"/>
      <c r="C21" s="56" t="s">
        <v>686</v>
      </c>
      <c r="D21" s="56">
        <v>2190</v>
      </c>
      <c r="E21" s="56">
        <v>1385</v>
      </c>
      <c r="F21" s="56">
        <v>1230</v>
      </c>
      <c r="G21" s="56">
        <v>423.5</v>
      </c>
      <c r="H21" s="56">
        <v>2430</v>
      </c>
      <c r="I21" s="56">
        <v>896</v>
      </c>
      <c r="J21" s="56">
        <v>1160</v>
      </c>
      <c r="K21" s="56">
        <v>647</v>
      </c>
      <c r="L21" s="56">
        <v>3165</v>
      </c>
      <c r="M21" s="56">
        <v>594</v>
      </c>
      <c r="N21" s="56"/>
      <c r="O21" s="56"/>
      <c r="P21" s="56">
        <f t="shared" si="1"/>
        <v>2.2857152808560825E-3</v>
      </c>
      <c r="Q21" s="56">
        <f t="shared" si="2"/>
        <v>-1.077209698191107E-2</v>
      </c>
      <c r="R21" s="56">
        <f t="shared" si="3"/>
        <v>1.6393809775676352E-2</v>
      </c>
      <c r="S21" s="56">
        <f t="shared" si="4"/>
        <v>-2.3584916592929396E-3</v>
      </c>
      <c r="T21" s="56">
        <f t="shared" si="5"/>
        <v>-2.055499182095999E-3</v>
      </c>
      <c r="U21" s="56">
        <f t="shared" si="6"/>
        <v>4.4742803949211069E-3</v>
      </c>
      <c r="V21" s="56">
        <f t="shared" si="7"/>
        <v>-4.3010818993905854E-3</v>
      </c>
      <c r="W21" s="56">
        <f t="shared" si="8"/>
        <v>4.6475683965468756E-3</v>
      </c>
      <c r="X21" s="56">
        <f t="shared" si="9"/>
        <v>4.7506027585977988E-3</v>
      </c>
      <c r="Y21" s="56">
        <f t="shared" si="10"/>
        <v>2.2128562510733692E-2</v>
      </c>
      <c r="Z21" s="56"/>
      <c r="AA21" s="56"/>
      <c r="AB21" s="56"/>
      <c r="AC21" s="56"/>
      <c r="AD21" s="56"/>
      <c r="AE21" s="56"/>
      <c r="AF21" s="56"/>
      <c r="AG21" s="56"/>
      <c r="AH21" s="56"/>
      <c r="AI21" s="56"/>
      <c r="AJ21" s="56"/>
      <c r="AK21" s="56"/>
      <c r="AL21" s="56"/>
      <c r="AM21" s="56"/>
    </row>
    <row r="22" spans="1:39" ht="17.5" thickTop="1">
      <c r="A22" s="56"/>
      <c r="B22" s="56"/>
      <c r="C22" s="56" t="s">
        <v>685</v>
      </c>
      <c r="D22" s="56">
        <v>2270</v>
      </c>
      <c r="E22" s="56">
        <v>1400</v>
      </c>
      <c r="F22" s="56">
        <v>1250</v>
      </c>
      <c r="G22" s="56">
        <v>429.5</v>
      </c>
      <c r="H22" s="56">
        <v>2445</v>
      </c>
      <c r="I22" s="56">
        <v>898</v>
      </c>
      <c r="J22" s="56">
        <v>1195</v>
      </c>
      <c r="K22" s="56">
        <v>643</v>
      </c>
      <c r="L22" s="56">
        <v>3340</v>
      </c>
      <c r="M22" s="56">
        <v>591</v>
      </c>
      <c r="N22" s="56"/>
      <c r="O22" s="56"/>
      <c r="P22" s="56">
        <f t="shared" si="1"/>
        <v>3.5878287664901851E-2</v>
      </c>
      <c r="Q22" s="56">
        <f t="shared" si="2"/>
        <v>1.077209698191104E-2</v>
      </c>
      <c r="R22" s="56">
        <f t="shared" si="3"/>
        <v>1.6129381929883717E-2</v>
      </c>
      <c r="S22" s="56">
        <f t="shared" si="4"/>
        <v>1.4068227332200962E-2</v>
      </c>
      <c r="T22" s="56">
        <f t="shared" si="5"/>
        <v>6.1538655743782859E-3</v>
      </c>
      <c r="U22" s="56">
        <f t="shared" si="6"/>
        <v>2.2296553272690683E-3</v>
      </c>
      <c r="V22" s="56">
        <f t="shared" si="7"/>
        <v>2.9726180265200689E-2</v>
      </c>
      <c r="W22" s="56">
        <f t="shared" si="8"/>
        <v>-6.2015702632811573E-3</v>
      </c>
      <c r="X22" s="56">
        <f t="shared" si="9"/>
        <v>5.3817751392469623E-2</v>
      </c>
      <c r="Y22" s="56">
        <f t="shared" si="10"/>
        <v>-5.063301956546762E-3</v>
      </c>
      <c r="Z22" s="56"/>
      <c r="AA22" s="129" t="s">
        <v>720</v>
      </c>
      <c r="AB22" s="130">
        <v>6669</v>
      </c>
      <c r="AC22" s="131">
        <v>3533</v>
      </c>
      <c r="AD22" s="132">
        <v>2059</v>
      </c>
      <c r="AE22" s="131">
        <v>2357</v>
      </c>
      <c r="AF22" s="132">
        <v>3008</v>
      </c>
      <c r="AG22" s="130">
        <v>4763</v>
      </c>
      <c r="AH22" s="131">
        <v>2454</v>
      </c>
      <c r="AI22" s="132">
        <v>2207</v>
      </c>
      <c r="AJ22" s="131">
        <v>3661</v>
      </c>
      <c r="AK22" s="133">
        <v>2327</v>
      </c>
      <c r="AL22" s="56"/>
      <c r="AM22" s="56"/>
    </row>
    <row r="23" spans="1:39">
      <c r="A23" s="56"/>
      <c r="B23" s="56"/>
      <c r="C23" s="56" t="s">
        <v>684</v>
      </c>
      <c r="D23" s="56">
        <v>2295</v>
      </c>
      <c r="E23" s="56">
        <v>1415</v>
      </c>
      <c r="F23" s="56">
        <v>1260</v>
      </c>
      <c r="G23" s="56">
        <v>423</v>
      </c>
      <c r="H23" s="56">
        <v>2485</v>
      </c>
      <c r="I23" s="56">
        <v>907</v>
      </c>
      <c r="J23" s="56">
        <v>1160</v>
      </c>
      <c r="K23" s="56">
        <v>656</v>
      </c>
      <c r="L23" s="56">
        <v>3420</v>
      </c>
      <c r="M23" s="56">
        <v>622</v>
      </c>
      <c r="N23" s="56"/>
      <c r="O23" s="56"/>
      <c r="P23" s="56">
        <f t="shared" si="1"/>
        <v>1.0953012019197145E-2</v>
      </c>
      <c r="Q23" s="56">
        <f t="shared" si="2"/>
        <v>1.0657294473987979E-2</v>
      </c>
      <c r="R23" s="56">
        <f t="shared" si="3"/>
        <v>7.9681696491768813E-3</v>
      </c>
      <c r="S23" s="56">
        <f t="shared" si="4"/>
        <v>-1.5249562378032143E-2</v>
      </c>
      <c r="T23" s="56">
        <f t="shared" si="5"/>
        <v>1.6227536621756754E-2</v>
      </c>
      <c r="U23" s="56">
        <f t="shared" si="6"/>
        <v>9.972381812937043E-3</v>
      </c>
      <c r="V23" s="56">
        <f t="shared" si="7"/>
        <v>-2.9726180265200734E-2</v>
      </c>
      <c r="W23" s="56">
        <f t="shared" si="8"/>
        <v>2.0016064706469754E-2</v>
      </c>
      <c r="X23" s="56">
        <f t="shared" si="9"/>
        <v>2.3669744085904703E-2</v>
      </c>
      <c r="Y23" s="56">
        <f t="shared" si="10"/>
        <v>5.1124075333081151E-2</v>
      </c>
      <c r="Z23" s="56"/>
      <c r="AA23" s="126">
        <v>6669</v>
      </c>
      <c r="AB23" s="120" cm="1">
        <f t="array" ref="AB23:AK32">Cor_Matrix(P3:Y64,AB24:AK35)</f>
        <v>1</v>
      </c>
      <c r="AC23" s="120">
        <v>0.53793076973024079</v>
      </c>
      <c r="AD23" s="120">
        <v>0.69419140638633148</v>
      </c>
      <c r="AE23" s="120">
        <v>0.32650640836123157</v>
      </c>
      <c r="AF23" s="120">
        <v>0.15269433069305355</v>
      </c>
      <c r="AG23" s="120">
        <v>0.34522746546701705</v>
      </c>
      <c r="AH23" s="120">
        <v>0.29003818810024817</v>
      </c>
      <c r="AI23" s="120">
        <v>-2.3607061397393971E-2</v>
      </c>
      <c r="AJ23" s="120">
        <v>0.2691111590457953</v>
      </c>
      <c r="AK23" s="134">
        <v>9.0130552657347401E-2</v>
      </c>
      <c r="AL23" s="56"/>
      <c r="AM23" s="56"/>
    </row>
    <row r="24" spans="1:39">
      <c r="A24" s="56"/>
      <c r="B24" s="56"/>
      <c r="C24" s="56" t="s">
        <v>683</v>
      </c>
      <c r="D24" s="56">
        <v>2240</v>
      </c>
      <c r="E24" s="56">
        <v>1465</v>
      </c>
      <c r="F24" s="56">
        <v>1250</v>
      </c>
      <c r="G24" s="56">
        <v>423</v>
      </c>
      <c r="H24" s="56">
        <v>2490</v>
      </c>
      <c r="I24" s="56">
        <v>951</v>
      </c>
      <c r="J24" s="56">
        <v>1165</v>
      </c>
      <c r="K24" s="56">
        <v>647</v>
      </c>
      <c r="L24" s="56">
        <v>3400</v>
      </c>
      <c r="M24" s="56">
        <v>616</v>
      </c>
      <c r="N24" s="56"/>
      <c r="O24" s="56"/>
      <c r="P24" s="56">
        <f t="shared" si="1"/>
        <v>-2.4256977645559983E-2</v>
      </c>
      <c r="Q24" s="56">
        <f t="shared" si="2"/>
        <v>3.472571137382971E-2</v>
      </c>
      <c r="R24" s="56">
        <f t="shared" si="3"/>
        <v>-7.9681696491768449E-3</v>
      </c>
      <c r="S24" s="56">
        <f t="shared" si="4"/>
        <v>0</v>
      </c>
      <c r="T24" s="56">
        <f t="shared" si="5"/>
        <v>2.0100509280241E-3</v>
      </c>
      <c r="U24" s="56">
        <f t="shared" si="6"/>
        <v>4.7371612430253639E-2</v>
      </c>
      <c r="V24" s="56">
        <f t="shared" si="7"/>
        <v>4.3010818993907017E-3</v>
      </c>
      <c r="W24" s="56">
        <f t="shared" si="8"/>
        <v>-1.3814494443188432E-2</v>
      </c>
      <c r="X24" s="56">
        <f t="shared" si="9"/>
        <v>-5.8651194523981339E-3</v>
      </c>
      <c r="Y24" s="56">
        <f t="shared" si="10"/>
        <v>-9.6931292056596802E-3</v>
      </c>
      <c r="Z24" s="56"/>
      <c r="AA24" s="127">
        <v>3533</v>
      </c>
      <c r="AB24" s="120">
        <v>0.53793076973024079</v>
      </c>
      <c r="AC24" s="120">
        <v>1</v>
      </c>
      <c r="AD24" s="120">
        <v>0.59654300324390352</v>
      </c>
      <c r="AE24" s="120">
        <v>0.16915721557959393</v>
      </c>
      <c r="AF24" s="120">
        <v>0.23005073192979381</v>
      </c>
      <c r="AG24" s="120">
        <v>0.29003839560085615</v>
      </c>
      <c r="AH24" s="120">
        <v>0.32293738226211666</v>
      </c>
      <c r="AI24" s="120">
        <v>9.1125853439619361E-2</v>
      </c>
      <c r="AJ24" s="120">
        <v>4.1893322418562029E-2</v>
      </c>
      <c r="AK24" s="134">
        <v>0.24106932831392355</v>
      </c>
      <c r="AL24" s="56"/>
      <c r="AM24" s="56"/>
    </row>
    <row r="25" spans="1:39">
      <c r="A25" s="56"/>
      <c r="B25" s="56"/>
      <c r="C25" s="56" t="s">
        <v>682</v>
      </c>
      <c r="D25" s="56">
        <v>2460</v>
      </c>
      <c r="E25" s="56">
        <v>1520</v>
      </c>
      <c r="F25" s="56">
        <v>1325</v>
      </c>
      <c r="G25" s="56">
        <v>422.5</v>
      </c>
      <c r="H25" s="56">
        <v>2490</v>
      </c>
      <c r="I25" s="56">
        <v>965</v>
      </c>
      <c r="J25" s="56">
        <v>1160</v>
      </c>
      <c r="K25" s="56">
        <v>638</v>
      </c>
      <c r="L25" s="56">
        <v>3385</v>
      </c>
      <c r="M25" s="56">
        <v>614</v>
      </c>
      <c r="N25" s="56"/>
      <c r="O25" s="56"/>
      <c r="P25" s="56">
        <f t="shared" si="1"/>
        <v>9.3685484077323036E-2</v>
      </c>
      <c r="Q25" s="56">
        <f t="shared" si="2"/>
        <v>3.6855092389154291E-2</v>
      </c>
      <c r="R25" s="56">
        <f t="shared" si="3"/>
        <v>5.8268908123975824E-2</v>
      </c>
      <c r="S25" s="56">
        <f t="shared" si="4"/>
        <v>-1.1827322490493785E-3</v>
      </c>
      <c r="T25" s="56">
        <f t="shared" si="5"/>
        <v>0</v>
      </c>
      <c r="U25" s="56">
        <f t="shared" si="6"/>
        <v>1.4614038793595531E-2</v>
      </c>
      <c r="V25" s="56">
        <f t="shared" si="7"/>
        <v>-4.3010818993905854E-3</v>
      </c>
      <c r="W25" s="56">
        <f t="shared" si="8"/>
        <v>-1.4008011156110722E-2</v>
      </c>
      <c r="X25" s="56">
        <f t="shared" si="9"/>
        <v>-4.4215252578773739E-3</v>
      </c>
      <c r="Y25" s="56">
        <f t="shared" si="10"/>
        <v>-3.2520353863773432E-3</v>
      </c>
      <c r="Z25" s="56"/>
      <c r="AA25" s="127">
        <v>2059</v>
      </c>
      <c r="AB25" s="120">
        <v>0.69419140638633148</v>
      </c>
      <c r="AC25" s="120">
        <v>0.59654300324390352</v>
      </c>
      <c r="AD25" s="120">
        <v>1</v>
      </c>
      <c r="AE25" s="120">
        <v>0.20273912162029231</v>
      </c>
      <c r="AF25" s="120">
        <v>0.14881695152980465</v>
      </c>
      <c r="AG25" s="120">
        <v>0.36646122685231763</v>
      </c>
      <c r="AH25" s="120">
        <v>0.30865771729608155</v>
      </c>
      <c r="AI25" s="120">
        <v>3.3007102742898226E-2</v>
      </c>
      <c r="AJ25" s="120">
        <v>0.3033517290503715</v>
      </c>
      <c r="AK25" s="134">
        <v>0.22697386102991243</v>
      </c>
      <c r="AL25" s="56"/>
      <c r="AM25" s="56"/>
    </row>
    <row r="26" spans="1:39">
      <c r="A26" s="56"/>
      <c r="B26" s="56"/>
      <c r="C26" s="56" t="s">
        <v>681</v>
      </c>
      <c r="D26" s="56">
        <v>2475</v>
      </c>
      <c r="E26" s="56">
        <v>1550</v>
      </c>
      <c r="F26" s="56">
        <v>1340</v>
      </c>
      <c r="G26" s="56">
        <v>426</v>
      </c>
      <c r="H26" s="56">
        <v>2380</v>
      </c>
      <c r="I26" s="56">
        <v>942</v>
      </c>
      <c r="J26" s="56">
        <v>1150</v>
      </c>
      <c r="K26" s="56">
        <v>639</v>
      </c>
      <c r="L26" s="56">
        <v>3150</v>
      </c>
      <c r="M26" s="56">
        <v>617</v>
      </c>
      <c r="N26" s="56"/>
      <c r="O26" s="56"/>
      <c r="P26" s="56">
        <f t="shared" si="1"/>
        <v>6.0790460763821925E-3</v>
      </c>
      <c r="Q26" s="56">
        <f t="shared" si="2"/>
        <v>1.9544596072970131E-2</v>
      </c>
      <c r="R26" s="56">
        <f t="shared" si="3"/>
        <v>1.1257154524634468E-2</v>
      </c>
      <c r="S26" s="56">
        <f t="shared" si="4"/>
        <v>8.2498994721418393E-3</v>
      </c>
      <c r="T26" s="56">
        <f t="shared" si="5"/>
        <v>-4.5182222793232911E-2</v>
      </c>
      <c r="U26" s="56">
        <f t="shared" si="6"/>
        <v>-2.4122826762622864E-2</v>
      </c>
      <c r="V26" s="56">
        <f t="shared" si="7"/>
        <v>-8.6580627431145415E-3</v>
      </c>
      <c r="W26" s="56">
        <f t="shared" si="8"/>
        <v>1.5661710327448761E-3</v>
      </c>
      <c r="X26" s="56">
        <f t="shared" si="9"/>
        <v>-7.1951453526696588E-2</v>
      </c>
      <c r="Y26" s="56">
        <f t="shared" si="10"/>
        <v>4.874095758245353E-3</v>
      </c>
      <c r="Z26" s="56"/>
      <c r="AA26" s="127">
        <v>2357</v>
      </c>
      <c r="AB26" s="120">
        <v>0.32650640836123157</v>
      </c>
      <c r="AC26" s="120">
        <v>0.16915721557959393</v>
      </c>
      <c r="AD26" s="120">
        <v>0.20273912162029231</v>
      </c>
      <c r="AE26" s="120">
        <v>1</v>
      </c>
      <c r="AF26" s="120">
        <v>0.32839527735378987</v>
      </c>
      <c r="AG26" s="120">
        <v>5.0887863075005348E-2</v>
      </c>
      <c r="AH26" s="120">
        <v>0.36285689767634322</v>
      </c>
      <c r="AI26" s="120">
        <v>0.22042752230587712</v>
      </c>
      <c r="AJ26" s="120">
        <v>0.12337221506542628</v>
      </c>
      <c r="AK26" s="134">
        <v>0.12219452916021069</v>
      </c>
      <c r="AL26" s="56"/>
      <c r="AM26" s="56"/>
    </row>
    <row r="27" spans="1:39">
      <c r="A27" s="56"/>
      <c r="B27" s="56"/>
      <c r="C27" s="56" t="s">
        <v>680</v>
      </c>
      <c r="D27" s="56">
        <v>2475</v>
      </c>
      <c r="E27" s="56">
        <v>1630</v>
      </c>
      <c r="F27" s="56">
        <v>1350</v>
      </c>
      <c r="G27" s="56">
        <v>425</v>
      </c>
      <c r="H27" s="56">
        <v>2380</v>
      </c>
      <c r="I27" s="56">
        <v>920</v>
      </c>
      <c r="J27" s="56">
        <v>1160</v>
      </c>
      <c r="K27" s="56">
        <v>649</v>
      </c>
      <c r="L27" s="56">
        <v>3020</v>
      </c>
      <c r="M27" s="56">
        <v>615</v>
      </c>
      <c r="N27" s="56"/>
      <c r="O27" s="56"/>
      <c r="P27" s="56">
        <f t="shared" si="1"/>
        <v>0</v>
      </c>
      <c r="Q27" s="56">
        <f t="shared" si="2"/>
        <v>5.032508388751563E-2</v>
      </c>
      <c r="R27" s="56">
        <f t="shared" si="3"/>
        <v>7.4349784875179905E-3</v>
      </c>
      <c r="S27" s="56">
        <f t="shared" si="4"/>
        <v>-2.3501773449536266E-3</v>
      </c>
      <c r="T27" s="56">
        <f t="shared" si="5"/>
        <v>0</v>
      </c>
      <c r="U27" s="56">
        <f t="shared" si="6"/>
        <v>-2.3631604533277058E-2</v>
      </c>
      <c r="V27" s="56">
        <f t="shared" si="7"/>
        <v>8.6580627431145311E-3</v>
      </c>
      <c r="W27" s="56">
        <f t="shared" si="8"/>
        <v>1.5528262326555194E-2</v>
      </c>
      <c r="X27" s="56">
        <f t="shared" si="9"/>
        <v>-4.2145621450763386E-2</v>
      </c>
      <c r="Y27" s="56">
        <f t="shared" si="10"/>
        <v>-3.2467560988699812E-3</v>
      </c>
      <c r="Z27" s="56"/>
      <c r="AA27" s="127">
        <v>3008</v>
      </c>
      <c r="AB27" s="120">
        <v>0.15269433069305355</v>
      </c>
      <c r="AC27" s="120">
        <v>0.23005073192979381</v>
      </c>
      <c r="AD27" s="120">
        <v>0.14881695152980465</v>
      </c>
      <c r="AE27" s="120">
        <v>0.32839527735378987</v>
      </c>
      <c r="AF27" s="120">
        <v>1.0000000000000002</v>
      </c>
      <c r="AG27" s="120">
        <v>0.2270595447743588</v>
      </c>
      <c r="AH27" s="120">
        <v>0.25230589397188524</v>
      </c>
      <c r="AI27" s="120">
        <v>0.34269326004250428</v>
      </c>
      <c r="AJ27" s="120">
        <v>0.22934977405431956</v>
      </c>
      <c r="AK27" s="134">
        <v>0.38094949123390814</v>
      </c>
      <c r="AL27" s="56"/>
      <c r="AM27" s="56"/>
    </row>
    <row r="28" spans="1:39">
      <c r="A28" s="56"/>
      <c r="B28" s="56"/>
      <c r="C28" s="56" t="s">
        <v>679</v>
      </c>
      <c r="D28" s="56">
        <v>2355</v>
      </c>
      <c r="E28" s="56">
        <v>1550</v>
      </c>
      <c r="F28" s="56">
        <v>1345</v>
      </c>
      <c r="G28" s="56">
        <v>435</v>
      </c>
      <c r="H28" s="56">
        <v>2380</v>
      </c>
      <c r="I28" s="56">
        <v>915</v>
      </c>
      <c r="J28" s="56">
        <v>1195</v>
      </c>
      <c r="K28" s="56">
        <v>648</v>
      </c>
      <c r="L28" s="56">
        <v>3020</v>
      </c>
      <c r="M28" s="56">
        <v>621</v>
      </c>
      <c r="N28" s="56"/>
      <c r="O28" s="56"/>
      <c r="P28" s="56">
        <f t="shared" si="1"/>
        <v>-4.9699668552272529E-2</v>
      </c>
      <c r="Q28" s="56">
        <f t="shared" si="2"/>
        <v>-5.0325083887515769E-2</v>
      </c>
      <c r="R28" s="56">
        <f t="shared" si="3"/>
        <v>-3.7105793965356015E-3</v>
      </c>
      <c r="S28" s="56">
        <f t="shared" si="4"/>
        <v>2.3256862164267183E-2</v>
      </c>
      <c r="T28" s="56">
        <f t="shared" si="5"/>
        <v>0</v>
      </c>
      <c r="U28" s="56">
        <f t="shared" si="6"/>
        <v>-5.449604767564703E-3</v>
      </c>
      <c r="V28" s="56">
        <f t="shared" si="7"/>
        <v>2.9726180265200689E-2</v>
      </c>
      <c r="W28" s="56">
        <f t="shared" si="8"/>
        <v>-1.5420203518153371E-3</v>
      </c>
      <c r="X28" s="56">
        <f t="shared" si="9"/>
        <v>0</v>
      </c>
      <c r="Y28" s="56">
        <f t="shared" si="10"/>
        <v>9.7088141269609032E-3</v>
      </c>
      <c r="Z28" s="56"/>
      <c r="AA28" s="126">
        <v>4763</v>
      </c>
      <c r="AB28" s="120">
        <v>0.34522746546701705</v>
      </c>
      <c r="AC28" s="120">
        <v>0.29003839560085615</v>
      </c>
      <c r="AD28" s="120">
        <v>0.36646122685231763</v>
      </c>
      <c r="AE28" s="120">
        <v>5.0887863075005348E-2</v>
      </c>
      <c r="AF28" s="120">
        <v>0.2270595447743588</v>
      </c>
      <c r="AG28" s="120">
        <v>0.99999999999999989</v>
      </c>
      <c r="AH28" s="120">
        <v>0.3283974142084054</v>
      </c>
      <c r="AI28" s="120">
        <v>0.17919986230073973</v>
      </c>
      <c r="AJ28" s="120">
        <v>0.3134313595071172</v>
      </c>
      <c r="AK28" s="134">
        <v>0.11127923093945663</v>
      </c>
      <c r="AL28" s="56"/>
      <c r="AM28" s="56"/>
    </row>
    <row r="29" spans="1:39">
      <c r="A29" s="56"/>
      <c r="B29" s="56"/>
      <c r="C29" s="56" t="s">
        <v>678</v>
      </c>
      <c r="D29" s="56">
        <v>2325</v>
      </c>
      <c r="E29" s="56">
        <v>1500</v>
      </c>
      <c r="F29" s="56">
        <v>1275</v>
      </c>
      <c r="G29" s="56">
        <v>453.5</v>
      </c>
      <c r="H29" s="56">
        <v>2315</v>
      </c>
      <c r="I29" s="56">
        <v>904</v>
      </c>
      <c r="J29" s="56">
        <v>1200</v>
      </c>
      <c r="K29" s="56">
        <v>642</v>
      </c>
      <c r="L29" s="56">
        <v>3015</v>
      </c>
      <c r="M29" s="56">
        <v>609</v>
      </c>
      <c r="N29" s="56"/>
      <c r="O29" s="56"/>
      <c r="P29" s="56">
        <f t="shared" si="1"/>
        <v>-1.2820688429061434E-2</v>
      </c>
      <c r="Q29" s="56">
        <f t="shared" si="2"/>
        <v>-3.2789822822990838E-2</v>
      </c>
      <c r="R29" s="56">
        <f t="shared" si="3"/>
        <v>-5.3447834443412903E-2</v>
      </c>
      <c r="S29" s="56">
        <f t="shared" si="4"/>
        <v>4.1649238466507248E-2</v>
      </c>
      <c r="T29" s="56">
        <f t="shared" si="5"/>
        <v>-2.7690800145185945E-2</v>
      </c>
      <c r="U29" s="56">
        <f t="shared" si="6"/>
        <v>-1.2094704883344853E-2</v>
      </c>
      <c r="V29" s="56">
        <f t="shared" si="7"/>
        <v>4.175371410480592E-3</v>
      </c>
      <c r="W29" s="56">
        <f t="shared" si="8"/>
        <v>-9.3023926623135612E-3</v>
      </c>
      <c r="X29" s="56">
        <f t="shared" si="9"/>
        <v>-1.6570012076294581E-3</v>
      </c>
      <c r="Y29" s="56">
        <f t="shared" si="10"/>
        <v>-1.9512814223581715E-2</v>
      </c>
      <c r="Z29" s="56"/>
      <c r="AA29" s="127">
        <v>2454</v>
      </c>
      <c r="AB29" s="120">
        <v>0.29003818810024817</v>
      </c>
      <c r="AC29" s="120">
        <v>0.32293738226211666</v>
      </c>
      <c r="AD29" s="120">
        <v>0.30865771729608155</v>
      </c>
      <c r="AE29" s="120">
        <v>0.36285689767634322</v>
      </c>
      <c r="AF29" s="120">
        <v>0.25230589397188524</v>
      </c>
      <c r="AG29" s="120">
        <v>0.3283974142084054</v>
      </c>
      <c r="AH29" s="120">
        <v>1</v>
      </c>
      <c r="AI29" s="120">
        <v>8.6556543860570406E-2</v>
      </c>
      <c r="AJ29" s="120">
        <v>0.18098518315148177</v>
      </c>
      <c r="AK29" s="134">
        <v>0.28746269455883056</v>
      </c>
      <c r="AL29" s="56"/>
      <c r="AM29" s="56"/>
    </row>
    <row r="30" spans="1:39">
      <c r="A30" s="56"/>
      <c r="B30" s="56"/>
      <c r="C30" s="56" t="s">
        <v>677</v>
      </c>
      <c r="D30" s="56">
        <v>2405</v>
      </c>
      <c r="E30" s="56">
        <v>1500</v>
      </c>
      <c r="F30" s="56">
        <v>1355</v>
      </c>
      <c r="G30" s="56">
        <v>443.5</v>
      </c>
      <c r="H30" s="56">
        <v>2350</v>
      </c>
      <c r="I30" s="56">
        <v>917</v>
      </c>
      <c r="J30" s="56">
        <v>1180</v>
      </c>
      <c r="K30" s="56">
        <v>638</v>
      </c>
      <c r="L30" s="56">
        <v>2900</v>
      </c>
      <c r="M30" s="56">
        <v>618</v>
      </c>
      <c r="N30" s="56"/>
      <c r="O30" s="56"/>
      <c r="P30" s="56">
        <f t="shared" si="1"/>
        <v>3.3829864518404883E-2</v>
      </c>
      <c r="Q30" s="56">
        <f t="shared" si="2"/>
        <v>0</v>
      </c>
      <c r="R30" s="56">
        <f t="shared" si="3"/>
        <v>6.0855275721274756E-2</v>
      </c>
      <c r="S30" s="56">
        <f t="shared" si="4"/>
        <v>-2.2297467805557102E-2</v>
      </c>
      <c r="T30" s="56">
        <f t="shared" si="5"/>
        <v>1.5005640617870176E-2</v>
      </c>
      <c r="U30" s="56">
        <f t="shared" si="6"/>
        <v>1.4278111864288292E-2</v>
      </c>
      <c r="V30" s="56">
        <f t="shared" si="7"/>
        <v>-1.6807118316381289E-2</v>
      </c>
      <c r="W30" s="56">
        <f t="shared" si="8"/>
        <v>-6.2500203451712946E-3</v>
      </c>
      <c r="X30" s="56">
        <f t="shared" si="9"/>
        <v>-3.8889093186720472E-2</v>
      </c>
      <c r="Y30" s="56">
        <f t="shared" si="10"/>
        <v>1.4670189747793839E-2</v>
      </c>
      <c r="Z30" s="56"/>
      <c r="AA30" s="127">
        <v>2207</v>
      </c>
      <c r="AB30" s="120">
        <v>-2.3607061397393971E-2</v>
      </c>
      <c r="AC30" s="120">
        <v>9.1125853439619361E-2</v>
      </c>
      <c r="AD30" s="120">
        <v>3.3007102742898226E-2</v>
      </c>
      <c r="AE30" s="120">
        <v>0.22042752230587712</v>
      </c>
      <c r="AF30" s="120">
        <v>0.34269326004250428</v>
      </c>
      <c r="AG30" s="120">
        <v>0.17919986230073973</v>
      </c>
      <c r="AH30" s="120">
        <v>8.6556543860570406E-2</v>
      </c>
      <c r="AI30" s="120">
        <v>1</v>
      </c>
      <c r="AJ30" s="120">
        <v>0.15497525733737783</v>
      </c>
      <c r="AK30" s="134">
        <v>0.51939555417194294</v>
      </c>
      <c r="AL30" s="56"/>
      <c r="AM30" s="56"/>
    </row>
    <row r="31" spans="1:39">
      <c r="A31" s="56"/>
      <c r="B31" s="56"/>
      <c r="C31" s="56" t="s">
        <v>676</v>
      </c>
      <c r="D31" s="56">
        <v>2420</v>
      </c>
      <c r="E31" s="56">
        <v>1475</v>
      </c>
      <c r="F31" s="56">
        <v>1250</v>
      </c>
      <c r="G31" s="56">
        <v>440.5</v>
      </c>
      <c r="H31" s="56">
        <v>2295</v>
      </c>
      <c r="I31" s="56">
        <v>900</v>
      </c>
      <c r="J31" s="56">
        <v>1110</v>
      </c>
      <c r="K31" s="56">
        <v>635</v>
      </c>
      <c r="L31" s="56">
        <v>2755</v>
      </c>
      <c r="M31" s="56">
        <v>602</v>
      </c>
      <c r="N31" s="56"/>
      <c r="O31" s="56"/>
      <c r="P31" s="56">
        <f t="shared" si="1"/>
        <v>6.2176366108705819E-3</v>
      </c>
      <c r="Q31" s="56">
        <f t="shared" si="2"/>
        <v>-1.6807118316381289E-2</v>
      </c>
      <c r="R31" s="56">
        <f t="shared" si="3"/>
        <v>-8.0657903017454416E-2</v>
      </c>
      <c r="S31" s="56">
        <f t="shared" si="4"/>
        <v>-6.7873563733999885E-3</v>
      </c>
      <c r="T31" s="56">
        <f t="shared" si="5"/>
        <v>-2.3682484643559095E-2</v>
      </c>
      <c r="U31" s="56">
        <f t="shared" si="6"/>
        <v>-1.8712708932154081E-2</v>
      </c>
      <c r="V31" s="56">
        <f t="shared" si="7"/>
        <v>-6.1154423153330577E-2</v>
      </c>
      <c r="W31" s="56">
        <f t="shared" si="8"/>
        <v>-4.7132844520982016E-3</v>
      </c>
      <c r="X31" s="56">
        <f t="shared" si="9"/>
        <v>-5.1293294387550578E-2</v>
      </c>
      <c r="Y31" s="56">
        <f t="shared" si="10"/>
        <v>-2.6231012148869758E-2</v>
      </c>
      <c r="Z31" s="56"/>
      <c r="AA31" s="127">
        <v>3661</v>
      </c>
      <c r="AB31" s="120">
        <v>0.2691111590457953</v>
      </c>
      <c r="AC31" s="120">
        <v>4.1893322418562029E-2</v>
      </c>
      <c r="AD31" s="120">
        <v>0.3033517290503715</v>
      </c>
      <c r="AE31" s="120">
        <v>0.12337221506542628</v>
      </c>
      <c r="AF31" s="120">
        <v>0.22934977405431956</v>
      </c>
      <c r="AG31" s="120">
        <v>0.3134313595071172</v>
      </c>
      <c r="AH31" s="120">
        <v>0.18098518315148177</v>
      </c>
      <c r="AI31" s="120">
        <v>0.15497525733737783</v>
      </c>
      <c r="AJ31" s="120">
        <v>1.0000000000000002</v>
      </c>
      <c r="AK31" s="134">
        <v>0.15850470140812289</v>
      </c>
      <c r="AL31" s="56"/>
      <c r="AM31" s="56"/>
    </row>
    <row r="32" spans="1:39">
      <c r="A32" s="56"/>
      <c r="B32" s="56"/>
      <c r="C32" s="56" t="s">
        <v>675</v>
      </c>
      <c r="D32" s="56">
        <v>2305</v>
      </c>
      <c r="E32" s="56">
        <v>1400</v>
      </c>
      <c r="F32" s="56">
        <v>1175</v>
      </c>
      <c r="G32" s="56">
        <v>425.5</v>
      </c>
      <c r="H32" s="56">
        <v>2225</v>
      </c>
      <c r="I32" s="56">
        <v>821</v>
      </c>
      <c r="J32" s="56">
        <v>1055</v>
      </c>
      <c r="K32" s="56">
        <v>613</v>
      </c>
      <c r="L32" s="56">
        <v>2830</v>
      </c>
      <c r="M32" s="56">
        <v>585</v>
      </c>
      <c r="N32" s="56"/>
      <c r="O32" s="56"/>
      <c r="P32" s="56">
        <f t="shared" si="1"/>
        <v>-4.8686863719983195E-2</v>
      </c>
      <c r="Q32" s="56">
        <f t="shared" si="2"/>
        <v>-5.2185753170570191E-2</v>
      </c>
      <c r="R32" s="56">
        <f t="shared" si="3"/>
        <v>-6.1875403718087529E-2</v>
      </c>
      <c r="S32" s="56">
        <f t="shared" si="4"/>
        <v>-3.4645497362805429E-2</v>
      </c>
      <c r="T32" s="56">
        <f t="shared" si="5"/>
        <v>-3.0975927894304905E-2</v>
      </c>
      <c r="U32" s="56">
        <f t="shared" si="6"/>
        <v>-9.187165387188248E-2</v>
      </c>
      <c r="V32" s="56">
        <f t="shared" si="7"/>
        <v>-5.0819248396213004E-2</v>
      </c>
      <c r="W32" s="56">
        <f t="shared" si="8"/>
        <v>-3.5260062956480279E-2</v>
      </c>
      <c r="X32" s="56">
        <f t="shared" si="9"/>
        <v>2.6859269050268478E-2</v>
      </c>
      <c r="Y32" s="56">
        <f t="shared" si="10"/>
        <v>-2.8645598076964564E-2</v>
      </c>
      <c r="Z32" s="56"/>
      <c r="AA32" s="127">
        <v>2327</v>
      </c>
      <c r="AB32" s="120">
        <v>9.0130552657347401E-2</v>
      </c>
      <c r="AC32" s="120">
        <v>0.24106932831392355</v>
      </c>
      <c r="AD32" s="120">
        <v>0.22697386102991243</v>
      </c>
      <c r="AE32" s="120">
        <v>0.12219452916021069</v>
      </c>
      <c r="AF32" s="120">
        <v>0.38094949123390814</v>
      </c>
      <c r="AG32" s="120">
        <v>0.11127923093945663</v>
      </c>
      <c r="AH32" s="120">
        <v>0.28746269455883056</v>
      </c>
      <c r="AI32" s="120">
        <v>0.51939555417194294</v>
      </c>
      <c r="AJ32" s="120">
        <v>0.15850470140812289</v>
      </c>
      <c r="AK32" s="134">
        <v>1</v>
      </c>
      <c r="AL32" s="56"/>
      <c r="AM32" s="56"/>
    </row>
    <row r="33" spans="1:39" ht="17.5" thickBot="1">
      <c r="A33" s="56"/>
      <c r="B33" s="56"/>
      <c r="C33" s="56" t="s">
        <v>674</v>
      </c>
      <c r="D33" s="56">
        <v>2390</v>
      </c>
      <c r="E33" s="56">
        <v>1385</v>
      </c>
      <c r="F33" s="56">
        <v>1175</v>
      </c>
      <c r="G33" s="56">
        <v>428.5</v>
      </c>
      <c r="H33" s="56">
        <v>2200</v>
      </c>
      <c r="I33" s="56">
        <v>829</v>
      </c>
      <c r="J33" s="56">
        <v>1050</v>
      </c>
      <c r="K33" s="56">
        <v>606</v>
      </c>
      <c r="L33" s="56">
        <v>2900</v>
      </c>
      <c r="M33" s="56">
        <v>593</v>
      </c>
      <c r="N33" s="56"/>
      <c r="O33" s="56"/>
      <c r="P33" s="56">
        <f t="shared" si="1"/>
        <v>3.6212689494807472E-2</v>
      </c>
      <c r="Q33" s="56">
        <f t="shared" si="2"/>
        <v>-1.077209698191107E-2</v>
      </c>
      <c r="R33" s="56">
        <f t="shared" si="3"/>
        <v>0</v>
      </c>
      <c r="S33" s="56">
        <f t="shared" si="4"/>
        <v>7.0257900244056022E-3</v>
      </c>
      <c r="T33" s="56">
        <f t="shared" si="5"/>
        <v>-1.1299555253933394E-2</v>
      </c>
      <c r="U33" s="56">
        <f t="shared" si="6"/>
        <v>9.6970456828667732E-3</v>
      </c>
      <c r="V33" s="56">
        <f t="shared" si="7"/>
        <v>-4.7506027585978647E-3</v>
      </c>
      <c r="W33" s="56">
        <f t="shared" si="8"/>
        <v>-1.1484949866896957E-2</v>
      </c>
      <c r="X33" s="56">
        <f t="shared" si="9"/>
        <v>2.4434025337282041E-2</v>
      </c>
      <c r="Y33" s="56">
        <f t="shared" si="10"/>
        <v>1.3582551765868912E-2</v>
      </c>
      <c r="Z33" s="56"/>
      <c r="AA33" s="128" t="s">
        <v>722</v>
      </c>
      <c r="AB33" s="125"/>
      <c r="AC33" s="125"/>
      <c r="AD33" s="125"/>
      <c r="AE33" s="125"/>
      <c r="AF33" s="125"/>
      <c r="AG33" s="125"/>
      <c r="AH33" s="125"/>
      <c r="AI33" s="125"/>
      <c r="AJ33" s="125"/>
      <c r="AK33" s="135"/>
      <c r="AL33" s="56"/>
      <c r="AM33" s="56"/>
    </row>
    <row r="34" spans="1:39" ht="17.5" thickTop="1">
      <c r="A34" s="56"/>
      <c r="B34" s="56"/>
      <c r="C34" s="56" t="s">
        <v>673</v>
      </c>
      <c r="D34" s="56">
        <v>2500</v>
      </c>
      <c r="E34" s="56">
        <v>1480</v>
      </c>
      <c r="F34" s="56">
        <v>1290</v>
      </c>
      <c r="G34" s="56">
        <v>427</v>
      </c>
      <c r="H34" s="56">
        <v>2200</v>
      </c>
      <c r="I34" s="56">
        <v>810</v>
      </c>
      <c r="J34" s="56">
        <v>1050</v>
      </c>
      <c r="K34" s="56">
        <v>606</v>
      </c>
      <c r="L34" s="56">
        <v>3035</v>
      </c>
      <c r="M34" s="56">
        <v>593</v>
      </c>
      <c r="N34" s="56"/>
      <c r="O34" s="56"/>
      <c r="P34" s="56">
        <f t="shared" si="1"/>
        <v>4.4997365930735722E-2</v>
      </c>
      <c r="Q34" s="56">
        <f t="shared" si="2"/>
        <v>6.6341948136721951E-2</v>
      </c>
      <c r="R34" s="56">
        <f t="shared" si="3"/>
        <v>9.337407077745849E-2</v>
      </c>
      <c r="S34" s="56">
        <f t="shared" si="4"/>
        <v>-3.5067248092099661E-3</v>
      </c>
      <c r="T34" s="56">
        <f t="shared" si="5"/>
        <v>0</v>
      </c>
      <c r="U34" s="56">
        <f t="shared" si="6"/>
        <v>-2.3185907468810489E-2</v>
      </c>
      <c r="V34" s="56">
        <f t="shared" si="7"/>
        <v>0</v>
      </c>
      <c r="W34" s="56">
        <f t="shared" si="8"/>
        <v>0</v>
      </c>
      <c r="X34" s="56">
        <f t="shared" si="9"/>
        <v>4.5500687519033169E-2</v>
      </c>
      <c r="Y34" s="56">
        <f t="shared" si="10"/>
        <v>0</v>
      </c>
      <c r="Z34" s="56"/>
      <c r="AA34" s="56"/>
      <c r="AB34" s="56"/>
      <c r="AC34" s="56"/>
      <c r="AD34" s="56"/>
      <c r="AE34" s="56"/>
      <c r="AF34" s="56"/>
      <c r="AG34" s="56"/>
      <c r="AH34" s="56"/>
      <c r="AI34" s="56"/>
      <c r="AJ34" s="56"/>
      <c r="AK34" s="56"/>
      <c r="AL34" s="56"/>
      <c r="AM34" s="56"/>
    </row>
    <row r="35" spans="1:39" ht="17.5" thickBot="1">
      <c r="A35" s="56"/>
      <c r="B35" s="56"/>
      <c r="C35" s="56" t="s">
        <v>672</v>
      </c>
      <c r="D35" s="56">
        <v>2315</v>
      </c>
      <c r="E35" s="56">
        <v>1365</v>
      </c>
      <c r="F35" s="56">
        <v>1230</v>
      </c>
      <c r="G35" s="56">
        <v>413.5</v>
      </c>
      <c r="H35" s="56">
        <v>2120</v>
      </c>
      <c r="I35" s="56">
        <v>764</v>
      </c>
      <c r="J35" s="56">
        <v>993</v>
      </c>
      <c r="K35" s="56">
        <v>601</v>
      </c>
      <c r="L35" s="56">
        <v>2860</v>
      </c>
      <c r="M35" s="56">
        <v>588</v>
      </c>
      <c r="N35" s="56"/>
      <c r="O35" s="56"/>
      <c r="P35" s="56">
        <f t="shared" ref="P35:P64" si="14">LN(D35/D34)</f>
        <v>-7.6881044335957618E-2</v>
      </c>
      <c r="Q35" s="56">
        <f t="shared" ref="Q35:Q64" si="15">LN(E35/E34)</f>
        <v>-8.0887659139100676E-2</v>
      </c>
      <c r="R35" s="56">
        <f t="shared" ref="R35:R64" si="16">LN(F35/F34)</f>
        <v>-4.7628048989254587E-2</v>
      </c>
      <c r="S35" s="56">
        <f t="shared" ref="S35:S64" si="17">LN(G35/G34)</f>
        <v>-3.2126498764878587E-2</v>
      </c>
      <c r="T35" s="56">
        <f t="shared" ref="T35:T64" si="18">LN(H35/H34)</f>
        <v>-3.7041271680349097E-2</v>
      </c>
      <c r="U35" s="56">
        <f t="shared" ref="U35:U64" si="19">LN(I35/I34)</f>
        <v>-5.8466458499963965E-2</v>
      </c>
      <c r="V35" s="56">
        <f t="shared" ref="V35:V64" si="20">LN(J35/J34)</f>
        <v>-5.5814779106396449E-2</v>
      </c>
      <c r="W35" s="56">
        <f t="shared" ref="W35:W64" si="21">LN(K35/K34)</f>
        <v>-8.2850515341069166E-3</v>
      </c>
      <c r="X35" s="56">
        <f t="shared" ref="X35:X64" si="22">LN(L35/L34)</f>
        <v>-5.9389799679700379E-2</v>
      </c>
      <c r="Y35" s="56">
        <f t="shared" ref="Y35:Y64" si="23">LN(M35/M34)</f>
        <v>-8.4674510990984941E-3</v>
      </c>
      <c r="Z35" s="56"/>
      <c r="AA35" s="56"/>
      <c r="AB35" s="56"/>
      <c r="AC35" s="56"/>
      <c r="AD35" s="56"/>
      <c r="AE35" s="56"/>
      <c r="AF35" s="56"/>
      <c r="AG35" s="56"/>
      <c r="AH35" s="56"/>
      <c r="AI35" s="56"/>
      <c r="AJ35" s="56"/>
      <c r="AK35" s="56"/>
      <c r="AL35" s="56"/>
      <c r="AM35" s="56"/>
    </row>
    <row r="36" spans="1:39" ht="17.5" thickTop="1">
      <c r="A36" s="56"/>
      <c r="B36" s="56"/>
      <c r="C36" s="56" t="s">
        <v>671</v>
      </c>
      <c r="D36" s="56">
        <v>2160</v>
      </c>
      <c r="E36" s="56">
        <v>1295</v>
      </c>
      <c r="F36" s="56">
        <v>1110</v>
      </c>
      <c r="G36" s="56">
        <v>413.5</v>
      </c>
      <c r="H36" s="56">
        <v>2110</v>
      </c>
      <c r="I36" s="56">
        <v>730</v>
      </c>
      <c r="J36" s="56">
        <v>966</v>
      </c>
      <c r="K36" s="56">
        <v>611</v>
      </c>
      <c r="L36" s="56">
        <v>2765</v>
      </c>
      <c r="M36" s="56">
        <v>599</v>
      </c>
      <c r="N36" s="56"/>
      <c r="O36" s="56"/>
      <c r="P36" s="56">
        <f t="shared" si="14"/>
        <v>-6.9301465842123711E-2</v>
      </c>
      <c r="Q36" s="56">
        <f t="shared" si="15"/>
        <v>-5.2643733485422027E-2</v>
      </c>
      <c r="R36" s="56">
        <f t="shared" si="16"/>
        <v>-0.10265415406008334</v>
      </c>
      <c r="S36" s="56">
        <f t="shared" si="17"/>
        <v>0</v>
      </c>
      <c r="T36" s="56">
        <f t="shared" si="18"/>
        <v>-4.728141195946012E-3</v>
      </c>
      <c r="U36" s="56">
        <f t="shared" si="19"/>
        <v>-4.5523255024083699E-2</v>
      </c>
      <c r="V36" s="56">
        <f t="shared" si="20"/>
        <v>-2.7566829832654592E-2</v>
      </c>
      <c r="W36" s="56">
        <f t="shared" si="21"/>
        <v>1.6502024636387728E-2</v>
      </c>
      <c r="X36" s="56">
        <f t="shared" si="22"/>
        <v>-3.3780989857463112E-2</v>
      </c>
      <c r="Y36" s="56">
        <f t="shared" si="23"/>
        <v>1.8534650216822393E-2</v>
      </c>
      <c r="Z36" s="56"/>
      <c r="AA36" s="129" t="s">
        <v>720</v>
      </c>
      <c r="AB36" s="130">
        <v>6669</v>
      </c>
      <c r="AC36" s="131">
        <v>3533</v>
      </c>
      <c r="AD36" s="132">
        <v>2059</v>
      </c>
      <c r="AE36" s="131">
        <v>2357</v>
      </c>
      <c r="AF36" s="132">
        <v>3008</v>
      </c>
      <c r="AG36" s="130">
        <v>4763</v>
      </c>
      <c r="AH36" s="131">
        <v>2454</v>
      </c>
      <c r="AI36" s="132">
        <v>2207</v>
      </c>
      <c r="AJ36" s="131">
        <v>3661</v>
      </c>
      <c r="AK36" s="133">
        <v>2327</v>
      </c>
      <c r="AL36" s="56"/>
      <c r="AM36" s="56"/>
    </row>
    <row r="37" spans="1:39">
      <c r="A37" s="56"/>
      <c r="B37" s="56"/>
      <c r="C37" s="56" t="s">
        <v>670</v>
      </c>
      <c r="D37" s="56">
        <v>2130</v>
      </c>
      <c r="E37" s="56">
        <v>1285</v>
      </c>
      <c r="F37" s="56">
        <v>1080</v>
      </c>
      <c r="G37" s="56">
        <v>409.5</v>
      </c>
      <c r="H37" s="56">
        <v>2135</v>
      </c>
      <c r="I37" s="56">
        <v>733</v>
      </c>
      <c r="J37" s="56">
        <v>972</v>
      </c>
      <c r="K37" s="56">
        <v>610</v>
      </c>
      <c r="L37" s="56">
        <v>2860</v>
      </c>
      <c r="M37" s="56">
        <v>607</v>
      </c>
      <c r="N37" s="56"/>
      <c r="O37" s="56"/>
      <c r="P37" s="56">
        <f t="shared" si="14"/>
        <v>-1.3986241974739839E-2</v>
      </c>
      <c r="Q37" s="56">
        <f t="shared" si="15"/>
        <v>-7.7519768043179359E-3</v>
      </c>
      <c r="R37" s="56">
        <f t="shared" si="16"/>
        <v>-2.7398974188114388E-2</v>
      </c>
      <c r="S37" s="56">
        <f t="shared" si="17"/>
        <v>-9.7206111706219268E-3</v>
      </c>
      <c r="T37" s="56">
        <f t="shared" si="18"/>
        <v>1.1778699192612705E-2</v>
      </c>
      <c r="U37" s="56">
        <f t="shared" si="19"/>
        <v>4.1011677442146068E-3</v>
      </c>
      <c r="V37" s="56">
        <f t="shared" si="20"/>
        <v>6.1919702479209804E-3</v>
      </c>
      <c r="W37" s="56">
        <f t="shared" si="21"/>
        <v>-1.6380020042383583E-3</v>
      </c>
      <c r="X37" s="56">
        <f t="shared" si="22"/>
        <v>3.3780989857463001E-2</v>
      </c>
      <c r="Y37" s="56">
        <f t="shared" si="23"/>
        <v>1.326719294404886E-2</v>
      </c>
      <c r="Z37" s="56"/>
      <c r="AA37" s="126">
        <v>6669</v>
      </c>
      <c r="AB37" s="120" cm="1">
        <f t="array" ref="AB37:AK46">CholeskyDecompose(_xlfn.ANCHORARRAY(AB23))</f>
        <v>1</v>
      </c>
      <c r="AC37" s="120">
        <v>0</v>
      </c>
      <c r="AD37" s="120">
        <v>0</v>
      </c>
      <c r="AE37" s="120">
        <v>0</v>
      </c>
      <c r="AF37" s="120">
        <v>0</v>
      </c>
      <c r="AG37" s="120">
        <v>0</v>
      </c>
      <c r="AH37" s="120">
        <v>0</v>
      </c>
      <c r="AI37" s="120">
        <v>0</v>
      </c>
      <c r="AJ37" s="120">
        <v>0</v>
      </c>
      <c r="AK37" s="134">
        <v>0</v>
      </c>
      <c r="AL37" s="56"/>
      <c r="AM37" s="56"/>
    </row>
    <row r="38" spans="1:39">
      <c r="A38" s="56"/>
      <c r="B38" s="56"/>
      <c r="C38" s="56" t="s">
        <v>669</v>
      </c>
      <c r="D38" s="56">
        <v>2290</v>
      </c>
      <c r="E38" s="56">
        <v>1410</v>
      </c>
      <c r="F38" s="56">
        <v>1160</v>
      </c>
      <c r="G38" s="56">
        <v>420.5</v>
      </c>
      <c r="H38" s="56">
        <v>2195</v>
      </c>
      <c r="I38" s="56">
        <v>778</v>
      </c>
      <c r="J38" s="56">
        <v>1010</v>
      </c>
      <c r="K38" s="56">
        <v>612</v>
      </c>
      <c r="L38" s="56">
        <v>2975</v>
      </c>
      <c r="M38" s="56">
        <v>624</v>
      </c>
      <c r="N38" s="56"/>
      <c r="O38" s="56"/>
      <c r="P38" s="56">
        <f t="shared" si="14"/>
        <v>7.2429837844814507E-2</v>
      </c>
      <c r="Q38" s="56">
        <f t="shared" si="15"/>
        <v>9.2830986042893873E-2</v>
      </c>
      <c r="R38" s="56">
        <f t="shared" si="16"/>
        <v>7.1458963982145046E-2</v>
      </c>
      <c r="S38" s="56">
        <f t="shared" si="17"/>
        <v>2.6507576119878539E-2</v>
      </c>
      <c r="T38" s="56">
        <f t="shared" si="18"/>
        <v>2.7715399846546827E-2</v>
      </c>
      <c r="U38" s="56">
        <f t="shared" si="19"/>
        <v>5.95808222917402E-2</v>
      </c>
      <c r="V38" s="56">
        <f t="shared" si="20"/>
        <v>3.8349805374866153E-2</v>
      </c>
      <c r="W38" s="56">
        <f t="shared" si="21"/>
        <v>3.2733253449691085E-3</v>
      </c>
      <c r="X38" s="56">
        <f t="shared" si="22"/>
        <v>3.9422414165831858E-2</v>
      </c>
      <c r="Y38" s="56">
        <f t="shared" si="23"/>
        <v>2.7621577309929368E-2</v>
      </c>
      <c r="Z38" s="56"/>
      <c r="AA38" s="127">
        <v>3533</v>
      </c>
      <c r="AB38" s="120">
        <v>0.53793076973024079</v>
      </c>
      <c r="AC38" s="120">
        <v>0.84298901948805405</v>
      </c>
      <c r="AD38" s="120">
        <v>0</v>
      </c>
      <c r="AE38" s="120">
        <v>0</v>
      </c>
      <c r="AF38" s="120">
        <v>0</v>
      </c>
      <c r="AG38" s="120">
        <v>0</v>
      </c>
      <c r="AH38" s="120">
        <v>0</v>
      </c>
      <c r="AI38" s="120">
        <v>0</v>
      </c>
      <c r="AJ38" s="120">
        <v>0</v>
      </c>
      <c r="AK38" s="134">
        <v>0</v>
      </c>
      <c r="AL38" s="56"/>
      <c r="AM38" s="56"/>
    </row>
    <row r="39" spans="1:39">
      <c r="A39" s="56"/>
      <c r="B39" s="56"/>
      <c r="C39" s="56" t="s">
        <v>668</v>
      </c>
      <c r="D39" s="56">
        <v>2250</v>
      </c>
      <c r="E39" s="56">
        <v>1410</v>
      </c>
      <c r="F39" s="56">
        <v>1080</v>
      </c>
      <c r="G39" s="56">
        <v>412</v>
      </c>
      <c r="H39" s="56">
        <v>2195</v>
      </c>
      <c r="I39" s="56">
        <v>762</v>
      </c>
      <c r="J39" s="56">
        <v>981</v>
      </c>
      <c r="K39" s="56">
        <v>609</v>
      </c>
      <c r="L39" s="56">
        <v>2830</v>
      </c>
      <c r="M39" s="56">
        <v>615</v>
      </c>
      <c r="N39" s="56"/>
      <c r="O39" s="56"/>
      <c r="P39" s="56">
        <f t="shared" si="14"/>
        <v>-1.7621601349819559E-2</v>
      </c>
      <c r="Q39" s="56">
        <f t="shared" si="15"/>
        <v>0</v>
      </c>
      <c r="R39" s="56">
        <f t="shared" si="16"/>
        <v>-7.1458963982144977E-2</v>
      </c>
      <c r="S39" s="56">
        <f t="shared" si="17"/>
        <v>-2.042113006347638E-2</v>
      </c>
      <c r="T39" s="56">
        <f t="shared" si="18"/>
        <v>0</v>
      </c>
      <c r="U39" s="56">
        <f t="shared" si="19"/>
        <v>-2.077996849174531E-2</v>
      </c>
      <c r="V39" s="56">
        <f t="shared" si="20"/>
        <v>-2.9133150269942079E-2</v>
      </c>
      <c r="W39" s="56">
        <f t="shared" si="21"/>
        <v>-4.9140148024290403E-3</v>
      </c>
      <c r="X39" s="56">
        <f t="shared" si="22"/>
        <v>-4.9967327342446875E-2</v>
      </c>
      <c r="Y39" s="56">
        <f t="shared" si="23"/>
        <v>-1.4528100562909744E-2</v>
      </c>
      <c r="Z39" s="56"/>
      <c r="AA39" s="127">
        <v>2059</v>
      </c>
      <c r="AB39" s="120">
        <v>0.69419140638633148</v>
      </c>
      <c r="AC39" s="120">
        <v>0.26467258826441642</v>
      </c>
      <c r="AD39" s="120">
        <v>0.66936291525657576</v>
      </c>
      <c r="AE39" s="120">
        <v>0</v>
      </c>
      <c r="AF39" s="120">
        <v>0</v>
      </c>
      <c r="AG39" s="120">
        <v>0</v>
      </c>
      <c r="AH39" s="120">
        <v>0</v>
      </c>
      <c r="AI39" s="120">
        <v>0</v>
      </c>
      <c r="AJ39" s="120">
        <v>0</v>
      </c>
      <c r="AK39" s="134">
        <v>0</v>
      </c>
      <c r="AL39" s="56"/>
      <c r="AM39" s="56"/>
    </row>
    <row r="40" spans="1:39">
      <c r="A40" s="56"/>
      <c r="B40" s="56"/>
      <c r="C40" s="56" t="s">
        <v>667</v>
      </c>
      <c r="D40" s="56">
        <v>2325</v>
      </c>
      <c r="E40" s="56">
        <v>1455</v>
      </c>
      <c r="F40" s="56">
        <v>1185</v>
      </c>
      <c r="G40" s="56">
        <v>419</v>
      </c>
      <c r="H40" s="56">
        <v>2185</v>
      </c>
      <c r="I40" s="56">
        <v>779</v>
      </c>
      <c r="J40" s="56">
        <v>1005</v>
      </c>
      <c r="K40" s="56">
        <v>609</v>
      </c>
      <c r="L40" s="56">
        <v>3110</v>
      </c>
      <c r="M40" s="56">
        <v>615</v>
      </c>
      <c r="N40" s="56"/>
      <c r="O40" s="56"/>
      <c r="P40" s="56">
        <f t="shared" si="14"/>
        <v>3.278982282299097E-2</v>
      </c>
      <c r="Q40" s="56">
        <f t="shared" si="15"/>
        <v>3.1416196233378914E-2</v>
      </c>
      <c r="R40" s="56">
        <f t="shared" si="16"/>
        <v>9.2781733450966269E-2</v>
      </c>
      <c r="S40" s="56">
        <f t="shared" si="17"/>
        <v>1.6847570572611444E-2</v>
      </c>
      <c r="T40" s="56">
        <f t="shared" si="18"/>
        <v>-4.5662179795811948E-3</v>
      </c>
      <c r="U40" s="56">
        <f t="shared" si="19"/>
        <v>2.2064490184102024E-2</v>
      </c>
      <c r="V40" s="56">
        <f t="shared" si="20"/>
        <v>2.4170360927812971E-2</v>
      </c>
      <c r="W40" s="56">
        <f t="shared" si="21"/>
        <v>0</v>
      </c>
      <c r="X40" s="56">
        <f t="shared" si="22"/>
        <v>9.4346014535996545E-2</v>
      </c>
      <c r="Y40" s="56">
        <f t="shared" si="23"/>
        <v>0</v>
      </c>
      <c r="Z40" s="56"/>
      <c r="AA40" s="127">
        <v>2357</v>
      </c>
      <c r="AB40" s="120">
        <v>0.32650640836123157</v>
      </c>
      <c r="AC40" s="120">
        <v>-7.6876778252169655E-3</v>
      </c>
      <c r="AD40" s="120">
        <v>-3.269392896977167E-2</v>
      </c>
      <c r="AE40" s="120">
        <v>0.94459810073767558</v>
      </c>
      <c r="AF40" s="120">
        <v>0</v>
      </c>
      <c r="AG40" s="120">
        <v>0</v>
      </c>
      <c r="AH40" s="120">
        <v>0</v>
      </c>
      <c r="AI40" s="120">
        <v>0</v>
      </c>
      <c r="AJ40" s="120">
        <v>0</v>
      </c>
      <c r="AK40" s="134">
        <v>0</v>
      </c>
      <c r="AL40" s="56"/>
      <c r="AM40" s="56"/>
    </row>
    <row r="41" spans="1:39">
      <c r="A41" s="56"/>
      <c r="B41" s="56"/>
      <c r="C41" s="56" t="s">
        <v>666</v>
      </c>
      <c r="D41" s="56">
        <v>2360</v>
      </c>
      <c r="E41" s="56">
        <v>1460</v>
      </c>
      <c r="F41" s="56">
        <v>1190</v>
      </c>
      <c r="G41" s="56">
        <v>426</v>
      </c>
      <c r="H41" s="56">
        <v>2200</v>
      </c>
      <c r="I41" s="56">
        <v>808</v>
      </c>
      <c r="J41" s="56">
        <v>1015</v>
      </c>
      <c r="K41" s="56">
        <v>622</v>
      </c>
      <c r="L41" s="56">
        <v>3125</v>
      </c>
      <c r="M41" s="56">
        <v>631</v>
      </c>
      <c r="N41" s="56"/>
      <c r="O41" s="56"/>
      <c r="P41" s="56">
        <f t="shared" si="14"/>
        <v>1.4941579998199141E-2</v>
      </c>
      <c r="Q41" s="56">
        <f t="shared" si="15"/>
        <v>3.4305350967892222E-3</v>
      </c>
      <c r="R41" s="56">
        <f t="shared" si="16"/>
        <v>4.2105325363434578E-3</v>
      </c>
      <c r="S41" s="56">
        <f t="shared" si="17"/>
        <v>1.6568426347232705E-2</v>
      </c>
      <c r="T41" s="56">
        <f t="shared" si="18"/>
        <v>6.8415318167167841E-3</v>
      </c>
      <c r="U41" s="56">
        <f t="shared" si="19"/>
        <v>3.655101265034702E-2</v>
      </c>
      <c r="V41" s="56">
        <f t="shared" si="20"/>
        <v>9.9010709827115368E-3</v>
      </c>
      <c r="W41" s="56">
        <f t="shared" si="21"/>
        <v>2.1121825029282504E-2</v>
      </c>
      <c r="X41" s="56">
        <f t="shared" si="22"/>
        <v>4.8115569972221172E-3</v>
      </c>
      <c r="Y41" s="56">
        <f t="shared" si="23"/>
        <v>2.5683594734695381E-2</v>
      </c>
      <c r="Z41" s="56"/>
      <c r="AA41" s="127">
        <v>3008</v>
      </c>
      <c r="AB41" s="120">
        <v>0.15269433069305355</v>
      </c>
      <c r="AC41" s="120">
        <v>0.17546106730602748</v>
      </c>
      <c r="AD41" s="120">
        <v>-5.4109293810529193E-3</v>
      </c>
      <c r="AE41" s="120">
        <v>0.29611702930496403</v>
      </c>
      <c r="AF41" s="120">
        <v>0.92638182302594141</v>
      </c>
      <c r="AG41" s="120">
        <v>0</v>
      </c>
      <c r="AH41" s="120">
        <v>0</v>
      </c>
      <c r="AI41" s="120">
        <v>0</v>
      </c>
      <c r="AJ41" s="120">
        <v>0</v>
      </c>
      <c r="AK41" s="134">
        <v>0</v>
      </c>
      <c r="AL41" s="56"/>
      <c r="AM41" s="56"/>
    </row>
    <row r="42" spans="1:39">
      <c r="A42" s="56"/>
      <c r="B42" s="56"/>
      <c r="C42" s="56" t="s">
        <v>665</v>
      </c>
      <c r="D42" s="56">
        <v>2360</v>
      </c>
      <c r="E42" s="56">
        <v>1440</v>
      </c>
      <c r="F42" s="56">
        <v>1230</v>
      </c>
      <c r="G42" s="56">
        <v>430</v>
      </c>
      <c r="H42" s="56">
        <v>2185</v>
      </c>
      <c r="I42" s="56">
        <v>819</v>
      </c>
      <c r="J42" s="56">
        <v>992</v>
      </c>
      <c r="K42" s="56">
        <v>620</v>
      </c>
      <c r="L42" s="56">
        <v>3120</v>
      </c>
      <c r="M42" s="56">
        <v>625</v>
      </c>
      <c r="N42" s="56"/>
      <c r="O42" s="56"/>
      <c r="P42" s="56">
        <f t="shared" si="14"/>
        <v>0</v>
      </c>
      <c r="Q42" s="56">
        <f t="shared" si="15"/>
        <v>-1.3793322132335873E-2</v>
      </c>
      <c r="R42" s="56">
        <f t="shared" si="16"/>
        <v>3.306086226088821E-2</v>
      </c>
      <c r="S42" s="56">
        <f t="shared" si="17"/>
        <v>9.345862418237599E-3</v>
      </c>
      <c r="T42" s="56">
        <f t="shared" si="18"/>
        <v>-6.8415318167167121E-3</v>
      </c>
      <c r="U42" s="56">
        <f t="shared" si="19"/>
        <v>1.3522025331973947E-2</v>
      </c>
      <c r="V42" s="56">
        <f t="shared" si="20"/>
        <v>-2.2920784191014863E-2</v>
      </c>
      <c r="W42" s="56">
        <f t="shared" si="21"/>
        <v>-3.2206147000421719E-3</v>
      </c>
      <c r="X42" s="56">
        <f t="shared" si="22"/>
        <v>-1.6012813669738792E-3</v>
      </c>
      <c r="Y42" s="56">
        <f t="shared" si="23"/>
        <v>-9.5542128048116109E-3</v>
      </c>
      <c r="Z42" s="56"/>
      <c r="AA42" s="126">
        <v>4763</v>
      </c>
      <c r="AB42" s="120">
        <v>0.34522746546701705</v>
      </c>
      <c r="AC42" s="120">
        <v>0.12376189601321612</v>
      </c>
      <c r="AD42" s="120">
        <v>0.14050809148009039</v>
      </c>
      <c r="AE42" s="120">
        <v>-5.958715516388359E-2</v>
      </c>
      <c r="AF42" s="120">
        <v>0.18462681381784393</v>
      </c>
      <c r="AG42" s="120">
        <v>0.89895538096726602</v>
      </c>
      <c r="AH42" s="120">
        <v>0</v>
      </c>
      <c r="AI42" s="120">
        <v>0</v>
      </c>
      <c r="AJ42" s="120">
        <v>0</v>
      </c>
      <c r="AK42" s="134">
        <v>0</v>
      </c>
      <c r="AL42" s="56"/>
      <c r="AM42" s="56"/>
    </row>
    <row r="43" spans="1:39">
      <c r="A43" s="56"/>
      <c r="B43" s="56"/>
      <c r="C43" s="56" t="s">
        <v>664</v>
      </c>
      <c r="D43" s="56">
        <v>2275</v>
      </c>
      <c r="E43" s="56">
        <v>1410</v>
      </c>
      <c r="F43" s="56">
        <v>1200</v>
      </c>
      <c r="G43" s="56">
        <v>427.5</v>
      </c>
      <c r="H43" s="56">
        <v>2170</v>
      </c>
      <c r="I43" s="56">
        <v>825</v>
      </c>
      <c r="J43" s="56">
        <v>1000</v>
      </c>
      <c r="K43" s="56">
        <v>620</v>
      </c>
      <c r="L43" s="56">
        <v>3150</v>
      </c>
      <c r="M43" s="56">
        <v>625</v>
      </c>
      <c r="N43" s="56"/>
      <c r="O43" s="56"/>
      <c r="P43" s="56">
        <f t="shared" si="14"/>
        <v>-3.6681566634604978E-2</v>
      </c>
      <c r="Q43" s="56">
        <f t="shared" si="15"/>
        <v>-2.1053409197832381E-2</v>
      </c>
      <c r="R43" s="56">
        <f t="shared" si="16"/>
        <v>-2.4692612590371522E-2</v>
      </c>
      <c r="S43" s="56">
        <f t="shared" si="17"/>
        <v>-5.8309203107932096E-3</v>
      </c>
      <c r="T43" s="56">
        <f t="shared" si="18"/>
        <v>-6.888660995185268E-3</v>
      </c>
      <c r="U43" s="56">
        <f t="shared" si="19"/>
        <v>7.2993024816115351E-3</v>
      </c>
      <c r="V43" s="56">
        <f t="shared" si="20"/>
        <v>8.0321716972642527E-3</v>
      </c>
      <c r="W43" s="56">
        <f t="shared" si="21"/>
        <v>0</v>
      </c>
      <c r="X43" s="56">
        <f t="shared" si="22"/>
        <v>9.5694510161506725E-3</v>
      </c>
      <c r="Y43" s="56">
        <f t="shared" si="23"/>
        <v>0</v>
      </c>
      <c r="Z43" s="56"/>
      <c r="AA43" s="127">
        <v>2454</v>
      </c>
      <c r="AB43" s="120">
        <v>0.29003818810024817</v>
      </c>
      <c r="AC43" s="120">
        <v>0.19800603878275208</v>
      </c>
      <c r="AD43" s="120">
        <v>8.2031626737737909E-2</v>
      </c>
      <c r="AE43" s="120">
        <v>0.28833607985330589</v>
      </c>
      <c r="AF43" s="120">
        <v>9.5359168112529702E-2</v>
      </c>
      <c r="AG43" s="120">
        <v>0.21337190583631108</v>
      </c>
      <c r="AH43" s="120">
        <v>0.85567729558247807</v>
      </c>
      <c r="AI43" s="120">
        <v>0</v>
      </c>
      <c r="AJ43" s="120">
        <v>0</v>
      </c>
      <c r="AK43" s="134">
        <v>0</v>
      </c>
      <c r="AL43" s="56"/>
      <c r="AM43" s="56"/>
    </row>
    <row r="44" spans="1:39">
      <c r="A44" s="56"/>
      <c r="B44" s="56"/>
      <c r="C44" s="56" t="s">
        <v>663</v>
      </c>
      <c r="D44" s="56">
        <v>2225</v>
      </c>
      <c r="E44" s="56">
        <v>1425</v>
      </c>
      <c r="F44" s="56">
        <v>1185</v>
      </c>
      <c r="G44" s="56">
        <v>429</v>
      </c>
      <c r="H44" s="56">
        <v>2215</v>
      </c>
      <c r="I44" s="56">
        <v>794</v>
      </c>
      <c r="J44" s="56">
        <v>1040</v>
      </c>
      <c r="K44" s="56">
        <v>623</v>
      </c>
      <c r="L44" s="56">
        <v>3145</v>
      </c>
      <c r="M44" s="56">
        <v>655</v>
      </c>
      <c r="N44" s="56"/>
      <c r="O44" s="56"/>
      <c r="P44" s="56">
        <f t="shared" si="14"/>
        <v>-2.2223136784710235E-2</v>
      </c>
      <c r="Q44" s="56">
        <f t="shared" si="15"/>
        <v>1.0582109330537008E-2</v>
      </c>
      <c r="R44" s="56">
        <f t="shared" si="16"/>
        <v>-1.2578782206860073E-2</v>
      </c>
      <c r="S44" s="56">
        <f t="shared" si="17"/>
        <v>3.5026305512020745E-3</v>
      </c>
      <c r="T44" s="56">
        <f t="shared" si="18"/>
        <v>2.0525235944730852E-2</v>
      </c>
      <c r="U44" s="56">
        <f t="shared" si="19"/>
        <v>-3.8299925087545282E-2</v>
      </c>
      <c r="V44" s="56">
        <f t="shared" si="20"/>
        <v>3.9220713153281329E-2</v>
      </c>
      <c r="W44" s="56">
        <f t="shared" si="21"/>
        <v>4.8270407483159443E-3</v>
      </c>
      <c r="X44" s="56">
        <f t="shared" si="22"/>
        <v>-1.5885626851378416E-3</v>
      </c>
      <c r="Y44" s="56">
        <f t="shared" si="23"/>
        <v>4.6883585898850458E-2</v>
      </c>
      <c r="Z44" s="56"/>
      <c r="AA44" s="127">
        <v>2207</v>
      </c>
      <c r="AB44" s="120">
        <v>-2.3607061397393971E-2</v>
      </c>
      <c r="AC44" s="120">
        <v>0.12316271712677967</v>
      </c>
      <c r="AD44" s="120">
        <v>2.5094199861583476E-2</v>
      </c>
      <c r="AE44" s="120">
        <v>0.24338672948033638</v>
      </c>
      <c r="AF44" s="120">
        <v>0.27283835243506627</v>
      </c>
      <c r="AG44" s="120">
        <v>0.14762726680466551</v>
      </c>
      <c r="AH44" s="120">
        <v>-7.0980394098140567E-2</v>
      </c>
      <c r="AI44" s="120">
        <v>0.90726734758740013</v>
      </c>
      <c r="AJ44" s="120">
        <v>0</v>
      </c>
      <c r="AK44" s="134">
        <v>0</v>
      </c>
      <c r="AL44" s="56"/>
      <c r="AM44" s="56"/>
    </row>
    <row r="45" spans="1:39">
      <c r="A45" s="56"/>
      <c r="B45" s="56"/>
      <c r="C45" s="56" t="s">
        <v>662</v>
      </c>
      <c r="D45" s="56">
        <v>2285</v>
      </c>
      <c r="E45" s="56">
        <v>1475</v>
      </c>
      <c r="F45" s="56">
        <v>1200</v>
      </c>
      <c r="G45" s="56">
        <v>448.5</v>
      </c>
      <c r="H45" s="56">
        <v>2250</v>
      </c>
      <c r="I45" s="56">
        <v>752</v>
      </c>
      <c r="J45" s="56">
        <v>1035</v>
      </c>
      <c r="K45" s="56">
        <v>625</v>
      </c>
      <c r="L45" s="56">
        <v>2835</v>
      </c>
      <c r="M45" s="56">
        <v>659</v>
      </c>
      <c r="N45" s="56"/>
      <c r="O45" s="56"/>
      <c r="P45" s="56">
        <f t="shared" si="14"/>
        <v>2.6609108727964507E-2</v>
      </c>
      <c r="Q45" s="56">
        <f t="shared" si="15"/>
        <v>3.4486176071169404E-2</v>
      </c>
      <c r="R45" s="56">
        <f t="shared" si="16"/>
        <v>1.2578782206860185E-2</v>
      </c>
      <c r="S45" s="56">
        <f t="shared" si="17"/>
        <v>4.4451762570833796E-2</v>
      </c>
      <c r="T45" s="56">
        <f t="shared" si="18"/>
        <v>1.567781271922979E-2</v>
      </c>
      <c r="U45" s="56">
        <f t="shared" si="19"/>
        <v>-5.4347137297295886E-2</v>
      </c>
      <c r="V45" s="56">
        <f t="shared" si="20"/>
        <v>-4.8192864359488828E-3</v>
      </c>
      <c r="W45" s="56">
        <f t="shared" si="21"/>
        <v>3.205130948948331E-3</v>
      </c>
      <c r="X45" s="56">
        <f t="shared" si="22"/>
        <v>-0.10377195297268844</v>
      </c>
      <c r="Y45" s="56">
        <f t="shared" si="23"/>
        <v>6.088298867255355E-3</v>
      </c>
      <c r="Z45" s="56"/>
      <c r="AA45" s="127">
        <v>3661</v>
      </c>
      <c r="AB45" s="120">
        <v>0.2691111590457953</v>
      </c>
      <c r="AC45" s="120">
        <v>-0.12202988192232039</v>
      </c>
      <c r="AD45" s="120">
        <v>0.22235328008132377</v>
      </c>
      <c r="AE45" s="120">
        <v>4.4290977263970369E-2</v>
      </c>
      <c r="AF45" s="120">
        <v>0.21347282452595784</v>
      </c>
      <c r="AG45" s="120">
        <v>0.18645349939901493</v>
      </c>
      <c r="AH45" s="120">
        <v>4.2006614399680502E-2</v>
      </c>
      <c r="AI45" s="120">
        <v>8.5102314199089479E-2</v>
      </c>
      <c r="AJ45" s="120">
        <v>0.87860270110018412</v>
      </c>
      <c r="AK45" s="134">
        <v>0</v>
      </c>
      <c r="AL45" s="56"/>
      <c r="AM45" s="56"/>
    </row>
    <row r="46" spans="1:39">
      <c r="A46" s="56"/>
      <c r="B46" s="56"/>
      <c r="C46" s="56" t="s">
        <v>661</v>
      </c>
      <c r="D46" s="56">
        <v>2345</v>
      </c>
      <c r="E46" s="56">
        <v>1480</v>
      </c>
      <c r="F46" s="56">
        <v>1245</v>
      </c>
      <c r="G46" s="56">
        <v>460</v>
      </c>
      <c r="H46" s="56">
        <v>2280</v>
      </c>
      <c r="I46" s="56">
        <v>745</v>
      </c>
      <c r="J46" s="56">
        <v>1045</v>
      </c>
      <c r="K46" s="56">
        <v>618</v>
      </c>
      <c r="L46" s="56">
        <v>2760</v>
      </c>
      <c r="M46" s="56">
        <v>658</v>
      </c>
      <c r="N46" s="56"/>
      <c r="O46" s="56"/>
      <c r="P46" s="56">
        <f t="shared" si="14"/>
        <v>2.5919377552074713E-2</v>
      </c>
      <c r="Q46" s="56">
        <f t="shared" si="15"/>
        <v>3.3840979842404942E-3</v>
      </c>
      <c r="R46" s="56">
        <f t="shared" si="16"/>
        <v>3.6813973122716399E-2</v>
      </c>
      <c r="S46" s="56">
        <f t="shared" si="17"/>
        <v>2.5317807984289786E-2</v>
      </c>
      <c r="T46" s="56">
        <f t="shared" si="18"/>
        <v>1.3245226750020723E-2</v>
      </c>
      <c r="U46" s="56">
        <f t="shared" si="19"/>
        <v>-9.3521055702802877E-3</v>
      </c>
      <c r="V46" s="56">
        <f t="shared" si="20"/>
        <v>9.6154586994419734E-3</v>
      </c>
      <c r="W46" s="56">
        <f t="shared" si="21"/>
        <v>-1.1263192278710714E-2</v>
      </c>
      <c r="X46" s="56">
        <f t="shared" si="22"/>
        <v>-2.6811257450656815E-2</v>
      </c>
      <c r="Y46" s="56">
        <f t="shared" si="23"/>
        <v>-1.5186031771900162E-3</v>
      </c>
      <c r="Z46" s="56"/>
      <c r="AA46" s="127">
        <v>2327</v>
      </c>
      <c r="AB46" s="120">
        <v>9.0130552657347401E-2</v>
      </c>
      <c r="AC46" s="120">
        <v>0.22845532538929325</v>
      </c>
      <c r="AD46" s="120">
        <v>0.15528219636864077</v>
      </c>
      <c r="AE46" s="120">
        <v>0.10544103580989685</v>
      </c>
      <c r="AF46" s="120">
        <v>0.32029923183829545</v>
      </c>
      <c r="AG46" s="120">
        <v>-2.534238779384141E-2</v>
      </c>
      <c r="AH46" s="120">
        <v>0.17273946417854921</v>
      </c>
      <c r="AI46" s="120">
        <v>0.43255043923543046</v>
      </c>
      <c r="AJ46" s="120">
        <v>1.731510702437113E-2</v>
      </c>
      <c r="AK46" s="134">
        <v>0.76418703391460607</v>
      </c>
      <c r="AL46" s="56"/>
      <c r="AM46" s="56"/>
    </row>
    <row r="47" spans="1:39" ht="17.5" thickBot="1">
      <c r="A47" s="56"/>
      <c r="B47" s="56"/>
      <c r="C47" s="56" t="s">
        <v>660</v>
      </c>
      <c r="D47" s="56">
        <v>2395</v>
      </c>
      <c r="E47" s="56">
        <v>1470</v>
      </c>
      <c r="F47" s="56">
        <v>1260</v>
      </c>
      <c r="G47" s="56">
        <v>458.5</v>
      </c>
      <c r="H47" s="56">
        <v>2235</v>
      </c>
      <c r="I47" s="56">
        <v>773</v>
      </c>
      <c r="J47" s="56">
        <v>1095</v>
      </c>
      <c r="K47" s="56">
        <v>618</v>
      </c>
      <c r="L47" s="56">
        <v>2770</v>
      </c>
      <c r="M47" s="56">
        <v>662</v>
      </c>
      <c r="N47" s="56"/>
      <c r="O47" s="56"/>
      <c r="P47" s="56">
        <f t="shared" si="14"/>
        <v>2.109782896463596E-2</v>
      </c>
      <c r="Q47" s="56">
        <f t="shared" si="15"/>
        <v>-6.7796869853788038E-3</v>
      </c>
      <c r="R47" s="56">
        <f t="shared" si="16"/>
        <v>1.197619104671562E-2</v>
      </c>
      <c r="S47" s="56">
        <f t="shared" si="17"/>
        <v>-3.2661977866211812E-3</v>
      </c>
      <c r="T47" s="56">
        <f t="shared" si="18"/>
        <v>-1.9934214900817253E-2</v>
      </c>
      <c r="U47" s="56">
        <f t="shared" si="19"/>
        <v>3.6894830207862439E-2</v>
      </c>
      <c r="V47" s="56">
        <f t="shared" si="20"/>
        <v>4.6737477851689843E-2</v>
      </c>
      <c r="W47" s="56">
        <f t="shared" si="21"/>
        <v>0</v>
      </c>
      <c r="X47" s="56">
        <f t="shared" si="22"/>
        <v>3.6166404701885148E-3</v>
      </c>
      <c r="Y47" s="56">
        <f t="shared" si="23"/>
        <v>6.0606246116909545E-3</v>
      </c>
      <c r="Z47" s="56"/>
      <c r="AA47" s="128" t="s">
        <v>723</v>
      </c>
      <c r="AB47" s="125"/>
      <c r="AC47" s="125"/>
      <c r="AD47" s="125"/>
      <c r="AE47" s="125"/>
      <c r="AF47" s="125"/>
      <c r="AG47" s="125"/>
      <c r="AH47" s="125"/>
      <c r="AI47" s="125"/>
      <c r="AJ47" s="125"/>
      <c r="AK47" s="135"/>
      <c r="AL47" s="56"/>
      <c r="AM47" s="56"/>
    </row>
    <row r="48" spans="1:39" ht="17.5" thickTop="1">
      <c r="A48" s="56"/>
      <c r="B48" s="56"/>
      <c r="C48" s="56" t="s">
        <v>659</v>
      </c>
      <c r="D48" s="56">
        <v>2450</v>
      </c>
      <c r="E48" s="56">
        <v>1475</v>
      </c>
      <c r="F48" s="56">
        <v>1285</v>
      </c>
      <c r="G48" s="56">
        <v>475</v>
      </c>
      <c r="H48" s="56">
        <v>2205</v>
      </c>
      <c r="I48" s="56">
        <v>760</v>
      </c>
      <c r="J48" s="56">
        <v>1095</v>
      </c>
      <c r="K48" s="56">
        <v>609</v>
      </c>
      <c r="L48" s="56">
        <v>2625</v>
      </c>
      <c r="M48" s="56">
        <v>648</v>
      </c>
      <c r="N48" s="56"/>
      <c r="O48" s="56"/>
      <c r="P48" s="56">
        <f t="shared" si="14"/>
        <v>2.2704793693757098E-2</v>
      </c>
      <c r="Q48" s="56">
        <f t="shared" si="15"/>
        <v>3.3955890011381075E-3</v>
      </c>
      <c r="R48" s="56">
        <f t="shared" si="16"/>
        <v>1.9646997383796421E-2</v>
      </c>
      <c r="S48" s="56">
        <f t="shared" si="17"/>
        <v>3.5354512338121653E-2</v>
      </c>
      <c r="T48" s="56">
        <f t="shared" si="18"/>
        <v>-1.351371916672282E-2</v>
      </c>
      <c r="U48" s="56">
        <f t="shared" si="19"/>
        <v>-1.69606153070452E-2</v>
      </c>
      <c r="V48" s="56">
        <f t="shared" si="20"/>
        <v>0</v>
      </c>
      <c r="W48" s="56">
        <f t="shared" si="21"/>
        <v>-1.4670189747793742E-2</v>
      </c>
      <c r="X48" s="56">
        <f t="shared" si="22"/>
        <v>-5.3766424155660027E-2</v>
      </c>
      <c r="Y48" s="56">
        <f t="shared" si="23"/>
        <v>-2.1374859584733563E-2</v>
      </c>
      <c r="Z48" s="56"/>
      <c r="AA48" s="56"/>
      <c r="AB48" s="56"/>
      <c r="AC48" s="56"/>
      <c r="AD48" s="56"/>
      <c r="AE48" s="56"/>
      <c r="AF48" s="56"/>
      <c r="AG48" s="56"/>
      <c r="AH48" s="56"/>
      <c r="AI48" s="56"/>
      <c r="AJ48" s="56"/>
      <c r="AK48" s="56"/>
      <c r="AL48" s="56"/>
      <c r="AM48" s="56"/>
    </row>
    <row r="49" spans="1:39">
      <c r="A49" s="56"/>
      <c r="B49" s="56"/>
      <c r="C49" s="56" t="s">
        <v>658</v>
      </c>
      <c r="D49" s="56">
        <v>2405</v>
      </c>
      <c r="E49" s="56">
        <v>1500</v>
      </c>
      <c r="F49" s="56">
        <v>1240</v>
      </c>
      <c r="G49" s="56">
        <v>470.5</v>
      </c>
      <c r="H49" s="56">
        <v>2230</v>
      </c>
      <c r="I49" s="56">
        <v>783</v>
      </c>
      <c r="J49" s="56">
        <v>1095</v>
      </c>
      <c r="K49" s="56">
        <v>612</v>
      </c>
      <c r="L49" s="56">
        <v>2550</v>
      </c>
      <c r="M49" s="56">
        <v>635</v>
      </c>
      <c r="N49" s="56"/>
      <c r="O49" s="56"/>
      <c r="P49" s="56">
        <f t="shared" si="14"/>
        <v>-1.8538120998911112E-2</v>
      </c>
      <c r="Q49" s="56">
        <f t="shared" si="15"/>
        <v>1.6807118316381191E-2</v>
      </c>
      <c r="R49" s="56">
        <f t="shared" si="16"/>
        <v>-3.5647338730237607E-2</v>
      </c>
      <c r="S49" s="56">
        <f t="shared" si="17"/>
        <v>-9.5188450092068694E-3</v>
      </c>
      <c r="T49" s="56">
        <f t="shared" si="18"/>
        <v>1.1274076573218161E-2</v>
      </c>
      <c r="U49" s="56">
        <f t="shared" si="19"/>
        <v>2.9814262710426268E-2</v>
      </c>
      <c r="V49" s="56">
        <f t="shared" si="20"/>
        <v>0</v>
      </c>
      <c r="W49" s="56">
        <f t="shared" si="21"/>
        <v>4.9140148024291626E-3</v>
      </c>
      <c r="X49" s="56">
        <f t="shared" si="22"/>
        <v>-2.8987536873252298E-2</v>
      </c>
      <c r="Y49" s="56">
        <f t="shared" si="23"/>
        <v>-2.0265697459583024E-2</v>
      </c>
      <c r="Z49" s="56"/>
      <c r="AA49" s="56"/>
      <c r="AB49" s="56"/>
      <c r="AC49" s="56"/>
      <c r="AD49" s="56"/>
      <c r="AE49" s="56"/>
      <c r="AF49" s="56"/>
      <c r="AG49" s="56"/>
      <c r="AH49" s="56"/>
      <c r="AI49" s="56"/>
      <c r="AJ49" s="56"/>
      <c r="AK49" s="56"/>
      <c r="AL49" s="56"/>
      <c r="AM49" s="56"/>
    </row>
    <row r="50" spans="1:39">
      <c r="A50" s="56"/>
      <c r="B50" s="56"/>
      <c r="C50" s="56" t="s">
        <v>657</v>
      </c>
      <c r="D50" s="56">
        <v>2385</v>
      </c>
      <c r="E50" s="56">
        <v>1500</v>
      </c>
      <c r="F50" s="56">
        <v>1250</v>
      </c>
      <c r="G50" s="56">
        <v>466</v>
      </c>
      <c r="H50" s="56">
        <v>2240</v>
      </c>
      <c r="I50" s="56">
        <v>808</v>
      </c>
      <c r="J50" s="56">
        <v>1115</v>
      </c>
      <c r="K50" s="56">
        <v>619</v>
      </c>
      <c r="L50" s="56">
        <v>2520</v>
      </c>
      <c r="M50" s="56">
        <v>636</v>
      </c>
      <c r="N50" s="56"/>
      <c r="O50" s="56"/>
      <c r="P50" s="56">
        <f t="shared" si="14"/>
        <v>-8.3507792174199631E-3</v>
      </c>
      <c r="Q50" s="56">
        <f t="shared" si="15"/>
        <v>0</v>
      </c>
      <c r="R50" s="56">
        <f t="shared" si="16"/>
        <v>8.0321716972642527E-3</v>
      </c>
      <c r="S50" s="56">
        <f t="shared" si="17"/>
        <v>-9.6103248997884052E-3</v>
      </c>
      <c r="T50" s="56">
        <f t="shared" si="18"/>
        <v>4.4742803949211069E-3</v>
      </c>
      <c r="U50" s="56">
        <f t="shared" si="19"/>
        <v>3.142936253029225E-2</v>
      </c>
      <c r="V50" s="56">
        <f t="shared" si="20"/>
        <v>1.8100041643617937E-2</v>
      </c>
      <c r="W50" s="56">
        <f t="shared" si="21"/>
        <v>1.1372990172269981E-2</v>
      </c>
      <c r="X50" s="56">
        <f t="shared" si="22"/>
        <v>-1.1834457647002796E-2</v>
      </c>
      <c r="Y50" s="56">
        <f t="shared" si="23"/>
        <v>1.5735644474305383E-3</v>
      </c>
      <c r="Z50" s="56"/>
      <c r="AA50" s="56"/>
      <c r="AB50" s="56"/>
      <c r="AC50" s="56"/>
      <c r="AD50" s="56"/>
      <c r="AE50" s="56"/>
      <c r="AF50" s="56"/>
      <c r="AG50" s="56"/>
      <c r="AH50" s="56"/>
      <c r="AI50" s="56"/>
      <c r="AJ50" s="56"/>
      <c r="AK50" s="56"/>
      <c r="AL50" s="56"/>
      <c r="AM50" s="56"/>
    </row>
    <row r="51" spans="1:39">
      <c r="A51" s="56"/>
      <c r="B51" s="56"/>
      <c r="C51" s="56" t="s">
        <v>656</v>
      </c>
      <c r="D51" s="56">
        <v>2470</v>
      </c>
      <c r="E51" s="56">
        <v>1535</v>
      </c>
      <c r="F51" s="56">
        <v>1250</v>
      </c>
      <c r="G51" s="56">
        <v>512</v>
      </c>
      <c r="H51" s="56">
        <v>2300</v>
      </c>
      <c r="I51" s="56">
        <v>803</v>
      </c>
      <c r="J51" s="56">
        <v>1155</v>
      </c>
      <c r="K51" s="56">
        <v>621</v>
      </c>
      <c r="L51" s="56">
        <v>2710</v>
      </c>
      <c r="M51" s="56">
        <v>634</v>
      </c>
      <c r="N51" s="56"/>
      <c r="O51" s="56"/>
      <c r="P51" s="56">
        <f t="shared" si="14"/>
        <v>3.5019026299581354E-2</v>
      </c>
      <c r="Q51" s="56">
        <f t="shared" si="15"/>
        <v>2.3065272930996188E-2</v>
      </c>
      <c r="R51" s="56">
        <f t="shared" si="16"/>
        <v>0</v>
      </c>
      <c r="S51" s="56">
        <f t="shared" si="17"/>
        <v>9.4138990913861909E-2</v>
      </c>
      <c r="T51" s="56">
        <f t="shared" si="18"/>
        <v>2.6433257068155431E-2</v>
      </c>
      <c r="U51" s="56">
        <f t="shared" si="19"/>
        <v>-6.2073445743337117E-3</v>
      </c>
      <c r="V51" s="56">
        <f t="shared" si="20"/>
        <v>3.5245939061674884E-2</v>
      </c>
      <c r="W51" s="56">
        <f t="shared" si="21"/>
        <v>3.2258092488825687E-3</v>
      </c>
      <c r="X51" s="56">
        <f t="shared" si="22"/>
        <v>7.2689733368277554E-2</v>
      </c>
      <c r="Y51" s="56">
        <f t="shared" si="23"/>
        <v>-3.14960890289622E-3</v>
      </c>
      <c r="Z51" s="56"/>
      <c r="AA51" s="56"/>
      <c r="AB51" s="56"/>
      <c r="AC51" s="56"/>
      <c r="AD51" s="56"/>
      <c r="AE51" s="56"/>
      <c r="AF51" s="56"/>
      <c r="AG51" s="56"/>
      <c r="AH51" s="56"/>
      <c r="AI51" s="56"/>
      <c r="AJ51" s="56"/>
      <c r="AK51" s="56"/>
      <c r="AL51" s="56"/>
      <c r="AM51" s="56"/>
    </row>
    <row r="52" spans="1:39">
      <c r="A52" s="56"/>
      <c r="B52" s="56"/>
      <c r="C52" s="56" t="s">
        <v>655</v>
      </c>
      <c r="D52" s="56">
        <v>2595</v>
      </c>
      <c r="E52" s="56">
        <v>1515</v>
      </c>
      <c r="F52" s="56">
        <v>1280</v>
      </c>
      <c r="G52" s="56">
        <v>498</v>
      </c>
      <c r="H52" s="56">
        <v>2260</v>
      </c>
      <c r="I52" s="56">
        <v>834</v>
      </c>
      <c r="J52" s="56">
        <v>1155</v>
      </c>
      <c r="K52" s="56">
        <v>623</v>
      </c>
      <c r="L52" s="56">
        <v>2855</v>
      </c>
      <c r="M52" s="56">
        <v>630</v>
      </c>
      <c r="N52" s="56"/>
      <c r="O52" s="56"/>
      <c r="P52" s="56">
        <f t="shared" si="14"/>
        <v>4.9368365977966219E-2</v>
      </c>
      <c r="Q52" s="56">
        <f t="shared" si="15"/>
        <v>-1.3114942077828018E-2</v>
      </c>
      <c r="R52" s="56">
        <f t="shared" si="16"/>
        <v>2.3716526617316065E-2</v>
      </c>
      <c r="S52" s="56">
        <f t="shared" si="17"/>
        <v>-2.7724548014854862E-2</v>
      </c>
      <c r="T52" s="56">
        <f t="shared" si="18"/>
        <v>-1.7544309650909508E-2</v>
      </c>
      <c r="U52" s="56">
        <f t="shared" si="19"/>
        <v>3.7878688411985016E-2</v>
      </c>
      <c r="V52" s="56">
        <f t="shared" si="20"/>
        <v>0</v>
      </c>
      <c r="W52" s="56">
        <f t="shared" si="21"/>
        <v>3.2154368539743928E-3</v>
      </c>
      <c r="X52" s="56">
        <f t="shared" si="22"/>
        <v>5.2123208216364056E-2</v>
      </c>
      <c r="Y52" s="56">
        <f t="shared" si="23"/>
        <v>-6.3291350516475123E-3</v>
      </c>
      <c r="Z52" s="56"/>
      <c r="AA52" s="56"/>
      <c r="AB52" s="56"/>
      <c r="AC52" s="56"/>
      <c r="AD52" s="56"/>
      <c r="AE52" s="56"/>
      <c r="AF52" s="56"/>
      <c r="AG52" s="56"/>
      <c r="AH52" s="56"/>
      <c r="AI52" s="56"/>
      <c r="AJ52" s="56"/>
      <c r="AK52" s="56"/>
      <c r="AL52" s="56"/>
      <c r="AM52" s="56"/>
    </row>
    <row r="53" spans="1:39">
      <c r="A53" s="56"/>
      <c r="B53" s="56"/>
      <c r="C53" s="56" t="s">
        <v>654</v>
      </c>
      <c r="D53" s="56">
        <v>2665</v>
      </c>
      <c r="E53" s="56">
        <v>1595</v>
      </c>
      <c r="F53" s="56">
        <v>1290</v>
      </c>
      <c r="G53" s="56">
        <v>516</v>
      </c>
      <c r="H53" s="56">
        <v>2310</v>
      </c>
      <c r="I53" s="56">
        <v>834</v>
      </c>
      <c r="J53" s="56">
        <v>1190</v>
      </c>
      <c r="K53" s="56">
        <v>632</v>
      </c>
      <c r="L53" s="56">
        <v>2805</v>
      </c>
      <c r="M53" s="56">
        <v>645</v>
      </c>
      <c r="N53" s="56"/>
      <c r="O53" s="56"/>
      <c r="P53" s="56">
        <f t="shared" si="14"/>
        <v>2.6617540999955926E-2</v>
      </c>
      <c r="Q53" s="56">
        <f t="shared" si="15"/>
        <v>5.1458297275475406E-2</v>
      </c>
      <c r="R53" s="56">
        <f t="shared" si="16"/>
        <v>7.782140442054949E-3</v>
      </c>
      <c r="S53" s="56">
        <f t="shared" si="17"/>
        <v>3.5506688456909817E-2</v>
      </c>
      <c r="T53" s="56">
        <f t="shared" si="18"/>
        <v>2.1882711249507587E-2</v>
      </c>
      <c r="U53" s="56">
        <f t="shared" si="19"/>
        <v>0</v>
      </c>
      <c r="V53" s="56">
        <f t="shared" si="20"/>
        <v>2.9852963149681128E-2</v>
      </c>
      <c r="W53" s="56">
        <f t="shared" si="21"/>
        <v>1.4342875359404282E-2</v>
      </c>
      <c r="X53" s="56">
        <f t="shared" si="22"/>
        <v>-1.7668304133313915E-2</v>
      </c>
      <c r="Y53" s="56">
        <f t="shared" si="23"/>
        <v>2.3530497410194036E-2</v>
      </c>
      <c r="Z53" s="56"/>
      <c r="AA53" s="56"/>
      <c r="AB53" s="56"/>
      <c r="AC53" s="56"/>
      <c r="AD53" s="56"/>
      <c r="AE53" s="56"/>
      <c r="AF53" s="56"/>
      <c r="AG53" s="56"/>
      <c r="AH53" s="56"/>
      <c r="AI53" s="56"/>
      <c r="AJ53" s="56"/>
      <c r="AK53" s="56"/>
      <c r="AL53" s="56"/>
      <c r="AM53" s="56"/>
    </row>
    <row r="54" spans="1:39">
      <c r="A54" s="56"/>
      <c r="B54" s="56"/>
      <c r="C54" s="56" t="s">
        <v>653</v>
      </c>
      <c r="D54" s="56">
        <v>2635</v>
      </c>
      <c r="E54" s="56">
        <v>1590</v>
      </c>
      <c r="F54" s="56">
        <v>1280</v>
      </c>
      <c r="G54" s="56">
        <v>516</v>
      </c>
      <c r="H54" s="56">
        <v>2325</v>
      </c>
      <c r="I54" s="56">
        <v>861</v>
      </c>
      <c r="J54" s="56">
        <v>1165</v>
      </c>
      <c r="K54" s="56">
        <v>624</v>
      </c>
      <c r="L54" s="56">
        <v>2800</v>
      </c>
      <c r="M54" s="56">
        <v>640</v>
      </c>
      <c r="N54" s="56"/>
      <c r="O54" s="56"/>
      <c r="P54" s="56">
        <f t="shared" si="14"/>
        <v>-1.1320875624482198E-2</v>
      </c>
      <c r="Q54" s="56">
        <f t="shared" si="15"/>
        <v>-3.1397200046677527E-3</v>
      </c>
      <c r="R54" s="56">
        <f t="shared" si="16"/>
        <v>-7.7821404420549628E-3</v>
      </c>
      <c r="S54" s="56">
        <f t="shared" si="17"/>
        <v>0</v>
      </c>
      <c r="T54" s="56">
        <f t="shared" si="18"/>
        <v>6.4725145056175196E-3</v>
      </c>
      <c r="U54" s="56">
        <f t="shared" si="19"/>
        <v>3.1861102068984064E-2</v>
      </c>
      <c r="V54" s="56">
        <f t="shared" si="20"/>
        <v>-2.1232220105774167E-2</v>
      </c>
      <c r="W54" s="56">
        <f t="shared" si="21"/>
        <v>-1.2739025777429714E-2</v>
      </c>
      <c r="X54" s="56">
        <f t="shared" si="22"/>
        <v>-1.7841217935014426E-3</v>
      </c>
      <c r="Y54" s="56">
        <f t="shared" si="23"/>
        <v>-7.7821404420549628E-3</v>
      </c>
      <c r="Z54" s="56"/>
      <c r="AA54" s="56"/>
      <c r="AB54" s="56"/>
      <c r="AC54" s="56"/>
      <c r="AD54" s="56"/>
      <c r="AE54" s="56"/>
      <c r="AF54" s="56"/>
      <c r="AG54" s="56"/>
      <c r="AH54" s="56"/>
      <c r="AI54" s="56"/>
      <c r="AJ54" s="56"/>
      <c r="AK54" s="56"/>
      <c r="AL54" s="56"/>
      <c r="AM54" s="56"/>
    </row>
    <row r="55" spans="1:39">
      <c r="A55" s="56"/>
      <c r="B55" s="56"/>
      <c r="C55" s="56" t="s">
        <v>652</v>
      </c>
      <c r="D55" s="56">
        <v>2595</v>
      </c>
      <c r="E55" s="56">
        <v>1570</v>
      </c>
      <c r="F55" s="56">
        <v>1245</v>
      </c>
      <c r="G55" s="56">
        <v>506</v>
      </c>
      <c r="H55" s="56">
        <v>2315</v>
      </c>
      <c r="I55" s="56">
        <v>839</v>
      </c>
      <c r="J55" s="56">
        <v>1190</v>
      </c>
      <c r="K55" s="56">
        <v>627</v>
      </c>
      <c r="L55" s="56">
        <v>2845</v>
      </c>
      <c r="M55" s="56">
        <v>634</v>
      </c>
      <c r="N55" s="56"/>
      <c r="O55" s="56"/>
      <c r="P55" s="56">
        <f t="shared" si="14"/>
        <v>-1.5296665375473648E-2</v>
      </c>
      <c r="Q55" s="56">
        <f t="shared" si="15"/>
        <v>-1.2658396871923465E-2</v>
      </c>
      <c r="R55" s="56">
        <f t="shared" si="16"/>
        <v>-2.7724548014854862E-2</v>
      </c>
      <c r="S55" s="56">
        <f t="shared" si="17"/>
        <v>-1.9570096194097223E-2</v>
      </c>
      <c r="T55" s="56">
        <f t="shared" si="18"/>
        <v>-4.3103515011222119E-3</v>
      </c>
      <c r="U55" s="56">
        <f t="shared" si="19"/>
        <v>-2.5883797960524636E-2</v>
      </c>
      <c r="V55" s="56">
        <f t="shared" si="20"/>
        <v>2.1232220105774118E-2</v>
      </c>
      <c r="W55" s="56">
        <f t="shared" si="21"/>
        <v>4.7961722634930135E-3</v>
      </c>
      <c r="X55" s="56">
        <f t="shared" si="22"/>
        <v>1.5943650397135946E-2</v>
      </c>
      <c r="Y55" s="56">
        <f t="shared" si="23"/>
        <v>-9.4192219164916397E-3</v>
      </c>
      <c r="Z55" s="56"/>
      <c r="AA55" s="56"/>
      <c r="AB55" s="56"/>
      <c r="AC55" s="56"/>
      <c r="AD55" s="56"/>
      <c r="AE55" s="56"/>
      <c r="AF55" s="56"/>
      <c r="AG55" s="56"/>
      <c r="AH55" s="56"/>
      <c r="AI55" s="56"/>
      <c r="AJ55" s="56"/>
      <c r="AK55" s="56"/>
      <c r="AL55" s="56"/>
      <c r="AM55" s="56"/>
    </row>
    <row r="56" spans="1:39">
      <c r="A56" s="56"/>
      <c r="B56" s="56"/>
      <c r="C56" s="56" t="s">
        <v>651</v>
      </c>
      <c r="D56" s="56">
        <v>2565</v>
      </c>
      <c r="E56" s="56">
        <v>1635</v>
      </c>
      <c r="F56" s="56">
        <v>1280</v>
      </c>
      <c r="G56" s="56">
        <v>489</v>
      </c>
      <c r="H56" s="56">
        <v>2220</v>
      </c>
      <c r="I56" s="56">
        <v>835</v>
      </c>
      <c r="J56" s="56">
        <v>1175</v>
      </c>
      <c r="K56" s="56">
        <v>615</v>
      </c>
      <c r="L56" s="56">
        <v>2750</v>
      </c>
      <c r="M56" s="56">
        <v>630</v>
      </c>
      <c r="N56" s="56"/>
      <c r="O56" s="56"/>
      <c r="P56" s="56">
        <f t="shared" si="14"/>
        <v>-1.1628037995119099E-2</v>
      </c>
      <c r="Q56" s="56">
        <f t="shared" si="15"/>
        <v>4.0567184989000124E-2</v>
      </c>
      <c r="R56" s="56">
        <f t="shared" si="16"/>
        <v>2.7724548014854768E-2</v>
      </c>
      <c r="S56" s="56">
        <f t="shared" si="17"/>
        <v>-3.4174179812593547E-2</v>
      </c>
      <c r="T56" s="56">
        <f t="shared" si="18"/>
        <v>-4.190249165400934E-2</v>
      </c>
      <c r="U56" s="56">
        <f t="shared" si="19"/>
        <v>-4.7789816163506917E-3</v>
      </c>
      <c r="V56" s="56">
        <f t="shared" si="20"/>
        <v>-1.2685159527315687E-2</v>
      </c>
      <c r="W56" s="56">
        <f t="shared" si="21"/>
        <v>-1.9324272826402814E-2</v>
      </c>
      <c r="X56" s="56">
        <f t="shared" si="22"/>
        <v>-3.39621558998143E-2</v>
      </c>
      <c r="Y56" s="56">
        <f t="shared" si="23"/>
        <v>-6.3291350516475123E-3</v>
      </c>
      <c r="Z56" s="56"/>
      <c r="AA56" s="56"/>
      <c r="AB56" s="56"/>
      <c r="AC56" s="56"/>
      <c r="AD56" s="56"/>
      <c r="AE56" s="56"/>
      <c r="AF56" s="56"/>
      <c r="AG56" s="56"/>
      <c r="AH56" s="56"/>
      <c r="AI56" s="56"/>
      <c r="AJ56" s="56"/>
      <c r="AK56" s="56"/>
      <c r="AL56" s="56"/>
      <c r="AM56" s="56"/>
    </row>
    <row r="57" spans="1:39">
      <c r="A57" s="56"/>
      <c r="B57" s="56"/>
      <c r="C57" s="56" t="s">
        <v>650</v>
      </c>
      <c r="D57" s="56">
        <v>2595</v>
      </c>
      <c r="E57" s="56">
        <v>1670</v>
      </c>
      <c r="F57" s="56">
        <v>1285</v>
      </c>
      <c r="G57" s="56">
        <v>522</v>
      </c>
      <c r="H57" s="56">
        <v>2230</v>
      </c>
      <c r="I57" s="56">
        <v>834</v>
      </c>
      <c r="J57" s="56">
        <v>1185</v>
      </c>
      <c r="K57" s="56">
        <v>614</v>
      </c>
      <c r="L57" s="56">
        <v>2750</v>
      </c>
      <c r="M57" s="56">
        <v>636</v>
      </c>
      <c r="N57" s="56"/>
      <c r="O57" s="56"/>
      <c r="P57" s="56">
        <f t="shared" si="14"/>
        <v>1.1628037995119214E-2</v>
      </c>
      <c r="Q57" s="56">
        <f t="shared" si="15"/>
        <v>2.1180822079447045E-2</v>
      </c>
      <c r="R57" s="56">
        <f t="shared" si="16"/>
        <v>3.8986404156573229E-3</v>
      </c>
      <c r="S57" s="56">
        <f t="shared" si="17"/>
        <v>6.5305098407766743E-2</v>
      </c>
      <c r="T57" s="56">
        <f t="shared" si="18"/>
        <v>4.4943895878392674E-3</v>
      </c>
      <c r="U57" s="56">
        <f t="shared" si="19"/>
        <v>-1.1983224921087556E-3</v>
      </c>
      <c r="V57" s="56">
        <f t="shared" si="20"/>
        <v>8.4746269909722356E-3</v>
      </c>
      <c r="W57" s="56">
        <f t="shared" si="21"/>
        <v>-1.6273396593753711E-3</v>
      </c>
      <c r="X57" s="56">
        <f t="shared" si="22"/>
        <v>0</v>
      </c>
      <c r="Y57" s="56">
        <f t="shared" si="23"/>
        <v>9.4787439545437387E-3</v>
      </c>
      <c r="Z57" s="56"/>
      <c r="AA57" s="56"/>
      <c r="AB57" s="56"/>
      <c r="AC57" s="56"/>
      <c r="AD57" s="56"/>
      <c r="AE57" s="56"/>
      <c r="AF57" s="56"/>
      <c r="AG57" s="56"/>
      <c r="AH57" s="56"/>
      <c r="AI57" s="56"/>
      <c r="AJ57" s="56"/>
      <c r="AK57" s="56"/>
      <c r="AL57" s="56"/>
      <c r="AM57" s="56"/>
    </row>
    <row r="58" spans="1:39">
      <c r="A58" s="56"/>
      <c r="B58" s="56"/>
      <c r="C58" s="56" t="s">
        <v>649</v>
      </c>
      <c r="D58" s="56">
        <v>2740</v>
      </c>
      <c r="E58" s="56">
        <v>1675</v>
      </c>
      <c r="F58" s="56">
        <v>1285</v>
      </c>
      <c r="G58" s="56">
        <v>520</v>
      </c>
      <c r="H58" s="56">
        <v>2190</v>
      </c>
      <c r="I58" s="56">
        <v>809</v>
      </c>
      <c r="J58" s="56">
        <v>1205</v>
      </c>
      <c r="K58" s="56">
        <v>606</v>
      </c>
      <c r="L58" s="56">
        <v>2720</v>
      </c>
      <c r="M58" s="56">
        <v>638</v>
      </c>
      <c r="N58" s="56"/>
      <c r="O58" s="56"/>
      <c r="P58" s="56">
        <f t="shared" si="14"/>
        <v>5.4371403782126959E-2</v>
      </c>
      <c r="Q58" s="56">
        <f t="shared" si="15"/>
        <v>2.9895388483659859E-3</v>
      </c>
      <c r="R58" s="56">
        <f t="shared" si="16"/>
        <v>0</v>
      </c>
      <c r="S58" s="56">
        <f t="shared" si="17"/>
        <v>-3.8387763071657129E-3</v>
      </c>
      <c r="T58" s="56">
        <f t="shared" si="18"/>
        <v>-1.810004164361799E-2</v>
      </c>
      <c r="U58" s="56">
        <f t="shared" si="19"/>
        <v>-3.0434485300255106E-2</v>
      </c>
      <c r="V58" s="56">
        <f t="shared" si="20"/>
        <v>1.6736792355523826E-2</v>
      </c>
      <c r="W58" s="56">
        <f t="shared" si="21"/>
        <v>-1.3114942077828018E-2</v>
      </c>
      <c r="X58" s="56">
        <f t="shared" si="22"/>
        <v>-1.0969031370573933E-2</v>
      </c>
      <c r="Y58" s="56">
        <f t="shared" si="23"/>
        <v>3.1397200046678463E-3</v>
      </c>
      <c r="Z58" s="56"/>
      <c r="AA58" s="56"/>
      <c r="AB58" s="56"/>
      <c r="AC58" s="56"/>
      <c r="AD58" s="56"/>
      <c r="AE58" s="56"/>
      <c r="AF58" s="56"/>
      <c r="AG58" s="56"/>
      <c r="AH58" s="56"/>
      <c r="AI58" s="56"/>
      <c r="AJ58" s="56"/>
      <c r="AK58" s="56"/>
      <c r="AL58" s="56"/>
      <c r="AM58" s="56"/>
    </row>
    <row r="59" spans="1:39">
      <c r="A59" s="56"/>
      <c r="B59" s="56"/>
      <c r="C59" s="56" t="s">
        <v>648</v>
      </c>
      <c r="D59" s="56">
        <v>2740</v>
      </c>
      <c r="E59" s="56">
        <v>1720</v>
      </c>
      <c r="F59" s="56">
        <v>1275</v>
      </c>
      <c r="G59" s="56">
        <v>519</v>
      </c>
      <c r="H59" s="56">
        <v>2170</v>
      </c>
      <c r="I59" s="56">
        <v>815</v>
      </c>
      <c r="J59" s="56">
        <v>1195</v>
      </c>
      <c r="K59" s="56">
        <v>605</v>
      </c>
      <c r="L59" s="56">
        <v>2820</v>
      </c>
      <c r="M59" s="56">
        <v>651</v>
      </c>
      <c r="N59" s="56"/>
      <c r="O59" s="56"/>
      <c r="P59" s="56">
        <f t="shared" si="14"/>
        <v>0</v>
      </c>
      <c r="Q59" s="56">
        <f t="shared" si="15"/>
        <v>2.6511125548331863E-2</v>
      </c>
      <c r="R59" s="56">
        <f t="shared" si="16"/>
        <v>-7.8125397367936247E-3</v>
      </c>
      <c r="S59" s="56">
        <f t="shared" si="17"/>
        <v>-1.9249284095843938E-3</v>
      </c>
      <c r="T59" s="56">
        <f t="shared" si="18"/>
        <v>-9.1743762760412694E-3</v>
      </c>
      <c r="U59" s="56">
        <f t="shared" si="19"/>
        <v>7.389196182371085E-3</v>
      </c>
      <c r="V59" s="56">
        <f t="shared" si="20"/>
        <v>-8.3333815591442994E-3</v>
      </c>
      <c r="W59" s="56">
        <f t="shared" si="21"/>
        <v>-1.6515280384729533E-3</v>
      </c>
      <c r="X59" s="56">
        <f t="shared" si="22"/>
        <v>3.6105004642116356E-2</v>
      </c>
      <c r="Y59" s="56">
        <f t="shared" si="23"/>
        <v>2.0171358863779413E-2</v>
      </c>
      <c r="Z59" s="56"/>
      <c r="AA59" s="56"/>
      <c r="AB59" s="56"/>
      <c r="AC59" s="56"/>
      <c r="AD59" s="56"/>
      <c r="AE59" s="56"/>
      <c r="AF59" s="56"/>
      <c r="AG59" s="56"/>
      <c r="AH59" s="56"/>
      <c r="AI59" s="56"/>
      <c r="AJ59" s="56"/>
      <c r="AK59" s="56"/>
      <c r="AL59" s="56"/>
      <c r="AM59" s="56"/>
    </row>
    <row r="60" spans="1:39">
      <c r="A60" s="56"/>
      <c r="B60" s="56"/>
      <c r="C60" s="56" t="s">
        <v>647</v>
      </c>
      <c r="D60" s="56">
        <v>2710</v>
      </c>
      <c r="E60" s="56">
        <v>1645</v>
      </c>
      <c r="F60" s="56">
        <v>1275</v>
      </c>
      <c r="G60" s="56">
        <v>540</v>
      </c>
      <c r="H60" s="56">
        <v>2195</v>
      </c>
      <c r="I60" s="56">
        <v>827</v>
      </c>
      <c r="J60" s="56">
        <v>1285</v>
      </c>
      <c r="K60" s="56">
        <v>611</v>
      </c>
      <c r="L60" s="56">
        <v>2905</v>
      </c>
      <c r="M60" s="56">
        <v>667</v>
      </c>
      <c r="N60" s="56"/>
      <c r="O60" s="56"/>
      <c r="P60" s="56">
        <f t="shared" si="14"/>
        <v>-1.1009285508369368E-2</v>
      </c>
      <c r="Q60" s="56">
        <f t="shared" si="15"/>
        <v>-4.4583906608026427E-2</v>
      </c>
      <c r="R60" s="56">
        <f t="shared" si="16"/>
        <v>0</v>
      </c>
      <c r="S60" s="56">
        <f t="shared" si="17"/>
        <v>3.9665256392431354E-2</v>
      </c>
      <c r="T60" s="56">
        <f t="shared" si="18"/>
        <v>1.1454878974766386E-2</v>
      </c>
      <c r="U60" s="56">
        <f t="shared" si="19"/>
        <v>1.4616581782828523E-2</v>
      </c>
      <c r="V60" s="56">
        <f t="shared" si="20"/>
        <v>7.2612532963709217E-2</v>
      </c>
      <c r="W60" s="56">
        <f t="shared" si="21"/>
        <v>9.8685011407537836E-3</v>
      </c>
      <c r="X60" s="56">
        <f t="shared" si="22"/>
        <v>2.9696505353852348E-2</v>
      </c>
      <c r="Y60" s="56">
        <f t="shared" si="23"/>
        <v>2.4280403707054515E-2</v>
      </c>
      <c r="Z60" s="56"/>
      <c r="AA60" s="56"/>
      <c r="AB60" s="56"/>
      <c r="AC60" s="56"/>
      <c r="AD60" s="56"/>
      <c r="AE60" s="56"/>
      <c r="AF60" s="56"/>
      <c r="AG60" s="56"/>
      <c r="AH60" s="56"/>
      <c r="AI60" s="56"/>
      <c r="AJ60" s="56"/>
      <c r="AK60" s="56"/>
      <c r="AL60" s="56"/>
      <c r="AM60" s="56"/>
    </row>
    <row r="61" spans="1:39">
      <c r="A61" s="56"/>
      <c r="B61" s="56"/>
      <c r="C61" s="56" t="s">
        <v>646</v>
      </c>
      <c r="D61" s="56">
        <v>2685</v>
      </c>
      <c r="E61" s="56">
        <v>1660</v>
      </c>
      <c r="F61" s="56">
        <v>1225</v>
      </c>
      <c r="G61" s="56">
        <v>527</v>
      </c>
      <c r="H61" s="56">
        <v>2200</v>
      </c>
      <c r="I61" s="56">
        <v>836</v>
      </c>
      <c r="J61" s="56">
        <v>1310</v>
      </c>
      <c r="K61" s="56">
        <v>608</v>
      </c>
      <c r="L61" s="56">
        <v>2935</v>
      </c>
      <c r="M61" s="56">
        <v>669</v>
      </c>
      <c r="N61" s="56"/>
      <c r="O61" s="56"/>
      <c r="P61" s="56">
        <f t="shared" si="14"/>
        <v>-9.2679069307815085E-3</v>
      </c>
      <c r="Q61" s="56">
        <f t="shared" si="15"/>
        <v>9.0772181511166797E-3</v>
      </c>
      <c r="R61" s="56">
        <f t="shared" si="16"/>
        <v>-4.000533461369913E-2</v>
      </c>
      <c r="S61" s="56">
        <f t="shared" si="17"/>
        <v>-2.4368591016957691E-2</v>
      </c>
      <c r="T61" s="56">
        <f t="shared" si="18"/>
        <v>2.2753138371356054E-3</v>
      </c>
      <c r="U61" s="56">
        <f t="shared" si="19"/>
        <v>1.0823918061010294E-2</v>
      </c>
      <c r="V61" s="56">
        <f t="shared" si="20"/>
        <v>1.9268418865876987E-2</v>
      </c>
      <c r="W61" s="56">
        <f t="shared" si="21"/>
        <v>-4.9220772054283319E-3</v>
      </c>
      <c r="X61" s="56">
        <f t="shared" si="22"/>
        <v>1.0274062976185284E-2</v>
      </c>
      <c r="Y61" s="56">
        <f t="shared" si="23"/>
        <v>2.9940142126046996E-3</v>
      </c>
      <c r="Z61" s="56"/>
      <c r="AA61" s="56"/>
      <c r="AB61" s="56"/>
      <c r="AC61" s="56"/>
      <c r="AD61" s="56"/>
      <c r="AE61" s="56"/>
      <c r="AF61" s="56"/>
      <c r="AG61" s="56"/>
      <c r="AH61" s="56"/>
      <c r="AI61" s="56"/>
      <c r="AJ61" s="56"/>
      <c r="AK61" s="56"/>
      <c r="AL61" s="56"/>
      <c r="AM61" s="56"/>
    </row>
    <row r="62" spans="1:39">
      <c r="A62" s="56"/>
      <c r="B62" s="56"/>
      <c r="C62" s="56" t="s">
        <v>645</v>
      </c>
      <c r="D62" s="56">
        <v>2640</v>
      </c>
      <c r="E62" s="56">
        <v>1665</v>
      </c>
      <c r="F62" s="56">
        <v>1230</v>
      </c>
      <c r="G62" s="56">
        <v>524</v>
      </c>
      <c r="H62" s="56">
        <v>2280</v>
      </c>
      <c r="I62" s="56">
        <v>840</v>
      </c>
      <c r="J62" s="56">
        <v>1290</v>
      </c>
      <c r="K62" s="56">
        <v>605</v>
      </c>
      <c r="L62" s="56">
        <v>2880</v>
      </c>
      <c r="M62" s="56">
        <v>668</v>
      </c>
      <c r="N62" s="56"/>
      <c r="O62" s="56"/>
      <c r="P62" s="56">
        <f t="shared" si="14"/>
        <v>-1.6901810802603254E-2</v>
      </c>
      <c r="Q62" s="56">
        <f t="shared" si="15"/>
        <v>3.0075210639553224E-3</v>
      </c>
      <c r="R62" s="56">
        <f t="shared" si="16"/>
        <v>4.0733253876358688E-3</v>
      </c>
      <c r="S62" s="56">
        <f t="shared" si="17"/>
        <v>-5.708864220320204E-3</v>
      </c>
      <c r="T62" s="56">
        <f t="shared" si="18"/>
        <v>3.5718082602079246E-2</v>
      </c>
      <c r="U62" s="56">
        <f t="shared" si="19"/>
        <v>4.7732787526575905E-3</v>
      </c>
      <c r="V62" s="56">
        <f t="shared" si="20"/>
        <v>-1.5384918839479456E-2</v>
      </c>
      <c r="W62" s="56">
        <f t="shared" si="21"/>
        <v>-4.9464239353255741E-3</v>
      </c>
      <c r="X62" s="56">
        <f t="shared" si="22"/>
        <v>-1.8917159132205225E-2</v>
      </c>
      <c r="Y62" s="56">
        <f t="shared" si="23"/>
        <v>-1.4958865915826911E-3</v>
      </c>
      <c r="Z62" s="56"/>
      <c r="AA62" s="56"/>
      <c r="AB62" s="56"/>
      <c r="AC62" s="56"/>
      <c r="AD62" s="56"/>
      <c r="AE62" s="56"/>
      <c r="AF62" s="56"/>
      <c r="AG62" s="56"/>
      <c r="AH62" s="56"/>
      <c r="AI62" s="56"/>
      <c r="AJ62" s="56"/>
      <c r="AK62" s="56"/>
      <c r="AL62" s="56"/>
      <c r="AM62" s="56"/>
    </row>
    <row r="63" spans="1:39">
      <c r="A63" s="56"/>
      <c r="B63" s="56"/>
      <c r="C63" s="56" t="s">
        <v>644</v>
      </c>
      <c r="D63" s="56">
        <v>2645</v>
      </c>
      <c r="E63" s="56">
        <v>1625</v>
      </c>
      <c r="F63" s="56">
        <v>1165</v>
      </c>
      <c r="G63" s="56">
        <v>515</v>
      </c>
      <c r="H63" s="56">
        <v>2250</v>
      </c>
      <c r="I63" s="56">
        <v>857</v>
      </c>
      <c r="J63" s="56">
        <v>1290</v>
      </c>
      <c r="K63" s="56">
        <v>600</v>
      </c>
      <c r="L63" s="56">
        <v>2915</v>
      </c>
      <c r="M63" s="56">
        <v>657</v>
      </c>
      <c r="N63" s="56"/>
      <c r="O63" s="56"/>
      <c r="P63" s="56">
        <f t="shared" si="14"/>
        <v>1.8921481520379623E-3</v>
      </c>
      <c r="Q63" s="56">
        <f t="shared" si="15"/>
        <v>-2.4317307650706357E-2</v>
      </c>
      <c r="R63" s="56">
        <f t="shared" si="16"/>
        <v>-5.4293082366662249E-2</v>
      </c>
      <c r="S63" s="56">
        <f t="shared" si="17"/>
        <v>-1.7324783657306018E-2</v>
      </c>
      <c r="T63" s="56">
        <f t="shared" si="18"/>
        <v>-1.324522675002068E-2</v>
      </c>
      <c r="U63" s="56">
        <f t="shared" si="19"/>
        <v>2.003602676042042E-2</v>
      </c>
      <c r="V63" s="56">
        <f t="shared" si="20"/>
        <v>0</v>
      </c>
      <c r="W63" s="56">
        <f t="shared" si="21"/>
        <v>-8.2988028146950658E-3</v>
      </c>
      <c r="X63" s="56">
        <f t="shared" si="22"/>
        <v>1.2079525654601041E-2</v>
      </c>
      <c r="Y63" s="56">
        <f t="shared" si="23"/>
        <v>-1.660415505203526E-2</v>
      </c>
      <c r="Z63" s="56"/>
      <c r="AA63" s="56"/>
      <c r="AB63" s="56"/>
      <c r="AC63" s="56"/>
      <c r="AD63" s="56"/>
      <c r="AE63" s="56"/>
      <c r="AF63" s="56"/>
      <c r="AG63" s="56"/>
      <c r="AH63" s="56"/>
      <c r="AI63" s="56"/>
      <c r="AJ63" s="56"/>
      <c r="AK63" s="56"/>
      <c r="AL63" s="56"/>
      <c r="AM63" s="56"/>
    </row>
    <row r="64" spans="1:39">
      <c r="A64" s="56"/>
      <c r="B64" s="56"/>
      <c r="C64" s="56" t="s">
        <v>643</v>
      </c>
      <c r="D64" s="56">
        <v>2470</v>
      </c>
      <c r="E64" s="56">
        <v>1605</v>
      </c>
      <c r="F64" s="56">
        <v>1125</v>
      </c>
      <c r="G64" s="56">
        <v>513</v>
      </c>
      <c r="H64" s="56">
        <v>2275</v>
      </c>
      <c r="I64" s="56">
        <v>827</v>
      </c>
      <c r="J64" s="56">
        <v>1235</v>
      </c>
      <c r="K64" s="56">
        <v>614</v>
      </c>
      <c r="L64" s="56">
        <v>2870</v>
      </c>
      <c r="M64" s="56">
        <v>662</v>
      </c>
      <c r="N64" s="56"/>
      <c r="O64" s="56"/>
      <c r="P64" s="56">
        <f t="shared" si="14"/>
        <v>-6.8452914670376841E-2</v>
      </c>
      <c r="Q64" s="56">
        <f t="shared" si="15"/>
        <v>-1.2384059199721666E-2</v>
      </c>
      <c r="R64" s="56">
        <f t="shared" si="16"/>
        <v>-3.4938051361280462E-2</v>
      </c>
      <c r="S64" s="56">
        <f t="shared" si="17"/>
        <v>-3.8910554929665647E-3</v>
      </c>
      <c r="T64" s="56">
        <f t="shared" si="18"/>
        <v>1.1049836186584935E-2</v>
      </c>
      <c r="U64" s="56">
        <f t="shared" si="19"/>
        <v>-3.5633223574088428E-2</v>
      </c>
      <c r="V64" s="56">
        <f t="shared" si="20"/>
        <v>-4.3571248293640188E-2</v>
      </c>
      <c r="W64" s="56">
        <f t="shared" si="21"/>
        <v>2.3065272930996188E-2</v>
      </c>
      <c r="X64" s="56">
        <f t="shared" si="22"/>
        <v>-1.5557790030926008E-2</v>
      </c>
      <c r="Y64" s="56">
        <f t="shared" si="23"/>
        <v>7.5815374523977531E-3</v>
      </c>
      <c r="Z64" s="56"/>
      <c r="AA64" s="56"/>
      <c r="AB64" s="56"/>
      <c r="AC64" s="56"/>
      <c r="AD64" s="56"/>
      <c r="AE64" s="56"/>
      <c r="AF64" s="56"/>
      <c r="AG64" s="56"/>
      <c r="AH64" s="56"/>
      <c r="AI64" s="56"/>
      <c r="AJ64" s="56"/>
      <c r="AK64" s="56"/>
      <c r="AL64" s="56"/>
      <c r="AM64" s="56"/>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X1" zoomScale="39" zoomScaleNormal="39" workbookViewId="0">
      <pane ySplit="1" topLeftCell="A2" activePane="bottomLeft" state="frozen"/>
      <selection pane="bottomLeft" activeCell="AN4" sqref="AN4:AW1001"/>
    </sheetView>
  </sheetViews>
  <sheetFormatPr defaultColWidth="8.6640625" defaultRowHeight="17"/>
  <cols>
    <col min="1" max="1" width="15.83203125" style="42" bestFit="1" customWidth="1"/>
    <col min="2" max="11" width="13" style="42" bestFit="1" customWidth="1"/>
    <col min="12" max="12" width="8.4140625" style="42" customWidth="1"/>
    <col min="13" max="13" width="15.83203125" style="42" bestFit="1" customWidth="1"/>
    <col min="14" max="15" width="16.08203125" style="42" bestFit="1" customWidth="1"/>
    <col min="16" max="16" width="17.4140625" style="42" bestFit="1" customWidth="1"/>
    <col min="17" max="20" width="16.08203125" style="42" bestFit="1" customWidth="1"/>
    <col min="21" max="21" width="17.4140625" style="42" bestFit="1" customWidth="1"/>
    <col min="22" max="23" width="16.08203125" style="42" bestFit="1" customWidth="1"/>
    <col min="24" max="24" width="8" style="42" customWidth="1"/>
    <col min="25" max="25" width="15.83203125" style="42" bestFit="1" customWidth="1"/>
    <col min="26" max="35" width="13" style="42" bestFit="1" customWidth="1"/>
    <col min="36" max="38" width="8.6640625" style="42"/>
    <col min="39" max="39" width="15.83203125" style="42" bestFit="1" customWidth="1"/>
    <col min="40" max="43" width="13" style="42" bestFit="1" customWidth="1"/>
    <col min="44" max="46" width="8.83203125" style="42" bestFit="1" customWidth="1"/>
    <col min="47" max="47" width="12.1640625" style="42" bestFit="1" customWidth="1"/>
    <col min="48" max="49" width="13" style="42" bestFit="1" customWidth="1"/>
    <col min="50" max="50" width="15.6640625" style="42" bestFit="1" customWidth="1"/>
    <col min="51" max="51" width="13" style="42" bestFit="1" customWidth="1"/>
    <col min="52" max="52" width="12.83203125" style="42" bestFit="1" customWidth="1"/>
    <col min="53" max="53" width="22.6640625" style="42" customWidth="1"/>
    <col min="54" max="54" width="15.83203125" style="42" bestFit="1" customWidth="1"/>
    <col min="55" max="55" width="16.08203125" style="42" bestFit="1" customWidth="1"/>
    <col min="56" max="57" width="8.6640625" style="42"/>
    <col min="58" max="58" width="15" style="42" customWidth="1"/>
    <col min="59" max="59" width="8.6640625" style="42"/>
    <col min="60" max="60" width="14.83203125" style="42" customWidth="1"/>
    <col min="61" max="61" width="13.9140625" style="42" customWidth="1"/>
    <col min="62" max="62" width="15.9140625" style="42" customWidth="1"/>
    <col min="63" max="67" width="8.6640625" style="42"/>
    <col min="68" max="68" width="20.25" style="42" customWidth="1"/>
    <col min="69" max="69" width="17.4140625" style="42" customWidth="1"/>
    <col min="70" max="16384" width="8.6640625" style="42"/>
  </cols>
  <sheetData>
    <row r="1" spans="1:56" ht="17.5" thickTop="1">
      <c r="A1" s="69" t="s">
        <v>724</v>
      </c>
      <c r="B1" s="70">
        <v>6669</v>
      </c>
      <c r="C1" s="71">
        <v>3533</v>
      </c>
      <c r="D1" s="72">
        <v>2059</v>
      </c>
      <c r="E1" s="71">
        <v>2357</v>
      </c>
      <c r="F1" s="72">
        <v>3008</v>
      </c>
      <c r="G1" s="70">
        <v>4763</v>
      </c>
      <c r="H1" s="71">
        <v>2454</v>
      </c>
      <c r="I1" s="72">
        <v>2207</v>
      </c>
      <c r="J1" s="71">
        <v>3661</v>
      </c>
      <c r="K1" s="73">
        <v>2327</v>
      </c>
      <c r="L1" s="56"/>
      <c r="M1" s="74" t="s">
        <v>724</v>
      </c>
      <c r="N1" s="75" t="s">
        <v>737</v>
      </c>
      <c r="O1" s="76" t="s">
        <v>757</v>
      </c>
      <c r="P1" s="77" t="s">
        <v>758</v>
      </c>
      <c r="Q1" s="76" t="s">
        <v>744</v>
      </c>
      <c r="R1" s="77" t="s">
        <v>759</v>
      </c>
      <c r="S1" s="75" t="s">
        <v>760</v>
      </c>
      <c r="T1" s="76" t="s">
        <v>761</v>
      </c>
      <c r="U1" s="77" t="s">
        <v>762</v>
      </c>
      <c r="V1" s="76" t="s">
        <v>763</v>
      </c>
      <c r="W1" s="78" t="s">
        <v>764</v>
      </c>
      <c r="X1" s="56"/>
      <c r="Y1" s="79" t="s">
        <v>724</v>
      </c>
      <c r="Z1" s="80" t="s">
        <v>739</v>
      </c>
      <c r="AA1" s="81" t="s">
        <v>773</v>
      </c>
      <c r="AB1" s="82" t="s">
        <v>774</v>
      </c>
      <c r="AC1" s="81" t="s">
        <v>746</v>
      </c>
      <c r="AD1" s="82" t="s">
        <v>775</v>
      </c>
      <c r="AE1" s="80" t="s">
        <v>776</v>
      </c>
      <c r="AF1" s="81" t="s">
        <v>777</v>
      </c>
      <c r="AG1" s="82" t="s">
        <v>778</v>
      </c>
      <c r="AH1" s="81" t="s">
        <v>779</v>
      </c>
      <c r="AI1" s="83" t="s">
        <v>780</v>
      </c>
      <c r="AJ1" s="56"/>
      <c r="AK1" s="56"/>
      <c r="AL1" s="56"/>
      <c r="AM1" s="84" t="s">
        <v>724</v>
      </c>
      <c r="AN1" s="85" t="s">
        <v>740</v>
      </c>
      <c r="AO1" s="86" t="s">
        <v>781</v>
      </c>
      <c r="AP1" s="87" t="s">
        <v>782</v>
      </c>
      <c r="AQ1" s="86" t="s">
        <v>747</v>
      </c>
      <c r="AR1" s="87" t="s">
        <v>783</v>
      </c>
      <c r="AS1" s="85" t="s">
        <v>784</v>
      </c>
      <c r="AT1" s="86" t="s">
        <v>785</v>
      </c>
      <c r="AU1" s="87" t="s">
        <v>786</v>
      </c>
      <c r="AV1" s="86" t="s">
        <v>787</v>
      </c>
      <c r="AW1" s="88" t="s">
        <v>788</v>
      </c>
      <c r="AX1" s="85" t="s">
        <v>725</v>
      </c>
      <c r="AY1" s="86" t="s">
        <v>726</v>
      </c>
      <c r="AZ1" s="87" t="s">
        <v>708</v>
      </c>
      <c r="BA1" s="87" t="s">
        <v>727</v>
      </c>
      <c r="BB1" s="89" t="s">
        <v>728</v>
      </c>
      <c r="BC1" s="90" t="s">
        <v>729</v>
      </c>
      <c r="BD1" s="56"/>
    </row>
    <row r="2" spans="1:56" ht="17.5" thickBot="1">
      <c r="A2" s="91">
        <v>1</v>
      </c>
      <c r="B2" s="120">
        <v>0.98179905520813304</v>
      </c>
      <c r="C2" s="120">
        <v>1.7753826063444444E-2</v>
      </c>
      <c r="D2" s="120">
        <v>9.5051307373728022E-2</v>
      </c>
      <c r="E2" s="120">
        <v>0.48195298330612713</v>
      </c>
      <c r="F2" s="120">
        <v>0.46054394610428706</v>
      </c>
      <c r="G2" s="120">
        <v>0.11321027007335838</v>
      </c>
      <c r="H2" s="120">
        <v>2.8408755451086787E-2</v>
      </c>
      <c r="I2" s="120">
        <v>0.58443115844723414</v>
      </c>
      <c r="J2" s="120">
        <v>0.4602176368934936</v>
      </c>
      <c r="K2" s="92">
        <v>0.93683511771728822</v>
      </c>
      <c r="L2" s="56"/>
      <c r="M2" s="93">
        <v>1</v>
      </c>
      <c r="N2" s="120">
        <v>2.0924096132012973</v>
      </c>
      <c r="O2" s="120">
        <v>-2.1025211134945057</v>
      </c>
      <c r="P2" s="120">
        <v>-1.3102756117630534</v>
      </c>
      <c r="Q2" s="120">
        <v>-4.5252602272777886E-2</v>
      </c>
      <c r="R2" s="120">
        <v>-9.9063449702973858E-2</v>
      </c>
      <c r="S2" s="120">
        <v>-1.2096309404696386</v>
      </c>
      <c r="T2" s="120">
        <v>-1.9047120566220967</v>
      </c>
      <c r="U2" s="120">
        <v>0.21324267591560947</v>
      </c>
      <c r="V2" s="120">
        <v>-9.9885442452905038E-2</v>
      </c>
      <c r="W2" s="94">
        <v>1.5287365618494786</v>
      </c>
      <c r="X2" s="56"/>
      <c r="Y2" s="95">
        <v>1</v>
      </c>
      <c r="Z2" s="120">
        <v>0</v>
      </c>
      <c r="AA2" s="120">
        <v>0</v>
      </c>
      <c r="AB2" s="120">
        <v>0</v>
      </c>
      <c r="AC2" s="120">
        <v>0</v>
      </c>
      <c r="AD2" s="120">
        <v>0</v>
      </c>
      <c r="AE2" s="120">
        <v>0</v>
      </c>
      <c r="AF2" s="120">
        <v>0</v>
      </c>
      <c r="AG2" s="120">
        <v>0</v>
      </c>
      <c r="AH2" s="120">
        <v>0</v>
      </c>
      <c r="AI2" s="96">
        <v>0</v>
      </c>
      <c r="AJ2" s="56"/>
      <c r="AK2" s="56"/>
      <c r="AL2" s="56"/>
      <c r="AM2" s="97">
        <v>1</v>
      </c>
      <c r="AN2" s="120">
        <v>0</v>
      </c>
      <c r="AO2" s="120">
        <v>0</v>
      </c>
      <c r="AP2" s="120">
        <v>0</v>
      </c>
      <c r="AQ2" s="120">
        <v>0</v>
      </c>
      <c r="AR2" s="120">
        <v>0</v>
      </c>
      <c r="AS2" s="120">
        <v>0</v>
      </c>
      <c r="AT2" s="120">
        <v>0</v>
      </c>
      <c r="AU2" s="120">
        <v>0</v>
      </c>
      <c r="AV2" s="120">
        <v>0</v>
      </c>
      <c r="AW2" s="120">
        <v>0</v>
      </c>
      <c r="AX2" s="120">
        <v>0</v>
      </c>
      <c r="AY2" s="120">
        <v>0</v>
      </c>
      <c r="AZ2" s="120">
        <v>0</v>
      </c>
      <c r="BA2" s="120">
        <v>0</v>
      </c>
      <c r="BB2" s="98">
        <v>0</v>
      </c>
      <c r="BC2" s="99">
        <v>4.2900000000000001E-2</v>
      </c>
      <c r="BD2" s="56"/>
    </row>
    <row r="3" spans="1:56">
      <c r="A3" s="91">
        <v>2</v>
      </c>
      <c r="B3" s="120">
        <v>0.91793077222862052</v>
      </c>
      <c r="C3" s="120">
        <v>0.94054319697239608</v>
      </c>
      <c r="D3" s="120">
        <v>0.92752455753899321</v>
      </c>
      <c r="E3" s="120">
        <v>0.89795214127102141</v>
      </c>
      <c r="F3" s="120">
        <v>0.61565952523102996</v>
      </c>
      <c r="G3" s="120">
        <v>0.83625163480990605</v>
      </c>
      <c r="H3" s="120">
        <v>0.1100500644250697</v>
      </c>
      <c r="I3" s="120">
        <v>0.82908825902575067</v>
      </c>
      <c r="J3" s="120">
        <v>0.60484848665923674</v>
      </c>
      <c r="K3" s="100">
        <v>0.71715061162221128</v>
      </c>
      <c r="L3" s="101"/>
      <c r="M3" s="102">
        <v>2</v>
      </c>
      <c r="N3" s="123">
        <v>1.3912868640787552</v>
      </c>
      <c r="O3" s="123">
        <v>1.5593498203834668</v>
      </c>
      <c r="P3" s="123">
        <v>1.4575997996081442</v>
      </c>
      <c r="Q3" s="123">
        <v>1.2699688746485089</v>
      </c>
      <c r="R3" s="123">
        <v>0.29410070846305336</v>
      </c>
      <c r="S3" s="123">
        <v>0.97916849936327044</v>
      </c>
      <c r="T3" s="123">
        <v>-1.2262619137350781</v>
      </c>
      <c r="U3" s="120">
        <v>0.95056846756323687</v>
      </c>
      <c r="V3" s="120">
        <v>0.26591713703077363</v>
      </c>
      <c r="W3" s="94">
        <v>0.57439759981493366</v>
      </c>
      <c r="X3" s="56"/>
      <c r="Y3" s="95">
        <v>2</v>
      </c>
      <c r="Z3" s="120">
        <f>(幕後結果!$AB$2+幕後結果!$AB$4*幕後結果_最佳化!$N1004)*12/3</f>
        <v>1.6790624333431332</v>
      </c>
      <c r="AA3" s="120">
        <f>(幕後結果!$AC$2+幕後結果!$AC$4*幕後結果_最佳化!$O1004)*12/3</f>
        <v>3.9486469817359136</v>
      </c>
      <c r="AB3" s="120">
        <f>(幕後結果!$AD$2+幕後結果!$AD$4*幕後結果_最佳化!$P1004)*12/3</f>
        <v>2.8762670227678733</v>
      </c>
      <c r="AC3" s="120">
        <f>(幕後結果!$AE$2+幕後結果!$AE$4*幕後結果_最佳化!$Q1004)*12/3</f>
        <v>1.932945416988326</v>
      </c>
      <c r="AD3" s="120">
        <f>(幕後結果!$AF$2+幕後結果!$AF$4*幕後結果_最佳化!$R1004)*12/3</f>
        <v>0.25163692714811431</v>
      </c>
      <c r="AE3" s="120">
        <f>(幕後結果!$AG$2+幕後結果!$AG$4*幕後結果_最佳化!$S1004)*12/3</f>
        <v>1.149652814575147</v>
      </c>
      <c r="AF3" s="120">
        <f>(幕後結果!$AH$2+幕後結果!$AH$4*幕後結果_最佳化!$T1004)*12/3</f>
        <v>0.82922671985993501</v>
      </c>
      <c r="AG3" s="120">
        <f>(幕後結果!$AI$2+幕後結果!$AI$4*幕後結果_最佳化!$U1004)*12/3</f>
        <v>0.40543488442025644</v>
      </c>
      <c r="AH3" s="120">
        <f>(幕後結果!$AJ$2+幕後結果!$AJ$4*幕後結果_最佳化!$V1004)*12/3</f>
        <v>-1.8029808982274798E-2</v>
      </c>
      <c r="AI3" s="96">
        <f>(幕後結果!$AK$2+幕後結果!$AK$4*幕後結果_最佳化!$W1004)*12/3</f>
        <v>1.5653019551392866</v>
      </c>
      <c r="AJ3" s="56"/>
      <c r="AK3" s="56"/>
      <c r="AL3" s="56"/>
      <c r="AM3" s="97">
        <v>2</v>
      </c>
      <c r="AN3" s="124">
        <f>B1004/SUM($B1004:$K1004)</f>
        <v>0.11453394122017196</v>
      </c>
      <c r="AO3" s="124">
        <f t="shared" ref="AO3:AW3" si="0">C1004/SUM($B1004:$K1004)</f>
        <v>0.10031539759401548</v>
      </c>
      <c r="AP3" s="124">
        <f t="shared" si="0"/>
        <v>1.6013368010734795E-2</v>
      </c>
      <c r="AQ3" s="124">
        <f t="shared" si="0"/>
        <v>0.12594367925966629</v>
      </c>
      <c r="AR3" s="124">
        <f t="shared" si="0"/>
        <v>7.8112284098300108E-2</v>
      </c>
      <c r="AS3" s="124">
        <f t="shared" si="0"/>
        <v>2.5128687403415801E-2</v>
      </c>
      <c r="AT3" s="124">
        <f t="shared" si="0"/>
        <v>0.19406425329806121</v>
      </c>
      <c r="AU3" s="124">
        <f t="shared" si="0"/>
        <v>8.4869957139333804E-2</v>
      </c>
      <c r="AV3" s="124">
        <f t="shared" si="0"/>
        <v>8.0434727179466425E-2</v>
      </c>
      <c r="AW3" s="124">
        <f t="shared" si="0"/>
        <v>0.18058370479683425</v>
      </c>
      <c r="AX3" s="124">
        <f>SUM(AN3:AW3)</f>
        <v>1</v>
      </c>
      <c r="AY3" s="124">
        <f>SUMPRODUCT(AN3:AW3,幕後結果_最佳化!$Z$1005:$AI$1005)</f>
        <v>0.14941347330596205</v>
      </c>
      <c r="AZ3" s="124">
        <f>(SUMPRODUCT(AN3:AW3,MMULT(AN3:AW3,幕後結果!$AB$9:$AK$18)))*252</f>
        <v>5.3682472464604017E-2</v>
      </c>
      <c r="BA3" s="124">
        <f>AZ3^0.5</f>
        <v>0.23169478298961332</v>
      </c>
      <c r="BB3" s="119">
        <f>(AY3-$BC$2)/$BA3</f>
        <v>0.45971459491488403</v>
      </c>
      <c r="BC3" s="103" t="s">
        <v>730</v>
      </c>
      <c r="BD3" s="56"/>
    </row>
    <row r="4" spans="1:56">
      <c r="A4" s="91">
        <v>3</v>
      </c>
      <c r="B4" s="120">
        <v>0.71726991064715095</v>
      </c>
      <c r="C4" s="120">
        <v>0.24603869884257912</v>
      </c>
      <c r="D4" s="120">
        <v>2.4268100869976772E-2</v>
      </c>
      <c r="E4" s="120">
        <v>0.36045752527831043</v>
      </c>
      <c r="F4" s="120">
        <v>0.75788834861980958</v>
      </c>
      <c r="G4" s="120">
        <v>0.50728051997923473</v>
      </c>
      <c r="H4" s="120">
        <v>0.23692108915853227</v>
      </c>
      <c r="I4" s="120">
        <v>0.23242806081742917</v>
      </c>
      <c r="J4" s="120">
        <v>0.22325447490903438</v>
      </c>
      <c r="K4" s="100">
        <v>0.13316482035407162</v>
      </c>
      <c r="L4" s="101"/>
      <c r="M4" s="102">
        <v>3</v>
      </c>
      <c r="N4" s="123">
        <v>0.57475030738727384</v>
      </c>
      <c r="O4" s="123">
        <v>-0.68700845932017873</v>
      </c>
      <c r="P4" s="123">
        <v>-1.9726434258615475</v>
      </c>
      <c r="Q4" s="123">
        <v>-0.35723611609455985</v>
      </c>
      <c r="R4" s="123">
        <v>0.69952610807826687</v>
      </c>
      <c r="S4" s="123">
        <v>1.825057034343483E-2</v>
      </c>
      <c r="T4" s="123">
        <v>-0.71624160313763552</v>
      </c>
      <c r="U4" s="120">
        <v>-0.73087399461877611</v>
      </c>
      <c r="V4" s="120">
        <v>-0.76124800567699369</v>
      </c>
      <c r="W4" s="94">
        <v>-1.1115547422494385</v>
      </c>
      <c r="X4" s="56"/>
      <c r="Y4" s="95">
        <v>3</v>
      </c>
      <c r="Z4" s="120">
        <f>(幕後結果!$AB$2+幕後結果!$AB$4*幕後結果_最佳化!$N1005)*12/3</f>
        <v>0.66529114731033978</v>
      </c>
      <c r="AA4" s="120">
        <f>(幕後結果!$AC$2+幕後結果!$AC$4*幕後結果_最佳化!$O1005)*12/3</f>
        <v>1.090630739098245</v>
      </c>
      <c r="AB4" s="120">
        <f>(幕後結果!$AD$2+幕後結果!$AD$4*幕後結果_最佳化!$P1005)*12/3</f>
        <v>-2.5267666719797459</v>
      </c>
      <c r="AC4" s="120">
        <f>(幕後結果!$AE$2+幕後結果!$AE$4*幕後結果_最佳化!$Q1005)*12/3</f>
        <v>0.38856583462043176</v>
      </c>
      <c r="AD4" s="120">
        <f>(幕後結果!$AF$2+幕後結果!$AF$4*幕後結果_最佳化!$R1005)*12/3</f>
        <v>-0.14638060687480947</v>
      </c>
      <c r="AE4" s="120">
        <f>(幕後結果!$AG$2+幕後結果!$AG$4*幕後結果_最佳化!$S1005)*12/3</f>
        <v>-0.83550234718472083</v>
      </c>
      <c r="AF4" s="120">
        <f>(幕後結果!$AH$2+幕後結果!$AH$4*幕後結果_最佳化!$T1005)*12/3</f>
        <v>-0.32871074647123816</v>
      </c>
      <c r="AG4" s="120">
        <f>(幕後結果!$AI$2+幕後結果!$AI$4*幕後結果_最佳化!$U1005)*12/3</f>
        <v>-0.58436964010683612</v>
      </c>
      <c r="AH4" s="120">
        <f>(幕後結果!$AJ$2+幕後結果!$AJ$4*幕後結果_最佳化!$V1005)*12/3</f>
        <v>-2.9114470652867137</v>
      </c>
      <c r="AI4" s="96">
        <f>(幕後結果!$AK$2+幕後結果!$AK$4*幕後結果_最佳化!$W1005)*12/3</f>
        <v>-0.25397869597719114</v>
      </c>
      <c r="AJ4" s="56"/>
      <c r="AK4" s="56"/>
      <c r="AL4" s="56"/>
      <c r="AM4" s="97">
        <v>3</v>
      </c>
      <c r="AN4" s="124">
        <f t="shared" ref="AN4:AN67" si="1">B1005/SUM($B1005:$K1005)</f>
        <v>4.5572554871741243E-2</v>
      </c>
      <c r="AO4" s="124">
        <f t="shared" ref="AO4:AO67" si="2">C1005/SUM($B1005:$K1005)</f>
        <v>0.21635320462061697</v>
      </c>
      <c r="AP4" s="124">
        <f t="shared" ref="AP4:AP67" si="3">D1005/SUM($B1005:$K1005)</f>
        <v>1.1559083602222778E-2</v>
      </c>
      <c r="AQ4" s="124">
        <f t="shared" ref="AQ4:AQ67" si="4">E1005/SUM($B1005:$K1005)</f>
        <v>6.4544367952729095E-2</v>
      </c>
      <c r="AR4" s="124">
        <f t="shared" ref="AR4:AR67" si="5">F1005/SUM($B1005:$K1005)</f>
        <v>2.1798961075096775E-2</v>
      </c>
      <c r="AS4" s="124">
        <f t="shared" ref="AS4:AS67" si="6">G1005/SUM($B1005:$K1005)</f>
        <v>0.28971145480950994</v>
      </c>
      <c r="AT4" s="124">
        <f t="shared" ref="AT4:AT67" si="7">H1005/SUM($B1005:$K1005)</f>
        <v>0.14129751519213754</v>
      </c>
      <c r="AU4" s="124">
        <f t="shared" ref="AU4:AU67" si="8">I1005/SUM($B1005:$K1005)</f>
        <v>2.5897161279050838E-3</v>
      </c>
      <c r="AV4" s="124">
        <f t="shared" ref="AV4:AV67" si="9">J1005/SUM($B1005:$K1005)</f>
        <v>0.15269611378067077</v>
      </c>
      <c r="AW4" s="124">
        <f t="shared" ref="AW4:AW67" si="10">K1005/SUM($B1005:$K1005)</f>
        <v>5.3877027967369977E-2</v>
      </c>
      <c r="AX4" s="124">
        <f t="shared" ref="AX4:AX67" si="11">SUM(AN4:AW4)</f>
        <v>1</v>
      </c>
      <c r="AY4" s="124">
        <f>SUMPRODUCT(AN4:AW4,幕後結果_最佳化!$Z$1005:$AI$1005)</f>
        <v>-0.11919445598390085</v>
      </c>
      <c r="AZ4" s="124">
        <f>(SUMPRODUCT(AN4:AW4,MMULT(AN4:AW4,幕後結果!$AB$9:$AK$18)))*252</f>
        <v>9.1289725106384431E-2</v>
      </c>
      <c r="BA4" s="124">
        <f t="shared" ref="BA4:BA67" si="12">AZ4^0.5</f>
        <v>0.30214189564902189</v>
      </c>
      <c r="BB4" s="119">
        <f t="shared" ref="BB4:BB67" si="13">(AY4-$BC$2)/$BA4</f>
        <v>-0.53648454027108894</v>
      </c>
      <c r="BC4" s="56"/>
      <c r="BD4" s="56"/>
    </row>
    <row r="5" spans="1:56">
      <c r="A5" s="91">
        <v>4</v>
      </c>
      <c r="B5" s="120">
        <v>0.3972081607518354</v>
      </c>
      <c r="C5" s="120">
        <v>0.23727695305908192</v>
      </c>
      <c r="D5" s="120">
        <v>0.6615165299355974</v>
      </c>
      <c r="E5" s="120">
        <v>0.58369342573749616</v>
      </c>
      <c r="F5" s="120">
        <v>0.22976075322769685</v>
      </c>
      <c r="G5" s="120">
        <v>0.86026895815909254</v>
      </c>
      <c r="H5" s="120">
        <v>0.59287030722511513</v>
      </c>
      <c r="I5" s="120">
        <v>3.9106400112901785E-2</v>
      </c>
      <c r="J5" s="120">
        <v>2.5164600666965686E-2</v>
      </c>
      <c r="K5" s="100">
        <v>0.13296885629796784</v>
      </c>
      <c r="L5" s="101"/>
      <c r="M5" s="102">
        <v>4</v>
      </c>
      <c r="N5" s="123">
        <v>-0.26058012076668668</v>
      </c>
      <c r="O5" s="123">
        <v>-0.71508923378126754</v>
      </c>
      <c r="P5" s="123">
        <v>0.41660556235355745</v>
      </c>
      <c r="Q5" s="123">
        <v>0.21135130866586999</v>
      </c>
      <c r="R5" s="123">
        <v>-0.73963498675194272</v>
      </c>
      <c r="S5" s="123">
        <v>1.0815285146407814</v>
      </c>
      <c r="T5" s="123">
        <v>0.23493473986251742</v>
      </c>
      <c r="U5" s="120">
        <v>-1.7611512880680209</v>
      </c>
      <c r="V5" s="120">
        <v>-1.9571553942233166</v>
      </c>
      <c r="W5" s="94">
        <v>-1.1124662986592551</v>
      </c>
      <c r="X5" s="56"/>
      <c r="Y5" s="95">
        <v>4</v>
      </c>
      <c r="Z5" s="120">
        <f>(幕後結果!$AB$2+幕後結果!$AB$4*幕後結果_最佳化!$N1006)*12/3</f>
        <v>-0.37181367729573211</v>
      </c>
      <c r="AA5" s="120">
        <f>(幕後結果!$AC$2+幕後結果!$AC$4*幕後結果_最佳化!$O1006)*12/3</f>
        <v>0.51113467029441872</v>
      </c>
      <c r="AB5" s="120">
        <f>(幕後結果!$AD$2+幕後結果!$AD$4*幕後結果_最佳化!$P1006)*12/3</f>
        <v>-0.94535373249758303</v>
      </c>
      <c r="AC5" s="120">
        <f>(幕後結果!$AE$2+幕後結果!$AE$4*幕後結果_最佳化!$Q1006)*12/3</f>
        <v>0.56055185698753673</v>
      </c>
      <c r="AD5" s="120">
        <f>(幕後結果!$AF$2+幕後結果!$AF$4*幕後結果_最佳化!$R1006)*12/3</f>
        <v>-1.0061899597518884</v>
      </c>
      <c r="AE5" s="120">
        <f>(幕後結果!$AG$2+幕後結果!$AG$4*幕後結果_最佳化!$S1006)*12/3</f>
        <v>-3.3941820412111134E-2</v>
      </c>
      <c r="AF5" s="120">
        <f>(幕後結果!$AH$2+幕後結果!$AH$4*幕後結果_最佳化!$T1006)*12/3</f>
        <v>0.68324573987783399</v>
      </c>
      <c r="AG5" s="120">
        <f>(幕後結果!$AI$2+幕後結果!$AI$4*幕後結果_最佳化!$U1006)*12/3</f>
        <v>-1.0186315349567621</v>
      </c>
      <c r="AH5" s="120">
        <f>(幕後結果!$AJ$2+幕後結果!$AJ$4*幕後結果_最佳化!$V1006)*12/3</f>
        <v>-4.2418864123041313</v>
      </c>
      <c r="AI5" s="96">
        <f>(幕後結果!$AK$2+幕後結果!$AK$4*幕後結果_最佳化!$W1006)*12/3</f>
        <v>-0.51451632251848189</v>
      </c>
      <c r="AJ5" s="56"/>
      <c r="AK5" s="56"/>
      <c r="AL5" s="56"/>
      <c r="AM5" s="97">
        <v>4</v>
      </c>
      <c r="AN5" s="124">
        <f t="shared" si="1"/>
        <v>9.2911946742280691E-2</v>
      </c>
      <c r="AO5" s="124">
        <f t="shared" si="2"/>
        <v>0.18247394320596835</v>
      </c>
      <c r="AP5" s="124">
        <f t="shared" si="3"/>
        <v>0.18950884239477947</v>
      </c>
      <c r="AQ5" s="124">
        <f t="shared" si="4"/>
        <v>2.4617148829077253E-2</v>
      </c>
      <c r="AR5" s="124">
        <f t="shared" si="5"/>
        <v>8.8720759270416311E-2</v>
      </c>
      <c r="AS5" s="124">
        <f t="shared" si="6"/>
        <v>3.4511174386827187E-3</v>
      </c>
      <c r="AT5" s="124">
        <f t="shared" si="7"/>
        <v>0.1191081503948765</v>
      </c>
      <c r="AU5" s="124">
        <f t="shared" si="8"/>
        <v>6.7358395744133603E-2</v>
      </c>
      <c r="AV5" s="124">
        <f t="shared" si="9"/>
        <v>0.19279301067032678</v>
      </c>
      <c r="AW5" s="124">
        <f t="shared" si="10"/>
        <v>3.9056685309458584E-2</v>
      </c>
      <c r="AX5" s="124">
        <f t="shared" si="11"/>
        <v>1.0000000000000002</v>
      </c>
      <c r="AY5" s="124">
        <f>SUMPRODUCT(AN5:AW5,幕後結果_最佳化!$Z$1005:$AI$1005)</f>
        <v>-0.21634535769677096</v>
      </c>
      <c r="AZ5" s="124">
        <f>(SUMPRODUCT(AN5:AW5,MMULT(AN5:AW5,幕後結果!$AB$9:$AK$18)))*252</f>
        <v>0.10378642422167614</v>
      </c>
      <c r="BA5" s="124">
        <f t="shared" si="12"/>
        <v>0.32215900456401358</v>
      </c>
      <c r="BB5" s="119">
        <f t="shared" si="13"/>
        <v>-0.80471243710109752</v>
      </c>
      <c r="BC5" s="56"/>
      <c r="BD5" s="56"/>
    </row>
    <row r="6" spans="1:56">
      <c r="A6" s="91">
        <v>5</v>
      </c>
      <c r="B6" s="120">
        <v>0.30986924048866871</v>
      </c>
      <c r="C6" s="120">
        <v>0.63972813227734338</v>
      </c>
      <c r="D6" s="120">
        <v>0.85605327442545964</v>
      </c>
      <c r="E6" s="120">
        <v>0.62853177589947062</v>
      </c>
      <c r="F6" s="120">
        <v>0.23450788374177578</v>
      </c>
      <c r="G6" s="120">
        <v>0.37219860976117625</v>
      </c>
      <c r="H6" s="120">
        <v>0.34257523048446803</v>
      </c>
      <c r="I6" s="120">
        <v>0.85510003596787176</v>
      </c>
      <c r="J6" s="120">
        <v>7.9524597950686449E-4</v>
      </c>
      <c r="K6" s="100">
        <v>0.25860026494285449</v>
      </c>
      <c r="L6" s="101"/>
      <c r="M6" s="102">
        <v>5</v>
      </c>
      <c r="N6" s="123">
        <v>-0.4962210217597483</v>
      </c>
      <c r="O6" s="123">
        <v>0.357732197422789</v>
      </c>
      <c r="P6" s="123">
        <v>1.0627541631509656</v>
      </c>
      <c r="Q6" s="123">
        <v>0.32796721930051764</v>
      </c>
      <c r="R6" s="123">
        <v>-0.72408139252111392</v>
      </c>
      <c r="S6" s="123">
        <v>-0.32603586571966697</v>
      </c>
      <c r="T6" s="123">
        <v>-0.4054449700528821</v>
      </c>
      <c r="U6" s="120">
        <v>1.0585606229012927</v>
      </c>
      <c r="V6" s="120">
        <v>-3.1576448526819032</v>
      </c>
      <c r="W6" s="94">
        <v>-0.64766672578229134</v>
      </c>
      <c r="X6" s="56"/>
      <c r="Y6" s="95">
        <v>5</v>
      </c>
      <c r="Z6" s="120">
        <f>(幕後結果!$AB$2+幕後結果!$AB$4*幕後結果_最佳化!$N1007)*12/3</f>
        <v>-0.6643737314464031</v>
      </c>
      <c r="AA6" s="120">
        <f>(幕後結果!$AC$2+幕後結果!$AC$4*幕後結果_最佳化!$O1007)*12/3</f>
        <v>1.4637900422376351</v>
      </c>
      <c r="AB6" s="120">
        <f>(幕後結果!$AD$2+幕後結果!$AD$4*幕後結果_最佳化!$P1007)*12/3</f>
        <v>-8.1367017990532364E-2</v>
      </c>
      <c r="AC6" s="120">
        <f>(幕後結果!$AE$2+幕後結果!$AE$4*幕後結果_最佳化!$Q1007)*12/3</f>
        <v>0.56409793920942664</v>
      </c>
      <c r="AD6" s="120">
        <f>(幕後結果!$AF$2+幕後結果!$AF$4*幕後結果_最佳化!$R1007)*12/3</f>
        <v>-0.8764546008555647</v>
      </c>
      <c r="AE6" s="120">
        <f>(幕後結果!$AG$2+幕後結果!$AG$4*幕後結果_最佳化!$S1007)*12/3</f>
        <v>-1.3244895645807238</v>
      </c>
      <c r="AF6" s="120">
        <f>(幕後結果!$AH$2+幕後結果!$AH$4*幕後結果_最佳化!$T1007)*12/3</f>
        <v>6.9377835994167025E-2</v>
      </c>
      <c r="AG6" s="120">
        <f>(幕後結果!$AI$2+幕後結果!$AI$4*幕後結果_最佳化!$U1007)*12/3</f>
        <v>7.7243605086792122E-2</v>
      </c>
      <c r="AH6" s="120">
        <f>(幕後結果!$AJ$2+幕後結果!$AJ$4*幕後結果_最佳化!$V1007)*12/3</f>
        <v>-5.9901418402341475</v>
      </c>
      <c r="AI6" s="96">
        <f>(幕後結果!$AK$2+幕後結果!$AK$4*幕後結果_最佳化!$W1007)*12/3</f>
        <v>0.56010168148614092</v>
      </c>
      <c r="AJ6" s="56"/>
      <c r="AK6" s="56"/>
      <c r="AL6" s="56"/>
      <c r="AM6" s="97">
        <v>5</v>
      </c>
      <c r="AN6" s="124">
        <f t="shared" si="1"/>
        <v>8.1196468405428143E-2</v>
      </c>
      <c r="AO6" s="124">
        <f t="shared" si="2"/>
        <v>0.16489108747934381</v>
      </c>
      <c r="AP6" s="124">
        <f t="shared" si="3"/>
        <v>8.8656764193721038E-2</v>
      </c>
      <c r="AQ6" s="124">
        <f t="shared" si="4"/>
        <v>1.9247343180145735E-2</v>
      </c>
      <c r="AR6" s="124">
        <f t="shared" si="5"/>
        <v>0.15880791447768303</v>
      </c>
      <c r="AS6" s="124">
        <f t="shared" si="6"/>
        <v>5.1740611769130557E-2</v>
      </c>
      <c r="AT6" s="124">
        <f t="shared" si="7"/>
        <v>0.1482148927710481</v>
      </c>
      <c r="AU6" s="124">
        <f t="shared" si="8"/>
        <v>0.17792164716103531</v>
      </c>
      <c r="AV6" s="124">
        <f t="shared" si="9"/>
        <v>3.6673618463277179E-2</v>
      </c>
      <c r="AW6" s="124">
        <f t="shared" si="10"/>
        <v>7.2649652099186848E-2</v>
      </c>
      <c r="AX6" s="124">
        <f t="shared" si="11"/>
        <v>0.99999999999999989</v>
      </c>
      <c r="AY6" s="124">
        <f>SUMPRODUCT(AN6:AW6,幕後結果_最佳化!$Z$1005:$AI$1005)</f>
        <v>2.8000094726068854E-2</v>
      </c>
      <c r="AZ6" s="124">
        <f>(SUMPRODUCT(AN6:AW6,MMULT(AN6:AW6,幕後結果!$AB$9:$AK$18)))*252</f>
        <v>5.8526650138087555E-2</v>
      </c>
      <c r="BA6" s="124">
        <f t="shared" si="12"/>
        <v>0.24192281855601708</v>
      </c>
      <c r="BB6" s="119">
        <f t="shared" si="13"/>
        <v>-6.1589499340596855E-2</v>
      </c>
      <c r="BC6" s="56"/>
      <c r="BD6" s="56"/>
    </row>
    <row r="7" spans="1:56">
      <c r="A7" s="91">
        <v>6</v>
      </c>
      <c r="B7" s="120">
        <v>0.11012653018977581</v>
      </c>
      <c r="C7" s="120">
        <v>0.80067844929823084</v>
      </c>
      <c r="D7" s="120">
        <v>0.97398979800507202</v>
      </c>
      <c r="E7" s="120">
        <v>0.73805530054491686</v>
      </c>
      <c r="F7" s="120">
        <v>0.339620032744262</v>
      </c>
      <c r="G7" s="120">
        <v>0.87931848621029962</v>
      </c>
      <c r="H7" s="120">
        <v>0.94164973038565081</v>
      </c>
      <c r="I7" s="120">
        <v>0.85700429199522499</v>
      </c>
      <c r="J7" s="120">
        <v>0.33460847349444633</v>
      </c>
      <c r="K7" s="100">
        <v>0.95670987889338632</v>
      </c>
      <c r="L7" s="101"/>
      <c r="M7" s="102">
        <v>6</v>
      </c>
      <c r="N7" s="123">
        <v>-1.2258554919005136</v>
      </c>
      <c r="O7" s="123">
        <v>0.84404707338960283</v>
      </c>
      <c r="P7" s="123">
        <v>1.9429648620338416</v>
      </c>
      <c r="Q7" s="123">
        <v>0.6373615018015526</v>
      </c>
      <c r="R7" s="123">
        <v>-0.41350035076173347</v>
      </c>
      <c r="S7" s="123">
        <v>1.1715867069808166</v>
      </c>
      <c r="T7" s="123">
        <v>1.5687742981331363</v>
      </c>
      <c r="U7" s="120">
        <v>1.0669566405424811</v>
      </c>
      <c r="V7" s="120">
        <v>-0.42722294989675486</v>
      </c>
      <c r="W7" s="94">
        <v>1.7137195632595217</v>
      </c>
      <c r="X7" s="56"/>
      <c r="Y7" s="95">
        <v>6</v>
      </c>
      <c r="Z7" s="120">
        <f>(幕後結果!$AB$2+幕後結果!$AB$4*幕後結果_最佳化!$N1008)*12/3</f>
        <v>-1.5702516974318741</v>
      </c>
      <c r="AA7" s="120">
        <f>(幕後結果!$AC$2+幕後結果!$AC$4*幕後結果_最佳化!$O1008)*12/3</f>
        <v>1.485186637355228</v>
      </c>
      <c r="AB7" s="120">
        <f>(幕後結果!$AD$2+幕後結果!$AD$4*幕後結果_最佳化!$P1008)*12/3</f>
        <v>0.24897375848628234</v>
      </c>
      <c r="AC7" s="120">
        <f>(幕後結果!$AE$2+幕後結果!$AE$4*幕後結果_最佳化!$Q1008)*12/3</f>
        <v>0.58393651688092663</v>
      </c>
      <c r="AD7" s="120">
        <f>(幕後結果!$AF$2+幕後結果!$AF$4*幕後結果_最佳化!$R1008)*12/3</f>
        <v>-0.64776980918525739</v>
      </c>
      <c r="AE7" s="120">
        <f>(幕後結果!$AG$2+幕後結果!$AG$4*幕後結果_最佳化!$S1008)*12/3</f>
        <v>0.1835627883455675</v>
      </c>
      <c r="AF7" s="120">
        <f>(幕後結果!$AH$2+幕後結果!$AH$4*幕後結果_最佳化!$T1008)*12/3</f>
        <v>2.1463721680180674</v>
      </c>
      <c r="AG7" s="120">
        <f>(幕後結果!$AI$2+幕後結果!$AI$4*幕後結果_最佳化!$U1008)*12/3</f>
        <v>0.22484651889948626</v>
      </c>
      <c r="AH7" s="120">
        <f>(幕後結果!$AJ$2+幕後結果!$AJ$4*幕後結果_最佳化!$V1008)*12/3</f>
        <v>-1.7474660263585851</v>
      </c>
      <c r="AI7" s="96">
        <f>(幕後結果!$AK$2+幕後結果!$AK$4*幕後結果_最佳化!$W1008)*12/3</f>
        <v>2.019596886647951</v>
      </c>
      <c r="AJ7" s="56"/>
      <c r="AK7" s="56"/>
      <c r="AL7" s="56"/>
      <c r="AM7" s="97">
        <v>6</v>
      </c>
      <c r="AN7" s="124">
        <f t="shared" si="1"/>
        <v>0.10040770912612303</v>
      </c>
      <c r="AO7" s="124">
        <f t="shared" si="2"/>
        <v>8.8820846325345204E-2</v>
      </c>
      <c r="AP7" s="124">
        <f t="shared" si="3"/>
        <v>9.6073248128963021E-2</v>
      </c>
      <c r="AQ7" s="124">
        <f t="shared" si="4"/>
        <v>0.11156558918788835</v>
      </c>
      <c r="AR7" s="124">
        <f t="shared" si="5"/>
        <v>0.14132995681509219</v>
      </c>
      <c r="AS7" s="124">
        <f t="shared" si="6"/>
        <v>9.6306194109420304E-2</v>
      </c>
      <c r="AT7" s="124">
        <f t="shared" si="7"/>
        <v>6.5550283217569491E-2</v>
      </c>
      <c r="AU7" s="124">
        <f t="shared" si="8"/>
        <v>0.13998722638330921</v>
      </c>
      <c r="AV7" s="124">
        <f t="shared" si="9"/>
        <v>0.12393248171037857</v>
      </c>
      <c r="AW7" s="124">
        <f t="shared" si="10"/>
        <v>3.6026464995910723E-2</v>
      </c>
      <c r="AX7" s="124">
        <f t="shared" si="11"/>
        <v>1.0000000000000002</v>
      </c>
      <c r="AY7" s="124">
        <f>SUMPRODUCT(AN7:AW7,幕後結果_最佳化!$Z$1005:$AI$1005)</f>
        <v>-0.268390263513131</v>
      </c>
      <c r="AZ7" s="124">
        <f>(SUMPRODUCT(AN7:AW7,MMULT(AN7:AW7,幕後結果!$AB$9:$AK$18)))*252</f>
        <v>6.3725404914064934E-2</v>
      </c>
      <c r="BA7" s="124">
        <f t="shared" si="12"/>
        <v>0.25243891323261741</v>
      </c>
      <c r="BB7" s="119">
        <f t="shared" si="13"/>
        <v>-1.2331310554576951</v>
      </c>
      <c r="BC7" s="56"/>
      <c r="BD7" s="56"/>
    </row>
    <row r="8" spans="1:56">
      <c r="A8" s="91">
        <v>7</v>
      </c>
      <c r="B8" s="120">
        <v>0.36508345743246107</v>
      </c>
      <c r="C8" s="120">
        <v>0.78135797407405794</v>
      </c>
      <c r="D8" s="120">
        <v>0.50974951332696472</v>
      </c>
      <c r="E8" s="120">
        <v>0.55075100450398673</v>
      </c>
      <c r="F8" s="120">
        <v>0.82585151810455626</v>
      </c>
      <c r="G8" s="120">
        <v>0.19912268923045184</v>
      </c>
      <c r="H8" s="120">
        <v>0.86467031173387809</v>
      </c>
      <c r="I8" s="120">
        <v>0.17408853172702043</v>
      </c>
      <c r="J8" s="120">
        <v>0.37308583849017829</v>
      </c>
      <c r="K8" s="100">
        <v>0.9017309063730361</v>
      </c>
      <c r="L8" s="101"/>
      <c r="M8" s="102">
        <v>7</v>
      </c>
      <c r="N8" s="123">
        <v>-0.34490350585615109</v>
      </c>
      <c r="O8" s="123">
        <v>0.77678767104536872</v>
      </c>
      <c r="P8" s="123">
        <v>2.4440838859181805E-2</v>
      </c>
      <c r="Q8" s="123">
        <v>0.12755898516453765</v>
      </c>
      <c r="R8" s="123">
        <v>0.93789774183986463</v>
      </c>
      <c r="S8" s="123">
        <v>-0.84475905726619427</v>
      </c>
      <c r="T8" s="123">
        <v>1.1015453542765266</v>
      </c>
      <c r="U8" s="120">
        <v>-0.93813105643365891</v>
      </c>
      <c r="V8" s="120">
        <v>-0.32369140719857775</v>
      </c>
      <c r="W8" s="94">
        <v>1.2914773988842627</v>
      </c>
      <c r="X8" s="56"/>
      <c r="Y8" s="95">
        <v>7</v>
      </c>
      <c r="Z8" s="120">
        <f>(幕後結果!$AB$2+幕後結果!$AB$4*幕後結果_最佳化!$N1009)*12/3</f>
        <v>-0.47650540952038517</v>
      </c>
      <c r="AA8" s="120">
        <f>(幕後結果!$AC$2+幕後結果!$AC$4*幕後結果_最佳化!$O1009)*12/3</f>
        <v>1.9962863431820397</v>
      </c>
      <c r="AB8" s="120">
        <f>(幕後結果!$AD$2+幕後結果!$AD$4*幕後結果_最佳化!$P1009)*12/3</f>
        <v>-0.8299910483345091</v>
      </c>
      <c r="AC8" s="120">
        <f>(幕後結果!$AE$2+幕後結果!$AE$4*幕後結果_最佳化!$Q1009)*12/3</f>
        <v>0.46339188437151724</v>
      </c>
      <c r="AD8" s="120">
        <f>(幕後結果!$AF$2+幕後結果!$AF$4*幕後結果_最佳化!$R1009)*12/3</f>
        <v>0.16203295613741892</v>
      </c>
      <c r="AE8" s="120">
        <f>(幕後結果!$AG$2+幕後結果!$AG$4*幕後結果_最佳化!$S1009)*12/3</f>
        <v>-1.5412339610062959</v>
      </c>
      <c r="AF8" s="120">
        <f>(幕後結果!$AH$2+幕後結果!$AH$4*幕後結果_最佳化!$T1009)*12/3</f>
        <v>1.3857955610786361</v>
      </c>
      <c r="AG8" s="120">
        <f>(幕後結果!$AI$2+幕後結果!$AI$4*幕後結果_最佳化!$U1009)*12/3</f>
        <v>-0.58832817095563161</v>
      </c>
      <c r="AH8" s="120">
        <f>(幕後結果!$AJ$2+幕後結果!$AJ$4*幕後結果_最佳化!$V1009)*12/3</f>
        <v>-2.3432656185756895</v>
      </c>
      <c r="AI8" s="96">
        <f>(幕後結果!$AK$2+幕後結果!$AK$4*幕後結果_最佳化!$W1009)*12/3</f>
        <v>1.3865045458665159</v>
      </c>
      <c r="AJ8" s="56"/>
      <c r="AK8" s="56"/>
      <c r="AL8" s="56"/>
      <c r="AM8" s="97">
        <v>7</v>
      </c>
      <c r="AN8" s="124">
        <f t="shared" si="1"/>
        <v>0.17415320369789417</v>
      </c>
      <c r="AO8" s="124">
        <f t="shared" si="2"/>
        <v>0.11318572851258336</v>
      </c>
      <c r="AP8" s="124">
        <f t="shared" si="3"/>
        <v>9.0735986099087076E-2</v>
      </c>
      <c r="AQ8" s="124">
        <f t="shared" si="4"/>
        <v>0.14526637145294419</v>
      </c>
      <c r="AR8" s="124">
        <f t="shared" si="5"/>
        <v>1.5345255654194631E-2</v>
      </c>
      <c r="AS8" s="124">
        <f t="shared" si="6"/>
        <v>0.2162176710831766</v>
      </c>
      <c r="AT8" s="124">
        <f t="shared" si="7"/>
        <v>3.1854628236580244E-2</v>
      </c>
      <c r="AU8" s="124">
        <f t="shared" si="8"/>
        <v>6.0892033860572535E-2</v>
      </c>
      <c r="AV8" s="124">
        <f t="shared" si="9"/>
        <v>9.4383861470219543E-2</v>
      </c>
      <c r="AW8" s="124">
        <f t="shared" si="10"/>
        <v>5.7965259932747558E-2</v>
      </c>
      <c r="AX8" s="124">
        <f t="shared" si="11"/>
        <v>0.99999999999999978</v>
      </c>
      <c r="AY8" s="124">
        <f>SUMPRODUCT(AN8:AW8,幕後結果_最佳化!$Z$1005:$AI$1005)</f>
        <v>-0.19950674861008738</v>
      </c>
      <c r="AZ8" s="124">
        <f>(SUMPRODUCT(AN8:AW8,MMULT(AN8:AW8,幕後結果!$AB$9:$AK$18)))*252</f>
        <v>8.7165391166154516E-2</v>
      </c>
      <c r="BA8" s="124">
        <f t="shared" si="12"/>
        <v>0.29523785523905044</v>
      </c>
      <c r="BB8" s="119">
        <f t="shared" si="13"/>
        <v>-0.82105578369621213</v>
      </c>
      <c r="BC8" s="56"/>
      <c r="BD8" s="56"/>
    </row>
    <row r="9" spans="1:56">
      <c r="A9" s="91">
        <v>8</v>
      </c>
      <c r="B9" s="120">
        <v>0.50690961667500978</v>
      </c>
      <c r="C9" s="120">
        <v>0.73451930037328017</v>
      </c>
      <c r="D9" s="120">
        <v>0.71908250131878115</v>
      </c>
      <c r="E9" s="120">
        <v>0.80071247646712962</v>
      </c>
      <c r="F9" s="120">
        <v>0.43951679945218847</v>
      </c>
      <c r="G9" s="120">
        <v>0.8105020298050758</v>
      </c>
      <c r="H9" s="120">
        <v>0.6490703587392499</v>
      </c>
      <c r="I9" s="120">
        <v>0.54355186022417512</v>
      </c>
      <c r="J9" s="120">
        <v>0.75381916568489249</v>
      </c>
      <c r="K9" s="100">
        <v>0.67682577510838837</v>
      </c>
      <c r="L9" s="101"/>
      <c r="M9" s="102">
        <v>8</v>
      </c>
      <c r="N9" s="123">
        <v>1.7320706540643237E-2</v>
      </c>
      <c r="O9" s="123">
        <v>0.62653909975837252</v>
      </c>
      <c r="P9" s="123">
        <v>0.58011807220839284</v>
      </c>
      <c r="Q9" s="123">
        <v>0.84416887053988865</v>
      </c>
      <c r="R9" s="123">
        <v>-0.15219441491240795</v>
      </c>
      <c r="S9" s="123">
        <v>0.87974781497004706</v>
      </c>
      <c r="T9" s="123">
        <v>0.38281183925275797</v>
      </c>
      <c r="U9" s="120">
        <v>0.10938607305776533</v>
      </c>
      <c r="V9" s="120">
        <v>0.68655741997504083</v>
      </c>
      <c r="W9" s="94">
        <v>0.45884086079316494</v>
      </c>
      <c r="X9" s="56"/>
      <c r="Y9" s="95">
        <v>8</v>
      </c>
      <c r="Z9" s="120">
        <f>(幕後結果!$AB$2+幕後結果!$AB$4*幕後結果_最佳化!$N1010)*12/3</f>
        <v>-2.6785794857179333E-2</v>
      </c>
      <c r="AA9" s="120">
        <f>(幕後結果!$AC$2+幕後結果!$AC$4*幕後結果_最佳化!$O1010)*12/3</f>
        <v>2.0798299778892946</v>
      </c>
      <c r="AB9" s="120">
        <f>(幕後結果!$AD$2+幕後結果!$AD$4*幕後結果_最佳化!$P1010)*12/3</f>
        <v>8.2067274661767553E-2</v>
      </c>
      <c r="AC9" s="120">
        <f>(幕後結果!$AE$2+幕後結果!$AE$4*幕後結果_最佳化!$Q1010)*12/3</f>
        <v>1.1811983777161927</v>
      </c>
      <c r="AD9" s="120">
        <f>(幕後結果!$AF$2+幕後結果!$AF$4*幕後結果_最佳化!$R1010)*12/3</f>
        <v>-0.34437117078110391</v>
      </c>
      <c r="AE9" s="120">
        <f>(幕後結果!$AG$2+幕後結果!$AG$4*幕後結果_最佳化!$S1010)*12/3</f>
        <v>0.16563257622141192</v>
      </c>
      <c r="AF9" s="120">
        <f>(幕後結果!$AH$2+幕後結果!$AH$4*幕後結果_最佳化!$T1010)*12/3</f>
        <v>1.3624040407674902</v>
      </c>
      <c r="AG9" s="120">
        <f>(幕後結果!$AI$2+幕後結果!$AI$4*幕後結果_最佳化!$U1010)*12/3</f>
        <v>-0.11310562888700897</v>
      </c>
      <c r="AH9" s="120">
        <f>(幕後結果!$AJ$2+幕後結果!$AJ$4*幕後結果_最佳化!$V1010)*12/3</f>
        <v>-0.3506849809486654</v>
      </c>
      <c r="AI9" s="96">
        <f>(幕後結果!$AK$2+幕後結果!$AK$4*幕後結果_最佳化!$W1010)*12/3</f>
        <v>1.0780736511330895</v>
      </c>
      <c r="AJ9" s="56"/>
      <c r="AK9" s="56"/>
      <c r="AL9" s="56"/>
      <c r="AM9" s="97">
        <v>8</v>
      </c>
      <c r="AN9" s="124">
        <f t="shared" si="1"/>
        <v>8.8536521642838331E-2</v>
      </c>
      <c r="AO9" s="124">
        <f t="shared" si="2"/>
        <v>5.9894495040861112E-2</v>
      </c>
      <c r="AP9" s="124">
        <f t="shared" si="3"/>
        <v>0.14661165783892433</v>
      </c>
      <c r="AQ9" s="124">
        <f t="shared" si="4"/>
        <v>4.7026544700708231E-2</v>
      </c>
      <c r="AR9" s="124">
        <f t="shared" si="5"/>
        <v>0.19603080439080467</v>
      </c>
      <c r="AS9" s="124">
        <f t="shared" si="6"/>
        <v>0.11669220541708701</v>
      </c>
      <c r="AT9" s="124">
        <f t="shared" si="7"/>
        <v>1.4540483335411773E-2</v>
      </c>
      <c r="AU9" s="124">
        <f t="shared" si="8"/>
        <v>0.14180069963883893</v>
      </c>
      <c r="AV9" s="124">
        <f t="shared" si="9"/>
        <v>0.13825692656634167</v>
      </c>
      <c r="AW9" s="124">
        <f t="shared" si="10"/>
        <v>5.0609661428184051E-2</v>
      </c>
      <c r="AX9" s="124">
        <f t="shared" si="11"/>
        <v>1.0000000000000002</v>
      </c>
      <c r="AY9" s="124">
        <f>SUMPRODUCT(AN9:AW9,幕後結果_最佳化!$Z$1005:$AI$1005)</f>
        <v>-0.45725742351908699</v>
      </c>
      <c r="AZ9" s="124">
        <f>(SUMPRODUCT(AN9:AW9,MMULT(AN9:AW9,幕後結果!$AB$9:$AK$18)))*252</f>
        <v>6.9869152057931858E-2</v>
      </c>
      <c r="BA9" s="124">
        <f t="shared" si="12"/>
        <v>0.2643277360738594</v>
      </c>
      <c r="BB9" s="119">
        <f t="shared" si="13"/>
        <v>-1.8921866881927638</v>
      </c>
      <c r="BC9" s="56"/>
      <c r="BD9" s="56"/>
    </row>
    <row r="10" spans="1:56">
      <c r="A10" s="91">
        <v>9</v>
      </c>
      <c r="B10" s="120">
        <v>0.85265734405135474</v>
      </c>
      <c r="C10" s="120">
        <v>0.28478705422666994</v>
      </c>
      <c r="D10" s="120">
        <v>0.58591905563769675</v>
      </c>
      <c r="E10" s="120">
        <v>0.21373915827389656</v>
      </c>
      <c r="F10" s="120">
        <v>0.44457907152547738</v>
      </c>
      <c r="G10" s="120">
        <v>0.41244444857467855</v>
      </c>
      <c r="H10" s="120">
        <v>8.4066165738038379E-2</v>
      </c>
      <c r="I10" s="120">
        <v>0.47743901111112397</v>
      </c>
      <c r="J10" s="120">
        <v>0.58754214987285125</v>
      </c>
      <c r="K10" s="100">
        <v>0.45636505685855644</v>
      </c>
      <c r="L10" s="101"/>
      <c r="M10" s="102">
        <v>9</v>
      </c>
      <c r="N10" s="123">
        <v>1.0478986335877574</v>
      </c>
      <c r="O10" s="123">
        <v>-0.56867884267856483</v>
      </c>
      <c r="P10" s="123">
        <v>0.21705961174215477</v>
      </c>
      <c r="Q10" s="123">
        <v>-0.79351417053381335</v>
      </c>
      <c r="R10" s="123">
        <v>-0.13936953737961666</v>
      </c>
      <c r="S10" s="123">
        <v>-0.22126140810376937</v>
      </c>
      <c r="T10" s="123">
        <v>-1.378229857853428</v>
      </c>
      <c r="U10" s="120">
        <v>-5.6582189889423144E-2</v>
      </c>
      <c r="V10" s="120">
        <v>0.22122698308511415</v>
      </c>
      <c r="W10" s="94">
        <v>-0.10959558312002515</v>
      </c>
      <c r="X10" s="56"/>
      <c r="Y10" s="95">
        <v>9</v>
      </c>
      <c r="Z10" s="120">
        <f>(幕後結果!$AB$2+幕後結果!$AB$4*幕後結果_最佳化!$N1011)*12/3</f>
        <v>1.2527286394908193</v>
      </c>
      <c r="AA10" s="120">
        <f>(幕後結果!$AC$2+幕後結果!$AC$4*幕後結果_最佳化!$O1011)*12/3</f>
        <v>1.524646757870822</v>
      </c>
      <c r="AB10" s="120">
        <f>(幕後結果!$AD$2+幕後結果!$AD$4*幕後結果_最佳化!$P1011)*12/3</f>
        <v>0.3259435143434144</v>
      </c>
      <c r="AC10" s="120">
        <f>(幕後結果!$AE$2+幕後結果!$AE$4*幕後結果_最佳化!$Q1011)*12/3</f>
        <v>8.4050467320187561E-2</v>
      </c>
      <c r="AD10" s="120">
        <f>(幕後結果!$AF$2+幕後結果!$AF$4*幕後結果_最佳化!$R1011)*12/3</f>
        <v>-0.68786940762424653</v>
      </c>
      <c r="AE10" s="120">
        <f>(幕後結果!$AG$2+幕後結果!$AG$4*幕後結果_最佳化!$S1011)*12/3</f>
        <v>-0.67353960697078674</v>
      </c>
      <c r="AF10" s="120">
        <f>(幕後結果!$AH$2+幕後結果!$AH$4*幕後結果_最佳化!$T1011)*12/3</f>
        <v>-0.81001888765526386</v>
      </c>
      <c r="AG10" s="120">
        <f>(幕後結果!$AI$2+幕後結果!$AI$4*幕後結果_最佳化!$U1011)*12/3</f>
        <v>-0.43725368559382383</v>
      </c>
      <c r="AH10" s="120">
        <f>(幕後結果!$AJ$2+幕後結果!$AJ$4*幕後結果_最佳化!$V1011)*12/3</f>
        <v>-1.0058144512893237</v>
      </c>
      <c r="AI10" s="96">
        <f>(幕後結果!$AK$2+幕後結果!$AK$4*幕後結果_最佳化!$W1011)*12/3</f>
        <v>0.37233123846695731</v>
      </c>
      <c r="AJ10" s="56"/>
      <c r="AK10" s="56"/>
      <c r="AL10" s="56"/>
      <c r="AM10" s="97">
        <v>9</v>
      </c>
      <c r="AN10" s="124">
        <f t="shared" si="1"/>
        <v>0.12986963743606703</v>
      </c>
      <c r="AO10" s="124">
        <f t="shared" si="2"/>
        <v>4.6745580729589849E-2</v>
      </c>
      <c r="AP10" s="124">
        <f t="shared" si="3"/>
        <v>0.15111347159217789</v>
      </c>
      <c r="AQ10" s="124">
        <f t="shared" si="4"/>
        <v>0.12189018187095521</v>
      </c>
      <c r="AR10" s="124">
        <f t="shared" si="5"/>
        <v>4.0274531769316287E-2</v>
      </c>
      <c r="AS10" s="124">
        <f t="shared" si="6"/>
        <v>0.14531368543696319</v>
      </c>
      <c r="AT10" s="124">
        <f t="shared" si="7"/>
        <v>1.5608304972672462E-2</v>
      </c>
      <c r="AU10" s="124">
        <f t="shared" si="8"/>
        <v>0.18074714010666323</v>
      </c>
      <c r="AV10" s="124">
        <f t="shared" si="9"/>
        <v>6.0605691501946397E-2</v>
      </c>
      <c r="AW10" s="124">
        <f t="shared" si="10"/>
        <v>0.10783177458364847</v>
      </c>
      <c r="AX10" s="124">
        <f t="shared" si="11"/>
        <v>1.0000000000000002</v>
      </c>
      <c r="AY10" s="124">
        <f>SUMPRODUCT(AN10:AW10,幕後結果_最佳化!$Z$1005:$AI$1005)</f>
        <v>-0.24696105114612849</v>
      </c>
      <c r="AZ10" s="124">
        <f>(SUMPRODUCT(AN10:AW10,MMULT(AN10:AW10,幕後結果!$AB$9:$AK$18)))*252</f>
        <v>6.7318074788806012E-2</v>
      </c>
      <c r="BA10" s="124">
        <f t="shared" si="12"/>
        <v>0.25945726967808402</v>
      </c>
      <c r="BB10" s="119">
        <f t="shared" si="13"/>
        <v>-1.1171822300672758</v>
      </c>
      <c r="BC10" s="56"/>
      <c r="BD10" s="56"/>
    </row>
    <row r="11" spans="1:56">
      <c r="A11" s="91">
        <v>10</v>
      </c>
      <c r="B11" s="120">
        <v>0.90608367777122734</v>
      </c>
      <c r="C11" s="120">
        <v>0.87326958242078323</v>
      </c>
      <c r="D11" s="120">
        <v>0.76029496777997907</v>
      </c>
      <c r="E11" s="120">
        <v>0.38888679362971268</v>
      </c>
      <c r="F11" s="120">
        <v>0.44893641153619712</v>
      </c>
      <c r="G11" s="120">
        <v>0.32414042034288504</v>
      </c>
      <c r="H11" s="120">
        <v>0.33297635594457908</v>
      </c>
      <c r="I11" s="120">
        <v>0.4682273303043738</v>
      </c>
      <c r="J11" s="120">
        <v>0.19566283540364071</v>
      </c>
      <c r="K11" s="100">
        <v>0.88883471782836554</v>
      </c>
      <c r="L11" s="101"/>
      <c r="M11" s="102">
        <v>10</v>
      </c>
      <c r="N11" s="123">
        <v>1.317017840761306</v>
      </c>
      <c r="O11" s="123">
        <v>1.1419836036300275</v>
      </c>
      <c r="P11" s="123">
        <v>0.70725171739375481</v>
      </c>
      <c r="Q11" s="123">
        <v>-0.28222161247467842</v>
      </c>
      <c r="R11" s="123">
        <v>-0.12834895737851801</v>
      </c>
      <c r="S11" s="123">
        <v>-0.45615177555051434</v>
      </c>
      <c r="T11" s="123">
        <v>-0.43170929370801953</v>
      </c>
      <c r="U11" s="120">
        <v>-7.9726653359888031E-2</v>
      </c>
      <c r="V11" s="120">
        <v>-0.85721572985296635</v>
      </c>
      <c r="W11" s="94">
        <v>1.220354377315938</v>
      </c>
      <c r="X11" s="56"/>
      <c r="Y11" s="95">
        <v>10</v>
      </c>
      <c r="Z11" s="120">
        <f>(幕後結果!$AB$2+幕後結果!$AB$4*幕後結果_最佳化!$N1012)*12/3</f>
        <v>1.5868536979669681</v>
      </c>
      <c r="AA11" s="120">
        <f>(幕後結果!$AC$2+幕後結果!$AC$4*幕後結果_最佳化!$O1012)*12/3</f>
        <v>3.468671415313453</v>
      </c>
      <c r="AB11" s="120">
        <f>(幕後結果!$AD$2+幕後結果!$AD$4*幕後結果_最佳化!$P1012)*12/3</f>
        <v>1.8381887893381939</v>
      </c>
      <c r="AC11" s="120">
        <f>(幕後結果!$AE$2+幕後結果!$AE$4*幕後結果_最佳化!$Q1012)*12/3</f>
        <v>0.58369470350133779</v>
      </c>
      <c r="AD11" s="120">
        <f>(幕後結果!$AF$2+幕後結果!$AF$4*幕後結果_最佳化!$R1012)*12/3</f>
        <v>-0.3596246226956426</v>
      </c>
      <c r="AE11" s="120">
        <f>(幕後結果!$AG$2+幕後結果!$AG$4*幕後結果_最佳化!$S1012)*12/3</f>
        <v>-0.52022377355028759</v>
      </c>
      <c r="AF11" s="120">
        <f>(幕後結果!$AH$2+幕後結果!$AH$4*幕後結果_最佳化!$T1012)*12/3</f>
        <v>0.55029363985353208</v>
      </c>
      <c r="AG11" s="120">
        <f>(幕後結果!$AI$2+幕後結果!$AI$4*幕後結果_最佳化!$U1012)*12/3</f>
        <v>-0.34337389796405599</v>
      </c>
      <c r="AH11" s="120">
        <f>(幕後結果!$AJ$2+幕後結果!$AJ$4*幕後結果_最佳化!$V1012)*12/3</f>
        <v>-2.4636215087739934</v>
      </c>
      <c r="AI11" s="96">
        <f>(幕後結果!$AK$2+幕後結果!$AK$4*幕後結果_最佳化!$W1012)*12/3</f>
        <v>1.3791473390031885</v>
      </c>
      <c r="AJ11" s="56"/>
      <c r="AK11" s="56"/>
      <c r="AL11" s="56"/>
      <c r="AM11" s="97">
        <v>10</v>
      </c>
      <c r="AN11" s="124">
        <f t="shared" si="1"/>
        <v>0.11003359595618362</v>
      </c>
      <c r="AO11" s="124">
        <f t="shared" si="2"/>
        <v>0.20476855874965283</v>
      </c>
      <c r="AP11" s="124">
        <f t="shared" si="3"/>
        <v>0.17995655959519352</v>
      </c>
      <c r="AQ11" s="124">
        <f t="shared" si="4"/>
        <v>4.9047450628060207E-2</v>
      </c>
      <c r="AR11" s="124">
        <f t="shared" si="5"/>
        <v>6.1131349782771469E-3</v>
      </c>
      <c r="AS11" s="124">
        <f t="shared" si="6"/>
        <v>9.06845480889482E-2</v>
      </c>
      <c r="AT11" s="124">
        <f t="shared" si="7"/>
        <v>7.8667170677689718E-2</v>
      </c>
      <c r="AU11" s="124">
        <f t="shared" si="8"/>
        <v>7.9345736975876047E-2</v>
      </c>
      <c r="AV11" s="124">
        <f t="shared" si="9"/>
        <v>4.9789727781573999E-2</v>
      </c>
      <c r="AW11" s="124">
        <f t="shared" si="10"/>
        <v>0.15159351656854464</v>
      </c>
      <c r="AX11" s="124">
        <f t="shared" si="11"/>
        <v>1</v>
      </c>
      <c r="AY11" s="124">
        <f>SUMPRODUCT(AN11:AW11,幕後結果_最佳化!$Z$1005:$AI$1005)</f>
        <v>8.241672302132716E-2</v>
      </c>
      <c r="AZ11" s="124">
        <f>(SUMPRODUCT(AN11:AW11,MMULT(AN11:AW11,幕後結果!$AB$9:$AK$18)))*252</f>
        <v>9.3176416014618652E-2</v>
      </c>
      <c r="BA11" s="124">
        <f t="shared" si="12"/>
        <v>0.30524812204929069</v>
      </c>
      <c r="BB11" s="119">
        <f t="shared" si="13"/>
        <v>0.12945771052097119</v>
      </c>
      <c r="BC11" s="56"/>
      <c r="BD11" s="56"/>
    </row>
    <row r="12" spans="1:56">
      <c r="A12" s="91">
        <v>11</v>
      </c>
      <c r="B12" s="120">
        <v>0.3024059861337578</v>
      </c>
      <c r="C12" s="120">
        <v>0.57198507093716366</v>
      </c>
      <c r="D12" s="120">
        <v>8.1438758873575212E-2</v>
      </c>
      <c r="E12" s="120">
        <v>0.5432737443169664</v>
      </c>
      <c r="F12" s="120">
        <v>0.34300087322170669</v>
      </c>
      <c r="G12" s="120">
        <v>0.35103325407500474</v>
      </c>
      <c r="H12" s="120">
        <v>0.96247360250417557</v>
      </c>
      <c r="I12" s="120">
        <v>0.80157292792892809</v>
      </c>
      <c r="J12" s="120">
        <v>0.18190305135235629</v>
      </c>
      <c r="K12" s="100">
        <v>0.84497558520842508</v>
      </c>
      <c r="L12" s="101"/>
      <c r="M12" s="102">
        <v>11</v>
      </c>
      <c r="N12" s="123">
        <v>-0.51749311735403702</v>
      </c>
      <c r="O12" s="123">
        <v>0.18143027378729121</v>
      </c>
      <c r="P12" s="123">
        <v>-1.395458842439347</v>
      </c>
      <c r="Q12" s="123">
        <v>0.10868478349343584</v>
      </c>
      <c r="R12" s="123">
        <v>-0.40428691506169678</v>
      </c>
      <c r="S12" s="123">
        <v>-0.38253239061201827</v>
      </c>
      <c r="T12" s="123">
        <v>1.780141569437202</v>
      </c>
      <c r="U12" s="120">
        <v>0.84725295254891775</v>
      </c>
      <c r="V12" s="120">
        <v>-0.90813651058718547</v>
      </c>
      <c r="W12" s="94">
        <v>1.0151195792519183</v>
      </c>
      <c r="X12" s="56"/>
      <c r="Y12" s="95">
        <v>11</v>
      </c>
      <c r="Z12" s="120">
        <f>(幕後結果!$AB$2+幕後結果!$AB$4*幕後結果_最佳化!$N1013)*12/3</f>
        <v>-0.69078411017410379</v>
      </c>
      <c r="AA12" s="120">
        <f>(幕後結果!$AC$2+幕後結果!$AC$4*幕後結果_最佳化!$O1013)*12/3</f>
        <v>1.2676972108769711</v>
      </c>
      <c r="AB12" s="120">
        <f>(幕後結果!$AD$2+幕後結果!$AD$4*幕後結果_最佳化!$P1013)*12/3</f>
        <v>-2.7487165310700497</v>
      </c>
      <c r="AC12" s="120">
        <f>(幕後結果!$AE$2+幕後結果!$AE$4*幕後結果_最佳化!$Q1013)*12/3</f>
        <v>0.44200878961037443</v>
      </c>
      <c r="AD12" s="120">
        <f>(幕後結果!$AF$2+幕後結果!$AF$4*幕後結果_最佳化!$R1013)*12/3</f>
        <v>-0.73836173566200591</v>
      </c>
      <c r="AE12" s="120">
        <f>(幕後結果!$AG$2+幕後結果!$AG$4*幕後結果_最佳化!$S1013)*12/3</f>
        <v>-1.7289197622447023</v>
      </c>
      <c r="AF12" s="120">
        <f>(幕後結果!$AH$2+幕後結果!$AH$4*幕後結果_最佳化!$T1013)*12/3</f>
        <v>1.6462834253295542</v>
      </c>
      <c r="AG12" s="120">
        <f>(幕後結果!$AI$2+幕後結果!$AI$4*幕後結果_最佳化!$U1013)*12/3</f>
        <v>-9.4283623908314643E-2</v>
      </c>
      <c r="AH12" s="120">
        <f>(幕後結果!$AJ$2+幕後結果!$AJ$4*幕後結果_最佳化!$V1013)*12/3</f>
        <v>-3.5995612731967337</v>
      </c>
      <c r="AI12" s="96">
        <f>(幕後結果!$AK$2+幕後結果!$AK$4*幕後結果_最佳化!$W1013)*12/3</f>
        <v>1.2994547102815339</v>
      </c>
      <c r="AJ12" s="56"/>
      <c r="AK12" s="56"/>
      <c r="AL12" s="56"/>
      <c r="AM12" s="97">
        <v>11</v>
      </c>
      <c r="AN12" s="124">
        <f t="shared" si="1"/>
        <v>9.7192565593833061E-2</v>
      </c>
      <c r="AO12" s="124">
        <f t="shared" si="2"/>
        <v>0.18167056263614376</v>
      </c>
      <c r="AP12" s="124">
        <f t="shared" si="3"/>
        <v>1.2677260647158375E-2</v>
      </c>
      <c r="AQ12" s="124">
        <f t="shared" si="4"/>
        <v>0.15317924182294945</v>
      </c>
      <c r="AR12" s="124">
        <f t="shared" si="5"/>
        <v>0.11247322614937692</v>
      </c>
      <c r="AS12" s="124">
        <f t="shared" si="6"/>
        <v>6.4717222924432591E-2</v>
      </c>
      <c r="AT12" s="124">
        <f t="shared" si="7"/>
        <v>4.0918481578007787E-2</v>
      </c>
      <c r="AU12" s="124">
        <f t="shared" si="8"/>
        <v>6.0713755274525973E-2</v>
      </c>
      <c r="AV12" s="124">
        <f t="shared" si="9"/>
        <v>0.19198085565372708</v>
      </c>
      <c r="AW12" s="124">
        <f t="shared" si="10"/>
        <v>8.4476827719845063E-2</v>
      </c>
      <c r="AX12" s="124">
        <f t="shared" si="11"/>
        <v>1</v>
      </c>
      <c r="AY12" s="124">
        <f>SUMPRODUCT(AN12:AW12,幕後結果_最佳化!$Z$1005:$AI$1005)</f>
        <v>-8.0512050544458702E-2</v>
      </c>
      <c r="AZ12" s="124">
        <f>(SUMPRODUCT(AN12:AW12,MMULT(AN12:AW12,幕後結果!$AB$9:$AK$18)))*252</f>
        <v>6.7765743719199772E-2</v>
      </c>
      <c r="BA12" s="124">
        <f t="shared" si="12"/>
        <v>0.26031854278786937</v>
      </c>
      <c r="BB12" s="119">
        <f t="shared" si="13"/>
        <v>-0.47408090573488565</v>
      </c>
      <c r="BC12" s="56"/>
      <c r="BD12" s="56"/>
    </row>
    <row r="13" spans="1:56">
      <c r="A13" s="91">
        <v>12</v>
      </c>
      <c r="B13" s="120">
        <v>0.4189178018076114</v>
      </c>
      <c r="C13" s="120">
        <v>0.20082404443196888</v>
      </c>
      <c r="D13" s="120">
        <v>0.23090884990485794</v>
      </c>
      <c r="E13" s="120">
        <v>0.78796367702276404</v>
      </c>
      <c r="F13" s="120">
        <v>0.83103624540218468</v>
      </c>
      <c r="G13" s="120">
        <v>7.48300370131465E-2</v>
      </c>
      <c r="H13" s="120">
        <v>4.7300196467507938E-3</v>
      </c>
      <c r="I13" s="120">
        <v>0.42004727813444842</v>
      </c>
      <c r="J13" s="120">
        <v>0.61382231234236428</v>
      </c>
      <c r="K13" s="100">
        <v>0.14451816349715618</v>
      </c>
      <c r="L13" s="101"/>
      <c r="M13" s="102">
        <v>12</v>
      </c>
      <c r="N13" s="123">
        <v>-0.20466277801627855</v>
      </c>
      <c r="O13" s="123">
        <v>-0.83868145297885199</v>
      </c>
      <c r="P13" s="123">
        <v>-0.73585704668698704</v>
      </c>
      <c r="Q13" s="123">
        <v>0.79937561443887573</v>
      </c>
      <c r="R13" s="123">
        <v>0.95826825071986044</v>
      </c>
      <c r="S13" s="123">
        <v>-1.4407331916360258</v>
      </c>
      <c r="T13" s="123">
        <v>-2.59496557720969</v>
      </c>
      <c r="U13" s="120">
        <v>-0.2017725318640918</v>
      </c>
      <c r="V13" s="120">
        <v>0.28929534360992842</v>
      </c>
      <c r="W13" s="94">
        <v>-1.0602380229675583</v>
      </c>
      <c r="X13" s="56"/>
      <c r="Y13" s="95">
        <v>12</v>
      </c>
      <c r="Z13" s="120">
        <f>(幕後結果!$AB$2+幕後結果!$AB$4*幕後結果_最佳化!$N1014)*12/3</f>
        <v>-0.30238947821111423</v>
      </c>
      <c r="AA13" s="120">
        <f>(幕後結果!$AC$2+幕後結果!$AC$4*幕後結果_最佳化!$O1014)*12/3</f>
        <v>0.42034635552073119</v>
      </c>
      <c r="AB13" s="120">
        <f>(幕後結果!$AD$2+幕後結果!$AD$4*幕後結果_最佳化!$P1014)*12/3</f>
        <v>-2.1413170458730515</v>
      </c>
      <c r="AC13" s="120">
        <f>(幕後結果!$AE$2+幕後結果!$AE$4*幕後結果_最佳化!$Q1014)*12/3</f>
        <v>1.1253890958711734</v>
      </c>
      <c r="AD13" s="120">
        <f>(幕後結果!$AF$2+幕後結果!$AF$4*幕後結果_最佳化!$R1014)*12/3</f>
        <v>0.13570756409011925</v>
      </c>
      <c r="AE13" s="120">
        <f>(幕後結果!$AG$2+幕後結果!$AG$4*幕後結果_最佳化!$S1014)*12/3</f>
        <v>-2.4919375273814595</v>
      </c>
      <c r="AF13" s="120">
        <f>(幕後結果!$AH$2+幕後結果!$AH$4*幕後結果_最佳化!$T1014)*12/3</f>
        <v>-2.0378522842455933</v>
      </c>
      <c r="AG13" s="120">
        <f>(幕後結果!$AI$2+幕後結果!$AI$4*幕後結果_最佳化!$U1014)*12/3</f>
        <v>-0.25300615287227302</v>
      </c>
      <c r="AH13" s="120">
        <f>(幕後結果!$AJ$2+幕後結果!$AJ$4*幕後結果_最佳化!$V1014)*12/3</f>
        <v>-1.6801989203757979</v>
      </c>
      <c r="AI13" s="96">
        <f>(幕後結果!$AK$2+幕後結果!$AK$4*幕後結果_最佳化!$W1014)*12/3</f>
        <v>-8.2394553972993001E-2</v>
      </c>
      <c r="AJ13" s="56"/>
      <c r="AK13" s="56"/>
      <c r="AL13" s="56"/>
      <c r="AM13" s="97">
        <v>12</v>
      </c>
      <c r="AN13" s="124">
        <f t="shared" si="1"/>
        <v>5.0866559746965481E-2</v>
      </c>
      <c r="AO13" s="124">
        <f t="shared" si="2"/>
        <v>2.0298581418855214E-2</v>
      </c>
      <c r="AP13" s="124">
        <f t="shared" si="3"/>
        <v>0.1060147997607213</v>
      </c>
      <c r="AQ13" s="124">
        <f t="shared" si="4"/>
        <v>5.8223450810169441E-2</v>
      </c>
      <c r="AR13" s="124">
        <f t="shared" si="5"/>
        <v>5.0227704590949912E-2</v>
      </c>
      <c r="AS13" s="124">
        <f t="shared" si="6"/>
        <v>0.17029717662936866</v>
      </c>
      <c r="AT13" s="124">
        <f t="shared" si="7"/>
        <v>8.6479061326990458E-2</v>
      </c>
      <c r="AU13" s="124">
        <f t="shared" si="8"/>
        <v>0.14074576685202006</v>
      </c>
      <c r="AV13" s="124">
        <f t="shared" si="9"/>
        <v>0.17638089366585369</v>
      </c>
      <c r="AW13" s="124">
        <f t="shared" si="10"/>
        <v>0.14046600519810576</v>
      </c>
      <c r="AX13" s="124">
        <f t="shared" si="11"/>
        <v>1</v>
      </c>
      <c r="AY13" s="124">
        <f>SUMPRODUCT(AN13:AW13,幕後結果_最佳化!$Z$1005:$AI$1005)</f>
        <v>-0.42091515714742977</v>
      </c>
      <c r="AZ13" s="124">
        <f>(SUMPRODUCT(AN13:AW13,MMULT(AN13:AW13,幕後結果!$AB$9:$AK$18)))*252</f>
        <v>6.7852697605236725E-2</v>
      </c>
      <c r="BA13" s="124">
        <f t="shared" si="12"/>
        <v>0.26048550363741307</v>
      </c>
      <c r="BB13" s="119">
        <f t="shared" si="13"/>
        <v>-1.780579535792689</v>
      </c>
      <c r="BC13" s="56"/>
      <c r="BD13" s="56"/>
    </row>
    <row r="14" spans="1:56">
      <c r="A14" s="91">
        <v>13</v>
      </c>
      <c r="B14" s="120">
        <v>0.83593927400105494</v>
      </c>
      <c r="C14" s="120">
        <v>0.33816588961456939</v>
      </c>
      <c r="D14" s="120">
        <v>0.23026181405887725</v>
      </c>
      <c r="E14" s="120">
        <v>0.15811766045644471</v>
      </c>
      <c r="F14" s="120">
        <v>0.46689794378921046</v>
      </c>
      <c r="G14" s="120">
        <v>0.20333397414234256</v>
      </c>
      <c r="H14" s="120">
        <v>0.65411337547676962</v>
      </c>
      <c r="I14" s="120">
        <v>0.23386902791377784</v>
      </c>
      <c r="J14" s="120">
        <v>8.4999492204427263E-2</v>
      </c>
      <c r="K14" s="100">
        <v>0.36896697924420252</v>
      </c>
      <c r="L14" s="101"/>
      <c r="M14" s="102">
        <v>13</v>
      </c>
      <c r="N14" s="123">
        <v>0.97790471692149761</v>
      </c>
      <c r="O14" s="123">
        <v>-0.41747394357067596</v>
      </c>
      <c r="P14" s="123">
        <v>-0.73798489501690767</v>
      </c>
      <c r="Q14" s="123">
        <v>-1.0022242029472925</v>
      </c>
      <c r="R14" s="123">
        <v>-8.3069990354114498E-2</v>
      </c>
      <c r="S14" s="123">
        <v>-0.82977156896650739</v>
      </c>
      <c r="T14" s="123">
        <v>0.39644977976696721</v>
      </c>
      <c r="U14" s="120">
        <v>-0.72616429786259784</v>
      </c>
      <c r="V14" s="120">
        <v>-1.3722070722893842</v>
      </c>
      <c r="W14" s="94">
        <v>-0.33459057115442575</v>
      </c>
      <c r="X14" s="56"/>
      <c r="Y14" s="95">
        <v>13</v>
      </c>
      <c r="Z14" s="120">
        <f>(幕後結果!$AB$2+幕後結果!$AB$4*幕後結果_最佳化!$N1015)*12/3</f>
        <v>1.1658276644741712</v>
      </c>
      <c r="AA14" s="120">
        <f>(幕後結果!$AC$2+幕後結果!$AC$4*幕後結果_最佳化!$O1015)*12/3</f>
        <v>1.6346751292031965</v>
      </c>
      <c r="AB14" s="120">
        <f>(幕後結果!$AD$2+幕後結果!$AD$4*幕後結果_最佳化!$P1015)*12/3</f>
        <v>-0.68644874045110826</v>
      </c>
      <c r="AC14" s="120">
        <f>(幕後結果!$AE$2+幕後結果!$AE$4*幕後結果_最佳化!$Q1015)*12/3</f>
        <v>-9.1155792094497201E-2</v>
      </c>
      <c r="AD14" s="120">
        <f>(幕後結果!$AF$2+幕後結果!$AF$4*幕後結果_最佳化!$R1015)*12/3</f>
        <v>-0.68041289508375347</v>
      </c>
      <c r="AE14" s="120">
        <f>(幕後結果!$AG$2+幕後結果!$AG$4*幕後結果_最佳化!$S1015)*12/3</f>
        <v>-1.4335728169078845</v>
      </c>
      <c r="AF14" s="120">
        <f>(幕後結果!$AH$2+幕後結果!$AH$4*幕後結果_最佳化!$T1015)*12/3</f>
        <v>0.4505953369446572</v>
      </c>
      <c r="AG14" s="120">
        <f>(幕後結果!$AI$2+幕後結果!$AI$4*幕後結果_最佳化!$U1015)*12/3</f>
        <v>-0.80322797584244532</v>
      </c>
      <c r="AH14" s="120">
        <f>(幕後結果!$AJ$2+幕後結果!$AJ$4*幕後結果_最佳化!$V1015)*12/3</f>
        <v>-3.6637335322274791</v>
      </c>
      <c r="AI14" s="96">
        <f>(幕後結果!$AK$2+幕後結果!$AK$4*幕後結果_最佳化!$W1015)*12/3</f>
        <v>0.20043732781424609</v>
      </c>
      <c r="AJ14" s="56"/>
      <c r="AK14" s="56"/>
      <c r="AL14" s="56"/>
      <c r="AM14" s="97">
        <v>13</v>
      </c>
      <c r="AN14" s="124">
        <f t="shared" si="1"/>
        <v>0.20661490787478942</v>
      </c>
      <c r="AO14" s="124">
        <f t="shared" si="2"/>
        <v>0.17561956511891996</v>
      </c>
      <c r="AP14" s="124">
        <f t="shared" si="3"/>
        <v>9.3731555183504026E-2</v>
      </c>
      <c r="AQ14" s="124">
        <f t="shared" si="4"/>
        <v>0.11534730310302627</v>
      </c>
      <c r="AR14" s="124">
        <f t="shared" si="5"/>
        <v>9.3545443387270753E-3</v>
      </c>
      <c r="AS14" s="124">
        <f t="shared" si="6"/>
        <v>4.7453543971065715E-2</v>
      </c>
      <c r="AT14" s="124">
        <f t="shared" si="7"/>
        <v>3.4317613093452708E-2</v>
      </c>
      <c r="AU14" s="124">
        <f t="shared" si="8"/>
        <v>0.11968285487791908</v>
      </c>
      <c r="AV14" s="124">
        <f t="shared" si="9"/>
        <v>0.15886532641600482</v>
      </c>
      <c r="AW14" s="124">
        <f t="shared" si="10"/>
        <v>3.9012786022590805E-2</v>
      </c>
      <c r="AX14" s="124">
        <f t="shared" si="11"/>
        <v>0.99999999999999989</v>
      </c>
      <c r="AY14" s="124">
        <f>SUMPRODUCT(AN14:AW14,幕後結果_最佳化!$Z$1005:$AI$1005)</f>
        <v>-0.11448815314013795</v>
      </c>
      <c r="AZ14" s="124">
        <f>(SUMPRODUCT(AN14:AW14,MMULT(AN14:AW14,幕後結果!$AB$9:$AK$18)))*252</f>
        <v>9.1280117285962387E-2</v>
      </c>
      <c r="BA14" s="124">
        <f t="shared" si="12"/>
        <v>0.30212599571364657</v>
      </c>
      <c r="BB14" s="119">
        <f t="shared" si="13"/>
        <v>-0.5209354884156</v>
      </c>
      <c r="BC14" s="56"/>
      <c r="BD14" s="56"/>
    </row>
    <row r="15" spans="1:56">
      <c r="A15" s="91">
        <v>14</v>
      </c>
      <c r="B15" s="120">
        <v>3.0114426637639635E-3</v>
      </c>
      <c r="C15" s="120">
        <v>0.19493405641682759</v>
      </c>
      <c r="D15" s="120">
        <v>4.4008999293992046E-2</v>
      </c>
      <c r="E15" s="120">
        <v>0.78764882672110992</v>
      </c>
      <c r="F15" s="120">
        <v>0.65775879965231732</v>
      </c>
      <c r="G15" s="120">
        <v>0.25116504060414568</v>
      </c>
      <c r="H15" s="120">
        <v>0.84128416657716865</v>
      </c>
      <c r="I15" s="120">
        <v>4.2137267325167649E-2</v>
      </c>
      <c r="J15" s="120">
        <v>0.97885332148685666</v>
      </c>
      <c r="K15" s="100">
        <v>0.10757626540222143</v>
      </c>
      <c r="L15" s="101"/>
      <c r="M15" s="102">
        <v>14</v>
      </c>
      <c r="N15" s="123">
        <v>-2.7465328543266478</v>
      </c>
      <c r="O15" s="123">
        <v>-0.85985656709148872</v>
      </c>
      <c r="P15" s="123">
        <v>-1.7059467277472673</v>
      </c>
      <c r="Q15" s="123">
        <v>0.79828978147110541</v>
      </c>
      <c r="R15" s="123">
        <v>0.4063541536110073</v>
      </c>
      <c r="S15" s="123">
        <v>-0.6708280419439574</v>
      </c>
      <c r="T15" s="123">
        <v>0.99974967256849279</v>
      </c>
      <c r="U15" s="120">
        <v>-1.7264052349891383</v>
      </c>
      <c r="V15" s="120">
        <v>2.0306219727015566</v>
      </c>
      <c r="W15" s="94">
        <v>-1.2395212320475462</v>
      </c>
      <c r="X15" s="56"/>
      <c r="Y15" s="95">
        <v>14</v>
      </c>
      <c r="Z15" s="120">
        <f>(幕後結果!$AB$2+幕後結果!$AB$4*幕後結果_最佳化!$N1016)*12/3</f>
        <v>-3.458249280288634</v>
      </c>
      <c r="AA15" s="120">
        <f>(幕後結果!$AC$2+幕後結果!$AC$4*幕後結果_最佳化!$O1016)*12/3</f>
        <v>-1.2766544611711448</v>
      </c>
      <c r="AB15" s="120">
        <f>(幕後結果!$AD$2+幕後結果!$AD$4*幕後結果_最佳化!$P1016)*12/3</f>
        <v>-5.9222984168678936</v>
      </c>
      <c r="AC15" s="120">
        <f>(幕後結果!$AE$2+幕後結果!$AE$4*幕後結果_最佳化!$Q1016)*12/3</f>
        <v>0.38828612419058572</v>
      </c>
      <c r="AD15" s="120">
        <f>(幕後結果!$AF$2+幕後結果!$AF$4*幕後結果_最佳化!$R1016)*12/3</f>
        <v>-0.45370754750900505</v>
      </c>
      <c r="AE15" s="120">
        <f>(幕後結果!$AG$2+幕後結果!$AG$4*幕後結果_最佳化!$S1016)*12/3</f>
        <v>-2.979868285666496</v>
      </c>
      <c r="AF15" s="120">
        <f>(幕後結果!$AH$2+幕後結果!$AH$4*幕後結果_最佳化!$T1016)*12/3</f>
        <v>0.31981226054041079</v>
      </c>
      <c r="AG15" s="120">
        <f>(幕後結果!$AI$2+幕後結果!$AI$4*幕後結果_最佳化!$U1016)*12/3</f>
        <v>-0.95003115073192801</v>
      </c>
      <c r="AH15" s="120">
        <f>(幕後結果!$AJ$2+幕後結果!$AJ$4*幕後結果_最佳化!$V1016)*12/3</f>
        <v>-0.64356373929937294</v>
      </c>
      <c r="AI15" s="96">
        <f>(幕後結果!$AK$2+幕後結果!$AK$4*幕後結果_最佳化!$W1016)*12/3</f>
        <v>-0.51113639377312725</v>
      </c>
      <c r="AJ15" s="56"/>
      <c r="AK15" s="56"/>
      <c r="AL15" s="56"/>
      <c r="AM15" s="97">
        <v>14</v>
      </c>
      <c r="AN15" s="124">
        <f t="shared" si="1"/>
        <v>0.16147844884950047</v>
      </c>
      <c r="AO15" s="124">
        <f t="shared" si="2"/>
        <v>7.0210880235885731E-2</v>
      </c>
      <c r="AP15" s="124">
        <f t="shared" si="3"/>
        <v>0.10939739519585442</v>
      </c>
      <c r="AQ15" s="124">
        <f t="shared" si="4"/>
        <v>6.3530159957914771E-3</v>
      </c>
      <c r="AR15" s="124">
        <f t="shared" si="5"/>
        <v>3.0100046603683026E-2</v>
      </c>
      <c r="AS15" s="124">
        <f t="shared" si="6"/>
        <v>0.13040995378678136</v>
      </c>
      <c r="AT15" s="124">
        <f t="shared" si="7"/>
        <v>2.6737335266742823E-2</v>
      </c>
      <c r="AU15" s="124">
        <f t="shared" si="8"/>
        <v>0.16061838514923066</v>
      </c>
      <c r="AV15" s="124">
        <f t="shared" si="9"/>
        <v>0.1524879871352392</v>
      </c>
      <c r="AW15" s="124">
        <f t="shared" si="10"/>
        <v>0.15220655178129078</v>
      </c>
      <c r="AX15" s="124">
        <f t="shared" si="11"/>
        <v>1</v>
      </c>
      <c r="AY15" s="124">
        <f>SUMPRODUCT(AN15:AW15,幕後結果_最佳化!$Z$1005:$AI$1005)</f>
        <v>-0.32806494471461617</v>
      </c>
      <c r="AZ15" s="124">
        <f>(SUMPRODUCT(AN15:AW15,MMULT(AN15:AW15,幕後結果!$AB$9:$AK$18)))*252</f>
        <v>7.4908330435029577E-2</v>
      </c>
      <c r="BA15" s="124">
        <f t="shared" si="12"/>
        <v>0.27369386261849127</v>
      </c>
      <c r="BB15" s="119">
        <f t="shared" si="13"/>
        <v>-1.3554010351767132</v>
      </c>
      <c r="BC15" s="56"/>
      <c r="BD15" s="56"/>
    </row>
    <row r="16" spans="1:56">
      <c r="A16" s="91">
        <v>15</v>
      </c>
      <c r="B16" s="120">
        <v>0.53203493169608329</v>
      </c>
      <c r="C16" s="120">
        <v>0.86783408042456789</v>
      </c>
      <c r="D16" s="120">
        <v>0.35984121662687873</v>
      </c>
      <c r="E16" s="120">
        <v>0.23978329771386298</v>
      </c>
      <c r="F16" s="120">
        <v>0.6730261707776255</v>
      </c>
      <c r="G16" s="120">
        <v>0.29826098712000748</v>
      </c>
      <c r="H16" s="120">
        <v>0.27732258433418244</v>
      </c>
      <c r="I16" s="120">
        <v>0.16832818203417022</v>
      </c>
      <c r="J16" s="120">
        <v>0.54518041712758758</v>
      </c>
      <c r="K16" s="100">
        <v>0.42554189000799614</v>
      </c>
      <c r="L16" s="101"/>
      <c r="M16" s="102">
        <v>15</v>
      </c>
      <c r="N16" s="123">
        <v>8.0386156722611249E-2</v>
      </c>
      <c r="O16" s="123">
        <v>1.1162109717442865</v>
      </c>
      <c r="P16" s="123">
        <v>-0.35888324648418768</v>
      </c>
      <c r="Q16" s="123">
        <v>-0.7069998106960359</v>
      </c>
      <c r="R16" s="123">
        <v>0.44828481472596726</v>
      </c>
      <c r="S16" s="123">
        <v>-0.5294086856099337</v>
      </c>
      <c r="T16" s="123">
        <v>-0.59081382813797145</v>
      </c>
      <c r="U16" s="120">
        <v>-0.9607927909350229</v>
      </c>
      <c r="V16" s="120">
        <v>0.1134936895788754</v>
      </c>
      <c r="W16" s="94">
        <v>-0.18773578067838534</v>
      </c>
      <c r="X16" s="56"/>
      <c r="Y16" s="95">
        <v>15</v>
      </c>
      <c r="Z16" s="120">
        <f>(幕後結果!$AB$2+幕後結果!$AB$4*幕後結果_最佳化!$N1017)*12/3</f>
        <v>5.151313984608033E-2</v>
      </c>
      <c r="AA16" s="120">
        <f>(幕後結果!$AC$2+幕後結果!$AC$4*幕後結果_最佳化!$O1017)*12/3</f>
        <v>2.6270952116276267</v>
      </c>
      <c r="AB16" s="120">
        <f>(幕後結果!$AD$2+幕後結果!$AD$4*幕後結果_最佳化!$P1017)*12/3</f>
        <v>-0.62920440575830627</v>
      </c>
      <c r="AC16" s="120">
        <f>(幕後結果!$AE$2+幕後結果!$AE$4*幕後結果_最佳化!$Q1017)*12/3</f>
        <v>-0.12654221484247141</v>
      </c>
      <c r="AD16" s="120">
        <f>(幕後結果!$AF$2+幕後結果!$AF$4*幕後結果_最佳化!$R1017)*12/3</f>
        <v>-0.21471920788565554</v>
      </c>
      <c r="AE16" s="120">
        <f>(幕後結果!$AG$2+幕後結果!$AG$4*幕後結果_最佳化!$S1017)*12/3</f>
        <v>-1.1086988378667402</v>
      </c>
      <c r="AF16" s="120">
        <f>(幕後結果!$AH$2+幕後結果!$AH$4*幕後結果_最佳化!$T1017)*12/3</f>
        <v>-0.11777172246473272</v>
      </c>
      <c r="AG16" s="120">
        <f>(幕後結果!$AI$2+幕後結果!$AI$4*幕後結果_最佳化!$U1017)*12/3</f>
        <v>-0.6598080114328182</v>
      </c>
      <c r="AH16" s="120">
        <f>(幕後結果!$AJ$2+幕後結果!$AJ$4*幕後結果_最佳化!$V1017)*12/3</f>
        <v>-2.0135254594788532</v>
      </c>
      <c r="AI16" s="96">
        <f>(幕後結果!$AK$2+幕後結果!$AK$4*幕後結果_最佳化!$W1017)*12/3</f>
        <v>0.42944716966459145</v>
      </c>
      <c r="AJ16" s="56"/>
      <c r="AK16" s="56"/>
      <c r="AL16" s="56"/>
      <c r="AM16" s="97">
        <v>15</v>
      </c>
      <c r="AN16" s="124">
        <f t="shared" si="1"/>
        <v>6.2826909697053221E-2</v>
      </c>
      <c r="AO16" s="124">
        <f t="shared" si="2"/>
        <v>0.14553198395343847</v>
      </c>
      <c r="AP16" s="124">
        <f t="shared" si="3"/>
        <v>0.22706860277824722</v>
      </c>
      <c r="AQ16" s="124">
        <f t="shared" si="4"/>
        <v>0.14533601859483</v>
      </c>
      <c r="AR16" s="124">
        <f t="shared" si="5"/>
        <v>3.4289934883071756E-2</v>
      </c>
      <c r="AS16" s="124">
        <f t="shared" si="6"/>
        <v>0.10336864917141163</v>
      </c>
      <c r="AT16" s="124">
        <f t="shared" si="7"/>
        <v>8.349703093694838E-2</v>
      </c>
      <c r="AU16" s="124">
        <f t="shared" si="8"/>
        <v>0.16691799513563285</v>
      </c>
      <c r="AV16" s="124">
        <f t="shared" si="9"/>
        <v>2.7028294409124916E-2</v>
      </c>
      <c r="AW16" s="124">
        <f t="shared" si="10"/>
        <v>4.1345804402414437E-3</v>
      </c>
      <c r="AX16" s="124">
        <f t="shared" si="11"/>
        <v>0.99999999999999989</v>
      </c>
      <c r="AY16" s="124">
        <f>SUMPRODUCT(AN16:AW16,幕後結果_最佳化!$Z$1005:$AI$1005)</f>
        <v>-9.7710047282820969E-2</v>
      </c>
      <c r="AZ16" s="124">
        <f>(SUMPRODUCT(AN16:AW16,MMULT(AN16:AW16,幕後結果!$AB$9:$AK$18)))*252</f>
        <v>8.805006713000979E-2</v>
      </c>
      <c r="BA16" s="124">
        <f t="shared" si="12"/>
        <v>0.29673231561461216</v>
      </c>
      <c r="BB16" s="119">
        <f t="shared" si="13"/>
        <v>-0.47386159135239408</v>
      </c>
      <c r="BC16" s="56"/>
      <c r="BD16" s="56"/>
    </row>
    <row r="17" spans="1:56">
      <c r="A17" s="91">
        <v>16</v>
      </c>
      <c r="B17" s="120">
        <v>0.25664241346807226</v>
      </c>
      <c r="C17" s="120">
        <v>0.30604182652152678</v>
      </c>
      <c r="D17" s="120">
        <v>0.3321530963989352</v>
      </c>
      <c r="E17" s="120">
        <v>0.44901373371635089</v>
      </c>
      <c r="F17" s="120">
        <v>0.18964002175971695</v>
      </c>
      <c r="G17" s="120">
        <v>0.17909973297049331</v>
      </c>
      <c r="H17" s="120">
        <v>0.32504720951316135</v>
      </c>
      <c r="I17" s="120">
        <v>0.84360773425594049</v>
      </c>
      <c r="J17" s="120">
        <v>0.95107203774865989</v>
      </c>
      <c r="K17" s="100">
        <v>0.39033552871703647</v>
      </c>
      <c r="L17" s="101"/>
      <c r="M17" s="102">
        <v>16</v>
      </c>
      <c r="N17" s="123">
        <v>-0.65373146630841328</v>
      </c>
      <c r="O17" s="123">
        <v>-0.50710142809264125</v>
      </c>
      <c r="P17" s="123">
        <v>-0.4339755544576514</v>
      </c>
      <c r="Q17" s="123">
        <v>-0.12815353884650318</v>
      </c>
      <c r="R17" s="123">
        <v>-0.87922361343430666</v>
      </c>
      <c r="S17" s="123">
        <v>-0.91880138878112982</v>
      </c>
      <c r="T17" s="123">
        <v>-0.45363102540736444</v>
      </c>
      <c r="U17" s="120">
        <v>1.0093964683968129</v>
      </c>
      <c r="V17" s="120">
        <v>1.6553381496184933</v>
      </c>
      <c r="W17" s="94">
        <v>-0.27844463819641069</v>
      </c>
      <c r="X17" s="56"/>
      <c r="Y17" s="95">
        <v>16</v>
      </c>
      <c r="Z17" s="120">
        <f>(幕後結果!$AB$2+幕後結果!$AB$4*幕後結果_最佳化!$N1018)*12/3</f>
        <v>-0.85993088638959581</v>
      </c>
      <c r="AA17" s="120">
        <f>(幕後結果!$AC$2+幕後結果!$AC$4*幕後結果_最佳化!$O1018)*12/3</f>
        <v>0.46683922947924184</v>
      </c>
      <c r="AB17" s="120">
        <f>(幕後結果!$AD$2+幕後結果!$AD$4*幕後結果_最佳化!$P1018)*12/3</f>
        <v>-2.1755580752086816</v>
      </c>
      <c r="AC17" s="120">
        <f>(幕後結果!$AE$2+幕後結果!$AE$4*幕後結果_最佳化!$Q1018)*12/3</f>
        <v>0.17049811494940972</v>
      </c>
      <c r="AD17" s="120">
        <f>(幕後結果!$AF$2+幕後結果!$AF$4*幕後結果_最佳化!$R1018)*12/3</f>
        <v>-1.1694447326326514</v>
      </c>
      <c r="AE17" s="120">
        <f>(幕後結果!$AG$2+幕後結果!$AG$4*幕後結果_最佳化!$S1018)*12/3</f>
        <v>-2.3618354072585523</v>
      </c>
      <c r="AF17" s="120">
        <f>(幕後結果!$AH$2+幕後結果!$AH$4*幕後結果_最佳化!$T1018)*12/3</f>
        <v>-0.58198030981160764</v>
      </c>
      <c r="AG17" s="120">
        <f>(幕後結果!$AI$2+幕後結果!$AI$4*幕後結果_最佳化!$U1018)*12/3</f>
        <v>-0.10200193991595315</v>
      </c>
      <c r="AH17" s="120">
        <f>(幕後結果!$AJ$2+幕後結果!$AJ$4*幕後結果_最佳化!$V1018)*12/3</f>
        <v>-0.21146939287260902</v>
      </c>
      <c r="AI17" s="96">
        <f>(幕後結果!$AK$2+幕後結果!$AK$4*幕後結果_最佳化!$W1018)*12/3</f>
        <v>0.44733364030465661</v>
      </c>
      <c r="AJ17" s="56"/>
      <c r="AK17" s="56"/>
      <c r="AL17" s="56"/>
      <c r="AM17" s="97">
        <v>16</v>
      </c>
      <c r="AN17" s="124">
        <f t="shared" si="1"/>
        <v>0.13685242875685627</v>
      </c>
      <c r="AO17" s="124">
        <f t="shared" si="2"/>
        <v>0.1141121787461256</v>
      </c>
      <c r="AP17" s="124">
        <f t="shared" si="3"/>
        <v>0.10195524474051826</v>
      </c>
      <c r="AQ17" s="124">
        <f t="shared" si="4"/>
        <v>0.13163764654880208</v>
      </c>
      <c r="AR17" s="124">
        <f t="shared" si="5"/>
        <v>6.3121860306712935E-2</v>
      </c>
      <c r="AS17" s="124">
        <f t="shared" si="6"/>
        <v>6.017754441275229E-2</v>
      </c>
      <c r="AT17" s="124">
        <f t="shared" si="7"/>
        <v>0.10299813167823681</v>
      </c>
      <c r="AU17" s="124">
        <f t="shared" si="8"/>
        <v>0.17434854516452875</v>
      </c>
      <c r="AV17" s="124">
        <f t="shared" si="9"/>
        <v>4.4244736688350474E-2</v>
      </c>
      <c r="AW17" s="124">
        <f t="shared" si="10"/>
        <v>7.0551682957116474E-2</v>
      </c>
      <c r="AX17" s="124">
        <f t="shared" si="11"/>
        <v>1</v>
      </c>
      <c r="AY17" s="124">
        <f>SUMPRODUCT(AN17:AW17,幕後結果_最佳化!$Z$1005:$AI$1005)</f>
        <v>-3.7411393274778201E-3</v>
      </c>
      <c r="AZ17" s="124">
        <f>(SUMPRODUCT(AN17:AW17,MMULT(AN17:AW17,幕後結果!$AB$9:$AK$18)))*252</f>
        <v>6.2876517266753779E-2</v>
      </c>
      <c r="BA17" s="124">
        <f t="shared" si="12"/>
        <v>0.2507519038148141</v>
      </c>
      <c r="BB17" s="119">
        <f t="shared" si="13"/>
        <v>-0.18600512545628906</v>
      </c>
      <c r="BC17" s="56"/>
      <c r="BD17" s="56"/>
    </row>
    <row r="18" spans="1:56">
      <c r="A18" s="91">
        <v>17</v>
      </c>
      <c r="B18" s="120">
        <v>0.55368285317940491</v>
      </c>
      <c r="C18" s="120">
        <v>0.85406215043755918</v>
      </c>
      <c r="D18" s="120">
        <v>0.38385132825078694</v>
      </c>
      <c r="E18" s="120">
        <v>0.22601634219425137</v>
      </c>
      <c r="F18" s="120">
        <v>5.806080721714113E-2</v>
      </c>
      <c r="G18" s="120">
        <v>0.91929805860366876</v>
      </c>
      <c r="H18" s="120">
        <v>0.36949141919964923</v>
      </c>
      <c r="I18" s="120">
        <v>0.99592396946755102</v>
      </c>
      <c r="J18" s="120">
        <v>0.26333000024007358</v>
      </c>
      <c r="K18" s="100">
        <v>6.2790582938416328E-2</v>
      </c>
      <c r="L18" s="101"/>
      <c r="M18" s="102">
        <v>17</v>
      </c>
      <c r="N18" s="123">
        <v>0.13497164439897211</v>
      </c>
      <c r="O18" s="123">
        <v>1.0540157657018125</v>
      </c>
      <c r="P18" s="123">
        <v>-0.29538124801172944</v>
      </c>
      <c r="Q18" s="123">
        <v>-0.75203055453762835</v>
      </c>
      <c r="R18" s="123">
        <v>-1.5712628162786457</v>
      </c>
      <c r="S18" s="123">
        <v>1.4003655430941129</v>
      </c>
      <c r="T18" s="123">
        <v>-0.33320063556935325</v>
      </c>
      <c r="U18" s="120">
        <v>2.6457060962785111</v>
      </c>
      <c r="V18" s="120">
        <v>-0.63311277491413875</v>
      </c>
      <c r="W18" s="94">
        <v>-1.5317620427954186</v>
      </c>
      <c r="X18" s="56"/>
      <c r="Y18" s="95">
        <v>17</v>
      </c>
      <c r="Z18" s="120">
        <f>(幕後結果!$AB$2+幕後結果!$AB$4*幕後結果_最佳化!$N1019)*12/3</f>
        <v>0.11928377373491923</v>
      </c>
      <c r="AA18" s="120">
        <f>(幕後結果!$AC$2+幕後結果!$AC$4*幕後結果_最佳化!$O1019)*12/3</f>
        <v>2.5988363823657643</v>
      </c>
      <c r="AB18" s="120">
        <f>(幕後結果!$AD$2+幕後結果!$AD$4*幕後結果_最佳化!$P1019)*12/3</f>
        <v>-0.52928846271408114</v>
      </c>
      <c r="AC18" s="120">
        <f>(幕後結果!$AE$2+幕後結果!$AE$4*幕後結果_最佳化!$Q1019)*12/3</f>
        <v>-0.15081281106728184</v>
      </c>
      <c r="AD18" s="120">
        <f>(幕後結果!$AF$2+幕後結果!$AF$4*幕後結果_最佳化!$R1019)*12/3</f>
        <v>-1.4530866107368585</v>
      </c>
      <c r="AE18" s="120">
        <f>(幕後結果!$AG$2+幕後結果!$AG$4*幕後結果_最佳化!$S1019)*12/3</f>
        <v>0.47662996737313845</v>
      </c>
      <c r="AF18" s="120">
        <f>(幕後結果!$AH$2+幕後結果!$AH$4*幕後結果_最佳化!$T1019)*12/3</f>
        <v>0.31600372611104033</v>
      </c>
      <c r="AG18" s="120">
        <f>(幕後結果!$AI$2+幕後結果!$AI$4*幕後結果_最佳化!$U1019)*12/3</f>
        <v>0.60025481369025702</v>
      </c>
      <c r="AH18" s="120">
        <f>(幕後結果!$AJ$2+幕後結果!$AJ$4*幕後結果_最佳化!$V1019)*12/3</f>
        <v>-2.5856415245380182</v>
      </c>
      <c r="AI18" s="96">
        <f>(幕後結果!$AK$2+幕後結果!$AK$4*幕後結果_最佳化!$W1019)*12/3</f>
        <v>0.34948897275414398</v>
      </c>
      <c r="AJ18" s="56"/>
      <c r="AK18" s="56"/>
      <c r="AL18" s="56"/>
      <c r="AM18" s="97">
        <v>17</v>
      </c>
      <c r="AN18" s="124">
        <f t="shared" si="1"/>
        <v>5.6257014112880019E-2</v>
      </c>
      <c r="AO18" s="124">
        <f t="shared" si="2"/>
        <v>0.11821861125357677</v>
      </c>
      <c r="AP18" s="124">
        <f t="shared" si="3"/>
        <v>9.3935415121578825E-2</v>
      </c>
      <c r="AQ18" s="124">
        <f t="shared" si="4"/>
        <v>7.1506299556512123E-2</v>
      </c>
      <c r="AR18" s="124">
        <f t="shared" si="5"/>
        <v>0.10219802309965886</v>
      </c>
      <c r="AS18" s="124">
        <f t="shared" si="6"/>
        <v>0.10277029601500397</v>
      </c>
      <c r="AT18" s="124">
        <f t="shared" si="7"/>
        <v>7.6655417036735909E-2</v>
      </c>
      <c r="AU18" s="124">
        <f t="shared" si="8"/>
        <v>0.13456712433371545</v>
      </c>
      <c r="AV18" s="124">
        <f t="shared" si="9"/>
        <v>0.10591350865355328</v>
      </c>
      <c r="AW18" s="124">
        <f t="shared" si="10"/>
        <v>0.13797829081678484</v>
      </c>
      <c r="AX18" s="124">
        <f t="shared" si="11"/>
        <v>1</v>
      </c>
      <c r="AY18" s="124">
        <f>SUMPRODUCT(AN18:AW18,幕後結果_最佳化!$Z$1005:$AI$1005)</f>
        <v>-0.12346338411965736</v>
      </c>
      <c r="AZ18" s="124">
        <f>(SUMPRODUCT(AN18:AW18,MMULT(AN18:AW18,幕後結果!$AB$9:$AK$18)))*252</f>
        <v>5.8040312549017647E-2</v>
      </c>
      <c r="BA18" s="124">
        <f t="shared" si="12"/>
        <v>0.24091557141251299</v>
      </c>
      <c r="BB18" s="119">
        <f t="shared" si="13"/>
        <v>-0.69054641484670998</v>
      </c>
      <c r="BC18" s="56"/>
      <c r="BD18" s="56"/>
    </row>
    <row r="19" spans="1:56">
      <c r="A19" s="91">
        <v>18</v>
      </c>
      <c r="B19" s="120">
        <v>0.24514233659099904</v>
      </c>
      <c r="C19" s="120">
        <v>0.11926344039988557</v>
      </c>
      <c r="D19" s="120">
        <v>0.74076120757622199</v>
      </c>
      <c r="E19" s="120">
        <v>0.28366403489900294</v>
      </c>
      <c r="F19" s="120">
        <v>0.89278871704409712</v>
      </c>
      <c r="G19" s="120">
        <v>5.2629346704259561E-2</v>
      </c>
      <c r="H19" s="120">
        <v>0.53396788780343862</v>
      </c>
      <c r="I19" s="120">
        <v>0.36528507426237034</v>
      </c>
      <c r="J19" s="120">
        <v>0.56288013104874945</v>
      </c>
      <c r="K19" s="100">
        <v>0.30269785264052751</v>
      </c>
      <c r="L19" s="101"/>
      <c r="M19" s="102">
        <v>18</v>
      </c>
      <c r="N19" s="123">
        <v>-0.6898561192231617</v>
      </c>
      <c r="O19" s="123">
        <v>-1.1786768411291197</v>
      </c>
      <c r="P19" s="123">
        <v>0.64569394168984995</v>
      </c>
      <c r="Q19" s="123">
        <v>-0.57199100316077545</v>
      </c>
      <c r="R19" s="123">
        <v>1.241496024400655</v>
      </c>
      <c r="S19" s="123">
        <v>-1.6198770373600164</v>
      </c>
      <c r="T19" s="123">
        <v>8.5248008253947766E-2</v>
      </c>
      <c r="U19" s="120">
        <v>-0.34436720552558736</v>
      </c>
      <c r="V19" s="120">
        <v>0.15827546833503828</v>
      </c>
      <c r="W19" s="94">
        <v>-0.51665687509089697</v>
      </c>
      <c r="X19" s="56"/>
      <c r="Y19" s="95">
        <v>18</v>
      </c>
      <c r="Z19" s="120">
        <f>(幕後結果!$AB$2+幕後結果!$AB$4*幕後結果_最佳化!$N1020)*12/3</f>
        <v>-0.90478146355329547</v>
      </c>
      <c r="AA19" s="120">
        <f>(幕後結果!$AC$2+幕後結果!$AC$4*幕後結果_最佳化!$O1020)*12/3</f>
        <v>-0.25053079861898975</v>
      </c>
      <c r="AB19" s="120">
        <f>(幕後結果!$AD$2+幕後結果!$AD$4*幕後結果_最佳化!$P1020)*12/3</f>
        <v>-1.3631547243023201</v>
      </c>
      <c r="AC19" s="120">
        <f>(幕後結果!$AE$2+幕後結果!$AE$4*幕後結果_最佳化!$Q1020)*12/3</f>
        <v>-0.25490940223309089</v>
      </c>
      <c r="AD19" s="120">
        <f>(幕後結果!$AF$2+幕後結果!$AF$4*幕後結果_最佳化!$R1020)*12/3</f>
        <v>-5.1265768106053988E-2</v>
      </c>
      <c r="AE19" s="120">
        <f>(幕後結果!$AG$2+幕後結果!$AG$4*幕後結果_最佳化!$S1020)*12/3</f>
        <v>-2.5405923446317504</v>
      </c>
      <c r="AF19" s="120">
        <f>(幕後結果!$AH$2+幕後結果!$AH$4*幕後結果_最佳化!$T1020)*12/3</f>
        <v>-0.25229338364829407</v>
      </c>
      <c r="AG19" s="120">
        <f>(幕後結果!$AI$2+幕後結果!$AI$4*幕後結果_最佳化!$U1020)*12/3</f>
        <v>-0.50690390554504638</v>
      </c>
      <c r="AH19" s="120">
        <f>(幕後結果!$AJ$2+幕後結果!$AJ$4*幕後結果_最佳化!$V1020)*12/3</f>
        <v>-1.4212814770066415</v>
      </c>
      <c r="AI19" s="96">
        <f>(幕後結果!$AK$2+幕後結果!$AK$4*幕後結果_最佳化!$W1020)*12/3</f>
        <v>0.4241718147815024</v>
      </c>
      <c r="AJ19" s="56"/>
      <c r="AK19" s="56"/>
      <c r="AL19" s="56"/>
      <c r="AM19" s="97">
        <v>18</v>
      </c>
      <c r="AN19" s="124">
        <f t="shared" si="1"/>
        <v>0.14295129957425309</v>
      </c>
      <c r="AO19" s="124">
        <f t="shared" si="2"/>
        <v>8.2069525911783639E-2</v>
      </c>
      <c r="AP19" s="124">
        <f t="shared" si="3"/>
        <v>0.11457231798353876</v>
      </c>
      <c r="AQ19" s="124">
        <f t="shared" si="4"/>
        <v>0.17151884297267481</v>
      </c>
      <c r="AR19" s="124">
        <f t="shared" si="5"/>
        <v>0.19902248507392734</v>
      </c>
      <c r="AS19" s="124">
        <f t="shared" si="6"/>
        <v>0.12611069667721803</v>
      </c>
      <c r="AT19" s="124">
        <f t="shared" si="7"/>
        <v>1.3430430884626735E-2</v>
      </c>
      <c r="AU19" s="124">
        <f t="shared" si="8"/>
        <v>7.2373733607573237E-2</v>
      </c>
      <c r="AV19" s="124">
        <f t="shared" si="9"/>
        <v>3.9140133085674975E-2</v>
      </c>
      <c r="AW19" s="124">
        <f t="shared" si="10"/>
        <v>3.8810534228729404E-2</v>
      </c>
      <c r="AX19" s="124">
        <f t="shared" si="11"/>
        <v>1.0000000000000002</v>
      </c>
      <c r="AY19" s="124">
        <f>SUMPRODUCT(AN19:AW19,幕後結果_最佳化!$Z$1005:$AI$1005)</f>
        <v>-0.18594657639600781</v>
      </c>
      <c r="AZ19" s="124">
        <f>(SUMPRODUCT(AN19:AW19,MMULT(AN19:AW19,幕後結果!$AB$9:$AK$18)))*252</f>
        <v>6.8844933232863503E-2</v>
      </c>
      <c r="BA19" s="124">
        <f t="shared" si="12"/>
        <v>0.26238318016378925</v>
      </c>
      <c r="BB19" s="119">
        <f t="shared" si="13"/>
        <v>-0.87218462804343377</v>
      </c>
      <c r="BC19" s="56"/>
      <c r="BD19" s="56"/>
    </row>
    <row r="20" spans="1:56">
      <c r="A20" s="91">
        <v>19</v>
      </c>
      <c r="B20" s="120">
        <v>0.37441471225606682</v>
      </c>
      <c r="C20" s="120">
        <v>0.65816294820587773</v>
      </c>
      <c r="D20" s="120">
        <v>0.89596194305287091</v>
      </c>
      <c r="E20" s="120">
        <v>0.11740588780904249</v>
      </c>
      <c r="F20" s="120">
        <v>0.2079277016050336</v>
      </c>
      <c r="G20" s="120">
        <v>0.18232415256844536</v>
      </c>
      <c r="H20" s="120">
        <v>0.22161750588502582</v>
      </c>
      <c r="I20" s="120">
        <v>0.78001798031527247</v>
      </c>
      <c r="J20" s="120">
        <v>0.8182730925298316</v>
      </c>
      <c r="K20" s="100">
        <v>0.50566004433112011</v>
      </c>
      <c r="L20" s="101"/>
      <c r="M20" s="102">
        <v>19</v>
      </c>
      <c r="N20" s="123">
        <v>-0.32018324396724002</v>
      </c>
      <c r="O20" s="123">
        <v>0.40745463906847013</v>
      </c>
      <c r="P20" s="123">
        <v>1.2588732592631919</v>
      </c>
      <c r="Q20" s="123">
        <v>-1.1880549138592351</v>
      </c>
      <c r="R20" s="123">
        <v>-0.81363269276833017</v>
      </c>
      <c r="S20" s="123">
        <v>-0.90654339849723042</v>
      </c>
      <c r="T20" s="123">
        <v>-0.76674185718996812</v>
      </c>
      <c r="U20" s="120">
        <v>0.77225394072192988</v>
      </c>
      <c r="V20" s="120">
        <v>0.90880358301196451</v>
      </c>
      <c r="W20" s="94">
        <v>1.4188103157909105E-2</v>
      </c>
      <c r="X20" s="56"/>
      <c r="Y20" s="95">
        <v>19</v>
      </c>
      <c r="Z20" s="120">
        <f>(幕後結果!$AB$2+幕後結果!$AB$4*幕後結果_最佳化!$N1021)*12/3</f>
        <v>-0.44581395856106493</v>
      </c>
      <c r="AA20" s="120">
        <f>(幕後結果!$AC$2+幕後結果!$AC$4*幕後結果_最佳化!$O1021)*12/3</f>
        <v>1.6311521032184675</v>
      </c>
      <c r="AB20" s="120">
        <f>(幕後結果!$AD$2+幕後結果!$AD$4*幕後結果_最佳化!$P1021)*12/3</f>
        <v>0.33531437124768493</v>
      </c>
      <c r="AC20" s="120">
        <f>(幕後結果!$AE$2+幕後結果!$AE$4*幕後結果_最佳化!$Q1021)*12/3</f>
        <v>-0.71010641838967581</v>
      </c>
      <c r="AD20" s="120">
        <f>(幕後結果!$AF$2+幕後結果!$AF$4*幕後結果_最佳化!$R1021)*12/3</f>
        <v>-1.2028151156382898</v>
      </c>
      <c r="AE20" s="120">
        <f>(幕後結果!$AG$2+幕後結果!$AG$4*幕後結果_最佳化!$S1021)*12/3</f>
        <v>-1.7292913589621168</v>
      </c>
      <c r="AF20" s="120">
        <f>(幕後結果!$AH$2+幕後結果!$AH$4*幕後結果_最佳化!$T1021)*12/3</f>
        <v>-0.72940708627202488</v>
      </c>
      <c r="AG20" s="120">
        <f>(幕後結果!$AI$2+幕後結果!$AI$4*幕後結果_最佳化!$U1021)*12/3</f>
        <v>-0.22249504116886806</v>
      </c>
      <c r="AH20" s="120">
        <f>(幕後結果!$AJ$2+幕後結果!$AJ$4*幕後結果_最佳化!$V1021)*12/3</f>
        <v>-0.76864057071654424</v>
      </c>
      <c r="AI20" s="96">
        <f>(幕後結果!$AK$2+幕後結果!$AK$4*幕後結果_最佳化!$W1021)*12/3</f>
        <v>0.72171189763567656</v>
      </c>
      <c r="AJ20" s="56"/>
      <c r="AK20" s="56"/>
      <c r="AL20" s="56"/>
      <c r="AM20" s="97">
        <v>19</v>
      </c>
      <c r="AN20" s="124">
        <f t="shared" si="1"/>
        <v>8.2264884252326365E-2</v>
      </c>
      <c r="AO20" s="124">
        <f t="shared" si="2"/>
        <v>0.14072644614467383</v>
      </c>
      <c r="AP20" s="124">
        <f t="shared" si="3"/>
        <v>2.9366816026419943E-2</v>
      </c>
      <c r="AQ20" s="124">
        <f t="shared" si="4"/>
        <v>7.2067214442029071E-2</v>
      </c>
      <c r="AR20" s="124">
        <f t="shared" si="5"/>
        <v>2.5080917108008822E-2</v>
      </c>
      <c r="AS20" s="124">
        <f t="shared" si="6"/>
        <v>0.17038153644747242</v>
      </c>
      <c r="AT20" s="124">
        <f t="shared" si="7"/>
        <v>0.12962991322235248</v>
      </c>
      <c r="AU20" s="124">
        <f t="shared" si="8"/>
        <v>0.15872551464703663</v>
      </c>
      <c r="AV20" s="124">
        <f t="shared" si="9"/>
        <v>8.7703012356168591E-2</v>
      </c>
      <c r="AW20" s="124">
        <f t="shared" si="10"/>
        <v>0.10405374535351186</v>
      </c>
      <c r="AX20" s="124">
        <f t="shared" si="11"/>
        <v>1</v>
      </c>
      <c r="AY20" s="124">
        <f>SUMPRODUCT(AN20:AW20,幕後結果_最佳化!$Z$1005:$AI$1005)</f>
        <v>-4.1638782050198497E-2</v>
      </c>
      <c r="AZ20" s="124">
        <f>(SUMPRODUCT(AN20:AW20,MMULT(AN20:AW20,幕後結果!$AB$9:$AK$18)))*252</f>
        <v>5.9093207805466834E-2</v>
      </c>
      <c r="BA20" s="124">
        <f t="shared" si="12"/>
        <v>0.2430909455439812</v>
      </c>
      <c r="BB20" s="119">
        <f t="shared" si="13"/>
        <v>-0.34776606697966594</v>
      </c>
      <c r="BC20" s="56"/>
      <c r="BD20" s="56"/>
    </row>
    <row r="21" spans="1:56">
      <c r="A21" s="91">
        <v>20</v>
      </c>
      <c r="B21" s="120">
        <v>0.51470931728092428</v>
      </c>
      <c r="C21" s="120">
        <v>0.73456974033908073</v>
      </c>
      <c r="D21" s="120">
        <v>0.91388406840456637</v>
      </c>
      <c r="E21" s="120">
        <v>0.33701892735085481</v>
      </c>
      <c r="F21" s="120">
        <v>0.59590459850736144</v>
      </c>
      <c r="G21" s="120">
        <v>0.5048794904052023</v>
      </c>
      <c r="H21" s="120">
        <v>0.57409689045916346</v>
      </c>
      <c r="I21" s="120">
        <v>0.60789743158952292</v>
      </c>
      <c r="J21" s="120">
        <v>0.79889774376147216</v>
      </c>
      <c r="K21" s="100">
        <v>8.1600240531541246E-2</v>
      </c>
      <c r="L21" s="101"/>
      <c r="M21" s="102">
        <v>20</v>
      </c>
      <c r="N21" s="123">
        <v>3.6879148605474442E-2</v>
      </c>
      <c r="O21" s="123">
        <v>0.62669296023431942</v>
      </c>
      <c r="P21" s="123">
        <v>1.3650674124387128</v>
      </c>
      <c r="Q21" s="123">
        <v>-0.42061278726003271</v>
      </c>
      <c r="R21" s="123">
        <v>0.24276067264874951</v>
      </c>
      <c r="S21" s="123">
        <v>1.2231373590792145E-2</v>
      </c>
      <c r="T21" s="123">
        <v>0.18681431969372583</v>
      </c>
      <c r="U21" s="120">
        <v>0.27384318238309108</v>
      </c>
      <c r="V21" s="120">
        <v>0.83769056731132152</v>
      </c>
      <c r="W21" s="94">
        <v>-1.3943879627804441</v>
      </c>
      <c r="X21" s="56"/>
      <c r="Y21" s="95">
        <v>20</v>
      </c>
      <c r="Z21" s="120">
        <f>(幕後結果!$AB$2+幕後結果!$AB$4*幕後結果_最佳化!$N1022)*12/3</f>
        <v>-2.5030033491029724E-3</v>
      </c>
      <c r="AA21" s="120">
        <f>(幕後結果!$AC$2+幕後結果!$AC$4*幕後結果_最佳化!$O1022)*12/3</f>
        <v>2.092878197228722</v>
      </c>
      <c r="AB21" s="120">
        <f>(幕後結果!$AD$2+幕後結果!$AD$4*幕後結果_最佳化!$P1022)*12/3</f>
        <v>0.92442528187042905</v>
      </c>
      <c r="AC21" s="120">
        <f>(幕後結果!$AE$2+幕後結果!$AE$4*幕後結果_最佳化!$Q1022)*12/3</f>
        <v>6.137246980526978E-2</v>
      </c>
      <c r="AD21" s="120">
        <f>(幕後結果!$AF$2+幕後結果!$AF$4*幕後結果_最佳化!$R1022)*12/3</f>
        <v>-0.35085330434433065</v>
      </c>
      <c r="AE21" s="120">
        <f>(幕後結果!$AG$2+幕後結果!$AG$4*幕後結果_最佳化!$S1022)*12/3</f>
        <v>-0.42343881839156028</v>
      </c>
      <c r="AF21" s="120">
        <f>(幕後結果!$AH$2+幕後結果!$AH$4*幕後結果_最佳化!$T1022)*12/3</f>
        <v>0.75487349789179881</v>
      </c>
      <c r="AG21" s="120">
        <f>(幕後結果!$AI$2+幕後結果!$AI$4*幕後結果_最佳化!$U1022)*12/3</f>
        <v>-0.17496344112345943</v>
      </c>
      <c r="AH21" s="120">
        <f>(幕後結果!$AJ$2+幕後結果!$AJ$4*幕後結果_最佳化!$V1022)*12/3</f>
        <v>-6.87336603816604E-2</v>
      </c>
      <c r="AI21" s="96">
        <f>(幕後結果!$AK$2+幕後結果!$AK$4*幕後結果_最佳化!$W1022)*12/3</f>
        <v>0.34762976862226819</v>
      </c>
      <c r="AJ21" s="56"/>
      <c r="AK21" s="56"/>
      <c r="AL21" s="56"/>
      <c r="AM21" s="97">
        <v>20</v>
      </c>
      <c r="AN21" s="124">
        <f t="shared" si="1"/>
        <v>0.16754178306372963</v>
      </c>
      <c r="AO21" s="124">
        <f t="shared" si="2"/>
        <v>0.1328578805239429</v>
      </c>
      <c r="AP21" s="124">
        <f t="shared" si="3"/>
        <v>1.2046715273222481E-2</v>
      </c>
      <c r="AQ21" s="124">
        <f t="shared" si="4"/>
        <v>5.4162380008482454E-2</v>
      </c>
      <c r="AR21" s="124">
        <f t="shared" si="5"/>
        <v>9.6727781239139748E-2</v>
      </c>
      <c r="AS21" s="124">
        <f t="shared" si="6"/>
        <v>8.9642037427178398E-2</v>
      </c>
      <c r="AT21" s="124">
        <f t="shared" si="7"/>
        <v>3.4601485509966792E-2</v>
      </c>
      <c r="AU21" s="124">
        <f t="shared" si="8"/>
        <v>0.14736660839274499</v>
      </c>
      <c r="AV21" s="124">
        <f t="shared" si="9"/>
        <v>9.5070973137561243E-2</v>
      </c>
      <c r="AW21" s="124">
        <f t="shared" si="10"/>
        <v>0.16998235542403137</v>
      </c>
      <c r="AX21" s="124">
        <f t="shared" si="11"/>
        <v>1</v>
      </c>
      <c r="AY21" s="124">
        <f>SUMPRODUCT(AN21:AW21,幕後結果_最佳化!$Z$1005:$AI$1005)</f>
        <v>-2.237639368071033E-2</v>
      </c>
      <c r="AZ21" s="124">
        <f>(SUMPRODUCT(AN21:AW21,MMULT(AN21:AW21,幕後結果!$AB$9:$AK$18)))*252</f>
        <v>5.4082434174642792E-2</v>
      </c>
      <c r="BA21" s="124">
        <f t="shared" si="12"/>
        <v>0.23255630323567408</v>
      </c>
      <c r="BB21" s="119">
        <f t="shared" si="13"/>
        <v>-0.28069070918520239</v>
      </c>
      <c r="BC21" s="56"/>
      <c r="BD21" s="56"/>
    </row>
    <row r="22" spans="1:56">
      <c r="A22" s="91">
        <v>21</v>
      </c>
      <c r="B22" s="120">
        <v>5.4134198807832101E-2</v>
      </c>
      <c r="C22" s="120">
        <v>0.64220845607927091</v>
      </c>
      <c r="D22" s="120">
        <v>0.61085776521069612</v>
      </c>
      <c r="E22" s="120">
        <v>0.37789257604793547</v>
      </c>
      <c r="F22" s="120">
        <v>0.8388965841685414</v>
      </c>
      <c r="G22" s="120">
        <v>0.59525311455425745</v>
      </c>
      <c r="H22" s="120">
        <v>0.33876199823467146</v>
      </c>
      <c r="I22" s="120">
        <v>0.72381922915231445</v>
      </c>
      <c r="J22" s="120">
        <v>0.7323175526707264</v>
      </c>
      <c r="K22" s="100">
        <v>0.87726159205902099</v>
      </c>
      <c r="L22" s="101"/>
      <c r="M22" s="102">
        <v>21</v>
      </c>
      <c r="N22" s="123">
        <v>-1.606025088731132</v>
      </c>
      <c r="O22" s="123">
        <v>0.36436818743038185</v>
      </c>
      <c r="P22" s="123">
        <v>0.28155536499125317</v>
      </c>
      <c r="Q22" s="123">
        <v>-0.31102034891598196</v>
      </c>
      <c r="R22" s="123">
        <v>0.989933075185921</v>
      </c>
      <c r="S22" s="123">
        <v>0.2410791516291009</v>
      </c>
      <c r="T22" s="123">
        <v>-0.41584422288696454</v>
      </c>
      <c r="U22" s="120">
        <v>0.59422513783454489</v>
      </c>
      <c r="V22" s="120">
        <v>0.61983732147912873</v>
      </c>
      <c r="W22" s="94">
        <v>1.1614060350009698</v>
      </c>
      <c r="X22" s="56"/>
      <c r="Y22" s="95">
        <v>21</v>
      </c>
      <c r="Z22" s="120">
        <f>(幕後結果!$AB$2+幕後結果!$AB$4*幕後結果_最佳化!$N1023)*12/3</f>
        <v>-2.0422514112611783</v>
      </c>
      <c r="AA22" s="120">
        <f>(幕後結果!$AC$2+幕後結果!$AC$4*幕後結果_最佳化!$O1023)*12/3</f>
        <v>0.73926494095143658</v>
      </c>
      <c r="AB22" s="120">
        <f>(幕後結果!$AD$2+幕後結果!$AD$4*幕後結果_最佳化!$P1023)*12/3</f>
        <v>-2.0997194890859072</v>
      </c>
      <c r="AC22" s="120">
        <f>(幕後結果!$AE$2+幕後結果!$AE$4*幕後結果_最佳化!$Q1023)*12/3</f>
        <v>-0.30341101688695926</v>
      </c>
      <c r="AD22" s="120">
        <f>(幕後結果!$AF$2+幕後結果!$AF$4*幕後結果_最佳化!$R1023)*12/3</f>
        <v>-6.6322453632219058E-2</v>
      </c>
      <c r="AE22" s="120">
        <f>(幕後結果!$AG$2+幕後結果!$AG$4*幕後結果_最佳化!$S1023)*12/3</f>
        <v>-0.89828257134967304</v>
      </c>
      <c r="AF22" s="120">
        <f>(幕後結果!$AH$2+幕後結果!$AH$4*幕後結果_最佳化!$T1023)*12/3</f>
        <v>-0.22290196383845232</v>
      </c>
      <c r="AG22" s="120">
        <f>(幕後結果!$AI$2+幕後結果!$AI$4*幕後結果_最佳化!$U1023)*12/3</f>
        <v>6.9912433002757124E-2</v>
      </c>
      <c r="AH22" s="120">
        <f>(幕後結果!$AJ$2+幕後結果!$AJ$4*幕後結果_最佳化!$V1023)*12/3</f>
        <v>-1.0348479002500455</v>
      </c>
      <c r="AI22" s="96">
        <f>(幕後結果!$AK$2+幕後結果!$AK$4*幕後結果_最佳化!$W1023)*12/3</f>
        <v>1.4411575648863006</v>
      </c>
      <c r="AJ22" s="56"/>
      <c r="AK22" s="56"/>
      <c r="AL22" s="56"/>
      <c r="AM22" s="97">
        <v>21</v>
      </c>
      <c r="AN22" s="124">
        <f t="shared" si="1"/>
        <v>5.9499706967677243E-2</v>
      </c>
      <c r="AO22" s="124">
        <f t="shared" si="2"/>
        <v>0.13711875645115321</v>
      </c>
      <c r="AP22" s="124">
        <f t="shared" si="3"/>
        <v>0.14402122743973036</v>
      </c>
      <c r="AQ22" s="124">
        <f t="shared" si="4"/>
        <v>0.17947104786651635</v>
      </c>
      <c r="AR22" s="124">
        <f t="shared" si="5"/>
        <v>7.1941949013050122E-2</v>
      </c>
      <c r="AS22" s="124">
        <f t="shared" si="6"/>
        <v>0.17277161180973782</v>
      </c>
      <c r="AT22" s="124">
        <f t="shared" si="7"/>
        <v>3.7362842029086693E-3</v>
      </c>
      <c r="AU22" s="124">
        <f t="shared" si="8"/>
        <v>0.1640082661921955</v>
      </c>
      <c r="AV22" s="124">
        <f t="shared" si="9"/>
        <v>2.189737614939935E-2</v>
      </c>
      <c r="AW22" s="124">
        <f t="shared" si="10"/>
        <v>4.5533773907631303E-2</v>
      </c>
      <c r="AX22" s="124">
        <f t="shared" si="11"/>
        <v>1</v>
      </c>
      <c r="AY22" s="124">
        <f>SUMPRODUCT(AN22:AW22,幕後結果_最佳化!$Z$1005:$AI$1005)</f>
        <v>-0.10180094902108783</v>
      </c>
      <c r="AZ22" s="124">
        <f>(SUMPRODUCT(AN22:AW22,MMULT(AN22:AW22,幕後結果!$AB$9:$AK$18)))*252</f>
        <v>6.8508879217169E-2</v>
      </c>
      <c r="BA22" s="124">
        <f t="shared" si="12"/>
        <v>0.26174200888884652</v>
      </c>
      <c r="BB22" s="119">
        <f t="shared" si="13"/>
        <v>-0.55283807759929626</v>
      </c>
      <c r="BC22" s="56"/>
      <c r="BD22" s="56"/>
    </row>
    <row r="23" spans="1:56">
      <c r="A23" s="91">
        <v>22</v>
      </c>
      <c r="B23" s="120">
        <v>0.29317702098157317</v>
      </c>
      <c r="C23" s="120">
        <v>0.97663713523477602</v>
      </c>
      <c r="D23" s="120">
        <v>0.82259540298427591</v>
      </c>
      <c r="E23" s="120">
        <v>0.78282701536744237</v>
      </c>
      <c r="F23" s="120">
        <v>0.508077581827306</v>
      </c>
      <c r="G23" s="120">
        <v>0.50313740584261279</v>
      </c>
      <c r="H23" s="120">
        <v>0.772170650401375</v>
      </c>
      <c r="I23" s="120">
        <v>0.76267174257412962</v>
      </c>
      <c r="J23" s="120">
        <v>0.1111356146735889</v>
      </c>
      <c r="K23" s="100">
        <v>0.66018389111432718</v>
      </c>
      <c r="L23" s="101"/>
      <c r="M23" s="102">
        <v>22</v>
      </c>
      <c r="N23" s="123">
        <v>-0.54412705785139459</v>
      </c>
      <c r="O23" s="123">
        <v>1.9887778422559697</v>
      </c>
      <c r="P23" s="123">
        <v>0.92530131673244864</v>
      </c>
      <c r="Q23" s="123">
        <v>0.78177644015640146</v>
      </c>
      <c r="R23" s="123">
        <v>2.0248878644909315E-2</v>
      </c>
      <c r="S23" s="123">
        <v>7.8643912603306027E-3</v>
      </c>
      <c r="T23" s="123">
        <v>0.74601442837649479</v>
      </c>
      <c r="U23" s="120">
        <v>0.71492317674161765</v>
      </c>
      <c r="V23" s="120">
        <v>-1.2205109810455734</v>
      </c>
      <c r="W23" s="94">
        <v>0.41296505349221768</v>
      </c>
      <c r="X23" s="56"/>
      <c r="Y23" s="95">
        <v>22</v>
      </c>
      <c r="Z23" s="120">
        <f>(幕後結果!$AB$2+幕後結果!$AB$4*幕後結果_最佳化!$N1024)*12/3</f>
        <v>-0.72385148956925427</v>
      </c>
      <c r="AA23" s="120">
        <f>(幕後結果!$AC$2+幕後結果!$AC$4*幕後結果_最佳化!$O1024)*12/3</f>
        <v>3.1166665541466609</v>
      </c>
      <c r="AB23" s="120">
        <f>(幕後結果!$AD$2+幕後結果!$AD$4*幕後結果_最佳化!$P1024)*12/3</f>
        <v>0.39749857687113566</v>
      </c>
      <c r="AC23" s="120">
        <f>(幕後結果!$AE$2+幕後結果!$AE$4*幕後結果_最佳化!$Q1024)*12/3</f>
        <v>0.93766633197442151</v>
      </c>
      <c r="AD23" s="120">
        <f>(幕後結果!$AF$2+幕後結果!$AF$4*幕後結果_最佳化!$R1024)*12/3</f>
        <v>-0.15229939643467783</v>
      </c>
      <c r="AE23" s="120">
        <f>(幕後結果!$AG$2+幕後結果!$AG$4*幕後結果_最佳化!$S1024)*12/3</f>
        <v>-0.66438601341966441</v>
      </c>
      <c r="AF23" s="120">
        <f>(幕後結果!$AH$2+幕後結果!$AH$4*幕後結果_最佳化!$T1024)*12/3</f>
        <v>1.61987664615224</v>
      </c>
      <c r="AG23" s="120">
        <f>(幕後結果!$AI$2+幕後結果!$AI$4*幕後結果_最佳化!$U1024)*12/3</f>
        <v>0.14848888847532948</v>
      </c>
      <c r="AH23" s="120">
        <f>(幕後結果!$AJ$2+幕後結果!$AJ$4*幕後結果_最佳化!$V1024)*12/3</f>
        <v>-3.3671549237929539</v>
      </c>
      <c r="AI23" s="96">
        <f>(幕後結果!$AK$2+幕後結果!$AK$4*幕後結果_最佳化!$W1024)*12/3</f>
        <v>1.4567495723446668</v>
      </c>
      <c r="AJ23" s="56"/>
      <c r="AK23" s="56"/>
      <c r="AL23" s="56"/>
      <c r="AM23" s="97">
        <v>22</v>
      </c>
      <c r="AN23" s="124">
        <f t="shared" si="1"/>
        <v>5.4969327285209452E-2</v>
      </c>
      <c r="AO23" s="124">
        <f t="shared" si="2"/>
        <v>9.9463366387204113E-2</v>
      </c>
      <c r="AP23" s="124">
        <f t="shared" si="3"/>
        <v>0.17686594910949796</v>
      </c>
      <c r="AQ23" s="124">
        <f t="shared" si="4"/>
        <v>0.13674593753230899</v>
      </c>
      <c r="AR23" s="124">
        <f t="shared" si="5"/>
        <v>0.14980245110894963</v>
      </c>
      <c r="AS23" s="124">
        <f t="shared" si="6"/>
        <v>1.1016435863088231E-2</v>
      </c>
      <c r="AT23" s="124">
        <f t="shared" si="7"/>
        <v>0.10948654094061039</v>
      </c>
      <c r="AU23" s="124">
        <f t="shared" si="8"/>
        <v>7.1582200435232626E-2</v>
      </c>
      <c r="AV23" s="124">
        <f t="shared" si="9"/>
        <v>2.0512556138944097E-2</v>
      </c>
      <c r="AW23" s="124">
        <f t="shared" si="10"/>
        <v>0.16955523519895466</v>
      </c>
      <c r="AX23" s="124">
        <f t="shared" si="11"/>
        <v>1.0000000000000002</v>
      </c>
      <c r="AY23" s="124">
        <f>SUMPRODUCT(AN23:AW23,幕後結果_最佳化!$Z$1005:$AI$1005)</f>
        <v>6.3519082106210489E-2</v>
      </c>
      <c r="AZ23" s="124">
        <f>(SUMPRODUCT(AN23:AW23,MMULT(AN23:AW23,幕後結果!$AB$9:$AK$18)))*252</f>
        <v>6.5343409296054783E-2</v>
      </c>
      <c r="BA23" s="124">
        <f t="shared" si="12"/>
        <v>0.25562356952373305</v>
      </c>
      <c r="BB23" s="119">
        <f t="shared" si="13"/>
        <v>8.0661897275854044E-2</v>
      </c>
      <c r="BC23" s="56"/>
      <c r="BD23" s="56"/>
    </row>
    <row r="24" spans="1:56">
      <c r="A24" s="91">
        <v>23</v>
      </c>
      <c r="B24" s="120">
        <v>0.55079141069735682</v>
      </c>
      <c r="C24" s="120">
        <v>0.87623794561178814</v>
      </c>
      <c r="D24" s="120">
        <v>0.76777764283751826</v>
      </c>
      <c r="E24" s="120">
        <v>0.78804617990225623</v>
      </c>
      <c r="F24" s="120">
        <v>0.6511893737983947</v>
      </c>
      <c r="G24" s="120">
        <v>0.21552479968201177</v>
      </c>
      <c r="H24" s="120">
        <v>0.54336014687157652</v>
      </c>
      <c r="I24" s="120">
        <v>0.47930364110757062</v>
      </c>
      <c r="J24" s="120">
        <v>0.47445262570501123</v>
      </c>
      <c r="K24" s="100">
        <v>0.5220135379883275</v>
      </c>
      <c r="L24" s="101"/>
      <c r="M24" s="102">
        <v>23</v>
      </c>
      <c r="N24" s="123">
        <v>0.1276610965027779</v>
      </c>
      <c r="O24" s="123">
        <v>1.1563840351828003</v>
      </c>
      <c r="P24" s="123">
        <v>0.73154764397865568</v>
      </c>
      <c r="Q24" s="123">
        <v>0.79966030026625634</v>
      </c>
      <c r="R24" s="123">
        <v>0.38853352108318973</v>
      </c>
      <c r="S24" s="123">
        <v>-0.78739683426364915</v>
      </c>
      <c r="T24" s="123">
        <v>0.10890264810327649</v>
      </c>
      <c r="U24" s="120">
        <v>-5.1901370541794542E-2</v>
      </c>
      <c r="V24" s="120">
        <v>-6.4081601748709319E-2</v>
      </c>
      <c r="W24" s="94">
        <v>5.5207788564978655E-2</v>
      </c>
      <c r="X24" s="56"/>
      <c r="Y24" s="95">
        <v>23</v>
      </c>
      <c r="Z24" s="120">
        <f>(幕後結果!$AB$2+幕後結果!$AB$4*幕後結果_最佳化!$N1025)*12/3</f>
        <v>0.11020736009294024</v>
      </c>
      <c r="AA24" s="120">
        <f>(幕後結果!$AC$2+幕後結果!$AC$4*幕後結果_最佳化!$O1025)*12/3</f>
        <v>2.6997385021803244</v>
      </c>
      <c r="AB24" s="120">
        <f>(幕後結果!$AD$2+幕後結果!$AD$4*幕後結果_最佳化!$P1025)*12/3</f>
        <v>0.57931487577152097</v>
      </c>
      <c r="AC24" s="120">
        <f>(幕後結果!$AE$2+幕後結果!$AE$4*幕後結果_最佳化!$Q1025)*12/3</f>
        <v>1.167324978251669</v>
      </c>
      <c r="AD24" s="120">
        <f>(幕後結果!$AF$2+幕後結果!$AF$4*幕後結果_最佳化!$R1025)*12/3</f>
        <v>4.7218323009616314E-2</v>
      </c>
      <c r="AE24" s="120">
        <f>(幕後結果!$AG$2+幕後結果!$AG$4*幕後結果_最佳化!$S1025)*12/3</f>
        <v>-1.2898496478398709</v>
      </c>
      <c r="AF24" s="120">
        <f>(幕後結果!$AH$2+幕後結果!$AH$4*幕後結果_最佳化!$T1025)*12/3</f>
        <v>0.96182853630451037</v>
      </c>
      <c r="AG24" s="120">
        <f>(幕後結果!$AI$2+幕後結果!$AI$4*幕後結果_最佳化!$U1025)*12/3</f>
        <v>-0.185184539804925</v>
      </c>
      <c r="AH24" s="120">
        <f>(幕後結果!$AJ$2+幕後結果!$AJ$4*幕後結果_最佳化!$V1025)*12/3</f>
        <v>-1.6980122200398284</v>
      </c>
      <c r="AI24" s="96">
        <f>(幕後結果!$AK$2+幕後結果!$AK$4*幕後結果_最佳化!$W1025)*12/3</f>
        <v>1.0348243195902813</v>
      </c>
      <c r="AJ24" s="56"/>
      <c r="AK24" s="56"/>
      <c r="AL24" s="56"/>
      <c r="AM24" s="97">
        <v>23</v>
      </c>
      <c r="AN24" s="124">
        <f t="shared" si="1"/>
        <v>0.16434355047533242</v>
      </c>
      <c r="AO24" s="124">
        <f t="shared" si="2"/>
        <v>1.2299397887608088E-2</v>
      </c>
      <c r="AP24" s="124">
        <f t="shared" si="3"/>
        <v>4.8482846375511472E-2</v>
      </c>
      <c r="AQ24" s="124">
        <f t="shared" si="4"/>
        <v>5.1864510530903594E-2</v>
      </c>
      <c r="AR24" s="124">
        <f t="shared" si="5"/>
        <v>6.4841755382882366E-2</v>
      </c>
      <c r="AS24" s="124">
        <f t="shared" si="6"/>
        <v>0.23274697854955395</v>
      </c>
      <c r="AT24" s="124">
        <f t="shared" si="7"/>
        <v>4.3603422285411933E-2</v>
      </c>
      <c r="AU24" s="124">
        <f t="shared" si="8"/>
        <v>0.20373020265430136</v>
      </c>
      <c r="AV24" s="124">
        <f t="shared" si="9"/>
        <v>4.2048609723066004E-2</v>
      </c>
      <c r="AW24" s="124">
        <f t="shared" si="10"/>
        <v>0.13603872613542894</v>
      </c>
      <c r="AX24" s="124">
        <f t="shared" si="11"/>
        <v>1</v>
      </c>
      <c r="AY24" s="124">
        <f>SUMPRODUCT(AN24:AW24,幕後結果_最佳化!$Z$1005:$AI$1005)</f>
        <v>-0.27745579174450763</v>
      </c>
      <c r="AZ24" s="124">
        <f>(SUMPRODUCT(AN24:AW24,MMULT(AN24:AW24,幕後結果!$AB$9:$AK$18)))*252</f>
        <v>5.5942375366596027E-2</v>
      </c>
      <c r="BA24" s="124">
        <f t="shared" si="12"/>
        <v>0.23652140572598504</v>
      </c>
      <c r="BB24" s="119">
        <f t="shared" si="13"/>
        <v>-1.3544473522859342</v>
      </c>
      <c r="BC24" s="56"/>
      <c r="BD24" s="56"/>
    </row>
    <row r="25" spans="1:56">
      <c r="A25" s="91">
        <v>24</v>
      </c>
      <c r="B25" s="120">
        <v>0.68592490190615529</v>
      </c>
      <c r="C25" s="120">
        <v>0.18537951579287215</v>
      </c>
      <c r="D25" s="120">
        <v>0.79787684805662362</v>
      </c>
      <c r="E25" s="120">
        <v>0.86674384651716863</v>
      </c>
      <c r="F25" s="120">
        <v>0.17248824163376431</v>
      </c>
      <c r="G25" s="120">
        <v>0.29930194929608489</v>
      </c>
      <c r="H25" s="120">
        <v>7.8254657894383239E-3</v>
      </c>
      <c r="I25" s="120">
        <v>0.83715489948127253</v>
      </c>
      <c r="J25" s="120">
        <v>0.62433000263127814</v>
      </c>
      <c r="K25" s="100">
        <v>5.6018734241146451E-2</v>
      </c>
      <c r="L25" s="101"/>
      <c r="M25" s="102">
        <v>24</v>
      </c>
      <c r="N25" s="123">
        <v>0.48433210284934819</v>
      </c>
      <c r="O25" s="123">
        <v>-0.89505248585953678</v>
      </c>
      <c r="P25" s="123">
        <v>0.83406154428666435</v>
      </c>
      <c r="Q25" s="123">
        <v>1.1111302077990399</v>
      </c>
      <c r="R25" s="123">
        <v>-0.9443780712277684</v>
      </c>
      <c r="S25" s="123">
        <v>-0.52640923784224802</v>
      </c>
      <c r="T25" s="123">
        <v>-2.4169554721681825</v>
      </c>
      <c r="U25" s="120">
        <v>0.98283185497737791</v>
      </c>
      <c r="V25" s="120">
        <v>0.31687296737439169</v>
      </c>
      <c r="W25" s="94">
        <v>-1.5891015475159889</v>
      </c>
      <c r="X25" s="56"/>
      <c r="Y25" s="95">
        <v>24</v>
      </c>
      <c r="Z25" s="120">
        <f>(幕後結果!$AB$2+幕後結果!$AB$4*幕後結果_最佳化!$N1026)*12/3</f>
        <v>0.55303238958049694</v>
      </c>
      <c r="AA25" s="120">
        <f>(幕後結果!$AC$2+幕後結果!$AC$4*幕後結果_最佳化!$O1026)*12/3</f>
        <v>0.81618816897198077</v>
      </c>
      <c r="AB25" s="120">
        <f>(幕後結果!$AD$2+幕後結果!$AD$4*幕後結果_最佳化!$P1026)*12/3</f>
        <v>0.22498102853209434</v>
      </c>
      <c r="AC25" s="120">
        <f>(幕後結果!$AE$2+幕後結果!$AE$4*幕後結果_最佳化!$Q1026)*12/3</f>
        <v>1.5575966739012941</v>
      </c>
      <c r="AD25" s="120">
        <f>(幕後結果!$AF$2+幕後結果!$AF$4*幕後結果_最佳化!$R1026)*12/3</f>
        <v>-0.90337498269129712</v>
      </c>
      <c r="AE25" s="120">
        <f>(幕後結果!$AG$2+幕後結果!$AG$4*幕後結果_最佳化!$S1026)*12/3</f>
        <v>-1.4574508464281584</v>
      </c>
      <c r="AF25" s="120">
        <f>(幕後結果!$AH$2+幕後結果!$AH$4*幕後結果_最佳化!$T1026)*12/3</f>
        <v>-1.4666082277842023</v>
      </c>
      <c r="AG25" s="120">
        <f>(幕後結果!$AI$2+幕後結果!$AI$4*幕後結果_最佳化!$U1026)*12/3</f>
        <v>7.3769759533724721E-2</v>
      </c>
      <c r="AH25" s="120">
        <f>(幕後結果!$AJ$2+幕後結果!$AJ$4*幕後結果_最佳化!$V1026)*12/3</f>
        <v>-0.99082106704939277</v>
      </c>
      <c r="AI25" s="96">
        <f>(幕後結果!$AK$2+幕後結果!$AK$4*幕後結果_最佳化!$W1026)*12/3</f>
        <v>-0.18110709660816837</v>
      </c>
      <c r="AJ25" s="56"/>
      <c r="AK25" s="56"/>
      <c r="AL25" s="56"/>
      <c r="AM25" s="97">
        <v>24</v>
      </c>
      <c r="AN25" s="124">
        <f t="shared" si="1"/>
        <v>9.9791299222196497E-2</v>
      </c>
      <c r="AO25" s="124">
        <f t="shared" si="2"/>
        <v>0.10326141474776171</v>
      </c>
      <c r="AP25" s="124">
        <f t="shared" si="3"/>
        <v>0.1725185696342437</v>
      </c>
      <c r="AQ25" s="124">
        <f t="shared" si="4"/>
        <v>7.1161806854389525E-2</v>
      </c>
      <c r="AR25" s="124">
        <f t="shared" si="5"/>
        <v>9.823301088303163E-2</v>
      </c>
      <c r="AS25" s="124">
        <f t="shared" si="6"/>
        <v>7.6989256737539827E-2</v>
      </c>
      <c r="AT25" s="124">
        <f t="shared" si="7"/>
        <v>7.6613298156698956E-2</v>
      </c>
      <c r="AU25" s="124">
        <f t="shared" si="8"/>
        <v>6.2389294494902374E-2</v>
      </c>
      <c r="AV25" s="124">
        <f t="shared" si="9"/>
        <v>8.398129582513679E-2</v>
      </c>
      <c r="AW25" s="124">
        <f t="shared" si="10"/>
        <v>0.1550607534440987</v>
      </c>
      <c r="AX25" s="124">
        <f t="shared" si="11"/>
        <v>0.99999999999999978</v>
      </c>
      <c r="AY25" s="124">
        <f>SUMPRODUCT(AN25:AW25,幕後結果_最佳化!$Z$1005:$AI$1005)</f>
        <v>-0.12123385342268671</v>
      </c>
      <c r="AZ25" s="124">
        <f>(SUMPRODUCT(AN25:AW25,MMULT(AN25:AW25,幕後結果!$AB$9:$AK$18)))*252</f>
        <v>7.640756292489187E-2</v>
      </c>
      <c r="BA25" s="124">
        <f t="shared" si="12"/>
        <v>0.27641917973413471</v>
      </c>
      <c r="BB25" s="119">
        <f t="shared" si="13"/>
        <v>-0.59378605196844092</v>
      </c>
      <c r="BC25" s="56"/>
      <c r="BD25" s="56"/>
    </row>
    <row r="26" spans="1:56">
      <c r="A26" s="91">
        <v>25</v>
      </c>
      <c r="B26" s="120">
        <v>0.23277727416385696</v>
      </c>
      <c r="C26" s="120">
        <v>0.24598132433619901</v>
      </c>
      <c r="D26" s="120">
        <v>0.55517701539727748</v>
      </c>
      <c r="E26" s="120">
        <v>0.71500601331463742</v>
      </c>
      <c r="F26" s="120">
        <v>0.74876571749462317</v>
      </c>
      <c r="G26" s="120">
        <v>0.3629419399603262</v>
      </c>
      <c r="H26" s="120">
        <v>0.89569879937237928</v>
      </c>
      <c r="I26" s="120">
        <v>0.63380310104627924</v>
      </c>
      <c r="J26" s="120">
        <v>0.76185887775360084</v>
      </c>
      <c r="K26" s="100">
        <v>0.6788576234131416</v>
      </c>
      <c r="L26" s="101"/>
      <c r="M26" s="102">
        <v>25</v>
      </c>
      <c r="N26" s="123">
        <v>-0.72973113079385654</v>
      </c>
      <c r="O26" s="123">
        <v>-0.68719056578160553</v>
      </c>
      <c r="P26" s="123">
        <v>0.1387521976841958</v>
      </c>
      <c r="Q26" s="123">
        <v>0.5680692106676728</v>
      </c>
      <c r="R26" s="123">
        <v>0.67061069889855096</v>
      </c>
      <c r="S26" s="123">
        <v>-0.35060609953426236</v>
      </c>
      <c r="T26" s="123">
        <v>1.2574177607515868</v>
      </c>
      <c r="U26" s="120">
        <v>0.34194298769658005</v>
      </c>
      <c r="V26" s="120">
        <v>0.71229479825163255</v>
      </c>
      <c r="W26" s="94">
        <v>0.46450671008022015</v>
      </c>
      <c r="X26" s="56"/>
      <c r="Y26" s="95">
        <v>25</v>
      </c>
      <c r="Z26" s="120">
        <f>(幕後結果!$AB$2+幕後結果!$AB$4*幕後結果_最佳化!$N1027)*12/3</f>
        <v>-0.95428829999475262</v>
      </c>
      <c r="AA26" s="120">
        <f>(幕後結果!$AC$2+幕後結果!$AC$4*幕後結果_最佳化!$O1027)*12/3</f>
        <v>0.2307688579206093</v>
      </c>
      <c r="AB26" s="120">
        <f>(幕後結果!$AD$2+幕後結果!$AD$4*幕後結果_最佳化!$P1027)*12/3</f>
        <v>-1.7334031116071984</v>
      </c>
      <c r="AC26" s="120">
        <f>(幕後結果!$AE$2+幕後結果!$AE$4*幕後結果_最佳化!$Q1027)*12/3</f>
        <v>0.73825336257619378</v>
      </c>
      <c r="AD26" s="120">
        <f>(幕後結果!$AF$2+幕後結果!$AF$4*幕後結果_最佳化!$R1027)*12/3</f>
        <v>-0.12238371968111017</v>
      </c>
      <c r="AE26" s="120">
        <f>(幕後結果!$AG$2+幕後結果!$AG$4*幕後結果_最佳化!$S1027)*12/3</f>
        <v>-1.4603478316345386</v>
      </c>
      <c r="AF26" s="120">
        <f>(幕後結果!$AH$2+幕後結果!$AH$4*幕後結果_最佳化!$T1027)*12/3</f>
        <v>1.3342106339370838</v>
      </c>
      <c r="AG26" s="120">
        <f>(幕後結果!$AI$2+幕後結果!$AI$4*幕後結果_最佳化!$U1027)*12/3</f>
        <v>-0.12612117438534226</v>
      </c>
      <c r="AH26" s="120">
        <f>(幕後結果!$AJ$2+幕後結果!$AJ$4*幕後結果_最佳化!$V1027)*12/3</f>
        <v>-0.54240420158418434</v>
      </c>
      <c r="AI26" s="96">
        <f>(幕後結果!$AK$2+幕後結果!$AK$4*幕後結果_最佳化!$W1027)*12/3</f>
        <v>1.1288721600115497</v>
      </c>
      <c r="AJ26" s="56"/>
      <c r="AK26" s="56"/>
      <c r="AL26" s="56"/>
      <c r="AM26" s="97">
        <v>25</v>
      </c>
      <c r="AN26" s="124">
        <f t="shared" si="1"/>
        <v>6.9843698987806541E-2</v>
      </c>
      <c r="AO26" s="124">
        <f t="shared" si="2"/>
        <v>4.7439789802445453E-2</v>
      </c>
      <c r="AP26" s="124">
        <f t="shared" si="3"/>
        <v>0.13687636341417728</v>
      </c>
      <c r="AQ26" s="124">
        <f t="shared" si="4"/>
        <v>3.3818377691982433E-2</v>
      </c>
      <c r="AR26" s="124">
        <f t="shared" si="5"/>
        <v>8.319097367478262E-2</v>
      </c>
      <c r="AS26" s="124">
        <f t="shared" si="6"/>
        <v>0.14144548524060188</v>
      </c>
      <c r="AT26" s="124">
        <f t="shared" si="7"/>
        <v>0.18622875641038691</v>
      </c>
      <c r="AU26" s="124">
        <f t="shared" si="8"/>
        <v>0.19096507043731767</v>
      </c>
      <c r="AV26" s="124">
        <f t="shared" si="9"/>
        <v>5.295515101496515E-3</v>
      </c>
      <c r="AW26" s="124">
        <f t="shared" si="10"/>
        <v>0.1048959692390027</v>
      </c>
      <c r="AX26" s="124">
        <f t="shared" si="11"/>
        <v>1</v>
      </c>
      <c r="AY26" s="124">
        <f>SUMPRODUCT(AN26:AW26,幕後結果_最佳化!$Z$1005:$AI$1005)</f>
        <v>-0.12393748823997504</v>
      </c>
      <c r="AZ26" s="124">
        <f>(SUMPRODUCT(AN26:AW26,MMULT(AN26:AW26,幕後結果!$AB$9:$AK$18)))*252</f>
        <v>5.9852900185275094E-2</v>
      </c>
      <c r="BA26" s="124">
        <f t="shared" si="12"/>
        <v>0.2446485237749762</v>
      </c>
      <c r="BB26" s="119">
        <f t="shared" si="13"/>
        <v>-0.68194765971050575</v>
      </c>
      <c r="BC26" s="56"/>
      <c r="BD26" s="56"/>
    </row>
    <row r="27" spans="1:56">
      <c r="A27" s="91">
        <v>26</v>
      </c>
      <c r="B27" s="120">
        <v>0.13213844341115544</v>
      </c>
      <c r="C27" s="120">
        <v>4.8786187634930034E-2</v>
      </c>
      <c r="D27" s="120">
        <v>0.15743439201729803</v>
      </c>
      <c r="E27" s="120">
        <v>0.31855980984165244</v>
      </c>
      <c r="F27" s="120">
        <v>0.73952054873677286</v>
      </c>
      <c r="G27" s="120">
        <v>0.23265109222329139</v>
      </c>
      <c r="H27" s="120">
        <v>0.17905623569923734</v>
      </c>
      <c r="I27" s="120">
        <v>0.98106502047715849</v>
      </c>
      <c r="J27" s="120">
        <v>0.83323346428370759</v>
      </c>
      <c r="K27" s="100">
        <v>0.80010666718064871</v>
      </c>
      <c r="L27" s="101"/>
      <c r="M27" s="102">
        <v>26</v>
      </c>
      <c r="N27" s="123">
        <v>-1.1163393899985108</v>
      </c>
      <c r="O27" s="123">
        <v>-1.6567384028309429</v>
      </c>
      <c r="P27" s="123">
        <v>-1.0050582873928768</v>
      </c>
      <c r="Q27" s="123">
        <v>-0.47172986164430453</v>
      </c>
      <c r="R27" s="123">
        <v>0.64186798551826285</v>
      </c>
      <c r="S27" s="123">
        <v>-0.73014397396496644</v>
      </c>
      <c r="T27" s="123">
        <v>-0.91896769173343396</v>
      </c>
      <c r="U27" s="120">
        <v>2.0762594767148683</v>
      </c>
      <c r="V27" s="120">
        <v>0.96702192883113192</v>
      </c>
      <c r="W27" s="94">
        <v>0.84200230071529147</v>
      </c>
      <c r="X27" s="56"/>
      <c r="Y27" s="95">
        <v>26</v>
      </c>
      <c r="Z27" s="120">
        <f>(幕後結果!$AB$2+幕後結果!$AB$4*幕後結果_最佳化!$N1028)*12/3</f>
        <v>-1.4342819376499605</v>
      </c>
      <c r="AA27" s="120">
        <f>(幕後結果!$AC$2+幕後結果!$AC$4*幕後結果_最佳化!$O1028)*12/3</f>
        <v>-1.0253036588516646</v>
      </c>
      <c r="AB27" s="120">
        <f>(幕後結果!$AD$2+幕後結果!$AD$4*幕後結果_最佳化!$P1028)*12/3</f>
        <v>-3.7502735029105154</v>
      </c>
      <c r="AC27" s="120">
        <f>(幕後結果!$AE$2+幕後結果!$AE$4*幕後結果_最佳化!$Q1028)*12/3</f>
        <v>-0.24282391199888986</v>
      </c>
      <c r="AD27" s="120">
        <f>(幕後結果!$AF$2+幕後結果!$AF$4*幕後結果_最佳化!$R1028)*12/3</f>
        <v>-0.48821910488275821</v>
      </c>
      <c r="AE27" s="120">
        <f>(幕後結果!$AG$2+幕後結果!$AG$4*幕後結果_最佳化!$S1028)*12/3</f>
        <v>-2.260311712115155</v>
      </c>
      <c r="AF27" s="120">
        <f>(幕後結果!$AH$2+幕後結果!$AH$4*幕後結果_最佳化!$T1028)*12/3</f>
        <v>-1.2999642452112092</v>
      </c>
      <c r="AG27" s="120">
        <f>(幕後結果!$AI$2+幕後結果!$AI$4*幕後結果_最佳化!$U1028)*12/3</f>
        <v>0.4136779145620621</v>
      </c>
      <c r="AH27" s="120">
        <f>(幕後結果!$AJ$2+幕後結果!$AJ$4*幕後結果_最佳化!$V1028)*12/3</f>
        <v>-0.6690453133934845</v>
      </c>
      <c r="AI27" s="96">
        <f>(幕後結果!$AK$2+幕後結果!$AK$4*幕後結果_最佳化!$W1028)*12/3</f>
        <v>1.2020269594360313</v>
      </c>
      <c r="AJ27" s="56"/>
      <c r="AK27" s="56"/>
      <c r="AL27" s="56"/>
      <c r="AM27" s="97">
        <v>26</v>
      </c>
      <c r="AN27" s="124">
        <f t="shared" si="1"/>
        <v>1.0218388181380841E-2</v>
      </c>
      <c r="AO27" s="124">
        <f t="shared" si="2"/>
        <v>0.16325495983637425</v>
      </c>
      <c r="AP27" s="124">
        <f t="shared" si="3"/>
        <v>2.1978257367192718E-2</v>
      </c>
      <c r="AQ27" s="124">
        <f t="shared" si="4"/>
        <v>5.5643591839585144E-2</v>
      </c>
      <c r="AR27" s="124">
        <f t="shared" si="5"/>
        <v>1.7958071023834711E-2</v>
      </c>
      <c r="AS27" s="124">
        <f t="shared" si="6"/>
        <v>0.10646303293593452</v>
      </c>
      <c r="AT27" s="124">
        <f t="shared" si="7"/>
        <v>0.15938446207938459</v>
      </c>
      <c r="AU27" s="124">
        <f t="shared" si="8"/>
        <v>0.16261827435897153</v>
      </c>
      <c r="AV27" s="124">
        <f t="shared" si="9"/>
        <v>0.16696016124721461</v>
      </c>
      <c r="AW27" s="124">
        <f t="shared" si="10"/>
        <v>0.13552080113012721</v>
      </c>
      <c r="AX27" s="124">
        <f t="shared" si="11"/>
        <v>1</v>
      </c>
      <c r="AY27" s="124">
        <f>SUMPRODUCT(AN27:AW27,幕後結果_最佳化!$Z$1005:$AI$1005)</f>
        <v>-4.3056115925898517E-2</v>
      </c>
      <c r="AZ27" s="124">
        <f>(SUMPRODUCT(AN27:AW27,MMULT(AN27:AW27,幕後結果!$AB$9:$AK$18)))*252</f>
        <v>5.8508868820848228E-2</v>
      </c>
      <c r="BA27" s="124">
        <f t="shared" si="12"/>
        <v>0.24188606578479924</v>
      </c>
      <c r="BB27" s="119">
        <f t="shared" si="13"/>
        <v>-0.35535786506351219</v>
      </c>
      <c r="BC27" s="56"/>
      <c r="BD27" s="56"/>
    </row>
    <row r="28" spans="1:56">
      <c r="A28" s="91">
        <v>27</v>
      </c>
      <c r="B28" s="120">
        <v>0.76091614985588585</v>
      </c>
      <c r="C28" s="120">
        <v>4.3293285213266808E-2</v>
      </c>
      <c r="D28" s="120">
        <v>0.3760253172595871</v>
      </c>
      <c r="E28" s="120">
        <v>0.52290172175514349</v>
      </c>
      <c r="F28" s="120">
        <v>0.81743688272025739</v>
      </c>
      <c r="G28" s="120">
        <v>6.8784915555955894E-2</v>
      </c>
      <c r="H28" s="120">
        <v>0.259288791622452</v>
      </c>
      <c r="I28" s="120">
        <v>0.18634450997521301</v>
      </c>
      <c r="J28" s="120">
        <v>4.6890930285775179E-2</v>
      </c>
      <c r="K28" s="100">
        <v>0.2370636049715531</v>
      </c>
      <c r="L28" s="101"/>
      <c r="M28" s="102">
        <v>27</v>
      </c>
      <c r="N28" s="123">
        <v>0.7092526595654548</v>
      </c>
      <c r="O28" s="123">
        <v>-1.7136851240009208</v>
      </c>
      <c r="P28" s="123">
        <v>-0.31593659517754219</v>
      </c>
      <c r="Q28" s="123">
        <v>5.743766963417006E-2</v>
      </c>
      <c r="R28" s="123">
        <v>0.90564036858383723</v>
      </c>
      <c r="S28" s="123">
        <v>-1.4849018303705948</v>
      </c>
      <c r="T28" s="123">
        <v>-0.64553957111984606</v>
      </c>
      <c r="U28" s="120">
        <v>-0.89144773263351784</v>
      </c>
      <c r="V28" s="120">
        <v>-1.6757771035679825</v>
      </c>
      <c r="W28" s="94">
        <v>-0.71577998997499381</v>
      </c>
      <c r="X28" s="56"/>
      <c r="Y28" s="95">
        <v>27</v>
      </c>
      <c r="Z28" s="120">
        <f>(幕後結果!$AB$2+幕後結果!$AB$4*幕後結果_最佳化!$N1029)*12/3</f>
        <v>0.83228259603935262</v>
      </c>
      <c r="AA28" s="120">
        <f>(幕後結果!$AC$2+幕後結果!$AC$4*幕後結果_最佳化!$O1029)*12/3</f>
        <v>0.11897905259254049</v>
      </c>
      <c r="AB28" s="120">
        <f>(幕後結果!$AD$2+幕後結果!$AD$4*幕後結果_最佳化!$P1029)*12/3</f>
        <v>-1.0725400975821753</v>
      </c>
      <c r="AC28" s="120">
        <f>(幕後結果!$AE$2+幕後結果!$AE$4*幕後結果_最佳化!$Q1029)*12/3</f>
        <v>0.74771087681788917</v>
      </c>
      <c r="AD28" s="120">
        <f>(幕後結果!$AF$2+幕後結果!$AF$4*幕後結果_最佳化!$R1029)*12/3</f>
        <v>-5.1121306195827665E-2</v>
      </c>
      <c r="AE28" s="120">
        <f>(幕後結果!$AG$2+幕後結果!$AG$4*幕後結果_最佳化!$S1029)*12/3</f>
        <v>-2.1931074731306386</v>
      </c>
      <c r="AF28" s="120">
        <f>(幕後結果!$AH$2+幕後結果!$AH$4*幕後結果_最佳化!$T1029)*12/3</f>
        <v>-0.47755649501068725</v>
      </c>
      <c r="AG28" s="120">
        <f>(幕後結果!$AI$2+幕後結果!$AI$4*幕後結果_最佳化!$U1029)*12/3</f>
        <v>-0.71316069133390358</v>
      </c>
      <c r="AH28" s="120">
        <f>(幕後結果!$AJ$2+幕後結果!$AJ$4*幕後結果_最佳化!$V1029)*12/3</f>
        <v>-3.6774381465340142</v>
      </c>
      <c r="AI28" s="96">
        <f>(幕後結果!$AK$2+幕後結果!$AK$4*幕後結果_最佳化!$W1029)*12/3</f>
        <v>-1.0773366248954974E-2</v>
      </c>
      <c r="AJ28" s="56"/>
      <c r="AK28" s="56"/>
      <c r="AL28" s="56"/>
      <c r="AM28" s="97">
        <v>27</v>
      </c>
      <c r="AN28" s="124">
        <f t="shared" si="1"/>
        <v>8.1077945084249113E-3</v>
      </c>
      <c r="AO28" s="124">
        <f t="shared" si="2"/>
        <v>2.0372686404967196E-2</v>
      </c>
      <c r="AP28" s="124">
        <f t="shared" si="3"/>
        <v>1.8394256276437669E-2</v>
      </c>
      <c r="AQ28" s="124">
        <f t="shared" si="4"/>
        <v>7.7135002175086786E-2</v>
      </c>
      <c r="AR28" s="124">
        <f t="shared" si="5"/>
        <v>0.12258823993117061</v>
      </c>
      <c r="AS28" s="124">
        <f t="shared" si="6"/>
        <v>0.15226673921944811</v>
      </c>
      <c r="AT28" s="124">
        <f t="shared" si="7"/>
        <v>0.11072605702364768</v>
      </c>
      <c r="AU28" s="124">
        <f t="shared" si="8"/>
        <v>0.13602336274848656</v>
      </c>
      <c r="AV28" s="124">
        <f t="shared" si="9"/>
        <v>0.16260800945675846</v>
      </c>
      <c r="AW28" s="124">
        <f t="shared" si="10"/>
        <v>0.19177785225557209</v>
      </c>
      <c r="AX28" s="124">
        <f t="shared" si="11"/>
        <v>1</v>
      </c>
      <c r="AY28" s="124">
        <f>SUMPRODUCT(AN28:AW28,幕後結果_最佳化!$Z$1005:$AI$1005)</f>
        <v>-0.28510513431437257</v>
      </c>
      <c r="AZ28" s="124">
        <f>(SUMPRODUCT(AN28:AW28,MMULT(AN28:AW28,幕後結果!$AB$9:$AK$18)))*252</f>
        <v>5.078526054085223E-2</v>
      </c>
      <c r="BA28" s="124">
        <f t="shared" si="12"/>
        <v>0.22535585313200149</v>
      </c>
      <c r="BB28" s="119">
        <f t="shared" si="13"/>
        <v>-1.4554986247561299</v>
      </c>
      <c r="BC28" s="56"/>
      <c r="BD28" s="56"/>
    </row>
    <row r="29" spans="1:56">
      <c r="A29" s="91">
        <v>28</v>
      </c>
      <c r="B29" s="120">
        <v>0.15991315543370765</v>
      </c>
      <c r="C29" s="120">
        <v>0.45962114675247889</v>
      </c>
      <c r="D29" s="120">
        <v>0.31750846226564811</v>
      </c>
      <c r="E29" s="120">
        <v>0.53310773657024413</v>
      </c>
      <c r="F29" s="120">
        <v>0.46813650371996229</v>
      </c>
      <c r="G29" s="120">
        <v>0.48246395847625978</v>
      </c>
      <c r="H29" s="120">
        <v>0.29709644303810689</v>
      </c>
      <c r="I29" s="120">
        <v>0.10537831857483448</v>
      </c>
      <c r="J29" s="120">
        <v>0.25955268903301243</v>
      </c>
      <c r="K29" s="100">
        <v>0.56934370948796253</v>
      </c>
      <c r="L29" s="101"/>
      <c r="M29" s="102">
        <v>28</v>
      </c>
      <c r="N29" s="123">
        <v>-0.99481487372817923</v>
      </c>
      <c r="O29" s="123">
        <v>-0.10138821226421703</v>
      </c>
      <c r="P29" s="123">
        <v>-0.47467740599647618</v>
      </c>
      <c r="Q29" s="123">
        <v>8.3084278124496536E-2</v>
      </c>
      <c r="R29" s="123">
        <v>-7.9955048645976509E-2</v>
      </c>
      <c r="S29" s="123">
        <v>-4.3970502198952384E-2</v>
      </c>
      <c r="T29" s="123">
        <v>-0.53276988021763372</v>
      </c>
      <c r="U29" s="120">
        <v>-1.2514875938423249</v>
      </c>
      <c r="V29" s="120">
        <v>-0.64472505287276272</v>
      </c>
      <c r="W29" s="94">
        <v>0.1747035463822281</v>
      </c>
      <c r="X29" s="56"/>
      <c r="Y29" s="95">
        <v>28</v>
      </c>
      <c r="Z29" s="120">
        <f>(幕後結果!$AB$2+幕後結果!$AB$4*幕後結果_最佳化!$N1030)*12/3</f>
        <v>-1.2834031262430683</v>
      </c>
      <c r="AA29" s="120">
        <f>(幕後結果!$AC$2+幕後結果!$AC$4*幕後結果_最佳化!$O1030)*12/3</f>
        <v>0.66105647333005058</v>
      </c>
      <c r="AB29" s="120">
        <f>(幕後結果!$AD$2+幕後結果!$AD$4*幕後結果_最佳化!$P1030)*12/3</f>
        <v>-2.4203426737623035</v>
      </c>
      <c r="AC29" s="120">
        <f>(幕後結果!$AE$2+幕後結果!$AE$4*幕後結果_最佳化!$Q1030)*12/3</f>
        <v>0.2501786545506155</v>
      </c>
      <c r="AD29" s="120">
        <f>(幕後結果!$AF$2+幕後結果!$AF$4*幕後結果_最佳化!$R1030)*12/3</f>
        <v>-0.62983367888411879</v>
      </c>
      <c r="AE29" s="120">
        <f>(幕後結果!$AG$2+幕後結果!$AG$4*幕後結果_最佳化!$S1030)*12/3</f>
        <v>-1.3907713978556746</v>
      </c>
      <c r="AF29" s="120">
        <f>(幕後結果!$AH$2+幕後結果!$AH$4*幕後結果_最佳化!$T1030)*12/3</f>
        <v>-0.34868905468441752</v>
      </c>
      <c r="AG29" s="120">
        <f>(幕後結果!$AI$2+幕後結果!$AI$4*幕後結果_最佳化!$U1030)*12/3</f>
        <v>-0.77672232647749695</v>
      </c>
      <c r="AH29" s="120">
        <f>(幕後結果!$AJ$2+幕後結果!$AJ$4*幕後結果_最佳化!$V1030)*12/3</f>
        <v>-3.298051800354981</v>
      </c>
      <c r="AI29" s="96">
        <f>(幕後結果!$AK$2+幕後結果!$AK$4*幕後結果_最佳化!$W1030)*12/3</f>
        <v>0.22692007666063119</v>
      </c>
      <c r="AJ29" s="56"/>
      <c r="AK29" s="56"/>
      <c r="AL29" s="56"/>
      <c r="AM29" s="97">
        <v>28</v>
      </c>
      <c r="AN29" s="124">
        <f t="shared" si="1"/>
        <v>6.3772340505986555E-2</v>
      </c>
      <c r="AO29" s="124">
        <f t="shared" si="2"/>
        <v>3.0154121027790408E-2</v>
      </c>
      <c r="AP29" s="124">
        <f t="shared" si="3"/>
        <v>0.23075724583229854</v>
      </c>
      <c r="AQ29" s="124">
        <f t="shared" si="4"/>
        <v>0.13101437577119382</v>
      </c>
      <c r="AR29" s="124">
        <f t="shared" si="5"/>
        <v>0.14027749238930387</v>
      </c>
      <c r="AS29" s="124">
        <f t="shared" si="6"/>
        <v>0.13583488588612971</v>
      </c>
      <c r="AT29" s="124">
        <f t="shared" si="7"/>
        <v>1.7955808371820819E-3</v>
      </c>
      <c r="AU29" s="124">
        <f t="shared" si="8"/>
        <v>8.1700206417389849E-3</v>
      </c>
      <c r="AV29" s="124">
        <f t="shared" si="9"/>
        <v>3.3052326094543387E-2</v>
      </c>
      <c r="AW29" s="124">
        <f t="shared" si="10"/>
        <v>0.22517161101383251</v>
      </c>
      <c r="AX29" s="124">
        <f t="shared" si="11"/>
        <v>0.99999999999999989</v>
      </c>
      <c r="AY29" s="124">
        <f>SUMPRODUCT(AN29:AW29,幕後結果_最佳化!$Z$1005:$AI$1005)</f>
        <v>-0.19834109775406716</v>
      </c>
      <c r="AZ29" s="124">
        <f>(SUMPRODUCT(AN29:AW29,MMULT(AN29:AW29,幕後結果!$AB$9:$AK$18)))*252</f>
        <v>7.6069349160066552E-2</v>
      </c>
      <c r="BA29" s="124">
        <f t="shared" si="12"/>
        <v>0.27580672428363046</v>
      </c>
      <c r="BB29" s="119">
        <f t="shared" si="13"/>
        <v>-0.87467446046015485</v>
      </c>
      <c r="BC29" s="56"/>
      <c r="BD29" s="56"/>
    </row>
    <row r="30" spans="1:56">
      <c r="A30" s="91">
        <v>29</v>
      </c>
      <c r="B30" s="120">
        <v>0.51906989121080338</v>
      </c>
      <c r="C30" s="120">
        <v>0.94014170288949828</v>
      </c>
      <c r="D30" s="120">
        <v>8.1483622369142417E-2</v>
      </c>
      <c r="E30" s="120">
        <v>0.20029958916838253</v>
      </c>
      <c r="F30" s="120">
        <v>0.28679241858726412</v>
      </c>
      <c r="G30" s="120">
        <v>0.78502941341179766</v>
      </c>
      <c r="H30" s="120">
        <v>0.79289634773637352</v>
      </c>
      <c r="I30" s="120">
        <v>0.81511462765222431</v>
      </c>
      <c r="J30" s="120">
        <v>0.9089838838519706</v>
      </c>
      <c r="K30" s="100">
        <v>0.98200415524720164</v>
      </c>
      <c r="L30" s="101"/>
      <c r="M30" s="102">
        <v>29</v>
      </c>
      <c r="N30" s="123">
        <v>4.7819346923639122E-2</v>
      </c>
      <c r="O30" s="123">
        <v>1.5559642476597575</v>
      </c>
      <c r="P30" s="123">
        <v>-1.3951611657444163</v>
      </c>
      <c r="Q30" s="123">
        <v>-0.84055160811354157</v>
      </c>
      <c r="R30" s="123">
        <v>-0.5627797997528784</v>
      </c>
      <c r="S30" s="123">
        <v>0.78929232194385091</v>
      </c>
      <c r="T30" s="123">
        <v>0.81651210240335492</v>
      </c>
      <c r="U30" s="120">
        <v>0.89690287716829542</v>
      </c>
      <c r="V30" s="120">
        <v>1.3345238609036119</v>
      </c>
      <c r="W30" s="94">
        <v>2.0970213038911973</v>
      </c>
      <c r="X30" s="56"/>
      <c r="Y30" s="95">
        <v>29</v>
      </c>
      <c r="Z30" s="120">
        <f>(幕後結果!$AB$2+幕後結果!$AB$4*幕後結果_最佳化!$N1031)*12/3</f>
        <v>1.10798042148334E-2</v>
      </c>
      <c r="AA30" s="120">
        <f>(幕後結果!$AC$2+幕後結果!$AC$4*幕後結果_最佳化!$O1031)*12/3</f>
        <v>3.0597843102794955</v>
      </c>
      <c r="AB30" s="120">
        <f>(幕後結果!$AD$2+幕後結果!$AD$4*幕後結果_最佳化!$P1031)*12/3</f>
        <v>-1.5666209196863499</v>
      </c>
      <c r="AC30" s="120">
        <f>(幕後結果!$AE$2+幕後結果!$AE$4*幕後結果_最佳化!$Q1031)*12/3</f>
        <v>-0.22458484035199977</v>
      </c>
      <c r="AD30" s="120">
        <f>(幕後結果!$AF$2+幕後結果!$AF$4*幕後結果_最佳化!$R1031)*12/3</f>
        <v>-0.80425546471647846</v>
      </c>
      <c r="AE30" s="120">
        <f>(幕後結果!$AG$2+幕後結果!$AG$4*幕後結果_最佳化!$S1031)*12/3</f>
        <v>-7.3332825325813533E-2</v>
      </c>
      <c r="AF30" s="120">
        <f>(幕後結果!$AH$2+幕後結果!$AH$4*幕後結果_最佳化!$T1031)*12/3</f>
        <v>1.2206497982266766</v>
      </c>
      <c r="AG30" s="120">
        <f>(幕後結果!$AI$2+幕後結果!$AI$4*幕後結果_最佳化!$U1031)*12/3</f>
        <v>-2.2941824072709116E-2</v>
      </c>
      <c r="AH30" s="120">
        <f>(幕後結果!$AJ$2+幕後結果!$AJ$4*幕後結果_最佳化!$V1031)*12/3</f>
        <v>-0.45593292117953932</v>
      </c>
      <c r="AI30" s="96">
        <f>(幕後結果!$AK$2+幕後結果!$AK$4*幕後結果_最佳化!$W1031)*12/3</f>
        <v>1.8336925582495081</v>
      </c>
      <c r="AJ30" s="56"/>
      <c r="AK30" s="56"/>
      <c r="AL30" s="56"/>
      <c r="AM30" s="97">
        <v>29</v>
      </c>
      <c r="AN30" s="124">
        <f t="shared" si="1"/>
        <v>0.14443867921041817</v>
      </c>
      <c r="AO30" s="124">
        <f t="shared" si="2"/>
        <v>8.0013828771844611E-2</v>
      </c>
      <c r="AP30" s="124">
        <f t="shared" si="3"/>
        <v>0.1018236282620491</v>
      </c>
      <c r="AQ30" s="124">
        <f t="shared" si="4"/>
        <v>0.13100688146397543</v>
      </c>
      <c r="AR30" s="124">
        <f t="shared" si="5"/>
        <v>0.12808185785941301</v>
      </c>
      <c r="AS30" s="124">
        <f t="shared" si="6"/>
        <v>3.5142417934373386E-2</v>
      </c>
      <c r="AT30" s="124">
        <f t="shared" si="7"/>
        <v>0.12168526709459478</v>
      </c>
      <c r="AU30" s="124">
        <f t="shared" si="8"/>
        <v>0.14923976130967995</v>
      </c>
      <c r="AV30" s="124">
        <f t="shared" si="9"/>
        <v>1.9320496871197294E-2</v>
      </c>
      <c r="AW30" s="124">
        <f t="shared" si="10"/>
        <v>8.9247181222454383E-2</v>
      </c>
      <c r="AX30" s="124">
        <f t="shared" si="11"/>
        <v>1.0000000000000002</v>
      </c>
      <c r="AY30" s="124">
        <f>SUMPRODUCT(AN30:AW30,幕後結果_最佳化!$Z$1005:$AI$1005)</f>
        <v>8.9072115067183183E-3</v>
      </c>
      <c r="AZ30" s="124">
        <f>(SUMPRODUCT(AN30:AW30,MMULT(AN30:AW30,幕後結果!$AB$9:$AK$18)))*252</f>
        <v>5.8910852836171854E-2</v>
      </c>
      <c r="BA30" s="124">
        <f t="shared" si="12"/>
        <v>0.24271558012655853</v>
      </c>
      <c r="BB30" s="119">
        <f t="shared" si="13"/>
        <v>-0.14005194258875725</v>
      </c>
      <c r="BC30" s="56"/>
      <c r="BD30" s="56"/>
    </row>
    <row r="31" spans="1:56">
      <c r="A31" s="91">
        <v>30</v>
      </c>
      <c r="B31" s="120">
        <v>0.4592200790146499</v>
      </c>
      <c r="C31" s="120">
        <v>0.38444487256686255</v>
      </c>
      <c r="D31" s="120">
        <v>0.82279218741811277</v>
      </c>
      <c r="E31" s="120">
        <v>0.21432349203463152</v>
      </c>
      <c r="F31" s="120">
        <v>0.39608240567881237</v>
      </c>
      <c r="G31" s="120">
        <v>0.11491816396162013</v>
      </c>
      <c r="H31" s="120">
        <v>5.4702935332506586E-2</v>
      </c>
      <c r="I31" s="120">
        <v>0.95020473591959065</v>
      </c>
      <c r="J31" s="120">
        <v>0.8749147071834622</v>
      </c>
      <c r="K31" s="100">
        <v>0.83676989595279405</v>
      </c>
      <c r="L31" s="101"/>
      <c r="M31" s="102">
        <v>30</v>
      </c>
      <c r="N31" s="123">
        <v>-0.10239877240658958</v>
      </c>
      <c r="O31" s="123">
        <v>-0.29382746736164345</v>
      </c>
      <c r="P31" s="123">
        <v>0.92605841194931016</v>
      </c>
      <c r="Q31" s="123">
        <v>-0.79150907244971136</v>
      </c>
      <c r="R31" s="123">
        <v>-0.26350053485534219</v>
      </c>
      <c r="S31" s="123">
        <v>-1.2007805773899918</v>
      </c>
      <c r="T31" s="123">
        <v>-1.6008692993072253</v>
      </c>
      <c r="U31" s="120">
        <v>1.6468419894365554</v>
      </c>
      <c r="V31" s="120">
        <v>1.1499351416758707</v>
      </c>
      <c r="W31" s="94">
        <v>0.98126879226138541</v>
      </c>
      <c r="X31" s="56"/>
      <c r="Y31" s="95">
        <v>30</v>
      </c>
      <c r="Z31" s="120">
        <f>(幕後結果!$AB$2+幕後結果!$AB$4*幕後結果_最佳化!$N1032)*12/3</f>
        <v>-0.17542356145918303</v>
      </c>
      <c r="AA31" s="120">
        <f>(幕後結果!$AC$2+幕後結果!$AC$4*幕後結果_最佳化!$O1032)*12/3</f>
        <v>1.0504328734623789</v>
      </c>
      <c r="AB31" s="120">
        <f>(幕後結果!$AD$2+幕後結果!$AD$4*幕後結果_最佳化!$P1032)*12/3</f>
        <v>-6.6616569296923056E-2</v>
      </c>
      <c r="AC31" s="120">
        <f>(幕後結果!$AE$2+幕後結果!$AE$4*幕後結果_最佳化!$Q1032)*12/3</f>
        <v>-0.28398125469273705</v>
      </c>
      <c r="AD31" s="120">
        <f>(幕後結果!$AF$2+幕後結果!$AF$4*幕後結果_最佳化!$R1032)*12/3</f>
        <v>-0.84907163380306516</v>
      </c>
      <c r="AE31" s="120">
        <f>(幕後結果!$AG$2+幕後結果!$AG$4*幕後結果_最佳化!$S1032)*12/3</f>
        <v>-2.0097219087666423</v>
      </c>
      <c r="AF31" s="120">
        <f>(幕後結果!$AH$2+幕後結果!$AH$4*幕後結果_最佳化!$T1032)*12/3</f>
        <v>-1.4395452985953379</v>
      </c>
      <c r="AG31" s="120">
        <f>(幕後結果!$AI$2+幕後結果!$AI$4*幕後結果_最佳化!$U1032)*12/3</f>
        <v>0.18319206867796578</v>
      </c>
      <c r="AH31" s="120">
        <f>(幕後結果!$AJ$2+幕後結果!$AJ$4*幕後結果_最佳化!$V1032)*12/3</f>
        <v>-0.15619364603602537</v>
      </c>
      <c r="AI31" s="96">
        <f>(幕後結果!$AK$2+幕後結果!$AK$4*幕後結果_最佳化!$W1032)*12/3</f>
        <v>1.3182464606271997</v>
      </c>
      <c r="AJ31" s="56"/>
      <c r="AK31" s="56"/>
      <c r="AL31" s="56"/>
      <c r="AM31" s="97">
        <v>30</v>
      </c>
      <c r="AN31" s="124">
        <f t="shared" si="1"/>
        <v>0.1238883542226431</v>
      </c>
      <c r="AO31" s="124">
        <f t="shared" si="2"/>
        <v>2.5087992553584123E-2</v>
      </c>
      <c r="AP31" s="124">
        <f t="shared" si="3"/>
        <v>0.12894943187101759</v>
      </c>
      <c r="AQ31" s="124">
        <f t="shared" si="4"/>
        <v>6.813781317847141E-2</v>
      </c>
      <c r="AR31" s="124">
        <f t="shared" si="5"/>
        <v>0.11171945573812661</v>
      </c>
      <c r="AS31" s="124">
        <f t="shared" si="6"/>
        <v>3.317474398424166E-2</v>
      </c>
      <c r="AT31" s="124">
        <f t="shared" si="7"/>
        <v>0.12742338696400596</v>
      </c>
      <c r="AU31" s="124">
        <f t="shared" si="8"/>
        <v>0.16021156124334365</v>
      </c>
      <c r="AV31" s="124">
        <f t="shared" si="9"/>
        <v>0.13375828758390712</v>
      </c>
      <c r="AW31" s="124">
        <f t="shared" si="10"/>
        <v>8.7648972660658755E-2</v>
      </c>
      <c r="AX31" s="124">
        <f t="shared" si="11"/>
        <v>0.99999999999999989</v>
      </c>
      <c r="AY31" s="124">
        <f>SUMPRODUCT(AN31:AW31,幕後結果_最佳化!$Z$1005:$AI$1005)</f>
        <v>-0.2957531281655898</v>
      </c>
      <c r="AZ31" s="124">
        <f>(SUMPRODUCT(AN31:AW31,MMULT(AN31:AW31,幕後結果!$AB$9:$AK$18)))*252</f>
        <v>6.4894015171588479E-2</v>
      </c>
      <c r="BA31" s="124">
        <f t="shared" si="12"/>
        <v>0.25474303753309624</v>
      </c>
      <c r="BB31" s="119">
        <f t="shared" si="13"/>
        <v>-1.3293911050330156</v>
      </c>
      <c r="BC31" s="56"/>
      <c r="BD31" s="56"/>
    </row>
    <row r="32" spans="1:56">
      <c r="A32" s="91">
        <v>31</v>
      </c>
      <c r="B32" s="120">
        <v>0.4658865930451781</v>
      </c>
      <c r="C32" s="120">
        <v>0.82178535519039664</v>
      </c>
      <c r="D32" s="120">
        <v>0.63444231787143135</v>
      </c>
      <c r="E32" s="120">
        <v>0.43931078683937219</v>
      </c>
      <c r="F32" s="120">
        <v>0.57930991679667576</v>
      </c>
      <c r="G32" s="120">
        <v>0.66255896101378964</v>
      </c>
      <c r="H32" s="120">
        <v>0.78874015491307081</v>
      </c>
      <c r="I32" s="120">
        <v>0.38005161262157872</v>
      </c>
      <c r="J32" s="120">
        <v>0.47988989333877652</v>
      </c>
      <c r="K32" s="100">
        <v>0.73065422595810192</v>
      </c>
      <c r="L32" s="101"/>
      <c r="M32" s="102">
        <v>31</v>
      </c>
      <c r="N32" s="123">
        <v>-8.5614104209986955E-2</v>
      </c>
      <c r="O32" s="123">
        <v>0.92219036173607272</v>
      </c>
      <c r="P32" s="123">
        <v>0.343642226626377</v>
      </c>
      <c r="Q32" s="123">
        <v>-0.15271684820096676</v>
      </c>
      <c r="R32" s="123">
        <v>0.20012839519347969</v>
      </c>
      <c r="S32" s="123">
        <v>0.41945713166065796</v>
      </c>
      <c r="T32" s="123">
        <v>0.80205751320428298</v>
      </c>
      <c r="U32" s="120">
        <v>-0.30534523772541472</v>
      </c>
      <c r="V32" s="120">
        <v>-5.0429929190171259E-2</v>
      </c>
      <c r="W32" s="94">
        <v>0.61479282531699164</v>
      </c>
      <c r="X32" s="56"/>
      <c r="Y32" s="95">
        <v>31</v>
      </c>
      <c r="Z32" s="120">
        <f>(幕後結果!$AB$2+幕後結果!$AB$4*幕後結果_最佳化!$N1033)*12/3</f>
        <v>-0.15458454999807975</v>
      </c>
      <c r="AA32" s="120">
        <f>(幕後結果!$AC$2+幕後結果!$AC$4*幕後結果_最佳化!$O1033)*12/3</f>
        <v>2.3173254300380695</v>
      </c>
      <c r="AB32" s="120">
        <f>(幕後結果!$AD$2+幕後結果!$AD$4*幕後結果_最佳化!$P1033)*12/3</f>
        <v>-0.15467483499417956</v>
      </c>
      <c r="AC32" s="120">
        <f>(幕後結果!$AE$2+幕後結果!$AE$4*幕後結果_最佳化!$Q1033)*12/3</f>
        <v>0.28661443611980647</v>
      </c>
      <c r="AD32" s="120">
        <f>(幕後結果!$AF$2+幕後結果!$AF$4*幕後結果_最佳化!$R1033)*12/3</f>
        <v>-0.29933631735537358</v>
      </c>
      <c r="AE32" s="120">
        <f>(幕後結果!$AG$2+幕後結果!$AG$4*幕後結果_最佳化!$S1033)*12/3</f>
        <v>-0.20246093044461411</v>
      </c>
      <c r="AF32" s="120">
        <f>(幕後結果!$AH$2+幕後結果!$AH$4*幕後結果_最佳化!$T1033)*12/3</f>
        <v>1.3783183680064723</v>
      </c>
      <c r="AG32" s="120">
        <f>(幕後結果!$AI$2+幕後結果!$AI$4*幕後結果_最佳化!$U1033)*12/3</f>
        <v>-0.36244784778752082</v>
      </c>
      <c r="AH32" s="120">
        <f>(幕後結果!$AJ$2+幕後結果!$AJ$4*幕後結果_最佳化!$V1033)*12/3</f>
        <v>-1.6261855341266827</v>
      </c>
      <c r="AI32" s="96">
        <f>(幕後結果!$AK$2+幕後結果!$AK$4*幕後結果_最佳化!$W1033)*12/3</f>
        <v>1.1019138272582381</v>
      </c>
      <c r="AJ32" s="56"/>
      <c r="AK32" s="56"/>
      <c r="AL32" s="56"/>
      <c r="AM32" s="97">
        <v>31</v>
      </c>
      <c r="AN32" s="124">
        <f t="shared" si="1"/>
        <v>0.10850815667294014</v>
      </c>
      <c r="AO32" s="124">
        <f t="shared" si="2"/>
        <v>0.15142572694304021</v>
      </c>
      <c r="AP32" s="124">
        <f t="shared" si="3"/>
        <v>0.18986188795046849</v>
      </c>
      <c r="AQ32" s="124">
        <f t="shared" si="4"/>
        <v>5.3646539706969087E-2</v>
      </c>
      <c r="AR32" s="124">
        <f t="shared" si="5"/>
        <v>8.1730233107280142E-2</v>
      </c>
      <c r="AS32" s="124">
        <f t="shared" si="6"/>
        <v>3.7577459164369845E-2</v>
      </c>
      <c r="AT32" s="124">
        <f t="shared" si="7"/>
        <v>4.6916702761777201E-2</v>
      </c>
      <c r="AU32" s="124">
        <f t="shared" si="8"/>
        <v>0.14477740053278199</v>
      </c>
      <c r="AV32" s="124">
        <f t="shared" si="9"/>
        <v>3.6747454410493798E-2</v>
      </c>
      <c r="AW32" s="124">
        <f t="shared" si="10"/>
        <v>0.14880843874987931</v>
      </c>
      <c r="AX32" s="124">
        <f t="shared" si="11"/>
        <v>1</v>
      </c>
      <c r="AY32" s="124">
        <f>SUMPRODUCT(AN32:AW32,幕後結果_最佳化!$Z$1005:$AI$1005)</f>
        <v>2.7645973943745961E-3</v>
      </c>
      <c r="AZ32" s="124">
        <f>(SUMPRODUCT(AN32:AW32,MMULT(AN32:AW32,幕後結果!$AB$9:$AK$18)))*252</f>
        <v>7.6796675374758983E-2</v>
      </c>
      <c r="BA32" s="124">
        <f t="shared" si="12"/>
        <v>0.2771221307921094</v>
      </c>
      <c r="BB32" s="119">
        <f t="shared" si="13"/>
        <v>-0.14482929418485907</v>
      </c>
      <c r="BC32" s="56"/>
      <c r="BD32" s="56"/>
    </row>
    <row r="33" spans="1:56">
      <c r="A33" s="91">
        <v>32</v>
      </c>
      <c r="B33" s="120">
        <v>0.61369236215997058</v>
      </c>
      <c r="C33" s="120">
        <v>0.13107840042183638</v>
      </c>
      <c r="D33" s="120">
        <v>0.87636031534930603</v>
      </c>
      <c r="E33" s="120">
        <v>0.83046621195186643</v>
      </c>
      <c r="F33" s="120">
        <v>0.1603684365584197</v>
      </c>
      <c r="G33" s="120">
        <v>0.4332447910230055</v>
      </c>
      <c r="H33" s="120">
        <v>0.83579659442437793</v>
      </c>
      <c r="I33" s="120">
        <v>6.6760701488649321E-2</v>
      </c>
      <c r="J33" s="120">
        <v>0.70251692995279758</v>
      </c>
      <c r="K33" s="100">
        <v>0.55593354218867352</v>
      </c>
      <c r="L33" s="101"/>
      <c r="M33" s="102">
        <v>32</v>
      </c>
      <c r="N33" s="123">
        <v>0.28895570352389022</v>
      </c>
      <c r="O33" s="123">
        <v>-1.1213079543834206</v>
      </c>
      <c r="P33" s="123">
        <v>1.1569828449210817</v>
      </c>
      <c r="Q33" s="123">
        <v>0.95600922054377546</v>
      </c>
      <c r="R33" s="123">
        <v>-0.99294476441006485</v>
      </c>
      <c r="S33" s="123">
        <v>-0.16811910195386681</v>
      </c>
      <c r="T33" s="123">
        <v>0.97732796814022393</v>
      </c>
      <c r="U33" s="120">
        <v>-1.5003591195955293</v>
      </c>
      <c r="V33" s="120">
        <v>0.53165330260069998</v>
      </c>
      <c r="W33" s="94">
        <v>0.14066712706759649</v>
      </c>
      <c r="X33" s="56"/>
      <c r="Y33" s="95">
        <v>32</v>
      </c>
      <c r="Z33" s="120">
        <f>(幕後結果!$AB$2+幕後結果!$AB$4*幕後結果_最佳化!$N1034)*12/3</f>
        <v>0.31046274345568364</v>
      </c>
      <c r="AA33" s="120">
        <f>(幕後結果!$AC$2+幕後結果!$AC$4*幕後結果_最佳化!$O1034)*12/3</f>
        <v>0.4537687967456383</v>
      </c>
      <c r="AB33" s="120">
        <f>(幕後結果!$AD$2+幕後結果!$AD$4*幕後結果_最佳化!$P1034)*12/3</f>
        <v>0.25723443734495377</v>
      </c>
      <c r="AC33" s="120">
        <f>(幕後結果!$AE$2+幕後結果!$AE$4*幕後結果_最佳化!$Q1034)*12/3</f>
        <v>1.3554571473971884</v>
      </c>
      <c r="AD33" s="120">
        <f>(幕後結果!$AF$2+幕後結果!$AF$4*幕後結果_最佳化!$R1034)*12/3</f>
        <v>-1.009816469310584</v>
      </c>
      <c r="AE33" s="120">
        <f>(幕後結果!$AG$2+幕後結果!$AG$4*幕後結果_最佳化!$S1034)*12/3</f>
        <v>-1.1457076948804343</v>
      </c>
      <c r="AF33" s="120">
        <f>(幕後結果!$AH$2+幕後結果!$AH$4*幕後結果_最佳化!$T1034)*12/3</f>
        <v>1.3795659785670766</v>
      </c>
      <c r="AG33" s="120">
        <f>(幕後結果!$AI$2+幕後結果!$AI$4*幕後結果_最佳化!$U1034)*12/3</f>
        <v>-0.99014295723768286</v>
      </c>
      <c r="AH33" s="120">
        <f>(幕後結果!$AJ$2+幕後結果!$AJ$4*幕後結果_最佳化!$V1034)*12/3</f>
        <v>-0.66083898427761156</v>
      </c>
      <c r="AI33" s="96">
        <f>(幕後結果!$AK$2+幕後結果!$AK$4*幕後結果_最佳化!$W1034)*12/3</f>
        <v>0.2779123740417006</v>
      </c>
      <c r="AJ33" s="56"/>
      <c r="AK33" s="56"/>
      <c r="AL33" s="56"/>
      <c r="AM33" s="97">
        <v>32</v>
      </c>
      <c r="AN33" s="124">
        <f t="shared" si="1"/>
        <v>0.15800437088064878</v>
      </c>
      <c r="AO33" s="124">
        <f t="shared" si="2"/>
        <v>4.1675703328071786E-2</v>
      </c>
      <c r="AP33" s="124">
        <f t="shared" si="3"/>
        <v>0.11599899983424465</v>
      </c>
      <c r="AQ33" s="124">
        <f t="shared" si="4"/>
        <v>0.197601962226127</v>
      </c>
      <c r="AR33" s="124">
        <f t="shared" si="5"/>
        <v>4.0747134417035362E-2</v>
      </c>
      <c r="AS33" s="124">
        <f t="shared" si="6"/>
        <v>8.6826841929043533E-4</v>
      </c>
      <c r="AT33" s="124">
        <f t="shared" si="7"/>
        <v>6.7205268345174415E-2</v>
      </c>
      <c r="AU33" s="124">
        <f t="shared" si="8"/>
        <v>0.13639919143123982</v>
      </c>
      <c r="AV33" s="124">
        <f t="shared" si="9"/>
        <v>0.11184955163045954</v>
      </c>
      <c r="AW33" s="124">
        <f t="shared" si="10"/>
        <v>0.12964954948770818</v>
      </c>
      <c r="AX33" s="124">
        <f t="shared" si="11"/>
        <v>1</v>
      </c>
      <c r="AY33" s="124">
        <f>SUMPRODUCT(AN33:AW33,幕後結果_最佳化!$Z$1005:$AI$1005)</f>
        <v>-0.10204533702329406</v>
      </c>
      <c r="AZ33" s="124">
        <f>(SUMPRODUCT(AN33:AW33,MMULT(AN33:AW33,幕後結果!$AB$9:$AK$18)))*252</f>
        <v>6.6342530127633678E-2</v>
      </c>
      <c r="BA33" s="124">
        <f t="shared" si="12"/>
        <v>0.25757043721598499</v>
      </c>
      <c r="BB33" s="119">
        <f t="shared" si="13"/>
        <v>-0.56274057919834386</v>
      </c>
      <c r="BC33" s="56"/>
      <c r="BD33" s="56"/>
    </row>
    <row r="34" spans="1:56">
      <c r="A34" s="91">
        <v>33</v>
      </c>
      <c r="B34" s="120">
        <v>0.65643888536635298</v>
      </c>
      <c r="C34" s="120">
        <v>0.80550774274734604</v>
      </c>
      <c r="D34" s="120">
        <v>0.59779758455219034</v>
      </c>
      <c r="E34" s="120">
        <v>0.65380024979412155</v>
      </c>
      <c r="F34" s="120">
        <v>0.24760752317343004</v>
      </c>
      <c r="G34" s="120">
        <v>0.63333627097172585</v>
      </c>
      <c r="H34" s="120">
        <v>0.27757706453982345</v>
      </c>
      <c r="I34" s="120">
        <v>0.63945515380964335</v>
      </c>
      <c r="J34" s="120">
        <v>0.98691492843805428</v>
      </c>
      <c r="K34" s="100">
        <v>0.95361967991907237</v>
      </c>
      <c r="L34" s="101"/>
      <c r="M34" s="102">
        <v>33</v>
      </c>
      <c r="N34" s="123">
        <v>0.40276348043074062</v>
      </c>
      <c r="O34" s="123">
        <v>0.86146041422226227</v>
      </c>
      <c r="P34" s="123">
        <v>0.2476505042234157</v>
      </c>
      <c r="Q34" s="123">
        <v>0.39560086292097207</v>
      </c>
      <c r="R34" s="123">
        <v>-0.68203780470665065</v>
      </c>
      <c r="S34" s="123">
        <v>0.34070263066571255</v>
      </c>
      <c r="T34" s="123">
        <v>-0.5900544743080528</v>
      </c>
      <c r="U34" s="120">
        <v>0.35700282297904429</v>
      </c>
      <c r="V34" s="120">
        <v>2.2236776037102448</v>
      </c>
      <c r="W34" s="94">
        <v>1.6810117094811821</v>
      </c>
      <c r="X34" s="56"/>
      <c r="Y34" s="95">
        <v>33</v>
      </c>
      <c r="Z34" s="120">
        <f>(幕後結果!$AB$2+幕後結果!$AB$4*幕後結果_最佳化!$N1035)*12/3</f>
        <v>0.45176083404317474</v>
      </c>
      <c r="AA34" s="120">
        <f>(幕後結果!$AC$2+幕後結果!$AC$4*幕後結果_最佳化!$O1035)*12/3</f>
        <v>2.576455656819717</v>
      </c>
      <c r="AB34" s="120">
        <f>(幕後結果!$AD$2+幕後結果!$AD$4*幕後結果_最佳化!$P1035)*12/3</f>
        <v>0.24960129598880143</v>
      </c>
      <c r="AC34" s="120">
        <f>(幕後結果!$AE$2+幕後結果!$AE$4*幕後結果_最佳化!$Q1035)*12/3</f>
        <v>0.91479605643153272</v>
      </c>
      <c r="AD34" s="120">
        <f>(幕後結果!$AF$2+幕後結果!$AF$4*幕後結果_最佳化!$R1035)*12/3</f>
        <v>-0.68678077661297676</v>
      </c>
      <c r="AE34" s="120">
        <f>(幕後結果!$AG$2+幕後結果!$AG$4*幕後結果_最佳化!$S1035)*12/3</f>
        <v>-0.33841177701545239</v>
      </c>
      <c r="AF34" s="120">
        <f>(幕後結果!$AH$2+幕後結果!$AH$4*幕後結果_最佳化!$T1035)*12/3</f>
        <v>0.36970992839363942</v>
      </c>
      <c r="AG34" s="120">
        <f>(幕後結果!$AI$2+幕後結果!$AI$4*幕後結果_最佳化!$U1035)*12/3</f>
        <v>-0.12503624453059084</v>
      </c>
      <c r="AH34" s="120">
        <f>(幕後結果!$AJ$2+幕後結果!$AJ$4*幕後結果_最佳化!$V1035)*12/3</f>
        <v>1.3244722438516052</v>
      </c>
      <c r="AI34" s="96">
        <f>(幕後結果!$AK$2+幕後結果!$AK$4*幕後結果_最佳化!$W1035)*12/3</f>
        <v>1.5107759729761085</v>
      </c>
      <c r="AJ34" s="56"/>
      <c r="AK34" s="56"/>
      <c r="AL34" s="56"/>
      <c r="AM34" s="97">
        <v>33</v>
      </c>
      <c r="AN34" s="124">
        <f t="shared" si="1"/>
        <v>0.12726169992323405</v>
      </c>
      <c r="AO34" s="124">
        <f t="shared" si="2"/>
        <v>2.2498195995036187E-2</v>
      </c>
      <c r="AP34" s="124">
        <f t="shared" si="3"/>
        <v>9.3896120870437236E-2</v>
      </c>
      <c r="AQ34" s="124">
        <f t="shared" si="4"/>
        <v>0.12219238707774557</v>
      </c>
      <c r="AR34" s="124">
        <f t="shared" si="5"/>
        <v>3.4852471940680085E-2</v>
      </c>
      <c r="AS34" s="124">
        <f t="shared" si="6"/>
        <v>0.12280952215901178</v>
      </c>
      <c r="AT34" s="124">
        <f t="shared" si="7"/>
        <v>0.17864067240525555</v>
      </c>
      <c r="AU34" s="124">
        <f t="shared" si="8"/>
        <v>8.4169232740267136E-2</v>
      </c>
      <c r="AV34" s="124">
        <f t="shared" si="9"/>
        <v>7.2124745566107554E-2</v>
      </c>
      <c r="AW34" s="124">
        <f t="shared" si="10"/>
        <v>0.14155495132222493</v>
      </c>
      <c r="AX34" s="124">
        <f t="shared" si="11"/>
        <v>1</v>
      </c>
      <c r="AY34" s="124">
        <f>SUMPRODUCT(AN34:AW34,幕後結果_最佳化!$Z$1005:$AI$1005)</f>
        <v>-0.10975535845204137</v>
      </c>
      <c r="AZ34" s="124">
        <f>(SUMPRODUCT(AN34:AW34,MMULT(AN34:AW34,幕後結果!$AB$9:$AK$18)))*252</f>
        <v>6.5255396814488345E-2</v>
      </c>
      <c r="BA34" s="124">
        <f t="shared" si="12"/>
        <v>0.25545135899910248</v>
      </c>
      <c r="BB34" s="119">
        <f t="shared" si="13"/>
        <v>-0.59759070787553614</v>
      </c>
      <c r="BC34" s="56"/>
      <c r="BD34" s="56"/>
    </row>
    <row r="35" spans="1:56">
      <c r="A35" s="91">
        <v>34</v>
      </c>
      <c r="B35" s="120">
        <v>0.61466205762087833</v>
      </c>
      <c r="C35" s="120">
        <v>0.1194217152112369</v>
      </c>
      <c r="D35" s="120">
        <v>0.69009609270807237</v>
      </c>
      <c r="E35" s="120">
        <v>0.51117034216140667</v>
      </c>
      <c r="F35" s="120">
        <v>0.37054104491213757</v>
      </c>
      <c r="G35" s="120">
        <v>0.98965980490545613</v>
      </c>
      <c r="H35" s="120">
        <v>0.72618542964454269</v>
      </c>
      <c r="I35" s="120">
        <v>4.5682243970289527E-2</v>
      </c>
      <c r="J35" s="120">
        <v>0.55219134032507866</v>
      </c>
      <c r="K35" s="100">
        <v>8.1009473820739641E-2</v>
      </c>
      <c r="L35" s="101"/>
      <c r="M35" s="102">
        <v>34</v>
      </c>
      <c r="N35" s="123">
        <v>0.29149092334994925</v>
      </c>
      <c r="O35" s="123">
        <v>-1.177882555698252</v>
      </c>
      <c r="P35" s="123">
        <v>0.49612274236861492</v>
      </c>
      <c r="Q35" s="123">
        <v>2.8003555129046693E-2</v>
      </c>
      <c r="R35" s="123">
        <v>-0.33042071704765541</v>
      </c>
      <c r="S35" s="123">
        <v>2.3137691183539428</v>
      </c>
      <c r="T35" s="123">
        <v>0.60131659174232743</v>
      </c>
      <c r="U35" s="120">
        <v>-1.6882435422991919</v>
      </c>
      <c r="V35" s="120">
        <v>0.13119971760029378</v>
      </c>
      <c r="W35" s="94">
        <v>-1.3983134933748511</v>
      </c>
      <c r="X35" s="56"/>
      <c r="Y35" s="95">
        <v>34</v>
      </c>
      <c r="Z35" s="120">
        <f>(幕後結果!$AB$2+幕後結果!$AB$4*幕後結果_最佳化!$N1036)*12/3</f>
        <v>0.31361034663692222</v>
      </c>
      <c r="AA35" s="120">
        <f>(幕後結果!$AC$2+幕後結果!$AC$4*幕後結果_最佳化!$O1036)*12/3</f>
        <v>0.39701264890140431</v>
      </c>
      <c r="AB35" s="120">
        <f>(幕後結果!$AD$2+幕後結果!$AD$4*幕後結果_最佳化!$P1036)*12/3</f>
        <v>-0.4546914254335736</v>
      </c>
      <c r="AC35" s="120">
        <f>(幕後結果!$AE$2+幕後結果!$AE$4*幕後結果_最佳化!$Q1036)*12/3</f>
        <v>0.56795243580039056</v>
      </c>
      <c r="AD35" s="120">
        <f>(幕後結果!$AF$2+幕後結果!$AF$4*幕後結果_最佳化!$R1036)*12/3</f>
        <v>-0.79130356454852391</v>
      </c>
      <c r="AE35" s="120">
        <f>(幕後結果!$AG$2+幕後結果!$AG$4*幕後結果_最佳化!$S1036)*12/3</f>
        <v>1.4987461927316186</v>
      </c>
      <c r="AF35" s="120">
        <f>(幕後結果!$AH$2+幕後結果!$AH$4*幕後結果_最佳化!$T1036)*12/3</f>
        <v>1.3185307702413189</v>
      </c>
      <c r="AG35" s="120">
        <f>(幕後結果!$AI$2+幕後結果!$AI$4*幕後結果_最佳化!$U1036)*12/3</f>
        <v>-0.9248305161331386</v>
      </c>
      <c r="AH35" s="120">
        <f>(幕後結果!$AJ$2+幕後結果!$AJ$4*幕後結果_最佳化!$V1036)*12/3</f>
        <v>-0.59967703244404613</v>
      </c>
      <c r="AI35" s="96">
        <f>(幕後結果!$AK$2+幕後結果!$AK$4*幕後結果_最佳化!$W1036)*12/3</f>
        <v>-0.54436358120524497</v>
      </c>
      <c r="AJ35" s="56"/>
      <c r="AK35" s="56"/>
      <c r="AL35" s="56"/>
      <c r="AM35" s="97">
        <v>34</v>
      </c>
      <c r="AN35" s="124">
        <f t="shared" si="1"/>
        <v>0.12344370927682174</v>
      </c>
      <c r="AO35" s="124">
        <f t="shared" si="2"/>
        <v>0.16737041300923663</v>
      </c>
      <c r="AP35" s="124">
        <f t="shared" si="3"/>
        <v>0.16475449167841091</v>
      </c>
      <c r="AQ35" s="124">
        <f t="shared" si="4"/>
        <v>2.0824042241526175E-2</v>
      </c>
      <c r="AR35" s="124">
        <f t="shared" si="5"/>
        <v>8.9501745286162296E-2</v>
      </c>
      <c r="AS35" s="124">
        <f t="shared" si="6"/>
        <v>3.2587577372685743E-2</v>
      </c>
      <c r="AT35" s="124">
        <f t="shared" si="7"/>
        <v>0.13943857876672569</v>
      </c>
      <c r="AU35" s="124">
        <f t="shared" si="8"/>
        <v>6.8027273439343075E-2</v>
      </c>
      <c r="AV35" s="124">
        <f t="shared" si="9"/>
        <v>0.1531951966878537</v>
      </c>
      <c r="AW35" s="124">
        <f t="shared" si="10"/>
        <v>4.0856972241233969E-2</v>
      </c>
      <c r="AX35" s="124">
        <f t="shared" si="11"/>
        <v>1</v>
      </c>
      <c r="AY35" s="124">
        <f>SUMPRODUCT(AN35:AW35,幕後結果_最佳化!$Z$1005:$AI$1005)</f>
        <v>-0.17231853483151605</v>
      </c>
      <c r="AZ35" s="124">
        <f>(SUMPRODUCT(AN35:AW35,MMULT(AN35:AW35,幕後結果!$AB$9:$AK$18)))*252</f>
        <v>9.7026718025644901E-2</v>
      </c>
      <c r="BA35" s="124">
        <f t="shared" si="12"/>
        <v>0.31149112029983278</v>
      </c>
      <c r="BB35" s="119">
        <f t="shared" si="13"/>
        <v>-0.69092992000655618</v>
      </c>
      <c r="BC35" s="56"/>
      <c r="BD35" s="56"/>
    </row>
    <row r="36" spans="1:56">
      <c r="A36" s="91">
        <v>35</v>
      </c>
      <c r="B36" s="120">
        <v>0.49988276818016786</v>
      </c>
      <c r="C36" s="120">
        <v>0.72494683764631507</v>
      </c>
      <c r="D36" s="120">
        <v>0.92364161424929803</v>
      </c>
      <c r="E36" s="120">
        <v>0.61772409403965378</v>
      </c>
      <c r="F36" s="120">
        <v>0.28127603239009913</v>
      </c>
      <c r="G36" s="120">
        <v>0.34792953821353145</v>
      </c>
      <c r="H36" s="120">
        <v>0.78230176493152226</v>
      </c>
      <c r="I36" s="120">
        <v>0.7848683585973022</v>
      </c>
      <c r="J36" s="120">
        <v>9.1369601026251912E-2</v>
      </c>
      <c r="K36" s="100">
        <v>0.93141517950496344</v>
      </c>
      <c r="L36" s="101"/>
      <c r="M36" s="102">
        <v>35</v>
      </c>
      <c r="N36" s="123">
        <v>-2.9385659850686402E-4</v>
      </c>
      <c r="O36" s="123">
        <v>0.59760080839173491</v>
      </c>
      <c r="P36" s="123">
        <v>1.4300008625936451</v>
      </c>
      <c r="Q36" s="123">
        <v>0.29950886119336595</v>
      </c>
      <c r="R36" s="123">
        <v>-0.57905499657884596</v>
      </c>
      <c r="S36" s="123">
        <v>-0.39091633881727023</v>
      </c>
      <c r="T36" s="123">
        <v>0.77999049464979875</v>
      </c>
      <c r="U36" s="120">
        <v>0.78874119948541721</v>
      </c>
      <c r="V36" s="120">
        <v>-1.3323682740289318</v>
      </c>
      <c r="W36" s="94">
        <v>1.4864140302136322</v>
      </c>
      <c r="X36" s="56"/>
      <c r="Y36" s="95">
        <v>35</v>
      </c>
      <c r="Z36" s="120">
        <f>(幕後結果!$AB$2+幕後結果!$AB$4*幕後結果_最佳化!$N1037)*12/3</f>
        <v>-4.8655162713576651E-2</v>
      </c>
      <c r="AA36" s="120">
        <f>(幕後結果!$AC$2+幕後結果!$AC$4*幕後結果_最佳化!$O1037)*12/3</f>
        <v>2.0383359498951852</v>
      </c>
      <c r="AB36" s="120">
        <f>(幕後結果!$AD$2+幕後結果!$AD$4*幕後結果_最佳化!$P1037)*12/3</f>
        <v>0.93998833734925746</v>
      </c>
      <c r="AC36" s="120">
        <f>(幕後結果!$AE$2+幕後結果!$AE$4*幕後結果_最佳化!$Q1037)*12/3</f>
        <v>0.67588871031913078</v>
      </c>
      <c r="AD36" s="120">
        <f>(幕後結果!$AF$2+幕後結果!$AF$4*幕後結果_最佳化!$R1037)*12/3</f>
        <v>-0.71781486625821467</v>
      </c>
      <c r="AE36" s="120">
        <f>(幕後結果!$AG$2+幕後結果!$AG$4*幕後結果_最佳化!$S1037)*12/3</f>
        <v>-1.0695833969405095</v>
      </c>
      <c r="AF36" s="120">
        <f>(幕後結果!$AH$2+幕後結果!$AH$4*幕後結果_最佳化!$T1037)*12/3</f>
        <v>1.292519139373667</v>
      </c>
      <c r="AG36" s="120">
        <f>(幕後結果!$AI$2+幕後結果!$AI$4*幕後結果_最佳化!$U1037)*12/3</f>
        <v>-4.1078391031120431E-2</v>
      </c>
      <c r="AH36" s="120">
        <f>(幕後結果!$AJ$2+幕後結果!$AJ$4*幕後結果_最佳化!$V1037)*12/3</f>
        <v>-3.1931076905019879</v>
      </c>
      <c r="AI36" s="96">
        <f>(幕後結果!$AK$2+幕後結果!$AK$4*幕後結果_最佳化!$W1037)*12/3</f>
        <v>1.7123554511549057</v>
      </c>
      <c r="AJ36" s="56"/>
      <c r="AK36" s="56"/>
      <c r="AL36" s="56"/>
      <c r="AM36" s="97">
        <v>35</v>
      </c>
      <c r="AN36" s="124">
        <f t="shared" si="1"/>
        <v>0.10874364720985591</v>
      </c>
      <c r="AO36" s="124">
        <f t="shared" si="2"/>
        <v>6.9458825045425636E-3</v>
      </c>
      <c r="AP36" s="124">
        <f t="shared" si="3"/>
        <v>0.15700224228150769</v>
      </c>
      <c r="AQ36" s="124">
        <f t="shared" si="4"/>
        <v>0.16971789469788048</v>
      </c>
      <c r="AR36" s="124">
        <f t="shared" si="5"/>
        <v>8.2135256577052645E-2</v>
      </c>
      <c r="AS36" s="124">
        <f t="shared" si="6"/>
        <v>0.15496201568953075</v>
      </c>
      <c r="AT36" s="124">
        <f t="shared" si="7"/>
        <v>1.6424529919575416E-2</v>
      </c>
      <c r="AU36" s="124">
        <f t="shared" si="8"/>
        <v>9.6854148199303894E-2</v>
      </c>
      <c r="AV36" s="124">
        <f t="shared" si="9"/>
        <v>8.966955171929486E-2</v>
      </c>
      <c r="AW36" s="124">
        <f t="shared" si="10"/>
        <v>0.11754483120145597</v>
      </c>
      <c r="AX36" s="124">
        <f t="shared" si="11"/>
        <v>1.0000000000000002</v>
      </c>
      <c r="AY36" s="124">
        <f>SUMPRODUCT(AN36:AW36,幕後結果_最佳化!$Z$1005:$AI$1005)</f>
        <v>-0.32934106694368587</v>
      </c>
      <c r="AZ36" s="124">
        <f>(SUMPRODUCT(AN36:AW36,MMULT(AN36:AW36,幕後結果!$AB$9:$AK$18)))*252</f>
        <v>7.0214623025823694E-2</v>
      </c>
      <c r="BA36" s="124">
        <f t="shared" si="12"/>
        <v>0.26498042008009515</v>
      </c>
      <c r="BB36" s="119">
        <f t="shared" si="13"/>
        <v>-1.4047870662714219</v>
      </c>
      <c r="BC36" s="56"/>
      <c r="BD36" s="56"/>
    </row>
    <row r="37" spans="1:56">
      <c r="A37" s="91">
        <v>36</v>
      </c>
      <c r="B37" s="120">
        <v>0.21850697762461069</v>
      </c>
      <c r="C37" s="120">
        <v>0.19861567133636715</v>
      </c>
      <c r="D37" s="120">
        <v>0.97068629518767224</v>
      </c>
      <c r="E37" s="120">
        <v>0.25162845807810807</v>
      </c>
      <c r="F37" s="120">
        <v>0.71678180308464157</v>
      </c>
      <c r="G37" s="120">
        <v>0.89136934492971265</v>
      </c>
      <c r="H37" s="120">
        <v>0.14411836881301721</v>
      </c>
      <c r="I37" s="120">
        <v>0.42027509432809729</v>
      </c>
      <c r="J37" s="120">
        <v>0.72432851318201674</v>
      </c>
      <c r="K37" s="100">
        <v>0.75439827102748835</v>
      </c>
      <c r="L37" s="101"/>
      <c r="M37" s="102">
        <v>36</v>
      </c>
      <c r="N37" s="123">
        <v>-0.77724547837476909</v>
      </c>
      <c r="O37" s="123">
        <v>-0.84657627477720077</v>
      </c>
      <c r="P37" s="123">
        <v>1.890977036937902</v>
      </c>
      <c r="Q37" s="123">
        <v>-0.66937402603569662</v>
      </c>
      <c r="R37" s="123">
        <v>0.57330766885862905</v>
      </c>
      <c r="S37" s="123">
        <v>1.233843275493876</v>
      </c>
      <c r="T37" s="123">
        <v>-1.0619976817417276</v>
      </c>
      <c r="U37" s="120">
        <v>-0.20118977211356109</v>
      </c>
      <c r="V37" s="120">
        <v>0.59574891765850935</v>
      </c>
      <c r="W37" s="94">
        <v>0.68839597478400394</v>
      </c>
      <c r="X37" s="56"/>
      <c r="Y37" s="95">
        <v>36</v>
      </c>
      <c r="Z37" s="120">
        <f>(幕後結果!$AB$2+幕後結果!$AB$4*幕後結果_最佳化!$N1038)*12/3</f>
        <v>-1.0132797570916463</v>
      </c>
      <c r="AA37" s="120">
        <f>(幕後結果!$AC$2+幕後結果!$AC$4*幕後結果_最佳化!$O1038)*12/3</f>
        <v>3.4852033830434115E-2</v>
      </c>
      <c r="AB37" s="120">
        <f>(幕後結果!$AD$2+幕後結果!$AD$4*幕後結果_最佳化!$P1038)*12/3</f>
        <v>-1.7999634922815755E-2</v>
      </c>
      <c r="AC37" s="120">
        <f>(幕後結果!$AE$2+幕後結果!$AE$4*幕後結果_最佳化!$Q1038)*12/3</f>
        <v>-0.40599256310783477</v>
      </c>
      <c r="AD37" s="120">
        <f>(幕後結果!$AF$2+幕後結果!$AF$4*幕後結果_最佳化!$R1038)*12/3</f>
        <v>-0.45132616744331228</v>
      </c>
      <c r="AE37" s="120">
        <f>(幕後結果!$AG$2+幕後結果!$AG$4*幕後結果_最佳化!$S1038)*12/3</f>
        <v>0.47477705056299668</v>
      </c>
      <c r="AF37" s="120">
        <f>(幕後結果!$AH$2+幕後結果!$AH$4*幕後結果_最佳化!$T1038)*12/3</f>
        <v>-0.57312757197041431</v>
      </c>
      <c r="AG37" s="120">
        <f>(幕後結果!$AI$2+幕後結果!$AI$4*幕後結果_最佳化!$U1038)*12/3</f>
        <v>-0.29437464716224265</v>
      </c>
      <c r="AH37" s="120">
        <f>(幕後結果!$AJ$2+幕後結果!$AJ$4*幕後結果_最佳化!$V1038)*12/3</f>
        <v>2.2001826986786988E-2</v>
      </c>
      <c r="AI37" s="96">
        <f>(幕後結果!$AK$2+幕後結果!$AK$4*幕後結果_最佳化!$W1038)*12/3</f>
        <v>0.87098039296900931</v>
      </c>
      <c r="AJ37" s="56"/>
      <c r="AK37" s="56"/>
      <c r="AL37" s="56"/>
      <c r="AM37" s="97">
        <v>36</v>
      </c>
      <c r="AN37" s="124">
        <f t="shared" si="1"/>
        <v>0.11016364569812595</v>
      </c>
      <c r="AO37" s="124">
        <f t="shared" si="2"/>
        <v>1.8022613030616138E-2</v>
      </c>
      <c r="AP37" s="124">
        <f t="shared" si="3"/>
        <v>0.10401330969043804</v>
      </c>
      <c r="AQ37" s="124">
        <f t="shared" si="4"/>
        <v>9.9153750765851756E-2</v>
      </c>
      <c r="AR37" s="124">
        <f t="shared" si="5"/>
        <v>0.13831545488903854</v>
      </c>
      <c r="AS37" s="124">
        <f t="shared" si="6"/>
        <v>8.983303231955965E-2</v>
      </c>
      <c r="AT37" s="124">
        <f t="shared" si="7"/>
        <v>6.3697444678742846E-2</v>
      </c>
      <c r="AU37" s="124">
        <f t="shared" si="8"/>
        <v>0.14384445196994719</v>
      </c>
      <c r="AV37" s="124">
        <f t="shared" si="9"/>
        <v>0.13981724234765958</v>
      </c>
      <c r="AW37" s="124">
        <f t="shared" si="10"/>
        <v>9.3139054610020311E-2</v>
      </c>
      <c r="AX37" s="124">
        <f t="shared" si="11"/>
        <v>1</v>
      </c>
      <c r="AY37" s="124">
        <f>SUMPRODUCT(AN37:AW37,幕後結果_最佳化!$Z$1005:$AI$1005)</f>
        <v>-0.36165563982848309</v>
      </c>
      <c r="AZ37" s="124">
        <f>(SUMPRODUCT(AN37:AW37,MMULT(AN37:AW37,幕後結果!$AB$9:$AK$18)))*252</f>
        <v>6.0907041618089804E-2</v>
      </c>
      <c r="BA37" s="124">
        <f t="shared" si="12"/>
        <v>0.24679352021090384</v>
      </c>
      <c r="BB37" s="119">
        <f t="shared" si="13"/>
        <v>-1.6392474141248097</v>
      </c>
      <c r="BC37" s="56"/>
      <c r="BD37" s="56"/>
    </row>
    <row r="38" spans="1:56">
      <c r="A38" s="91">
        <v>37</v>
      </c>
      <c r="B38" s="120">
        <v>0.27399261116727591</v>
      </c>
      <c r="C38" s="120">
        <v>0.52484986589522231</v>
      </c>
      <c r="D38" s="120">
        <v>0.47680387561827131</v>
      </c>
      <c r="E38" s="120">
        <v>0.72578708193857921</v>
      </c>
      <c r="F38" s="120">
        <v>0.5204861829837677</v>
      </c>
      <c r="G38" s="120">
        <v>0.85540867735072945</v>
      </c>
      <c r="H38" s="120">
        <v>0.20729378923185382</v>
      </c>
      <c r="I38" s="120">
        <v>8.7227041242595726E-2</v>
      </c>
      <c r="J38" s="120">
        <v>0.42324332368123718</v>
      </c>
      <c r="K38" s="100">
        <v>0.90451598012395107</v>
      </c>
      <c r="L38" s="101"/>
      <c r="M38" s="102">
        <v>37</v>
      </c>
      <c r="N38" s="123">
        <v>-0.60078195824512193</v>
      </c>
      <c r="O38" s="123">
        <v>6.2329711380380584E-2</v>
      </c>
      <c r="P38" s="123">
        <v>-5.817686163916494E-2</v>
      </c>
      <c r="Q38" s="123">
        <v>0.60012064278375532</v>
      </c>
      <c r="R38" s="123">
        <v>5.1373834807315548E-2</v>
      </c>
      <c r="S38" s="123">
        <v>1.0599163750252383</v>
      </c>
      <c r="T38" s="123">
        <v>-0.81584712183691555</v>
      </c>
      <c r="U38" s="120">
        <v>-1.3580302601326921</v>
      </c>
      <c r="V38" s="120">
        <v>-0.19360312976638896</v>
      </c>
      <c r="W38" s="94">
        <v>1.3077207586674355</v>
      </c>
      <c r="X38" s="56"/>
      <c r="Y38" s="95">
        <v>37</v>
      </c>
      <c r="Z38" s="120">
        <f>(幕後結果!$AB$2+幕後結果!$AB$4*幕後結果_最佳化!$N1039)*12/3</f>
        <v>-0.79419140363866203</v>
      </c>
      <c r="AA38" s="120">
        <f>(幕後結果!$AC$2+幕後結果!$AC$4*幕後結果_最佳化!$O1039)*12/3</f>
        <v>1.0898085458033213</v>
      </c>
      <c r="AB38" s="120">
        <f>(幕後結果!$AD$2+幕後結果!$AD$4*幕後結果_最佳化!$P1039)*12/3</f>
        <v>-1.4895005788661539</v>
      </c>
      <c r="AC38" s="120">
        <f>(幕後結果!$AE$2+幕後結果!$AE$4*幕後結果_最佳化!$Q1039)*12/3</f>
        <v>0.80564165387664477</v>
      </c>
      <c r="AD38" s="120">
        <f>(幕後結果!$AF$2+幕後結果!$AF$4*幕後結果_最佳化!$R1039)*12/3</f>
        <v>-0.39267451975495926</v>
      </c>
      <c r="AE38" s="120">
        <f>(幕後結果!$AG$2+幕後結果!$AG$4*幕後結果_最佳化!$S1039)*12/3</f>
        <v>-1.6190526678081074E-2</v>
      </c>
      <c r="AF38" s="120">
        <f>(幕後結果!$AH$2+幕後結果!$AH$4*幕後結果_最佳化!$T1039)*12/3</f>
        <v>-1.4118553555290181E-2</v>
      </c>
      <c r="AG38" s="120">
        <f>(幕後結果!$AI$2+幕後結果!$AI$4*幕後結果_最佳化!$U1039)*12/3</f>
        <v>-0.66240898979175622</v>
      </c>
      <c r="AH38" s="120">
        <f>(幕後結果!$AJ$2+幕後結果!$AJ$4*幕後結果_最佳化!$V1039)*12/3</f>
        <v>-2.0614410092595552</v>
      </c>
      <c r="AI38" s="96">
        <f>(幕後結果!$AK$2+幕後結果!$AK$4*幕後結果_最佳化!$W1039)*12/3</f>
        <v>0.80824205937713289</v>
      </c>
      <c r="AJ38" s="56"/>
      <c r="AK38" s="56"/>
      <c r="AL38" s="56"/>
      <c r="AM38" s="97">
        <v>37</v>
      </c>
      <c r="AN38" s="124">
        <f t="shared" si="1"/>
        <v>9.5861063521180873E-2</v>
      </c>
      <c r="AO38" s="124">
        <f t="shared" si="2"/>
        <v>0.14594290472820093</v>
      </c>
      <c r="AP38" s="124">
        <f t="shared" si="3"/>
        <v>0.10459252382852559</v>
      </c>
      <c r="AQ38" s="124">
        <f t="shared" si="4"/>
        <v>0.14728282592208522</v>
      </c>
      <c r="AR38" s="124">
        <f t="shared" si="5"/>
        <v>0.14484546298736151</v>
      </c>
      <c r="AS38" s="124">
        <f t="shared" si="6"/>
        <v>0.14518948414069513</v>
      </c>
      <c r="AT38" s="124">
        <f t="shared" si="7"/>
        <v>0.13757936734532861</v>
      </c>
      <c r="AU38" s="124">
        <f t="shared" si="8"/>
        <v>5.3445204901030455E-2</v>
      </c>
      <c r="AV38" s="124">
        <f t="shared" si="9"/>
        <v>4.6410531980860589E-3</v>
      </c>
      <c r="AW38" s="124">
        <f t="shared" si="10"/>
        <v>2.0620109427505483E-2</v>
      </c>
      <c r="AX38" s="124">
        <f t="shared" si="11"/>
        <v>0.99999999999999989</v>
      </c>
      <c r="AY38" s="124">
        <f>SUMPRODUCT(AN38:AW38,幕後結果_最佳化!$Z$1005:$AI$1005)</f>
        <v>1.5823211900385829E-2</v>
      </c>
      <c r="AZ38" s="124">
        <f>(SUMPRODUCT(AN38:AW38,MMULT(AN38:AW38,幕後結果!$AB$9:$AK$18)))*252</f>
        <v>7.4487895029379234E-2</v>
      </c>
      <c r="BA38" s="124">
        <f t="shared" si="12"/>
        <v>0.27292470578784039</v>
      </c>
      <c r="BB38" s="119">
        <f t="shared" si="13"/>
        <v>-9.9209736331684353E-2</v>
      </c>
      <c r="BC38" s="56"/>
      <c r="BD38" s="56"/>
    </row>
    <row r="39" spans="1:56">
      <c r="A39" s="91">
        <v>38</v>
      </c>
      <c r="B39" s="120">
        <v>3.3626977212355413E-3</v>
      </c>
      <c r="C39" s="120">
        <v>0.17024373032956741</v>
      </c>
      <c r="D39" s="120">
        <v>0.33556473284117039</v>
      </c>
      <c r="E39" s="120">
        <v>0.56974103435618817</v>
      </c>
      <c r="F39" s="120">
        <v>6.6266391901403043E-2</v>
      </c>
      <c r="G39" s="120">
        <v>0.81608102153787399</v>
      </c>
      <c r="H39" s="120">
        <v>0.48565085928428409</v>
      </c>
      <c r="I39" s="120">
        <v>0.54090108039748785</v>
      </c>
      <c r="J39" s="120">
        <v>0.38302600022995148</v>
      </c>
      <c r="K39" s="100">
        <v>8.5073273530233973E-2</v>
      </c>
      <c r="L39" s="101"/>
      <c r="M39" s="102">
        <v>38</v>
      </c>
      <c r="N39" s="123">
        <v>-2.7101442370397817</v>
      </c>
      <c r="O39" s="123">
        <v>-0.9532025381339958</v>
      </c>
      <c r="P39" s="123">
        <v>-0.42459839164101792</v>
      </c>
      <c r="Q39" s="123">
        <v>0.17571489700231446</v>
      </c>
      <c r="R39" s="123">
        <v>-1.504188710407133</v>
      </c>
      <c r="S39" s="123">
        <v>0.90053058406891207</v>
      </c>
      <c r="T39" s="123">
        <v>-3.5975720605901804E-2</v>
      </c>
      <c r="U39" s="120">
        <v>0.10270407520582681</v>
      </c>
      <c r="V39" s="120">
        <v>-0.2975429788882023</v>
      </c>
      <c r="W39" s="94">
        <v>-1.3717330780680816</v>
      </c>
      <c r="X39" s="56"/>
      <c r="Y39" s="95">
        <v>38</v>
      </c>
      <c r="Z39" s="120">
        <f>(幕後結果!$AB$2+幕後結果!$AB$4*幕後結果_最佳化!$N1040)*12/3</f>
        <v>-3.4130709780539679</v>
      </c>
      <c r="AA39" s="120">
        <f>(幕後結果!$AC$2+幕後結果!$AC$4*幕後結果_最佳化!$O1040)*12/3</f>
        <v>-1.3490759798120211</v>
      </c>
      <c r="AB39" s="120">
        <f>(幕後結果!$AD$2+幕後結果!$AD$4*幕後結果_最佳化!$P1040)*12/3</f>
        <v>-4.5811090268237828</v>
      </c>
      <c r="AC39" s="120">
        <f>(幕後結果!$AE$2+幕後結果!$AE$4*幕後結果_最佳化!$Q1040)*12/3</f>
        <v>-0.18120383504230309</v>
      </c>
      <c r="AD39" s="120">
        <f>(幕後結果!$AF$2+幕後結果!$AF$4*幕後結果_最佳化!$R1040)*12/3</f>
        <v>-1.7477711927200461</v>
      </c>
      <c r="AE39" s="120">
        <f>(幕後結果!$AG$2+幕後結果!$AG$4*幕後結果_最佳化!$S1040)*12/3</f>
        <v>-1.5166792006351946</v>
      </c>
      <c r="AF39" s="120">
        <f>(幕後結果!$AH$2+幕後結果!$AH$4*幕後結果_最佳化!$T1040)*12/3</f>
        <v>-0.49271211300084322</v>
      </c>
      <c r="AG39" s="120">
        <f>(幕後結果!$AI$2+幕後結果!$AI$4*幕後結果_最佳化!$U1040)*12/3</f>
        <v>-0.39327888009799022</v>
      </c>
      <c r="AH39" s="120">
        <f>(幕後結果!$AJ$2+幕後結果!$AJ$4*幕後結果_最佳化!$V1040)*12/3</f>
        <v>-3.342601490094951</v>
      </c>
      <c r="AI39" s="96">
        <f>(幕後結果!$AK$2+幕後結果!$AK$4*幕後結果_最佳化!$W1040)*12/3</f>
        <v>-0.54983542286959763</v>
      </c>
      <c r="AJ39" s="56"/>
      <c r="AK39" s="56"/>
      <c r="AL39" s="56"/>
      <c r="AM39" s="97">
        <v>38</v>
      </c>
      <c r="AN39" s="124">
        <f t="shared" si="1"/>
        <v>0.16417843607784419</v>
      </c>
      <c r="AO39" s="124">
        <f t="shared" si="2"/>
        <v>8.0450109270931214E-2</v>
      </c>
      <c r="AP39" s="124">
        <f t="shared" si="3"/>
        <v>7.9115258045043796E-2</v>
      </c>
      <c r="AQ39" s="124">
        <f t="shared" si="4"/>
        <v>0.1812052576352913</v>
      </c>
      <c r="AR39" s="124">
        <f t="shared" si="5"/>
        <v>3.1980207881237314E-3</v>
      </c>
      <c r="AS39" s="124">
        <f t="shared" si="6"/>
        <v>0.10492278369996581</v>
      </c>
      <c r="AT39" s="124">
        <f t="shared" si="7"/>
        <v>3.85110576106827E-2</v>
      </c>
      <c r="AU39" s="124">
        <f t="shared" si="8"/>
        <v>9.2465920193335632E-2</v>
      </c>
      <c r="AV39" s="124">
        <f t="shared" si="9"/>
        <v>0.14733097447795523</v>
      </c>
      <c r="AW39" s="124">
        <f t="shared" si="10"/>
        <v>0.10862218220082639</v>
      </c>
      <c r="AX39" s="124">
        <f t="shared" si="11"/>
        <v>1</v>
      </c>
      <c r="AY39" s="124">
        <f>SUMPRODUCT(AN39:AW39,幕後結果_最佳化!$Z$1005:$AI$1005)</f>
        <v>-0.17340807371693615</v>
      </c>
      <c r="AZ39" s="124">
        <f>(SUMPRODUCT(AN39:AW39,MMULT(AN39:AW39,幕後結果!$AB$9:$AK$18)))*252</f>
        <v>7.4390184184641217E-2</v>
      </c>
      <c r="BA39" s="124">
        <f t="shared" si="12"/>
        <v>0.27274564008365232</v>
      </c>
      <c r="BB39" s="119">
        <f t="shared" si="13"/>
        <v>-0.79307619234754212</v>
      </c>
      <c r="BC39" s="56"/>
      <c r="BD39" s="56"/>
    </row>
    <row r="40" spans="1:56">
      <c r="A40" s="91">
        <v>39</v>
      </c>
      <c r="B40" s="120">
        <v>0.91956718611693944</v>
      </c>
      <c r="C40" s="120">
        <v>0.25969489440646809</v>
      </c>
      <c r="D40" s="120">
        <v>0.38069630671619614</v>
      </c>
      <c r="E40" s="120">
        <v>0.79094256477631841</v>
      </c>
      <c r="F40" s="120">
        <v>5.1395649098582297E-3</v>
      </c>
      <c r="G40" s="120">
        <v>0.89464296863491266</v>
      </c>
      <c r="H40" s="120">
        <v>0.58988152061139076</v>
      </c>
      <c r="I40" s="120">
        <v>0.69787838309665973</v>
      </c>
      <c r="J40" s="120">
        <v>0.54011705523063558</v>
      </c>
      <c r="K40" s="100">
        <v>0.75108211683052795</v>
      </c>
      <c r="L40" s="101"/>
      <c r="M40" s="102">
        <v>39</v>
      </c>
      <c r="N40" s="123">
        <v>1.40216618177914</v>
      </c>
      <c r="O40" s="123">
        <v>-0.64428631390466629</v>
      </c>
      <c r="P40" s="123">
        <v>-0.30365254755063797</v>
      </c>
      <c r="Q40" s="123">
        <v>0.80969608192302167</v>
      </c>
      <c r="R40" s="123">
        <v>-2.5662952269778825</v>
      </c>
      <c r="S40" s="123">
        <v>1.2516043664610397</v>
      </c>
      <c r="T40" s="123">
        <v>0.22724021461107471</v>
      </c>
      <c r="U40" s="120">
        <v>0.51830822697417633</v>
      </c>
      <c r="V40" s="120">
        <v>0.10072862239503877</v>
      </c>
      <c r="W40" s="94">
        <v>0.67789894912796678</v>
      </c>
      <c r="X40" s="56"/>
      <c r="Y40" s="95">
        <v>39</v>
      </c>
      <c r="Z40" s="120">
        <f>(幕後結果!$AB$2+幕後結果!$AB$4*幕後結果_最佳化!$N1041)*12/3</f>
        <v>1.6925696545519022</v>
      </c>
      <c r="AA40" s="120">
        <f>(幕後結果!$AC$2+幕後結果!$AC$4*幕後結果_最佳化!$O1041)*12/3</f>
        <v>1.6800317331186774</v>
      </c>
      <c r="AB40" s="120">
        <f>(幕後結果!$AD$2+幕後結果!$AD$4*幕後結果_最佳化!$P1041)*12/3</f>
        <v>0.13431189543235189</v>
      </c>
      <c r="AC40" s="120">
        <f>(幕後結果!$AE$2+幕後結果!$AE$4*幕後結果_最佳化!$Q1041)*12/3</f>
        <v>1.6039150433180049</v>
      </c>
      <c r="AD40" s="120">
        <f>(幕後結果!$AF$2+幕後結果!$AF$4*幕後結果_最佳化!$R1041)*12/3</f>
        <v>-1.823045115356883</v>
      </c>
      <c r="AE40" s="120">
        <f>(幕後結果!$AG$2+幕後結果!$AG$4*幕後結果_最佳化!$S1041)*12/3</f>
        <v>0.26553642253756604</v>
      </c>
      <c r="AF40" s="120">
        <f>(幕後結果!$AH$2+幕後結果!$AH$4*幕後結果_最佳化!$T1041)*12/3</f>
        <v>1.146796234724381</v>
      </c>
      <c r="AG40" s="120">
        <f>(幕後結果!$AI$2+幕後結果!$AI$4*幕後結果_最佳化!$U1041)*12/3</f>
        <v>-0.30045867289850942</v>
      </c>
      <c r="AH40" s="120">
        <f>(幕後結果!$AJ$2+幕後結果!$AJ$4*幕後結果_最佳化!$V1041)*12/3</f>
        <v>-1.2699312551307222</v>
      </c>
      <c r="AI40" s="96">
        <f>(幕後結果!$AK$2+幕後結果!$AK$4*幕後結果_最佳化!$W1041)*12/3</f>
        <v>0.61662657775889718</v>
      </c>
      <c r="AJ40" s="56"/>
      <c r="AK40" s="56"/>
      <c r="AL40" s="56"/>
      <c r="AM40" s="97">
        <v>39</v>
      </c>
      <c r="AN40" s="124">
        <f t="shared" si="1"/>
        <v>0.13858182808386227</v>
      </c>
      <c r="AO40" s="124">
        <f t="shared" si="2"/>
        <v>3.0662660278762917E-2</v>
      </c>
      <c r="AP40" s="124">
        <f t="shared" si="3"/>
        <v>0.11155260725583492</v>
      </c>
      <c r="AQ40" s="124">
        <f t="shared" si="4"/>
        <v>9.5086950105452442E-2</v>
      </c>
      <c r="AR40" s="124">
        <f t="shared" si="5"/>
        <v>0.14532411420220656</v>
      </c>
      <c r="AS40" s="124">
        <f t="shared" si="6"/>
        <v>9.0503003650856725E-3</v>
      </c>
      <c r="AT40" s="124">
        <f t="shared" si="7"/>
        <v>0.11738519439713106</v>
      </c>
      <c r="AU40" s="124">
        <f t="shared" si="8"/>
        <v>0.15712920073028713</v>
      </c>
      <c r="AV40" s="124">
        <f t="shared" si="9"/>
        <v>9.1136211845138676E-2</v>
      </c>
      <c r="AW40" s="124">
        <f t="shared" si="10"/>
        <v>0.10409093273623837</v>
      </c>
      <c r="AX40" s="124">
        <f t="shared" si="11"/>
        <v>1</v>
      </c>
      <c r="AY40" s="124">
        <f>SUMPRODUCT(AN40:AW40,幕後結果_最佳化!$Z$1005:$AI$1005)</f>
        <v>-0.17979704094685584</v>
      </c>
      <c r="AZ40" s="124">
        <f>(SUMPRODUCT(AN40:AW40,MMULT(AN40:AW40,幕後結果!$AB$9:$AK$18)))*252</f>
        <v>5.7741125857761491E-2</v>
      </c>
      <c r="BA40" s="124">
        <f t="shared" si="12"/>
        <v>0.24029383233400206</v>
      </c>
      <c r="BB40" s="119">
        <f t="shared" si="13"/>
        <v>-0.9267696918550653</v>
      </c>
      <c r="BC40" s="56"/>
      <c r="BD40" s="56"/>
    </row>
    <row r="41" spans="1:56">
      <c r="A41" s="91">
        <v>40</v>
      </c>
      <c r="B41" s="120">
        <v>0.34212300402583939</v>
      </c>
      <c r="C41" s="120">
        <v>0.94125499815214808</v>
      </c>
      <c r="D41" s="120">
        <v>0.85767498860701652</v>
      </c>
      <c r="E41" s="120">
        <v>0.56583719058732163</v>
      </c>
      <c r="F41" s="120">
        <v>0.98281027679593436</v>
      </c>
      <c r="G41" s="120">
        <v>7.3344297819747606E-2</v>
      </c>
      <c r="H41" s="120">
        <v>0.97620644031904114</v>
      </c>
      <c r="I41" s="120">
        <v>0.4676783712880368</v>
      </c>
      <c r="J41" s="120">
        <v>0.55971844679732441</v>
      </c>
      <c r="K41" s="100">
        <v>0.13043342526637725</v>
      </c>
      <c r="L41" s="101"/>
      <c r="M41" s="102">
        <v>40</v>
      </c>
      <c r="N41" s="123">
        <v>-0.40667594798982909</v>
      </c>
      <c r="O41" s="123">
        <v>1.565396350169262</v>
      </c>
      <c r="P41" s="123">
        <v>1.0699317671693027</v>
      </c>
      <c r="Q41" s="123">
        <v>0.16578567624848292</v>
      </c>
      <c r="R41" s="123">
        <v>2.1155928978514136</v>
      </c>
      <c r="S41" s="123">
        <v>-1.451327829072395</v>
      </c>
      <c r="T41" s="123">
        <v>1.981037045040734</v>
      </c>
      <c r="U41" s="120">
        <v>-8.1107146190769253E-2</v>
      </c>
      <c r="V41" s="120">
        <v>0.15025541606458898</v>
      </c>
      <c r="W41" s="94">
        <v>-1.1243446331111051</v>
      </c>
      <c r="X41" s="56"/>
      <c r="Y41" s="95">
        <v>40</v>
      </c>
      <c r="Z41" s="120">
        <f>(幕後結果!$AB$2+幕後結果!$AB$4*幕後結果_最佳化!$N1042)*12/3</f>
        <v>-0.55319900956811274</v>
      </c>
      <c r="AA41" s="120">
        <f>(幕後結果!$AC$2+幕後結果!$AC$4*幕後結果_最佳化!$O1042)*12/3</f>
        <v>2.7700056698168432</v>
      </c>
      <c r="AB41" s="120">
        <f>(幕後結果!$AD$2+幕後結果!$AD$4*幕後結果_最佳化!$P1042)*12/3</f>
        <v>0.52278191522048534</v>
      </c>
      <c r="AC41" s="120">
        <f>(幕後結果!$AE$2+幕後結果!$AE$4*幕後結果_最佳化!$Q1042)*12/3</f>
        <v>0.44097300554697422</v>
      </c>
      <c r="AD41" s="120">
        <f>(幕後結果!$AF$2+幕後結果!$AF$4*幕後結果_最佳化!$R1042)*12/3</f>
        <v>0.96629088547223463</v>
      </c>
      <c r="AE41" s="120">
        <f>(幕後結果!$AG$2+幕後結果!$AG$4*幕後結果_最佳化!$S1042)*12/3</f>
        <v>-1.6636800463872607</v>
      </c>
      <c r="AF41" s="120">
        <f>(幕後結果!$AH$2+幕後結果!$AH$4*幕後結果_最佳化!$T1042)*12/3</f>
        <v>2.3527376923688617</v>
      </c>
      <c r="AG41" s="120">
        <f>(幕後結果!$AI$2+幕後結果!$AI$4*幕後結果_最佳化!$U1042)*12/3</f>
        <v>-0.12958702042145703</v>
      </c>
      <c r="AH41" s="120">
        <f>(幕後結果!$AJ$2+幕後結果!$AJ$4*幕後結果_最佳化!$V1042)*12/3</f>
        <v>-1.1446682465033042</v>
      </c>
      <c r="AI41" s="96">
        <f>(幕後結果!$AK$2+幕後結果!$AK$4*幕後結果_最佳化!$W1042)*12/3</f>
        <v>1.0431245675495426</v>
      </c>
      <c r="AJ41" s="56"/>
      <c r="AK41" s="56"/>
      <c r="AL41" s="56"/>
      <c r="AM41" s="97">
        <v>40</v>
      </c>
      <c r="AN41" s="124">
        <f t="shared" si="1"/>
        <v>0.17069190255152419</v>
      </c>
      <c r="AO41" s="124">
        <f t="shared" si="2"/>
        <v>2.7679939619388111E-2</v>
      </c>
      <c r="AP41" s="124">
        <f t="shared" si="3"/>
        <v>7.7833527815346928E-2</v>
      </c>
      <c r="AQ41" s="124">
        <f t="shared" si="4"/>
        <v>0.11068957696822017</v>
      </c>
      <c r="AR41" s="124">
        <f t="shared" si="5"/>
        <v>1.0459887456708441E-2</v>
      </c>
      <c r="AS41" s="124">
        <f t="shared" si="6"/>
        <v>0.12721443669966001</v>
      </c>
      <c r="AT41" s="124">
        <f t="shared" si="7"/>
        <v>0.1377116187348848</v>
      </c>
      <c r="AU41" s="124">
        <f t="shared" si="8"/>
        <v>0.14564940684017469</v>
      </c>
      <c r="AV41" s="124">
        <f t="shared" si="9"/>
        <v>0.10316487484043182</v>
      </c>
      <c r="AW41" s="124">
        <f t="shared" si="10"/>
        <v>8.890482847366088E-2</v>
      </c>
      <c r="AX41" s="124">
        <f t="shared" si="11"/>
        <v>1</v>
      </c>
      <c r="AY41" s="124">
        <f>SUMPRODUCT(AN41:AW41,幕後結果_最佳化!$Z$1005:$AI$1005)</f>
        <v>-0.2119325548966412</v>
      </c>
      <c r="AZ41" s="124">
        <f>(SUMPRODUCT(AN41:AW41,MMULT(AN41:AW41,幕後結果!$AB$9:$AK$18)))*252</f>
        <v>6.7608010406283517E-2</v>
      </c>
      <c r="BA41" s="124">
        <f t="shared" si="12"/>
        <v>0.26001540417114427</v>
      </c>
      <c r="BB41" s="119">
        <f t="shared" si="13"/>
        <v>-0.98006714528693195</v>
      </c>
      <c r="BC41" s="56"/>
      <c r="BD41" s="56"/>
    </row>
    <row r="42" spans="1:56">
      <c r="A42" s="91">
        <v>41</v>
      </c>
      <c r="B42" s="120">
        <v>0.95295145170186935</v>
      </c>
      <c r="C42" s="120">
        <v>0.89376518367546232</v>
      </c>
      <c r="D42" s="120">
        <v>1.6113883332472989E-2</v>
      </c>
      <c r="E42" s="120">
        <v>0.53235862755124042</v>
      </c>
      <c r="F42" s="120">
        <v>0.96393279728626946</v>
      </c>
      <c r="G42" s="120">
        <v>0.43616466409541155</v>
      </c>
      <c r="H42" s="120">
        <v>0.95994485694879383</v>
      </c>
      <c r="I42" s="120">
        <v>0.33815563282381578</v>
      </c>
      <c r="J42" s="120">
        <v>0.4986571463458136</v>
      </c>
      <c r="K42" s="100">
        <v>0.24573881188765134</v>
      </c>
      <c r="L42" s="101"/>
      <c r="M42" s="102">
        <v>41</v>
      </c>
      <c r="N42" s="123">
        <v>1.67417049394277</v>
      </c>
      <c r="O42" s="123">
        <v>1.2468032933249682</v>
      </c>
      <c r="P42" s="123">
        <v>-2.1415741383655225</v>
      </c>
      <c r="Q42" s="123">
        <v>8.1200194427566902E-2</v>
      </c>
      <c r="R42" s="123">
        <v>1.7982689012955568</v>
      </c>
      <c r="S42" s="123">
        <v>-0.16070045863525625</v>
      </c>
      <c r="T42" s="123">
        <v>1.7500465241162551</v>
      </c>
      <c r="U42" s="120">
        <v>-0.41750199463665799</v>
      </c>
      <c r="V42" s="120">
        <v>-3.3660412946036507E-3</v>
      </c>
      <c r="W42" s="94">
        <v>-0.68796055126647115</v>
      </c>
      <c r="X42" s="56"/>
      <c r="Y42" s="95">
        <v>41</v>
      </c>
      <c r="Z42" s="120">
        <f>(幕後結果!$AB$2+幕後結果!$AB$4*幕後結果_最佳化!$N1043)*12/3</f>
        <v>2.030276716273546</v>
      </c>
      <c r="AA42" s="120">
        <f>(幕後結果!$AC$2+幕後結果!$AC$4*幕後結果_最佳化!$O1043)*12/3</f>
        <v>3.8122922062854117</v>
      </c>
      <c r="AB42" s="120">
        <f>(幕後結果!$AD$2+幕後結果!$AD$4*幕後結果_最佳化!$P1043)*12/3</f>
        <v>-0.7109526312970198</v>
      </c>
      <c r="AC42" s="120">
        <f>(幕後結果!$AE$2+幕後結果!$AE$4*幕後結果_最佳化!$Q1043)*12/3</f>
        <v>1.0930944960600972</v>
      </c>
      <c r="AD42" s="120">
        <f>(幕後結果!$AF$2+幕後結果!$AF$4*幕後結果_最佳化!$R1043)*12/3</f>
        <v>0.94017316370167503</v>
      </c>
      <c r="AE42" s="120">
        <f>(幕後結果!$AG$2+幕後結果!$AG$4*幕後結果_最佳化!$S1043)*12/3</f>
        <v>-0.13594942750638939</v>
      </c>
      <c r="AF42" s="120">
        <f>(幕後結果!$AH$2+幕後結果!$AH$4*幕後結果_最佳化!$T1043)*12/3</f>
        <v>2.6517283217975018</v>
      </c>
      <c r="AG42" s="120">
        <f>(幕後結果!$AI$2+幕後結果!$AI$4*幕後結果_最佳化!$U1043)*12/3</f>
        <v>-0.28846229296001924</v>
      </c>
      <c r="AH42" s="120">
        <f>(幕後結果!$AJ$2+幕後結果!$AJ$4*幕後結果_最佳化!$V1043)*12/3</f>
        <v>-1.3267368416123528</v>
      </c>
      <c r="AI42" s="96">
        <f>(幕後結果!$AK$2+幕後結果!$AK$4*幕後結果_最佳化!$W1043)*12/3</f>
        <v>0.81777571242562797</v>
      </c>
      <c r="AJ42" s="56"/>
      <c r="AK42" s="56"/>
      <c r="AL42" s="56"/>
      <c r="AM42" s="97">
        <v>41</v>
      </c>
      <c r="AN42" s="124">
        <f t="shared" si="1"/>
        <v>6.2926955691607084E-2</v>
      </c>
      <c r="AO42" s="124">
        <f t="shared" si="2"/>
        <v>7.8950534002331471E-2</v>
      </c>
      <c r="AP42" s="124">
        <f t="shared" si="3"/>
        <v>0.17327214480291461</v>
      </c>
      <c r="AQ42" s="124">
        <f t="shared" si="4"/>
        <v>0.13690900816343013</v>
      </c>
      <c r="AR42" s="124">
        <f t="shared" si="5"/>
        <v>4.3379278424009841E-2</v>
      </c>
      <c r="AS42" s="124">
        <f t="shared" si="6"/>
        <v>1.5270777851158466E-2</v>
      </c>
      <c r="AT42" s="124">
        <f t="shared" si="7"/>
        <v>0.16760782992694498</v>
      </c>
      <c r="AU42" s="124">
        <f t="shared" si="8"/>
        <v>4.1873954848051585E-2</v>
      </c>
      <c r="AV42" s="124">
        <f t="shared" si="9"/>
        <v>0.1122173874670982</v>
      </c>
      <c r="AW42" s="124">
        <f t="shared" si="10"/>
        <v>0.16759212882245358</v>
      </c>
      <c r="AX42" s="124">
        <f t="shared" si="11"/>
        <v>0.99999999999999989</v>
      </c>
      <c r="AY42" s="124">
        <f>SUMPRODUCT(AN42:AW42,幕後結果_最佳化!$Z$1005:$AI$1005)</f>
        <v>-3.5822839004063231E-2</v>
      </c>
      <c r="AZ42" s="124">
        <f>(SUMPRODUCT(AN42:AW42,MMULT(AN42:AW42,幕後結果!$AB$9:$AK$18)))*252</f>
        <v>7.6566402515246643E-2</v>
      </c>
      <c r="BA42" s="124">
        <f t="shared" si="12"/>
        <v>0.2767063470816068</v>
      </c>
      <c r="BB42" s="119">
        <f t="shared" si="13"/>
        <v>-0.28449957810633864</v>
      </c>
      <c r="BC42" s="56"/>
      <c r="BD42" s="56"/>
    </row>
    <row r="43" spans="1:56">
      <c r="A43" s="91">
        <v>42</v>
      </c>
      <c r="B43" s="120">
        <v>0.45586455335072085</v>
      </c>
      <c r="C43" s="120">
        <v>0.9258458288209872</v>
      </c>
      <c r="D43" s="120">
        <v>0.42982366816481576</v>
      </c>
      <c r="E43" s="120">
        <v>0.64895226735616207</v>
      </c>
      <c r="F43" s="120">
        <v>0.70602894990273635</v>
      </c>
      <c r="G43" s="120">
        <v>0.3086484878550928</v>
      </c>
      <c r="H43" s="120">
        <v>0.70614045780321044</v>
      </c>
      <c r="I43" s="120">
        <v>0.13889842656596807</v>
      </c>
      <c r="J43" s="120">
        <v>0.12380756834150186</v>
      </c>
      <c r="K43" s="100">
        <v>0.5199662545837882</v>
      </c>
      <c r="L43" s="101"/>
      <c r="M43" s="102">
        <v>42</v>
      </c>
      <c r="N43" s="123">
        <v>-0.11085780414721449</v>
      </c>
      <c r="O43" s="123">
        <v>1.4455326020514887</v>
      </c>
      <c r="P43" s="123">
        <v>-0.17682310948540478</v>
      </c>
      <c r="Q43" s="123">
        <v>0.38249334360905674</v>
      </c>
      <c r="R43" s="123">
        <v>0.54182059797117643</v>
      </c>
      <c r="S43" s="123">
        <v>-0.4996848869162705</v>
      </c>
      <c r="T43" s="123">
        <v>0.5421443268836702</v>
      </c>
      <c r="U43" s="120">
        <v>-1.0852818250032068</v>
      </c>
      <c r="V43" s="120">
        <v>-1.1561614208582276</v>
      </c>
      <c r="W43" s="94">
        <v>5.0068889978589402E-2</v>
      </c>
      <c r="X43" s="56"/>
      <c r="Y43" s="95">
        <v>42</v>
      </c>
      <c r="Z43" s="120">
        <f>(幕後結果!$AB$2+幕後結果!$AB$4*幕後結果_最佳化!$N1044)*12/3</f>
        <v>-0.18592587567403293</v>
      </c>
      <c r="AA43" s="120">
        <f>(幕後結果!$AC$2+幕後結果!$AC$4*幕後結果_最佳化!$O1044)*12/3</f>
        <v>2.8411663053431884</v>
      </c>
      <c r="AB43" s="120">
        <f>(幕後結果!$AD$2+幕後結果!$AD$4*幕後結果_最佳化!$P1044)*12/3</f>
        <v>-0.51002092630141782</v>
      </c>
      <c r="AC43" s="120">
        <f>(幕後結果!$AE$2+幕後結果!$AE$4*幕後結果_最佳化!$Q1044)*12/3</f>
        <v>0.7573415026656537</v>
      </c>
      <c r="AD43" s="120">
        <f>(幕後結果!$AF$2+幕後結果!$AF$4*幕後結果_最佳化!$R1044)*12/3</f>
        <v>7.1958452056207489E-2</v>
      </c>
      <c r="AE43" s="120">
        <f>(幕後結果!$AG$2+幕後結果!$AG$4*幕後結果_最佳化!$S1044)*12/3</f>
        <v>-1.1323006499585155</v>
      </c>
      <c r="AF43" s="120">
        <f>(幕後結果!$AH$2+幕後結果!$AH$4*幕後結果_最佳化!$T1044)*12/3</f>
        <v>1.2009550732915117</v>
      </c>
      <c r="AG43" s="120">
        <f>(幕後結果!$AI$2+幕後結果!$AI$4*幕後結果_最佳化!$U1044)*12/3</f>
        <v>-0.59557828038279681</v>
      </c>
      <c r="AH43" s="120">
        <f>(幕後結果!$AJ$2+幕後結果!$AJ$4*幕後結果_最佳化!$V1044)*12/3</f>
        <v>-3.623949660869092</v>
      </c>
      <c r="AI43" s="96">
        <f>(幕後結果!$AK$2+幕後結果!$AK$4*幕後結果_最佳化!$W1044)*12/3</f>
        <v>0.74343690383243111</v>
      </c>
      <c r="AJ43" s="56"/>
      <c r="AK43" s="56"/>
      <c r="AL43" s="56"/>
      <c r="AM43" s="97">
        <v>42</v>
      </c>
      <c r="AN43" s="124">
        <f t="shared" si="1"/>
        <v>0.14710803160804037</v>
      </c>
      <c r="AO43" s="124">
        <f t="shared" si="2"/>
        <v>0.11516192575932087</v>
      </c>
      <c r="AP43" s="124">
        <f t="shared" si="3"/>
        <v>4.2552005614413177E-3</v>
      </c>
      <c r="AQ43" s="124">
        <f t="shared" si="4"/>
        <v>0.21142960746233896</v>
      </c>
      <c r="AR43" s="124">
        <f t="shared" si="5"/>
        <v>1.4544392747742534E-2</v>
      </c>
      <c r="AS43" s="124">
        <f t="shared" si="6"/>
        <v>0.11451321633150906</v>
      </c>
      <c r="AT43" s="124">
        <f t="shared" si="7"/>
        <v>0.20588867836158622</v>
      </c>
      <c r="AU43" s="124">
        <f t="shared" si="8"/>
        <v>6.8247037666824342E-2</v>
      </c>
      <c r="AV43" s="124">
        <f t="shared" si="9"/>
        <v>1.1263375938290429E-2</v>
      </c>
      <c r="AW43" s="124">
        <f t="shared" si="10"/>
        <v>0.10758853356290607</v>
      </c>
      <c r="AX43" s="124">
        <f t="shared" si="11"/>
        <v>1.0000000000000002</v>
      </c>
      <c r="AY43" s="124">
        <f>SUMPRODUCT(AN43:AW43,幕後結果_最佳化!$Z$1005:$AI$1005)</f>
        <v>0.23996246898444631</v>
      </c>
      <c r="AZ43" s="124">
        <f>(SUMPRODUCT(AN43:AW43,MMULT(AN43:AW43,幕後結果!$AB$9:$AK$18)))*252</f>
        <v>6.4548095981915576E-2</v>
      </c>
      <c r="BA43" s="124">
        <f t="shared" si="12"/>
        <v>0.25406317321075006</v>
      </c>
      <c r="BB43" s="119">
        <f t="shared" si="13"/>
        <v>0.7756435790911711</v>
      </c>
      <c r="BC43" s="56"/>
      <c r="BD43" s="56"/>
    </row>
    <row r="44" spans="1:56">
      <c r="A44" s="91">
        <v>43</v>
      </c>
      <c r="B44" s="120">
        <v>0.37256808789878826</v>
      </c>
      <c r="C44" s="120">
        <v>0.17801136039474952</v>
      </c>
      <c r="D44" s="120">
        <v>0.16434861172333504</v>
      </c>
      <c r="E44" s="120">
        <v>0.75625508287356169</v>
      </c>
      <c r="F44" s="120">
        <v>0.26243829903502047</v>
      </c>
      <c r="G44" s="120">
        <v>0.95753275411841732</v>
      </c>
      <c r="H44" s="120">
        <v>0.37658914137575783</v>
      </c>
      <c r="I44" s="120">
        <v>0.15476131047985353</v>
      </c>
      <c r="J44" s="120">
        <v>0.47768420541642564</v>
      </c>
      <c r="K44" s="100">
        <v>0.18214965534533656</v>
      </c>
      <c r="L44" s="101"/>
      <c r="M44" s="102">
        <v>43</v>
      </c>
      <c r="N44" s="123">
        <v>-0.32505932079250915</v>
      </c>
      <c r="O44" s="123">
        <v>-0.92297022748947566</v>
      </c>
      <c r="P44" s="123">
        <v>-0.97674133987950762</v>
      </c>
      <c r="Q44" s="123">
        <v>0.69430678914468735</v>
      </c>
      <c r="R44" s="123">
        <v>-0.63584631277667525</v>
      </c>
      <c r="S44" s="123">
        <v>1.7227458677729059</v>
      </c>
      <c r="T44" s="123">
        <v>-0.31445132112152008</v>
      </c>
      <c r="U44" s="120">
        <v>-1.0162242292458428</v>
      </c>
      <c r="V44" s="120">
        <v>-5.5966604952991446E-2</v>
      </c>
      <c r="W44" s="94">
        <v>-0.90720327783072219</v>
      </c>
      <c r="X44" s="56"/>
      <c r="Y44" s="95">
        <v>43</v>
      </c>
      <c r="Z44" s="120">
        <f>(幕後結果!$AB$2+幕後結果!$AB$4*幕後結果_最佳化!$N1045)*12/3</f>
        <v>-0.45186785367872773</v>
      </c>
      <c r="AA44" s="120">
        <f>(幕後結果!$AC$2+幕後結果!$AC$4*幕後結果_最佳化!$O1045)*12/3</f>
        <v>0.25395468331484716</v>
      </c>
      <c r="AB44" s="120">
        <f>(幕後結果!$AD$2+幕後結果!$AD$4*幕後結果_最佳化!$P1045)*12/3</f>
        <v>-2.5587598793642048</v>
      </c>
      <c r="AC44" s="120">
        <f>(幕後結果!$AE$2+幕後結果!$AE$4*幕後結果_最佳化!$Q1045)*12/3</f>
        <v>1.0054405840329903</v>
      </c>
      <c r="AD44" s="120">
        <f>(幕後結果!$AF$2+幕後結果!$AF$4*幕後結果_最佳化!$R1045)*12/3</f>
        <v>-0.87469834349244058</v>
      </c>
      <c r="AE44" s="120">
        <f>(幕後結果!$AG$2+幕後結果!$AG$4*幕後結果_最佳化!$S1045)*12/3</f>
        <v>0.33591768202923422</v>
      </c>
      <c r="AF44" s="120">
        <f>(幕後結果!$AH$2+幕後結果!$AH$4*幕後結果_最佳化!$T1045)*12/3</f>
        <v>0.32625370548150751</v>
      </c>
      <c r="AG44" s="120">
        <f>(幕後結果!$AI$2+幕後結果!$AI$4*幕後結果_最佳化!$U1045)*12/3</f>
        <v>-0.63826991773792408</v>
      </c>
      <c r="AH44" s="120">
        <f>(幕後結果!$AJ$2+幕後結果!$AJ$4*幕後結果_最佳化!$V1045)*12/3</f>
        <v>-1.844379470371555</v>
      </c>
      <c r="AI44" s="96">
        <f>(幕後結果!$AK$2+幕後結果!$AK$4*幕後結果_最佳化!$W1045)*12/3</f>
        <v>-0.38740552838675568</v>
      </c>
      <c r="AJ44" s="56"/>
      <c r="AK44" s="56"/>
      <c r="AL44" s="56"/>
      <c r="AM44" s="97">
        <v>43</v>
      </c>
      <c r="AN44" s="124">
        <f t="shared" si="1"/>
        <v>0.14591253582783256</v>
      </c>
      <c r="AO44" s="124">
        <f t="shared" si="2"/>
        <v>1.3910608266596458E-5</v>
      </c>
      <c r="AP44" s="124">
        <f t="shared" si="3"/>
        <v>7.7850986570912051E-2</v>
      </c>
      <c r="AQ44" s="124">
        <f t="shared" si="4"/>
        <v>8.5743528454260032E-2</v>
      </c>
      <c r="AR44" s="124">
        <f t="shared" si="5"/>
        <v>0.18729894737220643</v>
      </c>
      <c r="AS44" s="124">
        <f t="shared" si="6"/>
        <v>0.15420212962967411</v>
      </c>
      <c r="AT44" s="124">
        <f t="shared" si="7"/>
        <v>0.11936102100787224</v>
      </c>
      <c r="AU44" s="124">
        <f t="shared" si="8"/>
        <v>1.6935614285622413E-2</v>
      </c>
      <c r="AV44" s="124">
        <f t="shared" si="9"/>
        <v>0.16651785588236526</v>
      </c>
      <c r="AW44" s="124">
        <f t="shared" si="10"/>
        <v>4.6163470360988307E-2</v>
      </c>
      <c r="AX44" s="124">
        <f t="shared" si="11"/>
        <v>1</v>
      </c>
      <c r="AY44" s="124">
        <f>SUMPRODUCT(AN44:AW44,幕後結果_最佳化!$Z$1005:$AI$1005)</f>
        <v>-0.47007845266889842</v>
      </c>
      <c r="AZ44" s="124">
        <f>(SUMPRODUCT(AN44:AW44,MMULT(AN44:AW44,幕後結果!$AB$9:$AK$18)))*252</f>
        <v>7.8212385922117336E-2</v>
      </c>
      <c r="BA44" s="124">
        <f t="shared" si="12"/>
        <v>0.27966477418888019</v>
      </c>
      <c r="BB44" s="119">
        <f t="shared" si="13"/>
        <v>-1.8342619450615638</v>
      </c>
      <c r="BC44" s="56"/>
      <c r="BD44" s="56"/>
    </row>
    <row r="45" spans="1:56">
      <c r="A45" s="91">
        <v>44</v>
      </c>
      <c r="B45" s="120">
        <v>0.87373970349088781</v>
      </c>
      <c r="C45" s="120">
        <v>0.63889350919588517</v>
      </c>
      <c r="D45" s="120">
        <v>0.42438062644474206</v>
      </c>
      <c r="E45" s="120">
        <v>0.52577171592862948</v>
      </c>
      <c r="F45" s="120">
        <v>3.7458990853623586E-2</v>
      </c>
      <c r="G45" s="120">
        <v>0.73729970793267685</v>
      </c>
      <c r="H45" s="120">
        <v>0.51949319004983008</v>
      </c>
      <c r="I45" s="120">
        <v>0.35708617696421041</v>
      </c>
      <c r="J45" s="120">
        <v>0.92801060832732962</v>
      </c>
      <c r="K45" s="100">
        <v>0.96683777333441112</v>
      </c>
      <c r="L45" s="101"/>
      <c r="M45" s="102">
        <v>44</v>
      </c>
      <c r="N45" s="123">
        <v>1.1442485036172099</v>
      </c>
      <c r="O45" s="123">
        <v>0.35550275466335785</v>
      </c>
      <c r="P45" s="123">
        <v>-0.19069921609130189</v>
      </c>
      <c r="Q45" s="123">
        <v>6.464510883410679E-2</v>
      </c>
      <c r="R45" s="123">
        <v>-1.7809661443962712</v>
      </c>
      <c r="S45" s="123">
        <v>0.63504267285510552</v>
      </c>
      <c r="T45" s="123">
        <v>4.8881640786013397E-2</v>
      </c>
      <c r="U45" s="120">
        <v>-0.36625828497108698</v>
      </c>
      <c r="V45" s="120">
        <v>1.4611335910708962</v>
      </c>
      <c r="W45" s="94">
        <v>1.8362245493268505</v>
      </c>
      <c r="X45" s="56"/>
      <c r="Y45" s="95">
        <v>44</v>
      </c>
      <c r="Z45" s="120">
        <f>(幕後結果!$AB$2+幕後結果!$AB$4*幕後結果_最佳化!$N1046)*12/3</f>
        <v>1.3723518588658663</v>
      </c>
      <c r="AA45" s="120">
        <f>(幕後結果!$AC$2+幕後結果!$AC$4*幕後結果_最佳化!$O1046)*12/3</f>
        <v>2.5425828592363873</v>
      </c>
      <c r="AB45" s="120">
        <f>(幕後結果!$AD$2+幕後結果!$AD$4*幕後結果_最佳化!$P1046)*12/3</f>
        <v>0.38618964271836487</v>
      </c>
      <c r="AC45" s="120">
        <f>(幕後結果!$AE$2+幕後結果!$AE$4*幕後結果_最佳化!$Q1046)*12/3</f>
        <v>0.8665531080779062</v>
      </c>
      <c r="AD45" s="120">
        <f>(幕後結果!$AF$2+幕後結果!$AF$4*幕後結果_最佳化!$R1046)*12/3</f>
        <v>-1.4015414703916929</v>
      </c>
      <c r="AE45" s="120">
        <f>(幕後結果!$AG$2+幕後結果!$AG$4*幕後結果_最佳化!$S1046)*12/3</f>
        <v>-9.4317711999638343E-2</v>
      </c>
      <c r="AF45" s="120">
        <f>(幕後結果!$AH$2+幕後結果!$AH$4*幕後結果_最佳化!$T1046)*12/3</f>
        <v>0.85616617507305737</v>
      </c>
      <c r="AG45" s="120">
        <f>(幕後結果!$AI$2+幕後結果!$AI$4*幕後結果_最佳化!$U1046)*12/3</f>
        <v>-0.60426009657995405</v>
      </c>
      <c r="AH45" s="120">
        <f>(幕後結果!$AJ$2+幕後結果!$AJ$4*幕後結果_最佳化!$V1046)*12/3</f>
        <v>0.20314459773232318</v>
      </c>
      <c r="AI45" s="96">
        <f>(幕後結果!$AK$2+幕後結果!$AK$4*幕後結果_最佳化!$W1046)*12/3</f>
        <v>1.1517598731720349</v>
      </c>
      <c r="AJ45" s="56"/>
      <c r="AK45" s="56"/>
      <c r="AL45" s="56"/>
      <c r="AM45" s="97">
        <v>44</v>
      </c>
      <c r="AN45" s="124">
        <f t="shared" si="1"/>
        <v>0.12749974212959034</v>
      </c>
      <c r="AO45" s="124">
        <f t="shared" si="2"/>
        <v>9.4054633496164511E-2</v>
      </c>
      <c r="AP45" s="124">
        <f t="shared" si="3"/>
        <v>0.13501972375263277</v>
      </c>
      <c r="AQ45" s="124">
        <f t="shared" si="4"/>
        <v>0.11244484889707992</v>
      </c>
      <c r="AR45" s="124">
        <f t="shared" si="5"/>
        <v>0.15186458632669386</v>
      </c>
      <c r="AS45" s="124">
        <f t="shared" si="6"/>
        <v>1.4739923821313988E-2</v>
      </c>
      <c r="AT45" s="124">
        <f t="shared" si="7"/>
        <v>4.6910646993186179E-2</v>
      </c>
      <c r="AU45" s="124">
        <f t="shared" si="8"/>
        <v>0.11050278774146091</v>
      </c>
      <c r="AV45" s="124">
        <f t="shared" si="9"/>
        <v>9.780330740631725E-2</v>
      </c>
      <c r="AW45" s="124">
        <f t="shared" si="10"/>
        <v>0.10915979943556026</v>
      </c>
      <c r="AX45" s="124">
        <f t="shared" si="11"/>
        <v>1</v>
      </c>
      <c r="AY45" s="124">
        <f>SUMPRODUCT(AN45:AW45,幕後結果_最佳化!$Z$1005:$AI$1005)</f>
        <v>-0.13657887382562511</v>
      </c>
      <c r="AZ45" s="124">
        <f>(SUMPRODUCT(AN45:AW45,MMULT(AN45:AW45,幕後結果!$AB$9:$AK$18)))*252</f>
        <v>6.6614513531672886E-2</v>
      </c>
      <c r="BA45" s="124">
        <f t="shared" si="12"/>
        <v>0.25809787587594146</v>
      </c>
      <c r="BB45" s="119">
        <f t="shared" si="13"/>
        <v>-0.69539074359486119</v>
      </c>
      <c r="BC45" s="56"/>
      <c r="BD45" s="56"/>
    </row>
    <row r="46" spans="1:56">
      <c r="A46" s="91">
        <v>45</v>
      </c>
      <c r="B46" s="120">
        <v>3.1117513303763999E-2</v>
      </c>
      <c r="C46" s="120">
        <v>0.58520678514721403</v>
      </c>
      <c r="D46" s="120">
        <v>0.2764014042515095</v>
      </c>
      <c r="E46" s="120">
        <v>0.9341732821912403</v>
      </c>
      <c r="F46" s="120">
        <v>0.5029520048597047</v>
      </c>
      <c r="G46" s="120">
        <v>0.38525052639738622</v>
      </c>
      <c r="H46" s="120">
        <v>0.22651011672480981</v>
      </c>
      <c r="I46" s="120">
        <v>0.83886472232613607</v>
      </c>
      <c r="J46" s="120">
        <v>0.28125251391080752</v>
      </c>
      <c r="K46" s="100">
        <v>0.93086727731498375</v>
      </c>
      <c r="L46" s="101"/>
      <c r="M46" s="102">
        <v>45</v>
      </c>
      <c r="N46" s="123">
        <v>-1.8646175820499331</v>
      </c>
      <c r="O46" s="123">
        <v>0.21523201721695306</v>
      </c>
      <c r="P46" s="123">
        <v>-0.59356543012865615</v>
      </c>
      <c r="Q46" s="123">
        <v>1.5076136559622895</v>
      </c>
      <c r="R46" s="123">
        <v>7.3996463752808682E-3</v>
      </c>
      <c r="S46" s="123">
        <v>-0.29171955986385883</v>
      </c>
      <c r="T46" s="123">
        <v>-0.75038936631979092</v>
      </c>
      <c r="U46" s="120">
        <v>0.98980271948286458</v>
      </c>
      <c r="V46" s="120">
        <v>-0.57912471032571944</v>
      </c>
      <c r="W46" s="94">
        <v>1.4822813621234088</v>
      </c>
      <c r="X46" s="56"/>
      <c r="Y46" s="95">
        <v>45</v>
      </c>
      <c r="Z46" s="120">
        <f>(幕後結果!$AB$2+幕後結果!$AB$4*幕後結果_最佳化!$N1047)*12/3</f>
        <v>-2.3633070239730527</v>
      </c>
      <c r="AA46" s="120">
        <f>(幕後結果!$AC$2+幕後結果!$AC$4*幕後結果_最佳化!$O1047)*12/3</f>
        <v>0.41482941112120053</v>
      </c>
      <c r="AB46" s="120">
        <f>(幕後結果!$AD$2+幕後結果!$AD$4*幕後結果_最佳化!$P1047)*12/3</f>
        <v>-3.3573296486864437</v>
      </c>
      <c r="AC46" s="120">
        <f>(幕後結果!$AE$2+幕後結果!$AE$4*幕後結果_最佳化!$Q1047)*12/3</f>
        <v>1.230786737908995</v>
      </c>
      <c r="AD46" s="120">
        <f>(幕後結果!$AF$2+幕後結果!$AF$4*幕後結果_最佳化!$R1047)*12/3</f>
        <v>-0.35019617633831607</v>
      </c>
      <c r="AE46" s="120">
        <f>(幕後結果!$AG$2+幕後結果!$AG$4*幕後結果_最佳化!$S1047)*12/3</f>
        <v>-2.0425363517253787</v>
      </c>
      <c r="AF46" s="120">
        <f>(幕後結果!$AH$2+幕後結果!$AH$4*幕後結果_最佳化!$T1047)*12/3</f>
        <v>-0.36795629952819803</v>
      </c>
      <c r="AG46" s="120">
        <f>(幕後結果!$AI$2+幕後結果!$AI$4*幕後結果_最佳化!$U1047)*12/3</f>
        <v>0.25846336551280691</v>
      </c>
      <c r="AH46" s="120">
        <f>(幕後結果!$AJ$2+幕後結果!$AJ$4*幕後結果_最佳化!$V1047)*12/3</f>
        <v>-3.3352094521990749</v>
      </c>
      <c r="AI46" s="96">
        <f>(幕後結果!$AK$2+幕後結果!$AK$4*幕後結果_最佳化!$W1047)*12/3</f>
        <v>1.4618486337145038</v>
      </c>
      <c r="AJ46" s="56"/>
      <c r="AK46" s="56"/>
      <c r="AL46" s="56"/>
      <c r="AM46" s="97">
        <v>45</v>
      </c>
      <c r="AN46" s="124">
        <f t="shared" si="1"/>
        <v>6.2664965117147448E-2</v>
      </c>
      <c r="AO46" s="124">
        <f t="shared" si="2"/>
        <v>0.14113423476191969</v>
      </c>
      <c r="AP46" s="124">
        <f t="shared" si="3"/>
        <v>0.11479845148514099</v>
      </c>
      <c r="AQ46" s="124">
        <f t="shared" si="4"/>
        <v>8.9802449839789716E-2</v>
      </c>
      <c r="AR46" s="124">
        <f t="shared" si="5"/>
        <v>5.3726845613055269E-2</v>
      </c>
      <c r="AS46" s="124">
        <f t="shared" si="6"/>
        <v>0.11910490856735675</v>
      </c>
      <c r="AT46" s="124">
        <f t="shared" si="7"/>
        <v>5.9720363335681308E-2</v>
      </c>
      <c r="AU46" s="124">
        <f t="shared" si="8"/>
        <v>0.12549981527288026</v>
      </c>
      <c r="AV46" s="124">
        <f t="shared" si="9"/>
        <v>0.15640365754499039</v>
      </c>
      <c r="AW46" s="124">
        <f t="shared" si="10"/>
        <v>7.7144308462038291E-2</v>
      </c>
      <c r="AX46" s="124">
        <f t="shared" si="11"/>
        <v>1.0000000000000002</v>
      </c>
      <c r="AY46" s="124">
        <f>SUMPRODUCT(AN46:AW46,幕後結果_最佳化!$Z$1005:$AI$1005)</f>
        <v>-0.22208690242889584</v>
      </c>
      <c r="AZ46" s="124">
        <f>(SUMPRODUCT(AN46:AW46,MMULT(AN46:AW46,幕後結果!$AB$9:$AK$18)))*252</f>
        <v>7.3520635939241061E-2</v>
      </c>
      <c r="BA46" s="124">
        <f t="shared" si="12"/>
        <v>0.27114688996785685</v>
      </c>
      <c r="BB46" s="119">
        <f t="shared" si="13"/>
        <v>-0.97728173264428275</v>
      </c>
      <c r="BC46" s="56"/>
      <c r="BD46" s="56"/>
    </row>
    <row r="47" spans="1:56">
      <c r="A47" s="91">
        <v>46</v>
      </c>
      <c r="B47" s="120">
        <v>0.28768314898865732</v>
      </c>
      <c r="C47" s="120">
        <v>0.63537288870222897</v>
      </c>
      <c r="D47" s="120">
        <v>0.97967513226580105</v>
      </c>
      <c r="E47" s="120">
        <v>0.75536183868378615</v>
      </c>
      <c r="F47" s="120">
        <v>0.71998554308671947</v>
      </c>
      <c r="G47" s="120">
        <v>0.13011149604256045</v>
      </c>
      <c r="H47" s="120">
        <v>0.78190871735649381</v>
      </c>
      <c r="I47" s="120">
        <v>0.9726011738271747</v>
      </c>
      <c r="J47" s="120">
        <v>0.60718546573794363</v>
      </c>
      <c r="K47" s="100">
        <v>0.85631249787907593</v>
      </c>
      <c r="L47" s="101"/>
      <c r="M47" s="102">
        <v>46</v>
      </c>
      <c r="N47" s="123">
        <v>-0.56016587945083485</v>
      </c>
      <c r="O47" s="123">
        <v>0.34611775232555048</v>
      </c>
      <c r="P47" s="123">
        <v>2.0470850410063846</v>
      </c>
      <c r="Q47" s="123">
        <v>0.69146029752777505</v>
      </c>
      <c r="R47" s="123">
        <v>0.58279856095579141</v>
      </c>
      <c r="S47" s="123">
        <v>-1.1258642297629808</v>
      </c>
      <c r="T47" s="123">
        <v>0.77865568835413801</v>
      </c>
      <c r="U47" s="120">
        <v>1.9204771845249462</v>
      </c>
      <c r="V47" s="120">
        <v>0.271990832237261</v>
      </c>
      <c r="W47" s="94">
        <v>1.0638977901138738</v>
      </c>
      <c r="X47" s="56"/>
      <c r="Y47" s="95">
        <v>46</v>
      </c>
      <c r="Z47" s="120">
        <f>(幕後結果!$AB$2+幕後結果!$AB$4*幕後結果_最佳化!$N1048)*12/3</f>
        <v>-0.74376449489163399</v>
      </c>
      <c r="AA47" s="120">
        <f>(幕後結果!$AC$2+幕後結果!$AC$4*幕後結果_最佳化!$O1048)*12/3</f>
        <v>1.409654662896374</v>
      </c>
      <c r="AB47" s="120">
        <f>(幕後結果!$AD$2+幕後結果!$AD$4*幕後結果_最佳化!$P1048)*12/3</f>
        <v>0.87409516551114352</v>
      </c>
      <c r="AC47" s="120">
        <f>(幕後結果!$AE$2+幕後結果!$AE$4*幕後結果_最佳化!$Q1048)*12/3</f>
        <v>0.83195847301797754</v>
      </c>
      <c r="AD47" s="120">
        <f>(幕後結果!$AF$2+幕後結果!$AF$4*幕後結果_最佳化!$R1048)*12/3</f>
        <v>-2.2598025099699381E-2</v>
      </c>
      <c r="AE47" s="120">
        <f>(幕後結果!$AG$2+幕後結果!$AG$4*幕後結果_最佳化!$S1048)*12/3</f>
        <v>-1.764812975333905</v>
      </c>
      <c r="AF47" s="120">
        <f>(幕後結果!$AH$2+幕後結果!$AH$4*幕後結果_最佳化!$T1048)*12/3</f>
        <v>1.1971546856630897</v>
      </c>
      <c r="AG47" s="120">
        <f>(幕後結果!$AI$2+幕後結果!$AI$4*幕後結果_最佳化!$U1048)*12/3</f>
        <v>0.52268461619989393</v>
      </c>
      <c r="AH47" s="120">
        <f>(幕後結果!$AJ$2+幕後結果!$AJ$4*幕後結果_最佳化!$V1048)*12/3</f>
        <v>-0.67447208712779316</v>
      </c>
      <c r="AI47" s="96">
        <f>(幕後結果!$AK$2+幕後結果!$AK$4*幕後結果_最佳化!$W1048)*12/3</f>
        <v>2.0748926801318364</v>
      </c>
      <c r="AJ47" s="56"/>
      <c r="AK47" s="56"/>
      <c r="AL47" s="56"/>
      <c r="AM47" s="97">
        <v>46</v>
      </c>
      <c r="AN47" s="124">
        <f t="shared" si="1"/>
        <v>0.10008987555714206</v>
      </c>
      <c r="AO47" s="124">
        <f t="shared" si="2"/>
        <v>5.8791968561171901E-2</v>
      </c>
      <c r="AP47" s="124">
        <f t="shared" si="3"/>
        <v>0.16031345443641609</v>
      </c>
      <c r="AQ47" s="124">
        <f t="shared" si="4"/>
        <v>0.12726274411402247</v>
      </c>
      <c r="AR47" s="124">
        <f t="shared" si="5"/>
        <v>3.6439838862378386E-2</v>
      </c>
      <c r="AS47" s="124">
        <f t="shared" si="6"/>
        <v>8.170765975386568E-2</v>
      </c>
      <c r="AT47" s="124">
        <f t="shared" si="7"/>
        <v>0.13454913377779421</v>
      </c>
      <c r="AU47" s="124">
        <f t="shared" si="8"/>
        <v>0.10983886907692574</v>
      </c>
      <c r="AV47" s="124">
        <f t="shared" si="9"/>
        <v>0.12870600700755869</v>
      </c>
      <c r="AW47" s="124">
        <f t="shared" si="10"/>
        <v>6.2300448852724705E-2</v>
      </c>
      <c r="AX47" s="124">
        <f t="shared" si="11"/>
        <v>0.99999999999999989</v>
      </c>
      <c r="AY47" s="124">
        <f>SUMPRODUCT(AN47:AW47,幕後結果_最佳化!$Z$1005:$AI$1005)</f>
        <v>-0.24635358226978499</v>
      </c>
      <c r="AZ47" s="124">
        <f>(SUMPRODUCT(AN47:AW47,MMULT(AN47:AW47,幕後結果!$AB$9:$AK$18)))*252</f>
        <v>7.8885367478457716E-2</v>
      </c>
      <c r="BA47" s="124">
        <f t="shared" si="12"/>
        <v>0.28086539031795588</v>
      </c>
      <c r="BB47" s="119">
        <f t="shared" si="13"/>
        <v>-1.029865523631563</v>
      </c>
      <c r="BC47" s="56"/>
      <c r="BD47" s="56"/>
    </row>
    <row r="48" spans="1:56">
      <c r="A48" s="91">
        <v>47</v>
      </c>
      <c r="B48" s="120">
        <v>0.28508723888075105</v>
      </c>
      <c r="C48" s="120">
        <v>0.93305007030401921</v>
      </c>
      <c r="D48" s="120">
        <v>0.89676910245596364</v>
      </c>
      <c r="E48" s="120">
        <v>0.25217186041433504</v>
      </c>
      <c r="F48" s="120">
        <v>0.56493724477086116</v>
      </c>
      <c r="G48" s="120">
        <v>0.82328016016380356</v>
      </c>
      <c r="H48" s="120">
        <v>0.62221501180215344</v>
      </c>
      <c r="I48" s="120">
        <v>0.53974511895311195</v>
      </c>
      <c r="J48" s="120">
        <v>0.83514894829821307</v>
      </c>
      <c r="K48" s="100">
        <v>0.42527386935449729</v>
      </c>
      <c r="L48" s="101"/>
      <c r="M48" s="102">
        <v>47</v>
      </c>
      <c r="N48" s="123">
        <v>-0.56779455465592965</v>
      </c>
      <c r="O48" s="123">
        <v>1.4988989092952532</v>
      </c>
      <c r="P48" s="123">
        <v>1.2633545363332908</v>
      </c>
      <c r="Q48" s="123">
        <v>-0.66767085054800224</v>
      </c>
      <c r="R48" s="123">
        <v>0.16349906348783227</v>
      </c>
      <c r="S48" s="123">
        <v>0.9279380997759944</v>
      </c>
      <c r="T48" s="123">
        <v>0.31130340841446913</v>
      </c>
      <c r="U48" s="120">
        <v>9.9791618763509463E-2</v>
      </c>
      <c r="V48" s="120">
        <v>0.97471408675795801</v>
      </c>
      <c r="W48" s="94">
        <v>-0.18841959690251225</v>
      </c>
      <c r="X48" s="56"/>
      <c r="Y48" s="95">
        <v>47</v>
      </c>
      <c r="Z48" s="120">
        <f>(幕後結果!$AB$2+幕後結果!$AB$4*幕後結果_最佳化!$N1049)*12/3</f>
        <v>-0.75323587962023897</v>
      </c>
      <c r="AA48" s="120">
        <f>(幕後結果!$AC$2+幕後結果!$AC$4*幕後結果_最佳化!$O1049)*12/3</f>
        <v>2.5951513518618956</v>
      </c>
      <c r="AB48" s="120">
        <f>(幕後結果!$AD$2+幕後結果!$AD$4*幕後結果_最佳化!$P1049)*12/3</f>
        <v>0.52281758690822078</v>
      </c>
      <c r="AC48" s="120">
        <f>(幕後結果!$AE$2+幕後結果!$AE$4*幕後結果_最佳化!$Q1049)*12/3</f>
        <v>-0.33913070033793408</v>
      </c>
      <c r="AD48" s="120">
        <f>(幕後結果!$AF$2+幕後結果!$AF$4*幕後結果_最佳化!$R1049)*12/3</f>
        <v>-0.40684596419394453</v>
      </c>
      <c r="AE48" s="120">
        <f>(幕後結果!$AG$2+幕後結果!$AG$4*幕後結果_最佳化!$S1049)*12/3</f>
        <v>0.38735645998538448</v>
      </c>
      <c r="AF48" s="120">
        <f>(幕後結果!$AH$2+幕後結果!$AH$4*幕後結果_最佳化!$T1049)*12/3</f>
        <v>0.96619935005048363</v>
      </c>
      <c r="AG48" s="120">
        <f>(幕後結果!$AI$2+幕後結果!$AI$4*幕後結果_最佳化!$U1049)*12/3</f>
        <v>-0.17249161378332267</v>
      </c>
      <c r="AH48" s="120">
        <f>(幕後結果!$AJ$2+幕後結果!$AJ$4*幕後結果_最佳化!$V1049)*12/3</f>
        <v>-0.12683365081312159</v>
      </c>
      <c r="AI48" s="96">
        <f>(幕後結果!$AK$2+幕後結果!$AK$4*幕後結果_最佳化!$W1049)*12/3</f>
        <v>0.89332153090777411</v>
      </c>
      <c r="AJ48" s="56"/>
      <c r="AK48" s="56"/>
      <c r="AL48" s="56"/>
      <c r="AM48" s="97">
        <v>47</v>
      </c>
      <c r="AN48" s="124">
        <f t="shared" si="1"/>
        <v>0.14810190864298031</v>
      </c>
      <c r="AO48" s="124">
        <f t="shared" si="2"/>
        <v>0.13578346466647967</v>
      </c>
      <c r="AP48" s="124">
        <f t="shared" si="3"/>
        <v>0.10614626256308551</v>
      </c>
      <c r="AQ48" s="124">
        <f t="shared" si="4"/>
        <v>0.1333663502351492</v>
      </c>
      <c r="AR48" s="124">
        <f t="shared" si="5"/>
        <v>6.12586936273843E-2</v>
      </c>
      <c r="AS48" s="124">
        <f t="shared" si="6"/>
        <v>3.3589972982186973E-2</v>
      </c>
      <c r="AT48" s="124">
        <f t="shared" si="7"/>
        <v>8.370968057471713E-2</v>
      </c>
      <c r="AU48" s="124">
        <f t="shared" si="8"/>
        <v>0.13441244508240613</v>
      </c>
      <c r="AV48" s="124">
        <f t="shared" si="9"/>
        <v>0.1564942853193978</v>
      </c>
      <c r="AW48" s="124">
        <f t="shared" si="10"/>
        <v>7.1369363062129196E-3</v>
      </c>
      <c r="AX48" s="124">
        <f t="shared" si="11"/>
        <v>1</v>
      </c>
      <c r="AY48" s="124">
        <f>SUMPRODUCT(AN48:AW48,幕後結果_最佳化!$Z$1005:$AI$1005)</f>
        <v>-0.17784470164821567</v>
      </c>
      <c r="AZ48" s="124">
        <f>(SUMPRODUCT(AN48:AW48,MMULT(AN48:AW48,幕後結果!$AB$9:$AK$18)))*252</f>
        <v>8.0063827073992094E-2</v>
      </c>
      <c r="BA48" s="124">
        <f t="shared" si="12"/>
        <v>0.28295552137039504</v>
      </c>
      <c r="BB48" s="119">
        <f t="shared" si="13"/>
        <v>-0.78013922675591107</v>
      </c>
      <c r="BC48" s="56"/>
      <c r="BD48" s="56"/>
    </row>
    <row r="49" spans="1:56">
      <c r="A49" s="91">
        <v>48</v>
      </c>
      <c r="B49" s="120">
        <v>0.87284055750016964</v>
      </c>
      <c r="C49" s="120">
        <v>6.7061347838815788E-2</v>
      </c>
      <c r="D49" s="120">
        <v>0.61118170537231142</v>
      </c>
      <c r="E49" s="120">
        <v>0.80900725974667398</v>
      </c>
      <c r="F49" s="120">
        <v>0.76298675331352905</v>
      </c>
      <c r="G49" s="120">
        <v>0.41866226252193983</v>
      </c>
      <c r="H49" s="120">
        <v>0.14220067381236068</v>
      </c>
      <c r="I49" s="120">
        <v>0.30825515822595828</v>
      </c>
      <c r="J49" s="120">
        <v>0.3508996768882644</v>
      </c>
      <c r="K49" s="100">
        <v>0.12512463557309306</v>
      </c>
      <c r="L49" s="101"/>
      <c r="M49" s="102">
        <v>48</v>
      </c>
      <c r="N49" s="123">
        <v>1.1399217925993534</v>
      </c>
      <c r="O49" s="123">
        <v>-1.4980406257704502</v>
      </c>
      <c r="P49" s="123">
        <v>0.28240029443147374</v>
      </c>
      <c r="Q49" s="123">
        <v>0.87424383176259446</v>
      </c>
      <c r="R49" s="123">
        <v>0.71594308460090872</v>
      </c>
      <c r="S49" s="123">
        <v>-0.20531692045713737</v>
      </c>
      <c r="T49" s="123">
        <v>-1.0704843544908682</v>
      </c>
      <c r="U49" s="120">
        <v>-0.50080222943335373</v>
      </c>
      <c r="V49" s="120">
        <v>-0.3828926601489317</v>
      </c>
      <c r="W49" s="94">
        <v>-1.1497441335426657</v>
      </c>
      <c r="X49" s="56"/>
      <c r="Y49" s="95">
        <v>48</v>
      </c>
      <c r="Z49" s="120">
        <f>(幕後結果!$AB$2+幕後結果!$AB$4*幕後結果_最佳化!$N1050)*12/3</f>
        <v>1.3669800290844327</v>
      </c>
      <c r="AA49" s="120">
        <f>(幕後結果!$AC$2+幕後結果!$AC$4*幕後結果_最佳化!$O1050)*12/3</f>
        <v>0.62550166033472199</v>
      </c>
      <c r="AB49" s="120">
        <f>(幕後結果!$AD$2+幕後結果!$AD$4*幕後結果_最佳化!$P1050)*12/3</f>
        <v>0.10972858555325993</v>
      </c>
      <c r="AC49" s="120">
        <f>(幕後結果!$AE$2+幕後結果!$AE$4*幕後結果_最佳化!$Q1050)*12/3</f>
        <v>1.5695545397380775</v>
      </c>
      <c r="AD49" s="120">
        <f>(幕後結果!$AF$2+幕後結果!$AF$4*幕後結果_最佳化!$R1050)*12/3</f>
        <v>5.8137994910968549E-2</v>
      </c>
      <c r="AE49" s="120">
        <f>(幕後結果!$AG$2+幕後結果!$AG$4*幕後結果_最佳化!$S1050)*12/3</f>
        <v>-0.67491314549794179</v>
      </c>
      <c r="AF49" s="120">
        <f>(幕後結果!$AH$2+幕後結果!$AH$4*幕後結果_最佳化!$T1050)*12/3</f>
        <v>-0.13527218936331481</v>
      </c>
      <c r="AG49" s="120">
        <f>(幕後結果!$AI$2+幕後結果!$AI$4*幕後結果_最佳化!$U1050)*12/3</f>
        <v>-0.39407078507828053</v>
      </c>
      <c r="AH49" s="120">
        <f>(幕後結果!$AJ$2+幕後結果!$AJ$4*幕後結果_最佳化!$V1050)*12/3</f>
        <v>-1.2247140522488378</v>
      </c>
      <c r="AI49" s="96">
        <f>(幕後結果!$AK$2+幕後結果!$AK$4*幕後結果_最佳化!$W1050)*12/3</f>
        <v>-3.423270618601959E-2</v>
      </c>
      <c r="AJ49" s="56"/>
      <c r="AK49" s="56"/>
      <c r="AL49" s="56"/>
      <c r="AM49" s="97">
        <v>48</v>
      </c>
      <c r="AN49" s="124">
        <f t="shared" si="1"/>
        <v>0.12553432069614109</v>
      </c>
      <c r="AO49" s="124">
        <f t="shared" si="2"/>
        <v>0.13365566715547106</v>
      </c>
      <c r="AP49" s="124">
        <f t="shared" si="3"/>
        <v>5.8153399388074858E-2</v>
      </c>
      <c r="AQ49" s="124">
        <f t="shared" si="4"/>
        <v>0.11003852228293427</v>
      </c>
      <c r="AR49" s="124">
        <f t="shared" si="5"/>
        <v>7.4726091686571475E-2</v>
      </c>
      <c r="AS49" s="124">
        <f t="shared" si="6"/>
        <v>0.13294048319793333</v>
      </c>
      <c r="AT49" s="124">
        <f t="shared" si="7"/>
        <v>7.2479950399599577E-2</v>
      </c>
      <c r="AU49" s="124">
        <f t="shared" si="8"/>
        <v>0.11481073360742336</v>
      </c>
      <c r="AV49" s="124">
        <f t="shared" si="9"/>
        <v>0.11827726849953488</v>
      </c>
      <c r="AW49" s="124">
        <f t="shared" si="10"/>
        <v>5.9383563086316239E-2</v>
      </c>
      <c r="AX49" s="124">
        <f t="shared" si="11"/>
        <v>1</v>
      </c>
      <c r="AY49" s="124">
        <f>SUMPRODUCT(AN49:AW49,幕後結果_最佳化!$Z$1005:$AI$1005)</f>
        <v>-0.14513044510200765</v>
      </c>
      <c r="AZ49" s="124">
        <f>(SUMPRODUCT(AN49:AW49,MMULT(AN49:AW49,幕後結果!$AB$9:$AK$18)))*252</f>
        <v>6.7719553801374011E-2</v>
      </c>
      <c r="BA49" s="124">
        <f t="shared" si="12"/>
        <v>0.26022980959408554</v>
      </c>
      <c r="BB49" s="119">
        <f t="shared" si="13"/>
        <v>-0.72255536518012031</v>
      </c>
      <c r="BC49" s="56"/>
      <c r="BD49" s="56"/>
    </row>
    <row r="50" spans="1:56">
      <c r="A50" s="91">
        <v>49</v>
      </c>
      <c r="B50" s="120">
        <v>0.52905386822396827</v>
      </c>
      <c r="C50" s="120">
        <v>0.51916772867133809</v>
      </c>
      <c r="D50" s="120">
        <v>0.74063420981459571</v>
      </c>
      <c r="E50" s="120">
        <v>0.20809364545877562</v>
      </c>
      <c r="F50" s="120">
        <v>0.86671138692082672</v>
      </c>
      <c r="G50" s="120">
        <v>0.31962264528040274</v>
      </c>
      <c r="H50" s="120">
        <v>0.56841163344565748</v>
      </c>
      <c r="I50" s="120">
        <v>0.49429013027907009</v>
      </c>
      <c r="J50" s="120">
        <v>0.83618656205337372</v>
      </c>
      <c r="K50" s="100">
        <v>1.4364482721266558E-2</v>
      </c>
      <c r="L50" s="101"/>
      <c r="M50" s="102">
        <v>49</v>
      </c>
      <c r="N50" s="123">
        <v>7.2891744313413151E-2</v>
      </c>
      <c r="O50" s="123">
        <v>4.8064871069048928E-2</v>
      </c>
      <c r="P50" s="123">
        <v>0.64530187115013626</v>
      </c>
      <c r="Q50" s="123">
        <v>-0.81305366432479054</v>
      </c>
      <c r="R50" s="123">
        <v>1.110979377397721</v>
      </c>
      <c r="S50" s="123">
        <v>-0.46875426997450809</v>
      </c>
      <c r="T50" s="123">
        <v>0.17233173948258321</v>
      </c>
      <c r="U50" s="120">
        <v>-1.4313009571132717E-2</v>
      </c>
      <c r="V50" s="120">
        <v>0.9789050921873852</v>
      </c>
      <c r="W50" s="94">
        <v>-2.1871857676301394</v>
      </c>
      <c r="X50" s="56"/>
      <c r="Y50" s="95">
        <v>49</v>
      </c>
      <c r="Z50" s="120">
        <f>(幕後結果!$AB$2+幕後結果!$AB$4*幕後結果_最佳化!$N1051)*12/3</f>
        <v>4.2208449145007959E-2</v>
      </c>
      <c r="AA50" s="120">
        <f>(幕後結果!$AC$2+幕後結果!$AC$4*幕後結果_最佳化!$O1051)*12/3</f>
        <v>1.5190382434215455</v>
      </c>
      <c r="AB50" s="120">
        <f>(幕後結果!$AD$2+幕後結果!$AD$4*幕後結果_最佳化!$P1051)*12/3</f>
        <v>-2.8725846034714397E-2</v>
      </c>
      <c r="AC50" s="120">
        <f>(幕後結果!$AE$2+幕後結果!$AE$4*幕後結果_最佳化!$Q1051)*12/3</f>
        <v>-0.2439169659215874</v>
      </c>
      <c r="AD50" s="120">
        <f>(幕後結果!$AF$2+幕後結果!$AF$4*幕後結果_最佳化!$R1051)*12/3</f>
        <v>4.022663406224708E-2</v>
      </c>
      <c r="AE50" s="120">
        <f>(幕後結果!$AG$2+幕後結果!$AG$4*幕後結果_最佳化!$S1051)*12/3</f>
        <v>-0.89172703813559906</v>
      </c>
      <c r="AF50" s="120">
        <f>(幕後結果!$AH$2+幕後結果!$AH$4*幕後結果_最佳化!$T1051)*12/3</f>
        <v>0.44743773453632912</v>
      </c>
      <c r="AG50" s="120">
        <f>(幕後結果!$AI$2+幕後結果!$AI$4*幕後結果_最佳化!$U1051)*12/3</f>
        <v>-0.29387819398537651</v>
      </c>
      <c r="AH50" s="120">
        <f>(幕後結果!$AJ$2+幕後結果!$AJ$4*幕後結果_最佳化!$V1051)*12/3</f>
        <v>7.9931278116488702E-2</v>
      </c>
      <c r="AI50" s="96">
        <f>(幕後結果!$AK$2+幕後結果!$AK$4*幕後結果_最佳化!$W1051)*12/3</f>
        <v>-7.874606025530495E-2</v>
      </c>
      <c r="AJ50" s="56"/>
      <c r="AK50" s="56"/>
      <c r="AL50" s="56"/>
      <c r="AM50" s="97">
        <v>49</v>
      </c>
      <c r="AN50" s="124">
        <f t="shared" si="1"/>
        <v>0.11224135716286515</v>
      </c>
      <c r="AO50" s="124">
        <f t="shared" si="2"/>
        <v>0.18843607078507907</v>
      </c>
      <c r="AP50" s="124">
        <f t="shared" si="3"/>
        <v>8.4030871341503999E-2</v>
      </c>
      <c r="AQ50" s="124">
        <f t="shared" si="4"/>
        <v>7.2902702065814104E-2</v>
      </c>
      <c r="AR50" s="124">
        <f t="shared" si="5"/>
        <v>8.2523770150951137E-2</v>
      </c>
      <c r="AS50" s="124">
        <f t="shared" si="6"/>
        <v>3.9593880300483789E-2</v>
      </c>
      <c r="AT50" s="124">
        <f t="shared" si="7"/>
        <v>6.3207584715562301E-2</v>
      </c>
      <c r="AU50" s="124">
        <f t="shared" si="8"/>
        <v>0.19237916429549529</v>
      </c>
      <c r="AV50" s="124">
        <f t="shared" si="9"/>
        <v>1.0834224458661383E-2</v>
      </c>
      <c r="AW50" s="124">
        <f t="shared" si="10"/>
        <v>0.15385037472358404</v>
      </c>
      <c r="AX50" s="124">
        <f t="shared" si="11"/>
        <v>1.0000000000000002</v>
      </c>
      <c r="AY50" s="124">
        <f>SUMPRODUCT(AN50:AW50,幕後結果_最佳化!$Z$1005:$AI$1005)</f>
        <v>0.18707143710270929</v>
      </c>
      <c r="AZ50" s="124">
        <f>(SUMPRODUCT(AN50:AW50,MMULT(AN50:AW50,幕後結果!$AB$9:$AK$18)))*252</f>
        <v>5.7905642430528328E-2</v>
      </c>
      <c r="BA50" s="124">
        <f t="shared" si="12"/>
        <v>0.24063591259520747</v>
      </c>
      <c r="BB50" s="119">
        <f t="shared" si="13"/>
        <v>0.59912685329405246</v>
      </c>
      <c r="BC50" s="56"/>
      <c r="BD50" s="56"/>
    </row>
    <row r="51" spans="1:56">
      <c r="A51" s="91">
        <v>50</v>
      </c>
      <c r="B51" s="120">
        <v>0.28801482653231081</v>
      </c>
      <c r="C51" s="120">
        <v>0.83047477505646006</v>
      </c>
      <c r="D51" s="120">
        <v>0.12848207106699938</v>
      </c>
      <c r="E51" s="120">
        <v>0.58144186201384729</v>
      </c>
      <c r="F51" s="120">
        <v>0.44390053268300678</v>
      </c>
      <c r="G51" s="120">
        <v>0.52781294094140385</v>
      </c>
      <c r="H51" s="120">
        <v>0.94762329681333024</v>
      </c>
      <c r="I51" s="120">
        <v>0.45279080509565084</v>
      </c>
      <c r="J51" s="120">
        <v>0.72657723582004041</v>
      </c>
      <c r="K51" s="100">
        <v>0.1180038209332579</v>
      </c>
      <c r="L51" s="101"/>
      <c r="M51" s="102">
        <v>50</v>
      </c>
      <c r="N51" s="123">
        <v>-0.55919352296993519</v>
      </c>
      <c r="O51" s="123">
        <v>0.9560431198436925</v>
      </c>
      <c r="P51" s="123">
        <v>-1.133595784451545</v>
      </c>
      <c r="Q51" s="123">
        <v>0.20558348891058592</v>
      </c>
      <c r="R51" s="123">
        <v>-0.14108718741259238</v>
      </c>
      <c r="S51" s="123">
        <v>6.9773275836534254E-2</v>
      </c>
      <c r="T51" s="123">
        <v>1.6222332894820821</v>
      </c>
      <c r="U51" s="120">
        <v>-0.11861344852660086</v>
      </c>
      <c r="V51" s="120">
        <v>0.60249374081247031</v>
      </c>
      <c r="W51" s="94">
        <v>-1.1850247992940872</v>
      </c>
      <c r="X51" s="56"/>
      <c r="Y51" s="95">
        <v>50</v>
      </c>
      <c r="Z51" s="120">
        <f>(幕後結果!$AB$2+幕後結果!$AB$4*幕後結果_最佳化!$N1052)*12/3</f>
        <v>-0.74255726531685762</v>
      </c>
      <c r="AA51" s="120">
        <f>(幕後結果!$AC$2+幕後結果!$AC$4*幕後結果_最佳化!$O1052)*12/3</f>
        <v>2.0401902582007962</v>
      </c>
      <c r="AB51" s="120">
        <f>(幕後結果!$AD$2+幕後結果!$AD$4*幕後結果_最佳化!$P1052)*12/3</f>
        <v>-2.1996522987643887</v>
      </c>
      <c r="AC51" s="120">
        <f>(幕後結果!$AE$2+幕後結果!$AE$4*幕後結果_最佳化!$Q1052)*12/3</f>
        <v>0.50048987091779729</v>
      </c>
      <c r="AD51" s="120">
        <f>(幕後結果!$AF$2+幕後結果!$AF$4*幕後結果_最佳化!$R1052)*12/3</f>
        <v>-0.4754500650897579</v>
      </c>
      <c r="AE51" s="120">
        <f>(幕後結果!$AG$2+幕後結果!$AG$4*幕後結果_最佳化!$S1052)*12/3</f>
        <v>-1.07896634475027</v>
      </c>
      <c r="AF51" s="120">
        <f>(幕後結果!$AH$2+幕後結果!$AH$4*幕後結果_最佳化!$T1052)*12/3</f>
        <v>1.8228343951558881</v>
      </c>
      <c r="AG51" s="120">
        <f>(幕後結果!$AI$2+幕後結果!$AI$4*幕後結果_最佳化!$U1052)*12/3</f>
        <v>-0.34888350557619918</v>
      </c>
      <c r="AH51" s="120">
        <f>(幕後結果!$AJ$2+幕後結果!$AJ$4*幕後結果_最佳化!$V1052)*12/3</f>
        <v>-1.5624525848720594</v>
      </c>
      <c r="AI51" s="96">
        <f>(幕後結果!$AK$2+幕後結果!$AK$4*幕後結果_最佳化!$W1052)*12/3</f>
        <v>0.23504313599262783</v>
      </c>
      <c r="AJ51" s="56"/>
      <c r="AK51" s="56"/>
      <c r="AL51" s="56"/>
      <c r="AM51" s="97">
        <v>50</v>
      </c>
      <c r="AN51" s="124">
        <f t="shared" si="1"/>
        <v>3.5529021273025527E-2</v>
      </c>
      <c r="AO51" s="124">
        <f t="shared" si="2"/>
        <v>0.17514719254487424</v>
      </c>
      <c r="AP51" s="124">
        <f t="shared" si="3"/>
        <v>9.6677001621958882E-3</v>
      </c>
      <c r="AQ51" s="124">
        <f t="shared" si="4"/>
        <v>0.26127859327023184</v>
      </c>
      <c r="AR51" s="124">
        <f t="shared" si="5"/>
        <v>7.1049828621517694E-2</v>
      </c>
      <c r="AS51" s="124">
        <f t="shared" si="6"/>
        <v>2.0609874693390432E-2</v>
      </c>
      <c r="AT51" s="124">
        <f t="shared" si="7"/>
        <v>0.16836074332902629</v>
      </c>
      <c r="AU51" s="124">
        <f t="shared" si="8"/>
        <v>3.9100389926959939E-2</v>
      </c>
      <c r="AV51" s="124">
        <f t="shared" si="9"/>
        <v>0.16724538934542563</v>
      </c>
      <c r="AW51" s="124">
        <f t="shared" si="10"/>
        <v>5.2011266833352367E-2</v>
      </c>
      <c r="AX51" s="124">
        <f t="shared" si="11"/>
        <v>0.99999999999999989</v>
      </c>
      <c r="AY51" s="124">
        <f>SUMPRODUCT(AN51:AW51,幕後結果_最佳化!$Z$1005:$AI$1005)</f>
        <v>0.10519308991525904</v>
      </c>
      <c r="AZ51" s="124">
        <f>(SUMPRODUCT(AN51:AW51,MMULT(AN51:AW51,幕後結果!$AB$9:$AK$18)))*252</f>
        <v>6.8446601674245114E-2</v>
      </c>
      <c r="BA51" s="124">
        <f t="shared" si="12"/>
        <v>0.26162301442007185</v>
      </c>
      <c r="BB51" s="119">
        <f t="shared" si="13"/>
        <v>0.23810248518595115</v>
      </c>
      <c r="BC51" s="56"/>
      <c r="BD51" s="56"/>
    </row>
    <row r="52" spans="1:56">
      <c r="A52" s="91">
        <v>51</v>
      </c>
      <c r="B52" s="120">
        <v>0.37716137883644207</v>
      </c>
      <c r="C52" s="120">
        <v>1.8194381653883207E-2</v>
      </c>
      <c r="D52" s="120">
        <v>0.80007877032279384</v>
      </c>
      <c r="E52" s="120">
        <v>0.34811843502266715</v>
      </c>
      <c r="F52" s="120">
        <v>0.62358463379104978</v>
      </c>
      <c r="G52" s="120">
        <v>0.65861654320240293</v>
      </c>
      <c r="H52" s="120">
        <v>0.86565723360508762</v>
      </c>
      <c r="I52" s="120">
        <v>0.94139978836814553</v>
      </c>
      <c r="J52" s="120">
        <v>0.43037889551345154</v>
      </c>
      <c r="K52" s="100">
        <v>0.33670083193994804</v>
      </c>
      <c r="L52" s="101"/>
      <c r="M52" s="102">
        <v>51</v>
      </c>
      <c r="N52" s="123">
        <v>-0.31294459285393583</v>
      </c>
      <c r="O52" s="123">
        <v>-2.0925564982117928</v>
      </c>
      <c r="P52" s="123">
        <v>0.84190262774098013</v>
      </c>
      <c r="Q52" s="123">
        <v>-0.3904052990739777</v>
      </c>
      <c r="R52" s="123">
        <v>0.31490902053440917</v>
      </c>
      <c r="S52" s="123">
        <v>0.40869035389582381</v>
      </c>
      <c r="T52" s="123">
        <v>1.1060946992926115</v>
      </c>
      <c r="U52" s="120">
        <v>1.5666333269313033</v>
      </c>
      <c r="V52" s="120">
        <v>-0.17540960865178773</v>
      </c>
      <c r="W52" s="94">
        <v>-0.4214840388738515</v>
      </c>
      <c r="X52" s="56"/>
      <c r="Y52" s="95">
        <v>51</v>
      </c>
      <c r="Z52" s="120">
        <f>(幕後結果!$AB$2+幕後結果!$AB$4*幕後結果_最佳化!$N1053)*12/3</f>
        <v>-0.43682680839841787</v>
      </c>
      <c r="AA52" s="120">
        <f>(幕後結果!$AC$2+幕後結果!$AC$4*幕後結果_最佳化!$O1053)*12/3</f>
        <v>-0.94594095245703669</v>
      </c>
      <c r="AB52" s="120">
        <f>(幕後結果!$AD$2+幕後結果!$AD$4*幕後結果_最佳化!$P1053)*12/3</f>
        <v>-1.1270207794385338</v>
      </c>
      <c r="AC52" s="120">
        <f>(幕後結果!$AE$2+幕後結果!$AE$4*幕後結果_最佳化!$Q1053)*12/3</f>
        <v>1.7393773052591599E-2</v>
      </c>
      <c r="AD52" s="120">
        <f>(幕後結果!$AF$2+幕後結果!$AF$4*幕後結果_最佳化!$R1053)*12/3</f>
        <v>-0.64741516197148452</v>
      </c>
      <c r="AE52" s="120">
        <f>(幕後結果!$AG$2+幕後結果!$AG$4*幕後結果_最佳化!$S1053)*12/3</f>
        <v>-0.60994254951497395</v>
      </c>
      <c r="AF52" s="120">
        <f>(幕後結果!$AH$2+幕後結果!$AH$4*幕後結果_最佳化!$T1053)*12/3</f>
        <v>0.9581186857891737</v>
      </c>
      <c r="AG52" s="120">
        <f>(幕後結果!$AI$2+幕後結果!$AI$4*幕後結果_最佳化!$U1053)*12/3</f>
        <v>0.18720122131202444</v>
      </c>
      <c r="AH52" s="120">
        <f>(幕後結果!$AJ$2+幕後結果!$AJ$4*幕後結果_最佳化!$V1053)*12/3</f>
        <v>-0.87621758655902526</v>
      </c>
      <c r="AI52" s="96">
        <f>(幕後結果!$AK$2+幕後結果!$AK$4*幕後結果_最佳化!$W1053)*12/3</f>
        <v>0.7762646224700096</v>
      </c>
      <c r="AJ52" s="56"/>
      <c r="AK52" s="56"/>
      <c r="AL52" s="56"/>
      <c r="AM52" s="97">
        <v>51</v>
      </c>
      <c r="AN52" s="124">
        <f t="shared" si="1"/>
        <v>7.3524533845927525E-2</v>
      </c>
      <c r="AO52" s="124">
        <f t="shared" si="2"/>
        <v>2.1238716106964328E-2</v>
      </c>
      <c r="AP52" s="124">
        <f t="shared" si="3"/>
        <v>0.14257520531328546</v>
      </c>
      <c r="AQ52" s="124">
        <f t="shared" si="4"/>
        <v>0.13774000836883632</v>
      </c>
      <c r="AR52" s="124">
        <f t="shared" si="5"/>
        <v>0.13158191872003649</v>
      </c>
      <c r="AS52" s="124">
        <f t="shared" si="6"/>
        <v>0.12728056540629654</v>
      </c>
      <c r="AT52" s="124">
        <f t="shared" si="7"/>
        <v>6.264047197995562E-2</v>
      </c>
      <c r="AU52" s="124">
        <f t="shared" si="8"/>
        <v>7.6955206100317211E-2</v>
      </c>
      <c r="AV52" s="124">
        <f t="shared" si="9"/>
        <v>0.1875782326993741</v>
      </c>
      <c r="AW52" s="124">
        <f t="shared" si="10"/>
        <v>3.8885141459006449E-2</v>
      </c>
      <c r="AX52" s="124">
        <f t="shared" si="11"/>
        <v>1</v>
      </c>
      <c r="AY52" s="124">
        <f>SUMPRODUCT(AN52:AW52,幕後結果_最佳化!$Z$1005:$AI$1005)</f>
        <v>-0.49531466555797415</v>
      </c>
      <c r="AZ52" s="124">
        <f>(SUMPRODUCT(AN52:AW52,MMULT(AN52:AW52,幕後結果!$AB$9:$AK$18)))*252</f>
        <v>7.9258415829452811E-2</v>
      </c>
      <c r="BA52" s="124">
        <f t="shared" si="12"/>
        <v>0.28152871226475784</v>
      </c>
      <c r="BB52" s="119">
        <f t="shared" si="13"/>
        <v>-1.9117576364709163</v>
      </c>
      <c r="BC52" s="56"/>
      <c r="BD52" s="56"/>
    </row>
    <row r="53" spans="1:56">
      <c r="A53" s="91">
        <v>52</v>
      </c>
      <c r="B53" s="120">
        <v>0.18377853583477233</v>
      </c>
      <c r="C53" s="120">
        <v>0.22915109855480242</v>
      </c>
      <c r="D53" s="120">
        <v>0.64604158647020782</v>
      </c>
      <c r="E53" s="120">
        <v>0.46050624184353439</v>
      </c>
      <c r="F53" s="120">
        <v>0.58700679671046463</v>
      </c>
      <c r="G53" s="120">
        <v>0.23540143686587767</v>
      </c>
      <c r="H53" s="120">
        <v>5.1999029255223705E-2</v>
      </c>
      <c r="I53" s="120">
        <v>0.84404651142463094</v>
      </c>
      <c r="J53" s="120">
        <v>0.90766092852738667</v>
      </c>
      <c r="K53" s="100">
        <v>0.58268858505238996</v>
      </c>
      <c r="L53" s="101"/>
      <c r="M53" s="102">
        <v>52</v>
      </c>
      <c r="N53" s="123">
        <v>-0.90105877251249455</v>
      </c>
      <c r="O53" s="123">
        <v>-0.74164541945153994</v>
      </c>
      <c r="P53" s="123">
        <v>0.37465531755966042</v>
      </c>
      <c r="Q53" s="123">
        <v>-9.9158425598484451E-2</v>
      </c>
      <c r="R53" s="123">
        <v>0.21985201735058316</v>
      </c>
      <c r="S53" s="123">
        <v>-0.72117333783163617</v>
      </c>
      <c r="T53" s="123">
        <v>-1.6257725093140134</v>
      </c>
      <c r="U53" s="120">
        <v>1.0112287110527658</v>
      </c>
      <c r="V53" s="120">
        <v>1.3264878924529029</v>
      </c>
      <c r="W53" s="94">
        <v>0.20877635584809476</v>
      </c>
      <c r="X53" s="56"/>
      <c r="Y53" s="95">
        <v>52</v>
      </c>
      <c r="Z53" s="120">
        <f>(幕後結果!$AB$2+幕後結果!$AB$4*幕後結果_最佳化!$N1054)*12/3</f>
        <v>-1.1670002015681871</v>
      </c>
      <c r="AA53" s="120">
        <f>(幕後結果!$AC$2+幕後結果!$AC$4*幕後結果_最佳化!$O1054)*12/3</f>
        <v>6.1623495929644001E-2</v>
      </c>
      <c r="AB53" s="120">
        <f>(幕後結果!$AD$2+幕後結果!$AD$4*幕後結果_最佳化!$P1054)*12/3</f>
        <v>-1.6950260196442439</v>
      </c>
      <c r="AC53" s="120">
        <f>(幕後結果!$AE$2+幕後結果!$AE$4*幕後結果_最佳化!$Q1054)*12/3</f>
        <v>9.8548680452139825E-2</v>
      </c>
      <c r="AD53" s="120">
        <f>(幕後結果!$AF$2+幕後結果!$AF$4*幕後結果_最佳化!$R1054)*12/3</f>
        <v>-0.55033235860042151</v>
      </c>
      <c r="AE53" s="120">
        <f>(幕後結果!$AG$2+幕後結果!$AG$4*幕後結果_最佳化!$S1054)*12/3</f>
        <v>-1.9289924664521358</v>
      </c>
      <c r="AF53" s="120">
        <f>(幕後結果!$AH$2+幕後結果!$AH$4*幕後結果_最佳化!$T1054)*12/3</f>
        <v>-1.4782023921843763</v>
      </c>
      <c r="AG53" s="120">
        <f>(幕後結果!$AI$2+幕後結果!$AI$4*幕後結果_最佳化!$U1054)*12/3</f>
        <v>7.5467874358062292E-2</v>
      </c>
      <c r="AH53" s="120">
        <f>(幕後結果!$AJ$2+幕後結果!$AJ$4*幕後結果_最佳化!$V1054)*12/3</f>
        <v>-9.463061330486422E-2</v>
      </c>
      <c r="AI53" s="96">
        <f>(幕後結果!$AK$2+幕後結果!$AK$4*幕後結果_最佳化!$W1054)*12/3</f>
        <v>0.78066632506594402</v>
      </c>
      <c r="AJ53" s="56"/>
      <c r="AK53" s="56"/>
      <c r="AL53" s="56"/>
      <c r="AM53" s="97">
        <v>52</v>
      </c>
      <c r="AN53" s="124">
        <f t="shared" si="1"/>
        <v>8.7145506443300734E-3</v>
      </c>
      <c r="AO53" s="124">
        <f t="shared" si="2"/>
        <v>6.6913319029379276E-2</v>
      </c>
      <c r="AP53" s="124">
        <f t="shared" si="3"/>
        <v>3.7770246703539194E-3</v>
      </c>
      <c r="AQ53" s="124">
        <f t="shared" si="4"/>
        <v>0.18053983046602184</v>
      </c>
      <c r="AR53" s="124">
        <f t="shared" si="5"/>
        <v>0.16900652275707501</v>
      </c>
      <c r="AS53" s="124">
        <f t="shared" si="6"/>
        <v>0.17184874158146332</v>
      </c>
      <c r="AT53" s="124">
        <f t="shared" si="7"/>
        <v>0.13213786830991675</v>
      </c>
      <c r="AU53" s="124">
        <f t="shared" si="8"/>
        <v>7.5744034714255712E-2</v>
      </c>
      <c r="AV53" s="124">
        <f t="shared" si="9"/>
        <v>8.6526969606817494E-2</v>
      </c>
      <c r="AW53" s="124">
        <f t="shared" si="10"/>
        <v>0.10479113822038653</v>
      </c>
      <c r="AX53" s="124">
        <f t="shared" si="11"/>
        <v>0.99999999999999989</v>
      </c>
      <c r="AY53" s="124">
        <f>SUMPRODUCT(AN53:AW53,幕後結果_最佳化!$Z$1005:$AI$1005)</f>
        <v>-0.10882180944531575</v>
      </c>
      <c r="AZ53" s="124">
        <f>(SUMPRODUCT(AN53:AW53,MMULT(AN53:AW53,幕後結果!$AB$9:$AK$18)))*252</f>
        <v>5.0338769118336235E-2</v>
      </c>
      <c r="BA53" s="124">
        <f t="shared" si="12"/>
        <v>0.22436302974941355</v>
      </c>
      <c r="BB53" s="119">
        <f t="shared" si="13"/>
        <v>-0.6762335560130861</v>
      </c>
      <c r="BC53" s="56"/>
      <c r="BD53" s="56"/>
    </row>
    <row r="54" spans="1:56">
      <c r="A54" s="91">
        <v>53</v>
      </c>
      <c r="B54" s="120">
        <v>0.73255405859415412</v>
      </c>
      <c r="C54" s="120">
        <v>0.51903508907805085</v>
      </c>
      <c r="D54" s="120">
        <v>0.3869801923504812</v>
      </c>
      <c r="E54" s="120">
        <v>0.8814045890219977</v>
      </c>
      <c r="F54" s="120">
        <v>0.93678472889522157</v>
      </c>
      <c r="G54" s="120">
        <v>9.1540927565035179E-2</v>
      </c>
      <c r="H54" s="120">
        <v>0.80190474466438033</v>
      </c>
      <c r="I54" s="120">
        <v>0.95399733966788158</v>
      </c>
      <c r="J54" s="120">
        <v>0.11594772659573627</v>
      </c>
      <c r="K54" s="100">
        <v>0.69368754118075926</v>
      </c>
      <c r="L54" s="101"/>
      <c r="M54" s="102">
        <v>53</v>
      </c>
      <c r="N54" s="123">
        <v>0.62055587034133208</v>
      </c>
      <c r="O54" s="123">
        <v>4.7732011298030654E-2</v>
      </c>
      <c r="P54" s="123">
        <v>-0.28719843481144625</v>
      </c>
      <c r="Q54" s="123">
        <v>1.1820374992061409</v>
      </c>
      <c r="R54" s="123">
        <v>1.5283303336210994</v>
      </c>
      <c r="S54" s="123">
        <v>-1.3313257311992661</v>
      </c>
      <c r="T54" s="123">
        <v>0.84844442486786587</v>
      </c>
      <c r="U54" s="120">
        <v>1.6849131937155626</v>
      </c>
      <c r="V54" s="120">
        <v>-1.1954904809122784</v>
      </c>
      <c r="W54" s="94">
        <v>0.5063301260466917</v>
      </c>
      <c r="X54" s="56"/>
      <c r="Y54" s="95">
        <v>53</v>
      </c>
      <c r="Z54" s="120">
        <f>(幕後結果!$AB$2+幕後結果!$AB$4*幕後結果_最佳化!$N1055)*12/3</f>
        <v>0.72216106217556852</v>
      </c>
      <c r="AA54" s="120">
        <f>(幕後結果!$AC$2+幕後結果!$AC$4*幕後結果_最佳化!$O1055)*12/3</f>
        <v>1.8796137699334938</v>
      </c>
      <c r="AB54" s="120">
        <f>(幕後結果!$AD$2+幕後結果!$AD$4*幕後結果_最佳化!$P1055)*12/3</f>
        <v>-0.41016257806550976</v>
      </c>
      <c r="AC54" s="120">
        <f>(幕後結果!$AE$2+幕後結果!$AE$4*幕後結果_最佳化!$Q1055)*12/3</f>
        <v>1.6875377235125555</v>
      </c>
      <c r="AD54" s="120">
        <f>(幕後結果!$AF$2+幕後結果!$AF$4*幕後結果_最佳化!$R1055)*12/3</f>
        <v>0.73976766373573588</v>
      </c>
      <c r="AE54" s="120">
        <f>(幕後結果!$AG$2+幕後結果!$AG$4*幕後結果_最佳化!$S1055)*12/3</f>
        <v>-1.7609880795943429</v>
      </c>
      <c r="AF54" s="120">
        <f>(幕後結果!$AH$2+幕後結果!$AH$4*幕後結果_最佳化!$T1055)*12/3</f>
        <v>1.5353051926635493</v>
      </c>
      <c r="AG54" s="120">
        <f>(幕後結果!$AI$2+幕後結果!$AI$4*幕後結果_最佳化!$U1055)*12/3</f>
        <v>0.52487943980371776</v>
      </c>
      <c r="AH54" s="120">
        <f>(幕後結果!$AJ$2+幕後結果!$AJ$4*幕後結果_最佳化!$V1055)*12/3</f>
        <v>-2.635872595270623</v>
      </c>
      <c r="AI54" s="96">
        <f>(幕後結果!$AK$2+幕後結果!$AK$4*幕後結果_最佳化!$W1055)*12/3</f>
        <v>1.776359594163176</v>
      </c>
      <c r="AJ54" s="56"/>
      <c r="AK54" s="56"/>
      <c r="AL54" s="56"/>
      <c r="AM54" s="97">
        <v>53</v>
      </c>
      <c r="AN54" s="124">
        <f t="shared" si="1"/>
        <v>0.12209130902593383</v>
      </c>
      <c r="AO54" s="124">
        <f t="shared" si="2"/>
        <v>0.11325517263405133</v>
      </c>
      <c r="AP54" s="124">
        <f t="shared" si="3"/>
        <v>0.12740788461125907</v>
      </c>
      <c r="AQ54" s="124">
        <f t="shared" si="4"/>
        <v>0.1323912284639501</v>
      </c>
      <c r="AR54" s="124">
        <f t="shared" si="5"/>
        <v>2.3990939520872334E-4</v>
      </c>
      <c r="AS54" s="124">
        <f t="shared" si="6"/>
        <v>0.11262181669545818</v>
      </c>
      <c r="AT54" s="124">
        <f t="shared" si="7"/>
        <v>6.8498468710189178E-2</v>
      </c>
      <c r="AU54" s="124">
        <f t="shared" si="8"/>
        <v>8.0985337609811858E-2</v>
      </c>
      <c r="AV54" s="124">
        <f t="shared" si="9"/>
        <v>0.11565589338945798</v>
      </c>
      <c r="AW54" s="124">
        <f t="shared" si="10"/>
        <v>0.12685297946467972</v>
      </c>
      <c r="AX54" s="124">
        <f t="shared" si="11"/>
        <v>1</v>
      </c>
      <c r="AY54" s="124">
        <f>SUMPRODUCT(AN54:AW54,幕後結果_最佳化!$Z$1005:$AI$1005)</f>
        <v>-0.11077436704593735</v>
      </c>
      <c r="AZ54" s="124">
        <f>(SUMPRODUCT(AN54:AW54,MMULT(AN54:AW54,幕後結果!$AB$9:$AK$18)))*252</f>
        <v>7.8224273195976163E-2</v>
      </c>
      <c r="BA54" s="124">
        <f t="shared" si="12"/>
        <v>0.27968602610065479</v>
      </c>
      <c r="BB54" s="119">
        <f t="shared" si="13"/>
        <v>-0.54945314640293197</v>
      </c>
      <c r="BC54" s="56"/>
      <c r="BD54" s="56"/>
    </row>
    <row r="55" spans="1:56">
      <c r="A55" s="91">
        <v>54</v>
      </c>
      <c r="B55" s="120">
        <v>0.17697754219509343</v>
      </c>
      <c r="C55" s="120">
        <v>0.57312450331011777</v>
      </c>
      <c r="D55" s="120">
        <v>0.79744377181876747</v>
      </c>
      <c r="E55" s="120">
        <v>4.8041531864380094E-2</v>
      </c>
      <c r="F55" s="120">
        <v>0.88971190857398486</v>
      </c>
      <c r="G55" s="120">
        <v>0.64034737708623002</v>
      </c>
      <c r="H55" s="120">
        <v>0.70774671829303415</v>
      </c>
      <c r="I55" s="120">
        <v>0.33553981514118902</v>
      </c>
      <c r="J55" s="120">
        <v>0.6789951881040448</v>
      </c>
      <c r="K55" s="100">
        <v>0.69504666885074329</v>
      </c>
      <c r="L55" s="101"/>
      <c r="M55" s="102">
        <v>54</v>
      </c>
      <c r="N55" s="123">
        <v>-0.92694501331511381</v>
      </c>
      <c r="O55" s="123">
        <v>0.18433457287481389</v>
      </c>
      <c r="P55" s="123">
        <v>0.83252538387435604</v>
      </c>
      <c r="Q55" s="123">
        <v>-1.6641469640057711</v>
      </c>
      <c r="R55" s="123">
        <v>1.2249974458451061</v>
      </c>
      <c r="S55" s="123">
        <v>0.35938747152632694</v>
      </c>
      <c r="T55" s="123">
        <v>0.54681394239518399</v>
      </c>
      <c r="U55" s="120">
        <v>-0.42466674381270603</v>
      </c>
      <c r="V55" s="120">
        <v>0.46489084940115977</v>
      </c>
      <c r="W55" s="94">
        <v>0.51020669495714788</v>
      </c>
      <c r="X55" s="56"/>
      <c r="Y55" s="95">
        <v>54</v>
      </c>
      <c r="Z55" s="120">
        <f>(幕後結果!$AB$2+幕後結果!$AB$4*幕後結果_最佳化!$N1056)*12/3</f>
        <v>-1.1991392741105831</v>
      </c>
      <c r="AA55" s="120">
        <f>(幕後結果!$AC$2+幕後結果!$AC$4*幕後結果_最佳化!$O1056)*12/3</f>
        <v>1.0008613509566442</v>
      </c>
      <c r="AB55" s="120">
        <f>(幕後結果!$AD$2+幕後結果!$AD$4*幕後結果_最佳化!$P1056)*12/3</f>
        <v>-0.86117114419171292</v>
      </c>
      <c r="AC55" s="120">
        <f>(幕後結果!$AE$2+幕後結果!$AE$4*幕後結果_最佳化!$Q1056)*12/3</f>
        <v>-1.2932450573481886</v>
      </c>
      <c r="AD55" s="120">
        <f>(幕後結果!$AF$2+幕後結果!$AF$4*幕後結果_最佳化!$R1056)*12/3</f>
        <v>-0.14100199225347337</v>
      </c>
      <c r="AE55" s="120">
        <f>(幕後結果!$AG$2+幕後結果!$AG$4*幕後結果_最佳化!$S1056)*12/3</f>
        <v>-0.30298062069122489</v>
      </c>
      <c r="AF55" s="120">
        <f>(幕後結果!$AH$2+幕後結果!$AH$4*幕後結果_最佳化!$T1056)*12/3</f>
        <v>0.46234302098074115</v>
      </c>
      <c r="AG55" s="120">
        <f>(幕後結果!$AI$2+幕後結果!$AI$4*幕後結果_最佳化!$U1056)*12/3</f>
        <v>-0.46683683622435646</v>
      </c>
      <c r="AH55" s="120">
        <f>(幕後結果!$AJ$2+幕後結果!$AJ$4*幕後結果_最佳化!$V1056)*12/3</f>
        <v>-0.79521079959822238</v>
      </c>
      <c r="AI55" s="96">
        <f>(幕後結果!$AK$2+幕後結果!$AK$4*幕後結果_最佳化!$W1056)*12/3</f>
        <v>1.004659984858721</v>
      </c>
      <c r="AJ55" s="56"/>
      <c r="AK55" s="56"/>
      <c r="AL55" s="56"/>
      <c r="AM55" s="97">
        <v>54</v>
      </c>
      <c r="AN55" s="124">
        <f t="shared" si="1"/>
        <v>0.12487671496113008</v>
      </c>
      <c r="AO55" s="124">
        <f t="shared" si="2"/>
        <v>0.13862049305665219</v>
      </c>
      <c r="AP55" s="124">
        <f t="shared" si="3"/>
        <v>7.3299542735470805E-2</v>
      </c>
      <c r="AQ55" s="124">
        <f t="shared" si="4"/>
        <v>6.8469812971226743E-2</v>
      </c>
      <c r="AR55" s="124">
        <f t="shared" si="5"/>
        <v>0.12460873809913868</v>
      </c>
      <c r="AS55" s="124">
        <f t="shared" si="6"/>
        <v>0.11173262576341177</v>
      </c>
      <c r="AT55" s="124">
        <f t="shared" si="7"/>
        <v>0.10337100674303623</v>
      </c>
      <c r="AU55" s="124">
        <f t="shared" si="8"/>
        <v>4.7864420996756842E-2</v>
      </c>
      <c r="AV55" s="124">
        <f t="shared" si="9"/>
        <v>6.8784684908001811E-2</v>
      </c>
      <c r="AW55" s="124">
        <f t="shared" si="10"/>
        <v>0.13837195976517475</v>
      </c>
      <c r="AX55" s="124">
        <f t="shared" si="11"/>
        <v>0.99999999999999978</v>
      </c>
      <c r="AY55" s="124">
        <f>SUMPRODUCT(AN55:AW55,幕後結果_最佳化!$Z$1005:$AI$1005)</f>
        <v>-7.7203672090931375E-3</v>
      </c>
      <c r="AZ55" s="124">
        <f>(SUMPRODUCT(AN55:AW55,MMULT(AN55:AW55,幕後結果!$AB$9:$AK$18)))*252</f>
        <v>6.6510352518666521E-2</v>
      </c>
      <c r="BA55" s="124">
        <f t="shared" si="12"/>
        <v>0.2578960110561358</v>
      </c>
      <c r="BB55" s="119">
        <f t="shared" si="13"/>
        <v>-0.19628208672864927</v>
      </c>
      <c r="BC55" s="56"/>
      <c r="BD55" s="56"/>
    </row>
    <row r="56" spans="1:56">
      <c r="A56" s="91">
        <v>55</v>
      </c>
      <c r="B56" s="120">
        <v>9.794292711563779E-2</v>
      </c>
      <c r="C56" s="120">
        <v>0.37130507822079162</v>
      </c>
      <c r="D56" s="120">
        <v>0.86254848790886096</v>
      </c>
      <c r="E56" s="120">
        <v>0.58398566492120785</v>
      </c>
      <c r="F56" s="120">
        <v>0.70448533925053791</v>
      </c>
      <c r="G56" s="120">
        <v>0.55350568992287053</v>
      </c>
      <c r="H56" s="120">
        <v>0.26298010065932576</v>
      </c>
      <c r="I56" s="120">
        <v>0.66019075152505402</v>
      </c>
      <c r="J56" s="120">
        <v>1.5002591485436811E-2</v>
      </c>
      <c r="K56" s="100">
        <v>0.61955299178434342</v>
      </c>
      <c r="L56" s="101"/>
      <c r="M56" s="102">
        <v>55</v>
      </c>
      <c r="N56" s="123">
        <v>-1.2933620930789744</v>
      </c>
      <c r="O56" s="123">
        <v>-0.32839879172974507</v>
      </c>
      <c r="P56" s="123">
        <v>1.0918409320961819</v>
      </c>
      <c r="Q56" s="123">
        <v>0.21210044805656217</v>
      </c>
      <c r="R56" s="123">
        <v>0.53734500801416585</v>
      </c>
      <c r="S56" s="123">
        <v>0.13452351202915858</v>
      </c>
      <c r="T56" s="123">
        <v>-0.63418483797784875</v>
      </c>
      <c r="U56" s="120">
        <v>0.41298378074405456</v>
      </c>
      <c r="V56" s="120">
        <v>-2.1700219523521778</v>
      </c>
      <c r="W56" s="94">
        <v>0.30430699505566544</v>
      </c>
      <c r="X56" s="56"/>
      <c r="Y56" s="95">
        <v>55</v>
      </c>
      <c r="Z56" s="120">
        <f>(幕後結果!$AB$2+幕後結果!$AB$4*幕後結果_最佳化!$N1057)*12/3</f>
        <v>-1.6540645449174634</v>
      </c>
      <c r="AA56" s="120">
        <f>(幕後結果!$AC$2+幕後結果!$AC$4*幕後結果_最佳化!$O1057)*12/3</f>
        <v>0.22986607198102216</v>
      </c>
      <c r="AB56" s="120">
        <f>(幕後結果!$AD$2+幕後結果!$AD$4*幕後結果_最佳化!$P1057)*12/3</f>
        <v>-1.1994899165502249</v>
      </c>
      <c r="AC56" s="120">
        <f>(幕後結果!$AE$2+幕後結果!$AE$4*幕後結果_最佳化!$Q1057)*12/3</f>
        <v>0.22704434207515148</v>
      </c>
      <c r="AD56" s="120">
        <f>(幕後結果!$AF$2+幕後結果!$AF$4*幕後結果_最佳化!$R1057)*12/3</f>
        <v>-0.29111684220733935</v>
      </c>
      <c r="AE56" s="120">
        <f>(幕後結果!$AG$2+幕後結果!$AG$4*幕後結果_最佳化!$S1057)*12/3</f>
        <v>-0.98354035208980906</v>
      </c>
      <c r="AF56" s="120">
        <f>(幕後結果!$AH$2+幕後結果!$AH$4*幕後結果_最佳化!$T1057)*12/3</f>
        <v>-0.30451286084390167</v>
      </c>
      <c r="AG56" s="120">
        <f>(幕後結果!$AI$2+幕後結果!$AI$4*幕後結果_最佳化!$U1057)*12/3</f>
        <v>-2.9048129100519515E-2</v>
      </c>
      <c r="AH56" s="120">
        <f>(幕後結果!$AJ$2+幕後結果!$AJ$4*幕後結果_最佳化!$V1057)*12/3</f>
        <v>-4.4209795565446344</v>
      </c>
      <c r="AI56" s="96">
        <f>(幕後結果!$AK$2+幕後結果!$AK$4*幕後結果_最佳化!$W1057)*12/3</f>
        <v>0.90356897476255382</v>
      </c>
      <c r="AJ56" s="56"/>
      <c r="AK56" s="56"/>
      <c r="AL56" s="56"/>
      <c r="AM56" s="97">
        <v>55</v>
      </c>
      <c r="AN56" s="124">
        <f t="shared" si="1"/>
        <v>0.15023526882505905</v>
      </c>
      <c r="AO56" s="124">
        <f t="shared" si="2"/>
        <v>9.575418752295578E-2</v>
      </c>
      <c r="AP56" s="124">
        <f t="shared" si="3"/>
        <v>0.1020305981776113</v>
      </c>
      <c r="AQ56" s="124">
        <f t="shared" si="4"/>
        <v>0.10966419697347643</v>
      </c>
      <c r="AR56" s="124">
        <f t="shared" si="5"/>
        <v>7.5843821984859158E-2</v>
      </c>
      <c r="AS56" s="124">
        <f t="shared" si="6"/>
        <v>0.11161275540476714</v>
      </c>
      <c r="AT56" s="124">
        <f t="shared" si="7"/>
        <v>2.2137060174260349E-2</v>
      </c>
      <c r="AU56" s="124">
        <f t="shared" si="8"/>
        <v>0.1189078346556227</v>
      </c>
      <c r="AV56" s="124">
        <f t="shared" si="9"/>
        <v>8.164271642509692E-2</v>
      </c>
      <c r="AW56" s="124">
        <f t="shared" si="10"/>
        <v>0.1321715598562912</v>
      </c>
      <c r="AX56" s="124">
        <f t="shared" si="11"/>
        <v>1</v>
      </c>
      <c r="AY56" s="124">
        <f>SUMPRODUCT(AN56:AW56,幕後結果_最佳化!$Z$1005:$AI$1005)</f>
        <v>-0.13176870847911593</v>
      </c>
      <c r="AZ56" s="124">
        <f>(SUMPRODUCT(AN56:AW56,MMULT(AN56:AW56,幕後結果!$AB$9:$AK$18)))*252</f>
        <v>6.6050143953220952E-2</v>
      </c>
      <c r="BA56" s="124">
        <f t="shared" si="12"/>
        <v>0.25700222558028746</v>
      </c>
      <c r="BB56" s="119">
        <f t="shared" si="13"/>
        <v>-0.67963889450657478</v>
      </c>
      <c r="BC56" s="56"/>
      <c r="BD56" s="56"/>
    </row>
    <row r="57" spans="1:56">
      <c r="A57" s="91">
        <v>56</v>
      </c>
      <c r="B57" s="120">
        <v>0.11983556836859388</v>
      </c>
      <c r="C57" s="120">
        <v>0.9523752916205166</v>
      </c>
      <c r="D57" s="120">
        <v>0.26083308773531333</v>
      </c>
      <c r="E57" s="120">
        <v>0.95712322641198666</v>
      </c>
      <c r="F57" s="120">
        <v>0.46980244102167812</v>
      </c>
      <c r="G57" s="120">
        <v>0.47560568703585182</v>
      </c>
      <c r="H57" s="120">
        <v>0.30071810745640781</v>
      </c>
      <c r="I57" s="120">
        <v>0.59826800622068288</v>
      </c>
      <c r="J57" s="120">
        <v>0.74077878742187031</v>
      </c>
      <c r="K57" s="100">
        <v>0.71364171680659005</v>
      </c>
      <c r="L57" s="101"/>
      <c r="M57" s="102">
        <v>56</v>
      </c>
      <c r="N57" s="123">
        <v>-1.1758091811368501</v>
      </c>
      <c r="O57" s="123">
        <v>1.6683341276469106</v>
      </c>
      <c r="P57" s="123">
        <v>-0.64077915879493452</v>
      </c>
      <c r="Q57" s="123">
        <v>1.718236166909936</v>
      </c>
      <c r="R57" s="123">
        <v>-7.576648312220792E-2</v>
      </c>
      <c r="S57" s="123">
        <v>-6.1185629770440737E-2</v>
      </c>
      <c r="T57" s="123">
        <v>-0.52233627741395472</v>
      </c>
      <c r="U57" s="120">
        <v>0.24886657978780199</v>
      </c>
      <c r="V57" s="120">
        <v>0.64574822243177976</v>
      </c>
      <c r="W57" s="94">
        <v>0.56405519916337321</v>
      </c>
      <c r="X57" s="56"/>
      <c r="Y57" s="95">
        <v>56</v>
      </c>
      <c r="Z57" s="120">
        <f>(幕後結果!$AB$2+幕後結果!$AB$4*幕後結果_最佳化!$N1058)*12/3</f>
        <v>-1.5081166804405337</v>
      </c>
      <c r="AA57" s="120">
        <f>(幕後結果!$AC$2+幕後結果!$AC$4*幕後結果_最佳化!$O1058)*12/3</f>
        <v>2.3694427960197624</v>
      </c>
      <c r="AB57" s="120">
        <f>(幕後結果!$AD$2+幕後結果!$AD$4*幕後結果_最佳化!$P1058)*12/3</f>
        <v>-2.0584642081795907</v>
      </c>
      <c r="AC57" s="120">
        <f>(幕後結果!$AE$2+幕後結果!$AE$4*幕後結果_最佳化!$Q1058)*12/3</f>
        <v>1.6128839500142795</v>
      </c>
      <c r="AD57" s="120">
        <f>(幕後結果!$AF$2+幕後結果!$AF$4*幕後結果_最佳化!$R1058)*12/3</f>
        <v>-0.12332798827514957</v>
      </c>
      <c r="AE57" s="120">
        <f>(幕後結果!$AG$2+幕後結果!$AG$4*幕後結果_最佳化!$S1058)*12/3</f>
        <v>-1.3666538076939017</v>
      </c>
      <c r="AF57" s="120">
        <f>(幕後結果!$AH$2+幕後結果!$AH$4*幕後結果_最佳化!$T1058)*12/3</f>
        <v>0.40997394474542453</v>
      </c>
      <c r="AG57" s="120">
        <f>(幕後結果!$AI$2+幕後結果!$AI$4*幕後結果_最佳化!$U1058)*12/3</f>
        <v>6.1439174536082775E-2</v>
      </c>
      <c r="AH57" s="120">
        <f>(幕後結果!$AJ$2+幕後結果!$AJ$4*幕後結果_最佳化!$V1058)*12/3</f>
        <v>-1.7265028880239999</v>
      </c>
      <c r="AI57" s="96">
        <f>(幕後結果!$AK$2+幕後結果!$AK$4*幕後結果_最佳化!$W1058)*12/3</f>
        <v>1.1164667967027029</v>
      </c>
      <c r="AJ57" s="56"/>
      <c r="AK57" s="56"/>
      <c r="AL57" s="56"/>
      <c r="AM57" s="97">
        <v>56</v>
      </c>
      <c r="AN57" s="124">
        <f t="shared" si="1"/>
        <v>2.9940085937575779E-2</v>
      </c>
      <c r="AO57" s="124">
        <f t="shared" si="2"/>
        <v>2.8065905865628332E-2</v>
      </c>
      <c r="AP57" s="124">
        <f t="shared" si="3"/>
        <v>8.5230145383835401E-2</v>
      </c>
      <c r="AQ57" s="124">
        <f t="shared" si="4"/>
        <v>0.15720357588142864</v>
      </c>
      <c r="AR57" s="124">
        <f t="shared" si="5"/>
        <v>2.8347862145110973E-2</v>
      </c>
      <c r="AS57" s="124">
        <f t="shared" si="6"/>
        <v>3.5684905386203843E-2</v>
      </c>
      <c r="AT57" s="124">
        <f t="shared" si="7"/>
        <v>0.21473454235063685</v>
      </c>
      <c r="AU57" s="124">
        <f t="shared" si="8"/>
        <v>0.24268030524172768</v>
      </c>
      <c r="AV57" s="124">
        <f t="shared" si="9"/>
        <v>9.9699078697304249E-3</v>
      </c>
      <c r="AW57" s="124">
        <f t="shared" si="10"/>
        <v>0.16814276393812194</v>
      </c>
      <c r="AX57" s="124">
        <f t="shared" si="11"/>
        <v>0.99999999999999978</v>
      </c>
      <c r="AY57" s="124">
        <f>SUMPRODUCT(AN57:AW57,幕後結果_最佳化!$Z$1005:$AI$1005)</f>
        <v>0.10194358251898375</v>
      </c>
      <c r="AZ57" s="124">
        <f>(SUMPRODUCT(AN57:AW57,MMULT(AN57:AW57,幕後結果!$AB$9:$AK$18)))*252</f>
        <v>4.4754398104750792E-2</v>
      </c>
      <c r="BA57" s="124">
        <f t="shared" si="12"/>
        <v>0.21155235310615383</v>
      </c>
      <c r="BB57" s="119">
        <f t="shared" si="13"/>
        <v>0.27909678929147413</v>
      </c>
      <c r="BC57" s="56"/>
      <c r="BD57" s="56"/>
    </row>
    <row r="58" spans="1:56">
      <c r="A58" s="91">
        <v>57</v>
      </c>
      <c r="B58" s="120">
        <v>0.95334136125854707</v>
      </c>
      <c r="C58" s="120">
        <v>0.72643328559684917</v>
      </c>
      <c r="D58" s="120">
        <v>0.56113608132512138</v>
      </c>
      <c r="E58" s="120">
        <v>0.58346461617874179</v>
      </c>
      <c r="F58" s="120">
        <v>0.23279424922985315</v>
      </c>
      <c r="G58" s="120">
        <v>0.7486956362014423</v>
      </c>
      <c r="H58" s="120">
        <v>0.79482677374626509</v>
      </c>
      <c r="I58" s="120">
        <v>0.64021811765020131</v>
      </c>
      <c r="J58" s="120">
        <v>0.60297134298307009</v>
      </c>
      <c r="K58" s="100">
        <v>0.50401325575151668</v>
      </c>
      <c r="L58" s="101"/>
      <c r="M58" s="102">
        <v>57</v>
      </c>
      <c r="N58" s="123">
        <v>1.6781527789643509</v>
      </c>
      <c r="O58" s="123">
        <v>0.60206115740018218</v>
      </c>
      <c r="P58" s="123">
        <v>0.1538502174630603</v>
      </c>
      <c r="Q58" s="123">
        <v>0.21076485049843344</v>
      </c>
      <c r="R58" s="123">
        <v>-0.72967560111701535</v>
      </c>
      <c r="S58" s="123">
        <v>0.6703907533419875</v>
      </c>
      <c r="T58" s="123">
        <v>0.8232841014083464</v>
      </c>
      <c r="U58" s="120">
        <v>0.35904187304428509</v>
      </c>
      <c r="V58" s="120">
        <v>0.2610456366585408</v>
      </c>
      <c r="W58" s="94">
        <v>1.0059910017650865E-2</v>
      </c>
      <c r="X58" s="56"/>
      <c r="Y58" s="95">
        <v>57</v>
      </c>
      <c r="Z58" s="120">
        <f>(幕後結果!$AB$2+幕後結果!$AB$4*幕後結果_最佳化!$N1059)*12/3</f>
        <v>2.0352209238226058</v>
      </c>
      <c r="AA58" s="120">
        <f>(幕後結果!$AC$2+幕後結果!$AC$4*幕後結果_最佳化!$O1059)*12/3</f>
        <v>3.1490651013572539</v>
      </c>
      <c r="AB58" s="120">
        <f>(幕後結果!$AD$2+幕後結果!$AD$4*幕後結果_最佳化!$P1059)*12/3</f>
        <v>1.4277685660141384</v>
      </c>
      <c r="AC58" s="120">
        <f>(幕後結果!$AE$2+幕後結果!$AE$4*幕後結果_最佳化!$Q1059)*12/3</f>
        <v>1.1425341636763306</v>
      </c>
      <c r="AD58" s="120">
        <f>(幕後結果!$AF$2+幕後結果!$AF$4*幕後結果_最佳化!$R1059)*12/3</f>
        <v>-0.65339640109748842</v>
      </c>
      <c r="AE58" s="120">
        <f>(幕後結果!$AG$2+幕後結果!$AG$4*幕後結果_最佳化!$S1059)*12/3</f>
        <v>0.45571121628415279</v>
      </c>
      <c r="AF58" s="120">
        <f>(幕後結果!$AH$2+幕後結果!$AH$4*幕後結果_最佳化!$T1059)*12/3</f>
        <v>1.8968805802508542</v>
      </c>
      <c r="AG58" s="120">
        <f>(幕後結果!$AI$2+幕後結果!$AI$4*幕後結果_最佳化!$U1059)*12/3</f>
        <v>-0.19810773602384632</v>
      </c>
      <c r="AH58" s="120">
        <f>(幕後結果!$AJ$2+幕後結果!$AJ$4*幕後結果_最佳化!$V1059)*12/3</f>
        <v>-0.60891742553995765</v>
      </c>
      <c r="AI58" s="96">
        <f>(幕後結果!$AK$2+幕後結果!$AK$4*幕後結果_最佳化!$W1059)*12/3</f>
        <v>0.88046456892833003</v>
      </c>
      <c r="AJ58" s="56"/>
      <c r="AK58" s="56"/>
      <c r="AL58" s="56"/>
      <c r="AM58" s="97">
        <v>57</v>
      </c>
      <c r="AN58" s="124">
        <f t="shared" si="1"/>
        <v>0.14393859529626532</v>
      </c>
      <c r="AO58" s="124">
        <f t="shared" si="2"/>
        <v>4.537664544085615E-2</v>
      </c>
      <c r="AP58" s="124">
        <f t="shared" si="3"/>
        <v>7.3264855355375863E-4</v>
      </c>
      <c r="AQ58" s="124">
        <f t="shared" si="4"/>
        <v>0.17830120938697952</v>
      </c>
      <c r="AR58" s="124">
        <f t="shared" si="5"/>
        <v>0.16897866706822048</v>
      </c>
      <c r="AS58" s="124">
        <f t="shared" si="6"/>
        <v>6.4277545913814363E-2</v>
      </c>
      <c r="AT58" s="124">
        <f t="shared" si="7"/>
        <v>9.7293165017323255E-2</v>
      </c>
      <c r="AU58" s="124">
        <f t="shared" si="8"/>
        <v>0.12384639974301197</v>
      </c>
      <c r="AV58" s="124">
        <f t="shared" si="9"/>
        <v>0.15219070618396144</v>
      </c>
      <c r="AW58" s="124">
        <f t="shared" si="10"/>
        <v>2.5064417396013828E-2</v>
      </c>
      <c r="AX58" s="124">
        <f t="shared" si="11"/>
        <v>1</v>
      </c>
      <c r="AY58" s="124">
        <f>SUMPRODUCT(AN58:AW58,幕後結果_最佳化!$Z$1005:$AI$1005)</f>
        <v>-0.24422218726741002</v>
      </c>
      <c r="AZ58" s="124">
        <f>(SUMPRODUCT(AN58:AW58,MMULT(AN58:AW58,幕後結果!$AB$9:$AK$18)))*252</f>
        <v>5.7743403477204032E-2</v>
      </c>
      <c r="BA58" s="124">
        <f t="shared" si="12"/>
        <v>0.24029857152551704</v>
      </c>
      <c r="BB58" s="119">
        <f t="shared" si="13"/>
        <v>-1.1948559887170234</v>
      </c>
      <c r="BC58" s="56"/>
      <c r="BD58" s="56"/>
    </row>
    <row r="59" spans="1:56">
      <c r="A59" s="91">
        <v>58</v>
      </c>
      <c r="B59" s="120">
        <v>0.82577810651309691</v>
      </c>
      <c r="C59" s="120">
        <v>0.23264611675531222</v>
      </c>
      <c r="D59" s="120">
        <v>0.47387958813474862</v>
      </c>
      <c r="E59" s="120">
        <v>0.62642230513924813</v>
      </c>
      <c r="F59" s="120">
        <v>1.5607476818541244E-2</v>
      </c>
      <c r="G59" s="120">
        <v>0.40230551157145711</v>
      </c>
      <c r="H59" s="120">
        <v>0.94484527777204241</v>
      </c>
      <c r="I59" s="120">
        <v>0.51091211142529991</v>
      </c>
      <c r="J59" s="120">
        <v>0.44124615909859477</v>
      </c>
      <c r="K59" s="100">
        <v>0.12007305477180208</v>
      </c>
      <c r="L59" s="101"/>
      <c r="M59" s="102">
        <v>58</v>
      </c>
      <c r="N59" s="123">
        <v>0.93761210748084578</v>
      </c>
      <c r="O59" s="123">
        <v>-0.73016025529444928</v>
      </c>
      <c r="P59" s="123">
        <v>-6.5521013072560738E-2</v>
      </c>
      <c r="Q59" s="123">
        <v>0.32239246776910668</v>
      </c>
      <c r="R59" s="123">
        <v>-2.1543216824707923</v>
      </c>
      <c r="S59" s="123">
        <v>-0.24738404193451072</v>
      </c>
      <c r="T59" s="123">
        <v>1.5968038187587388</v>
      </c>
      <c r="U59" s="120">
        <v>2.7356018639039782E-2</v>
      </c>
      <c r="V59" s="120">
        <v>-0.14781050553419936</v>
      </c>
      <c r="W59" s="94">
        <v>-1.1746216704545245</v>
      </c>
      <c r="X59" s="56"/>
      <c r="Y59" s="95">
        <v>58</v>
      </c>
      <c r="Z59" s="120">
        <f>(幕後結果!$AB$2+幕後結果!$AB$4*幕後結果_最佳化!$N1060)*12/3</f>
        <v>1.1158023592315298</v>
      </c>
      <c r="AA59" s="120">
        <f>(幕後結果!$AC$2+幕後結果!$AC$4*幕後結果_最佳化!$O1060)*12/3</f>
        <v>1.2851977609330643</v>
      </c>
      <c r="AB59" s="120">
        <f>(幕後結果!$AD$2+幕後結果!$AD$4*幕後結果_最佳化!$P1060)*12/3</f>
        <v>-0.1560746714970388</v>
      </c>
      <c r="AC59" s="120">
        <f>(幕後結果!$AE$2+幕後結果!$AE$4*幕後結果_最佳化!$Q1060)*12/3</f>
        <v>1.0328250274286852</v>
      </c>
      <c r="AD59" s="120">
        <f>(幕後結果!$AF$2+幕後結果!$AF$4*幕後結果_最佳化!$R1060)*12/3</f>
        <v>-1.7245762714202941</v>
      </c>
      <c r="AE59" s="120">
        <f>(幕後結果!$AG$2+幕後結果!$AG$4*幕後結果_最佳化!$S1060)*12/3</f>
        <v>-1.3144107652358539</v>
      </c>
      <c r="AF59" s="120">
        <f>(幕後結果!$AH$2+幕後結果!$AH$4*幕後結果_最佳化!$T1060)*12/3</f>
        <v>1.7631875679662896</v>
      </c>
      <c r="AG59" s="120">
        <f>(幕後結果!$AI$2+幕後結果!$AI$4*幕後結果_最佳化!$U1060)*12/3</f>
        <v>-0.62456831339053531</v>
      </c>
      <c r="AH59" s="120">
        <f>(幕後結果!$AJ$2+幕後結果!$AJ$4*幕後結果_最佳化!$V1060)*12/3</f>
        <v>-1.9979254724157489</v>
      </c>
      <c r="AI59" s="96">
        <f>(幕後結果!$AK$2+幕後結果!$AK$4*幕後結果_最佳化!$W1060)*12/3</f>
        <v>-0.15171674482301378</v>
      </c>
      <c r="AJ59" s="56"/>
      <c r="AK59" s="56"/>
      <c r="AL59" s="56"/>
      <c r="AM59" s="104">
        <v>58</v>
      </c>
      <c r="AN59" s="124">
        <f t="shared" si="1"/>
        <v>2.7138002550875312E-2</v>
      </c>
      <c r="AO59" s="124">
        <f t="shared" si="2"/>
        <v>0.10820542451003244</v>
      </c>
      <c r="AP59" s="124">
        <f t="shared" si="3"/>
        <v>0.13640894623123873</v>
      </c>
      <c r="AQ59" s="124">
        <f t="shared" si="4"/>
        <v>8.7868084793803619E-2</v>
      </c>
      <c r="AR59" s="124">
        <f t="shared" si="5"/>
        <v>8.3146212137563541E-2</v>
      </c>
      <c r="AS59" s="124">
        <f t="shared" si="6"/>
        <v>5.3188391157498259E-2</v>
      </c>
      <c r="AT59" s="124">
        <f t="shared" si="7"/>
        <v>0.10316952740080014</v>
      </c>
      <c r="AU59" s="124">
        <f t="shared" si="8"/>
        <v>0.15521905807394726</v>
      </c>
      <c r="AV59" s="124">
        <f t="shared" si="9"/>
        <v>0.14216317604859241</v>
      </c>
      <c r="AW59" s="124">
        <f t="shared" si="10"/>
        <v>0.10349317709564827</v>
      </c>
      <c r="AX59" s="124">
        <f t="shared" si="11"/>
        <v>1</v>
      </c>
      <c r="AY59" s="124">
        <f>SUMPRODUCT(AN59:AW59,幕後結果_最佳化!$Z$1005:$AI$1005)</f>
        <v>-0.18650504457567468</v>
      </c>
      <c r="AZ59" s="124">
        <f>(SUMPRODUCT(AN59:AW59,MMULT(AN59:AW59,幕後結果!$AB$9:$AK$18)))*252</f>
        <v>6.3822478746982436E-2</v>
      </c>
      <c r="BA59" s="124">
        <f t="shared" si="12"/>
        <v>0.25263111199332206</v>
      </c>
      <c r="BB59" s="119">
        <f t="shared" si="13"/>
        <v>-0.90806331320640621</v>
      </c>
      <c r="BC59" s="56"/>
      <c r="BD59" s="56"/>
    </row>
    <row r="60" spans="1:56">
      <c r="A60" s="91">
        <v>59</v>
      </c>
      <c r="B60" s="120">
        <v>0.88121444905516433</v>
      </c>
      <c r="C60" s="120">
        <v>0.8401088944288766</v>
      </c>
      <c r="D60" s="120">
        <v>0.65017401729810809</v>
      </c>
      <c r="E60" s="120">
        <v>0.31760276604975934</v>
      </c>
      <c r="F60" s="120">
        <v>0.83942145878899499</v>
      </c>
      <c r="G60" s="120">
        <v>2.6759729266672805E-2</v>
      </c>
      <c r="H60" s="120">
        <v>0.94187991433697804</v>
      </c>
      <c r="I60" s="120">
        <v>0.50021381770677364</v>
      </c>
      <c r="J60" s="120">
        <v>0.94206082834379901</v>
      </c>
      <c r="K60" s="100">
        <v>0.20440278595708716</v>
      </c>
      <c r="L60" s="101"/>
      <c r="M60" s="102">
        <v>59</v>
      </c>
      <c r="N60" s="123">
        <v>1.1810796031305619</v>
      </c>
      <c r="O60" s="123">
        <v>0.99490553391586123</v>
      </c>
      <c r="P60" s="123">
        <v>0.38579031933727037</v>
      </c>
      <c r="Q60" s="123">
        <v>-0.47441284908570036</v>
      </c>
      <c r="R60" s="123">
        <v>0.99208291018448314</v>
      </c>
      <c r="S60" s="123">
        <v>-1.9307056926886079</v>
      </c>
      <c r="T60" s="123">
        <v>1.5707524050468242</v>
      </c>
      <c r="U60" s="120">
        <v>5.3596153507516132E-4</v>
      </c>
      <c r="V60" s="120">
        <v>1.5723114309543216</v>
      </c>
      <c r="W60" s="94">
        <v>-0.82599739080325707</v>
      </c>
      <c r="X60" s="56"/>
      <c r="Y60" s="95">
        <v>59</v>
      </c>
      <c r="Z60" s="120">
        <f>(幕後結果!$AB$2+幕後結果!$AB$4*幕後結果_最佳化!$N1061)*12/3</f>
        <v>1.4180795250844414</v>
      </c>
      <c r="AA60" s="120">
        <f>(幕後結果!$AC$2+幕後結果!$AC$4*幕後結果_最佳化!$O1061)*12/3</f>
        <v>3.2271924560040381</v>
      </c>
      <c r="AB60" s="120">
        <f>(幕後結果!$AD$2+幕後結果!$AD$4*幕後結果_最佳化!$P1061)*12/3</f>
        <v>1.2936300524080815</v>
      </c>
      <c r="AC60" s="120">
        <f>(幕後結果!$AE$2+幕後結果!$AE$4*幕後結果_最佳化!$Q1061)*12/3</f>
        <v>0.38602821801566106</v>
      </c>
      <c r="AD60" s="120">
        <f>(幕後結果!$AF$2+幕後結果!$AF$4*幕後結果_最佳化!$R1061)*12/3</f>
        <v>0.254734880969057</v>
      </c>
      <c r="AE60" s="120">
        <f>(幕後結果!$AG$2+幕後結果!$AG$4*幕後結果_最佳化!$S1061)*12/3</f>
        <v>-1.9142070466936711</v>
      </c>
      <c r="AF60" s="120">
        <f>(幕後結果!$AH$2+幕後結果!$AH$4*幕後結果_最佳化!$T1061)*12/3</f>
        <v>1.9007231430070466</v>
      </c>
      <c r="AG60" s="120">
        <f>(幕後結果!$AI$2+幕後結果!$AI$4*幕後結果_最佳化!$U1061)*12/3</f>
        <v>-0.36503846082532715</v>
      </c>
      <c r="AH60" s="120">
        <f>(幕後結果!$AJ$2+幕後結果!$AJ$4*幕後結果_最佳化!$V1061)*12/3</f>
        <v>0.72564651617205911</v>
      </c>
      <c r="AI60" s="96">
        <f>(幕後結果!$AK$2+幕後結果!$AK$4*幕後結果_最佳化!$W1061)*12/3</f>
        <v>0.87099572556020588</v>
      </c>
      <c r="AJ60" s="56"/>
      <c r="AK60" s="56"/>
      <c r="AL60" s="56"/>
      <c r="AM60" s="104">
        <v>59</v>
      </c>
      <c r="AN60" s="124">
        <f t="shared" si="1"/>
        <v>0.12022429938299584</v>
      </c>
      <c r="AO60" s="124">
        <f t="shared" si="2"/>
        <v>0.14312607073074754</v>
      </c>
      <c r="AP60" s="124">
        <f t="shared" si="3"/>
        <v>1.253275721048358E-2</v>
      </c>
      <c r="AQ60" s="124">
        <f t="shared" si="4"/>
        <v>0.11989818987766146</v>
      </c>
      <c r="AR60" s="124">
        <f t="shared" si="5"/>
        <v>7.562198902218932E-2</v>
      </c>
      <c r="AS60" s="124">
        <f t="shared" si="6"/>
        <v>9.1243965241168012E-2</v>
      </c>
      <c r="AT60" s="124">
        <f t="shared" si="7"/>
        <v>8.0472885054300891E-2</v>
      </c>
      <c r="AU60" s="124">
        <f t="shared" si="8"/>
        <v>0.13696139240662189</v>
      </c>
      <c r="AV60" s="124">
        <f t="shared" si="9"/>
        <v>0.15578005759348673</v>
      </c>
      <c r="AW60" s="124">
        <f t="shared" si="10"/>
        <v>6.4138393480344599E-2</v>
      </c>
      <c r="AX60" s="124">
        <f t="shared" si="11"/>
        <v>0.99999999999999978</v>
      </c>
      <c r="AY60" s="124">
        <f>SUMPRODUCT(AN60:AW60,幕後結果_最佳化!$Z$1005:$AI$1005)</f>
        <v>-0.11440309835563842</v>
      </c>
      <c r="AZ60" s="124">
        <f>(SUMPRODUCT(AN60:AW60,MMULT(AN60:AW60,幕後結果!$AB$9:$AK$18)))*252</f>
        <v>6.1444793937317457E-2</v>
      </c>
      <c r="BA60" s="124">
        <f t="shared" si="12"/>
        <v>0.2478806041974996</v>
      </c>
      <c r="BB60" s="119">
        <f t="shared" si="13"/>
        <v>-0.6345922016161728</v>
      </c>
      <c r="BC60" s="56"/>
      <c r="BD60" s="56"/>
    </row>
    <row r="61" spans="1:56">
      <c r="A61" s="91">
        <v>60</v>
      </c>
      <c r="B61" s="120">
        <v>0.15216092523110425</v>
      </c>
      <c r="C61" s="120">
        <v>0.46820851645232997</v>
      </c>
      <c r="D61" s="120">
        <v>0.62066379125733917</v>
      </c>
      <c r="E61" s="120">
        <v>8.3431714240733701E-3</v>
      </c>
      <c r="F61" s="120">
        <v>0.82194801252202154</v>
      </c>
      <c r="G61" s="120">
        <v>0.66270693586131224</v>
      </c>
      <c r="H61" s="120">
        <v>0.91392611357743236</v>
      </c>
      <c r="I61" s="120">
        <v>0.62404245053204477</v>
      </c>
      <c r="J61" s="120">
        <v>0.97730290763021932</v>
      </c>
      <c r="K61" s="100">
        <v>0.75608264906535738</v>
      </c>
      <c r="L61" s="101"/>
      <c r="M61" s="102">
        <v>60</v>
      </c>
      <c r="N61" s="123">
        <v>-1.0272094474336575</v>
      </c>
      <c r="O61" s="123">
        <v>-7.9773962901401652E-2</v>
      </c>
      <c r="P61" s="123">
        <v>0.30722460631372905</v>
      </c>
      <c r="Q61" s="123">
        <v>-2.393547010183914</v>
      </c>
      <c r="R61" s="123">
        <v>0.92281432378644535</v>
      </c>
      <c r="S61" s="123">
        <v>0.41986219277892967</v>
      </c>
      <c r="T61" s="123">
        <v>1.3653350330383862</v>
      </c>
      <c r="U61" s="120">
        <v>0.31611516179608801</v>
      </c>
      <c r="V61" s="120">
        <v>2.000983345246298</v>
      </c>
      <c r="W61" s="94">
        <v>0.69375685855578206</v>
      </c>
      <c r="X61" s="56"/>
      <c r="Y61" s="95">
        <v>60</v>
      </c>
      <c r="Z61" s="120">
        <f>(幕後結果!$AB$2+幕後結果!$AB$4*幕後結果_最佳化!$N1062)*12/3</f>
        <v>-1.3236226220840797</v>
      </c>
      <c r="AA61" s="120">
        <f>(幕後結果!$AC$2+幕後結果!$AC$4*幕後結果_最佳化!$O1062)*12/3</f>
        <v>0.6620298557163895</v>
      </c>
      <c r="AB61" s="120">
        <f>(幕後結果!$AD$2+幕後結果!$AD$4*幕後結果_最佳化!$P1062)*12/3</f>
        <v>-1.6286559908391578</v>
      </c>
      <c r="AC61" s="120">
        <f>(幕後結果!$AE$2+幕後結果!$AE$4*幕後結果_最佳化!$Q1062)*12/3</f>
        <v>-1.9412764253550074</v>
      </c>
      <c r="AD61" s="120">
        <f>(幕後結果!$AF$2+幕後結果!$AF$4*幕後結果_最佳化!$R1062)*12/3</f>
        <v>-0.50502771705428506</v>
      </c>
      <c r="AE61" s="120">
        <f>(幕後結果!$AG$2+幕後結果!$AG$4*幕後結果_最佳化!$S1062)*12/3</f>
        <v>-0.41641153756999921</v>
      </c>
      <c r="AF61" s="120">
        <f>(幕後結果!$AH$2+幕後結果!$AH$4*幕後結果_最佳化!$T1062)*12/3</f>
        <v>0.8107741972764444</v>
      </c>
      <c r="AG61" s="120">
        <f>(幕後結果!$AI$2+幕後結果!$AI$4*幕後結果_最佳化!$U1062)*12/3</f>
        <v>-0.33121219075116148</v>
      </c>
      <c r="AH61" s="120">
        <f>(幕後結果!$AJ$2+幕後結果!$AJ$4*幕後結果_最佳化!$V1062)*12/3</f>
        <v>1.1111097031904942</v>
      </c>
      <c r="AI61" s="96">
        <f>(幕後結果!$AK$2+幕後結果!$AK$4*幕後結果_最佳化!$W1062)*12/3</f>
        <v>1.1832166330623348</v>
      </c>
      <c r="AJ61" s="56"/>
      <c r="AK61" s="56"/>
      <c r="AL61" s="56"/>
      <c r="AM61" s="104">
        <v>60</v>
      </c>
      <c r="AN61" s="124">
        <f t="shared" si="1"/>
        <v>0.1202895998019847</v>
      </c>
      <c r="AO61" s="124">
        <f t="shared" si="2"/>
        <v>0.12541417759652837</v>
      </c>
      <c r="AP61" s="124">
        <f t="shared" si="3"/>
        <v>3.9653078807445202E-2</v>
      </c>
      <c r="AQ61" s="124">
        <f t="shared" si="4"/>
        <v>0.13202344654981993</v>
      </c>
      <c r="AR61" s="124">
        <f t="shared" si="5"/>
        <v>4.5971703909818716E-2</v>
      </c>
      <c r="AS61" s="124">
        <f t="shared" si="6"/>
        <v>4.2699106520230942E-2</v>
      </c>
      <c r="AT61" s="124">
        <f t="shared" si="7"/>
        <v>0.20177327301706219</v>
      </c>
      <c r="AU61" s="124">
        <f t="shared" si="8"/>
        <v>8.6867284317401705E-2</v>
      </c>
      <c r="AV61" s="124">
        <f t="shared" si="9"/>
        <v>0.167371753446345</v>
      </c>
      <c r="AW61" s="124">
        <f t="shared" si="10"/>
        <v>3.7936576033363097E-2</v>
      </c>
      <c r="AX61" s="124">
        <f t="shared" si="11"/>
        <v>0.99999999999999989</v>
      </c>
      <c r="AY61" s="124">
        <f>SUMPRODUCT(AN61:AW61,幕後結果_最佳化!$Z$1005:$AI$1005)</f>
        <v>-6.9405755806420916E-2</v>
      </c>
      <c r="AZ61" s="124">
        <f>(SUMPRODUCT(AN61:AW61,MMULT(AN61:AW61,幕後結果!$AB$9:$AK$18)))*252</f>
        <v>7.3395626506129519E-2</v>
      </c>
      <c r="BA61" s="124">
        <f t="shared" si="12"/>
        <v>0.27091627213242381</v>
      </c>
      <c r="BB61" s="119">
        <f t="shared" si="13"/>
        <v>-0.41454045902243142</v>
      </c>
      <c r="BC61" s="56"/>
      <c r="BD61" s="56"/>
    </row>
    <row r="62" spans="1:56">
      <c r="A62" s="91">
        <v>61</v>
      </c>
      <c r="B62" s="120">
        <v>0.28509687382416193</v>
      </c>
      <c r="C62" s="120">
        <v>0.96316740255580435</v>
      </c>
      <c r="D62" s="120">
        <v>0.66196488834239053</v>
      </c>
      <c r="E62" s="120">
        <v>0.96165093961658599</v>
      </c>
      <c r="F62" s="120">
        <v>0.2442992581142156</v>
      </c>
      <c r="G62" s="120">
        <v>0.27003741635879819</v>
      </c>
      <c r="H62" s="120">
        <v>0.46454752480550976</v>
      </c>
      <c r="I62" s="120">
        <v>0.99910400793934762</v>
      </c>
      <c r="J62" s="120">
        <v>0.98792818288187001</v>
      </c>
      <c r="K62" s="100">
        <v>0.22152187013608615</v>
      </c>
      <c r="L62" s="101"/>
      <c r="M62" s="102">
        <v>61</v>
      </c>
      <c r="N62" s="123">
        <v>-0.56776617926552819</v>
      </c>
      <c r="O62" s="123">
        <v>1.7886872659483364</v>
      </c>
      <c r="P62" s="123">
        <v>0.41783162987693717</v>
      </c>
      <c r="Q62" s="123">
        <v>1.7701742305425567</v>
      </c>
      <c r="R62" s="123">
        <v>-0.69253961597696845</v>
      </c>
      <c r="S62" s="123">
        <v>-0.61269983339214051</v>
      </c>
      <c r="T62" s="123">
        <v>-8.8983466753237067E-2</v>
      </c>
      <c r="U62" s="120">
        <v>3.1227031098793416</v>
      </c>
      <c r="V62" s="120">
        <v>2.2548358481288027</v>
      </c>
      <c r="W62" s="94">
        <v>-0.76706353649470427</v>
      </c>
      <c r="X62" s="56"/>
      <c r="Y62" s="95">
        <v>61</v>
      </c>
      <c r="Z62" s="120">
        <f>(幕後結果!$AB$2+幕後結果!$AB$4*幕後結果_最佳化!$N1063)*12/3</f>
        <v>-0.7532006501430244</v>
      </c>
      <c r="AA62" s="120">
        <f>(幕後結果!$AC$2+幕後結果!$AC$4*幕後結果_最佳化!$O1063)*12/3</f>
        <v>2.8944463038821873</v>
      </c>
      <c r="AB62" s="120">
        <f>(幕後結果!$AD$2+幕後結果!$AD$4*幕後結果_最佳化!$P1063)*12/3</f>
        <v>-0.24173104918286303</v>
      </c>
      <c r="AC62" s="120">
        <f>(幕後結果!$AE$2+幕後結果!$AE$4*幕後結果_最佳化!$Q1063)*12/3</f>
        <v>1.8084910923592894</v>
      </c>
      <c r="AD62" s="120">
        <f>(幕後結果!$AF$2+幕後結果!$AF$4*幕後結果_最佳化!$R1063)*12/3</f>
        <v>-0.41715203633636661</v>
      </c>
      <c r="AE62" s="120">
        <f>(幕後結果!$AG$2+幕後結果!$AG$4*幕後結果_最佳化!$S1063)*12/3</f>
        <v>-1.6405202413156506</v>
      </c>
      <c r="AF62" s="120">
        <f>(幕後結果!$AH$2+幕後結果!$AH$4*幕後結果_最佳化!$T1063)*12/3</f>
        <v>0.9044945299395839</v>
      </c>
      <c r="AG62" s="120">
        <f>(幕後結果!$AI$2+幕後結果!$AI$4*幕後結果_最佳化!$U1063)*12/3</f>
        <v>1.0657072320427967</v>
      </c>
      <c r="AH62" s="120">
        <f>(幕後結果!$AJ$2+幕後結果!$AJ$4*幕後結果_最佳化!$V1063)*12/3</f>
        <v>1.0624201869426848</v>
      </c>
      <c r="AI62" s="96">
        <f>(幕後結果!$AK$2+幕後結果!$AK$4*幕後結果_最佳化!$W1063)*12/3</f>
        <v>1.3508916665312467</v>
      </c>
      <c r="AJ62" s="56"/>
      <c r="AK62" s="56"/>
      <c r="AL62" s="56"/>
      <c r="AM62" s="104">
        <v>61</v>
      </c>
      <c r="AN62" s="124">
        <f t="shared" si="1"/>
        <v>3.4332448508000851E-2</v>
      </c>
      <c r="AO62" s="124">
        <f t="shared" si="2"/>
        <v>0.16746065327003024</v>
      </c>
      <c r="AP62" s="124">
        <f t="shared" si="3"/>
        <v>8.3175250001517168E-2</v>
      </c>
      <c r="AQ62" s="124">
        <f t="shared" si="4"/>
        <v>0.16294196407862788</v>
      </c>
      <c r="AR62" s="124">
        <f t="shared" si="5"/>
        <v>0.13680440620171785</v>
      </c>
      <c r="AS62" s="124">
        <f t="shared" si="6"/>
        <v>6.6203059379406348E-2</v>
      </c>
      <c r="AT62" s="124">
        <f t="shared" si="7"/>
        <v>0.16535750333781163</v>
      </c>
      <c r="AU62" s="124">
        <f t="shared" si="8"/>
        <v>5.4765875339871435E-2</v>
      </c>
      <c r="AV62" s="124">
        <f t="shared" si="9"/>
        <v>5.0601596904758107E-2</v>
      </c>
      <c r="AW62" s="124">
        <f t="shared" si="10"/>
        <v>7.8357242978258371E-2</v>
      </c>
      <c r="AX62" s="124">
        <f t="shared" si="11"/>
        <v>0.99999999999999989</v>
      </c>
      <c r="AY62" s="124">
        <f>SUMPRODUCT(AN62:AW62,幕後結果_最佳化!$Z$1005:$AI$1005)</f>
        <v>0.12375234812770608</v>
      </c>
      <c r="AZ62" s="124">
        <f>(SUMPRODUCT(AN62:AW62,MMULT(AN62:AW62,幕後結果!$AB$9:$AK$18)))*252</f>
        <v>6.3904460643063876E-2</v>
      </c>
      <c r="BA62" s="124">
        <f t="shared" si="12"/>
        <v>0.25279331605693983</v>
      </c>
      <c r="BB62" s="119">
        <f t="shared" si="13"/>
        <v>0.31983578280010649</v>
      </c>
      <c r="BC62" s="56"/>
      <c r="BD62" s="56"/>
    </row>
    <row r="63" spans="1:56">
      <c r="A63" s="91">
        <v>62</v>
      </c>
      <c r="B63" s="120">
        <v>0.6071784848153996</v>
      </c>
      <c r="C63" s="120">
        <v>0.65755085504231792</v>
      </c>
      <c r="D63" s="120">
        <v>9.764550148934803E-2</v>
      </c>
      <c r="E63" s="120">
        <v>0.73247905470398877</v>
      </c>
      <c r="F63" s="120">
        <v>0.98576376941286936</v>
      </c>
      <c r="G63" s="120">
        <v>0.36853302980615243</v>
      </c>
      <c r="H63" s="120">
        <v>0.31506983696873703</v>
      </c>
      <c r="I63" s="120">
        <v>0.44975323139546997</v>
      </c>
      <c r="J63" s="120">
        <v>0.64604228549829612</v>
      </c>
      <c r="K63" s="100">
        <v>0.17300544219853786</v>
      </c>
      <c r="L63" s="101"/>
      <c r="M63" s="102">
        <v>62</v>
      </c>
      <c r="N63" s="123">
        <v>0.2719726743205515</v>
      </c>
      <c r="O63" s="123">
        <v>0.40578811789757047</v>
      </c>
      <c r="P63" s="123">
        <v>-1.2950847270300681</v>
      </c>
      <c r="Q63" s="123">
        <v>0.62032795993418266</v>
      </c>
      <c r="R63" s="123">
        <v>2.1907144718421341</v>
      </c>
      <c r="S63" s="123">
        <v>-0.33574116639401275</v>
      </c>
      <c r="T63" s="123">
        <v>-0.48153026651748954</v>
      </c>
      <c r="U63" s="120">
        <v>-0.12628483155918324</v>
      </c>
      <c r="V63" s="120">
        <v>0.37465719715749241</v>
      </c>
      <c r="W63" s="94">
        <v>-0.94235506577583927</v>
      </c>
      <c r="X63" s="56"/>
      <c r="Y63" s="95">
        <v>62</v>
      </c>
      <c r="Z63" s="120">
        <f>(幕後結果!$AB$2+幕後結果!$AB$4*幕後結果_最佳化!$N1064)*12/3</f>
        <v>0.28937745680794036</v>
      </c>
      <c r="AA63" s="120">
        <f>(幕後結果!$AC$2+幕後結果!$AC$4*幕後結果_最佳化!$O1064)*12/3</f>
        <v>2.0196710950351084</v>
      </c>
      <c r="AB63" s="120">
        <f>(幕後結果!$AD$2+幕後結果!$AD$4*幕後結果_最佳化!$P1064)*12/3</f>
        <v>-1.6944939298190025</v>
      </c>
      <c r="AC63" s="120">
        <f>(幕後結果!$AE$2+幕後結果!$AE$4*幕後結果_最佳化!$Q1064)*12/3</f>
        <v>1.1209731439955228</v>
      </c>
      <c r="AD63" s="120">
        <f>(幕後結果!$AF$2+幕後結果!$AF$4*幕後結果_最佳化!$R1064)*12/3</f>
        <v>1.0431639389620539</v>
      </c>
      <c r="AE63" s="120">
        <f>(幕後結果!$AG$2+幕後結果!$AG$4*幕後結果_最佳化!$S1064)*12/3</f>
        <v>-0.807151745552941</v>
      </c>
      <c r="AF63" s="120">
        <f>(幕後結果!$AH$2+幕後結果!$AH$4*幕後結果_最佳化!$T1064)*12/3</f>
        <v>0.40214648261567509</v>
      </c>
      <c r="AG63" s="120">
        <f>(幕後結果!$AI$2+幕後結果!$AI$4*幕後結果_最佳化!$U1064)*12/3</f>
        <v>-3.9863714418828744E-2</v>
      </c>
      <c r="AH63" s="120">
        <f>(幕後結果!$AJ$2+幕後結果!$AJ$4*幕後結果_最佳化!$V1064)*12/3</f>
        <v>-0.94287286824038696</v>
      </c>
      <c r="AI63" s="96">
        <f>(幕後結果!$AK$2+幕後結果!$AK$4*幕後結果_最佳化!$W1064)*12/3</f>
        <v>0.55365750860114438</v>
      </c>
      <c r="AJ63" s="56"/>
      <c r="AK63" s="56"/>
      <c r="AL63" s="56"/>
      <c r="AM63" s="104">
        <v>62</v>
      </c>
      <c r="AN63" s="124">
        <f t="shared" si="1"/>
        <v>4.7160764822958286E-2</v>
      </c>
      <c r="AO63" s="124">
        <f t="shared" si="2"/>
        <v>3.0449540033762108E-2</v>
      </c>
      <c r="AP63" s="124">
        <f t="shared" si="3"/>
        <v>0.10322978346335787</v>
      </c>
      <c r="AQ63" s="124">
        <f t="shared" si="4"/>
        <v>0.17494844676249025</v>
      </c>
      <c r="AR63" s="124">
        <f t="shared" si="5"/>
        <v>9.0309345380052336E-2</v>
      </c>
      <c r="AS63" s="124">
        <f t="shared" si="6"/>
        <v>0.17388512916730633</v>
      </c>
      <c r="AT63" s="124">
        <f t="shared" si="7"/>
        <v>0.12354553670178565</v>
      </c>
      <c r="AU63" s="124">
        <f t="shared" si="8"/>
        <v>0.15640487350822002</v>
      </c>
      <c r="AV63" s="124">
        <f t="shared" si="9"/>
        <v>7.9734786313617925E-2</v>
      </c>
      <c r="AW63" s="124">
        <f t="shared" si="10"/>
        <v>2.03317938464493E-2</v>
      </c>
      <c r="AX63" s="124">
        <f t="shared" si="11"/>
        <v>1.0000000000000002</v>
      </c>
      <c r="AY63" s="124">
        <f>SUMPRODUCT(AN63:AW63,幕後結果_最佳化!$Z$1005:$AI$1005)</f>
        <v>-0.28334248039804605</v>
      </c>
      <c r="AZ63" s="124">
        <f>(SUMPRODUCT(AN63:AW63,MMULT(AN63:AW63,幕後結果!$AB$9:$AK$18)))*252</f>
        <v>6.0617466565105263E-2</v>
      </c>
      <c r="BA63" s="124">
        <f t="shared" si="12"/>
        <v>0.24620614648116579</v>
      </c>
      <c r="BB63" s="119">
        <f t="shared" si="13"/>
        <v>-1.3250785370746334</v>
      </c>
      <c r="BC63" s="56"/>
      <c r="BD63" s="56"/>
    </row>
    <row r="64" spans="1:56">
      <c r="A64" s="91">
        <v>63</v>
      </c>
      <c r="B64" s="120">
        <v>0.52421494230912513</v>
      </c>
      <c r="C64" s="120">
        <v>0.41481838784072433</v>
      </c>
      <c r="D64" s="120">
        <v>0.92705474705032875</v>
      </c>
      <c r="E64" s="120">
        <v>0.31507381057598671</v>
      </c>
      <c r="F64" s="120">
        <v>0.3032867827194683</v>
      </c>
      <c r="G64" s="120">
        <v>0.28254910600039906</v>
      </c>
      <c r="H64" s="120">
        <v>0.85583397573060305</v>
      </c>
      <c r="I64" s="120">
        <v>0.33579704968603052</v>
      </c>
      <c r="J64" s="120">
        <v>0.55131971189880025</v>
      </c>
      <c r="K64" s="100">
        <v>0.58371305452900391</v>
      </c>
      <c r="L64" s="101"/>
      <c r="M64" s="102">
        <v>63</v>
      </c>
      <c r="N64" s="123">
        <v>6.073517801039223E-2</v>
      </c>
      <c r="O64" s="123">
        <v>-0.21516743975218391</v>
      </c>
      <c r="P64" s="123">
        <v>1.4542012956737311</v>
      </c>
      <c r="Q64" s="123">
        <v>-0.48151908182783026</v>
      </c>
      <c r="R64" s="123">
        <v>-0.51497059881321272</v>
      </c>
      <c r="S64" s="123">
        <v>-0.57528552124104748</v>
      </c>
      <c r="T64" s="123">
        <v>1.0617877581238038</v>
      </c>
      <c r="U64" s="120">
        <v>-0.42396121471025594</v>
      </c>
      <c r="V64" s="120">
        <v>0.1289963004278408</v>
      </c>
      <c r="W64" s="94">
        <v>0.21140162229419382</v>
      </c>
      <c r="X64" s="56"/>
      <c r="Y64" s="95">
        <v>63</v>
      </c>
      <c r="Z64" s="120">
        <f>(幕後結果!$AB$2+幕後結果!$AB$4*幕後結果_最佳化!$N1065)*12/3</f>
        <v>2.7115459426713062E-2</v>
      </c>
      <c r="AA64" s="120">
        <f>(幕後結果!$AC$2+幕後結果!$AC$4*幕後結果_最佳化!$O1065)*12/3</f>
        <v>1.239176133947067</v>
      </c>
      <c r="AB64" s="120">
        <f>(幕後結果!$AD$2+幕後結果!$AD$4*幕後結果_最佳化!$P1065)*12/3</f>
        <v>0.69534054110000909</v>
      </c>
      <c r="AC64" s="120">
        <f>(幕後結果!$AE$2+幕後結果!$AE$4*幕後結果_最佳化!$Q1065)*12/3</f>
        <v>1.8769790286797705E-2</v>
      </c>
      <c r="AD64" s="120">
        <f>(幕後結果!$AF$2+幕後結果!$AF$4*幕後結果_最佳化!$R1065)*12/3</f>
        <v>-0.91817816087602167</v>
      </c>
      <c r="AE64" s="120">
        <f>(幕後結果!$AG$2+幕後結果!$AG$4*幕後結果_最佳化!$S1065)*12/3</f>
        <v>-1.279662706617533</v>
      </c>
      <c r="AF64" s="120">
        <f>(幕後結果!$AH$2+幕後結果!$AH$4*幕後結果_最佳化!$T1065)*12/3</f>
        <v>1.1345474021106738</v>
      </c>
      <c r="AG64" s="120">
        <f>(幕後結果!$AI$2+幕後結果!$AI$4*幕後結果_最佳化!$U1065)*12/3</f>
        <v>-0.64409554280288139</v>
      </c>
      <c r="AH64" s="120">
        <f>(幕後結果!$AJ$2+幕後結果!$AJ$4*幕後結果_最佳化!$V1065)*12/3</f>
        <v>-1.2740623143372229</v>
      </c>
      <c r="AI64" s="96">
        <f>(幕後結果!$AK$2+幕後結果!$AK$4*幕後結果_最佳化!$W1065)*12/3</f>
        <v>0.7334153179457763</v>
      </c>
      <c r="AJ64" s="56"/>
      <c r="AK64" s="56"/>
      <c r="AL64" s="56"/>
      <c r="AM64" s="104">
        <v>63</v>
      </c>
      <c r="AN64" s="124">
        <f t="shared" si="1"/>
        <v>0.11487577885691655</v>
      </c>
      <c r="AO64" s="124">
        <f t="shared" si="2"/>
        <v>9.1877242096742875E-2</v>
      </c>
      <c r="AP64" s="124">
        <f t="shared" si="3"/>
        <v>0.15060440435711298</v>
      </c>
      <c r="AQ64" s="124">
        <f t="shared" si="4"/>
        <v>3.9597247619205231E-2</v>
      </c>
      <c r="AR64" s="124">
        <f t="shared" si="5"/>
        <v>7.3722540486553287E-2</v>
      </c>
      <c r="AS64" s="124">
        <f t="shared" si="6"/>
        <v>0.18912360486736812</v>
      </c>
      <c r="AT64" s="124">
        <f t="shared" si="7"/>
        <v>7.8939954322380421E-2</v>
      </c>
      <c r="AU64" s="124">
        <f t="shared" si="8"/>
        <v>5.8912737723602428E-2</v>
      </c>
      <c r="AV64" s="124">
        <f t="shared" si="9"/>
        <v>0.16707373302933165</v>
      </c>
      <c r="AW64" s="124">
        <f t="shared" si="10"/>
        <v>3.5272756640786433E-2</v>
      </c>
      <c r="AX64" s="124">
        <f t="shared" si="11"/>
        <v>1</v>
      </c>
      <c r="AY64" s="124">
        <f>SUMPRODUCT(AN64:AW64,幕後結果_最佳化!$Z$1005:$AI$1005)</f>
        <v>-0.43657705554324289</v>
      </c>
      <c r="AZ64" s="124">
        <f>(SUMPRODUCT(AN64:AW64,MMULT(AN64:AW64,幕後結果!$AB$9:$AK$18)))*252</f>
        <v>9.7218078144412662E-2</v>
      </c>
      <c r="BA64" s="124">
        <f t="shared" si="12"/>
        <v>0.31179813685205476</v>
      </c>
      <c r="BB64" s="119">
        <f t="shared" si="13"/>
        <v>-1.5377803741359435</v>
      </c>
      <c r="BC64" s="56"/>
      <c r="BD64" s="56"/>
    </row>
    <row r="65" spans="1:56">
      <c r="A65" s="91">
        <v>64</v>
      </c>
      <c r="B65" s="120">
        <v>0.96282245587244808</v>
      </c>
      <c r="C65" s="120">
        <v>0.75952646698915571</v>
      </c>
      <c r="D65" s="120">
        <v>0.91035237874318398</v>
      </c>
      <c r="E65" s="120">
        <v>0.53067403345502973</v>
      </c>
      <c r="F65" s="120">
        <v>0.77569091105106303</v>
      </c>
      <c r="G65" s="120">
        <v>0.67922075864386122</v>
      </c>
      <c r="H65" s="120">
        <v>0.51297031337683219</v>
      </c>
      <c r="I65" s="120">
        <v>0.95531033798586051</v>
      </c>
      <c r="J65" s="120">
        <v>0.2215403154936928</v>
      </c>
      <c r="K65" s="100">
        <v>0.80884520983267483</v>
      </c>
      <c r="L65" s="101"/>
      <c r="M65" s="102">
        <v>64</v>
      </c>
      <c r="N65" s="123">
        <v>1.7844221884409019</v>
      </c>
      <c r="O65" s="123">
        <v>0.704780145798371</v>
      </c>
      <c r="P65" s="123">
        <v>1.3429281431942968</v>
      </c>
      <c r="Q65" s="123">
        <v>7.696431518470756E-2</v>
      </c>
      <c r="R65" s="123">
        <v>0.75772074389285293</v>
      </c>
      <c r="S65" s="123">
        <v>0.46552088714048251</v>
      </c>
      <c r="T65" s="123">
        <v>3.2517483925221698E-2</v>
      </c>
      <c r="U65" s="120">
        <v>1.6986809005403802</v>
      </c>
      <c r="V65" s="120">
        <v>-0.76700148772467647</v>
      </c>
      <c r="W65" s="94">
        <v>0.87364872906830415</v>
      </c>
      <c r="X65" s="56"/>
      <c r="Y65" s="95">
        <v>64</v>
      </c>
      <c r="Z65" s="120">
        <f>(幕後結果!$AB$2+幕後結果!$AB$4*幕後結果_最佳化!$N1066)*12/3</f>
        <v>2.1671597513351313</v>
      </c>
      <c r="AA65" s="120">
        <f>(幕後結果!$AC$2+幕後結果!$AC$4*幕後結果_最佳化!$O1066)*12/3</f>
        <v>3.3251804036099539</v>
      </c>
      <c r="AB65" s="120">
        <f>(幕後結果!$AD$2+幕後結果!$AD$4*幕後結果_最佳化!$P1066)*12/3</f>
        <v>2.8293433622102544</v>
      </c>
      <c r="AC65" s="120">
        <f>(幕後結果!$AE$2+幕後結果!$AE$4*幕後結果_最佳化!$Q1066)*12/3</f>
        <v>1.0213673257699116</v>
      </c>
      <c r="AD65" s="120">
        <f>(幕後結果!$AF$2+幕後結果!$AF$4*幕後結果_最佳化!$R1066)*12/3</f>
        <v>0.24305787180930891</v>
      </c>
      <c r="AE65" s="120">
        <f>(幕後結果!$AG$2+幕後結果!$AG$4*幕後結果_最佳化!$S1066)*12/3</f>
        <v>0.81623542508402347</v>
      </c>
      <c r="AF65" s="120">
        <f>(幕後結果!$AH$2+幕後結果!$AH$4*幕後結果_最佳化!$T1066)*12/3</f>
        <v>1.4301838825521511</v>
      </c>
      <c r="AG65" s="120">
        <f>(幕後結果!$AI$2+幕後結果!$AI$4*幕後結果_最佳化!$U1066)*12/3</f>
        <v>0.50400628482620635</v>
      </c>
      <c r="AH65" s="120">
        <f>(幕後結果!$AJ$2+幕後結果!$AJ$4*幕後結果_最佳化!$V1066)*12/3</f>
        <v>-1.0185699735704528</v>
      </c>
      <c r="AI65" s="96">
        <f>(幕後結果!$AK$2+幕後結果!$AK$4*幕後結果_最佳化!$W1066)*12/3</f>
        <v>1.9253318737707144</v>
      </c>
      <c r="AJ65" s="56"/>
      <c r="AK65" s="56"/>
      <c r="AL65" s="56"/>
      <c r="AM65" s="104">
        <v>64</v>
      </c>
      <c r="AN65" s="124">
        <f t="shared" si="1"/>
        <v>0.11805829118809394</v>
      </c>
      <c r="AO65" s="124">
        <f t="shared" si="2"/>
        <v>8.9264730560282071E-2</v>
      </c>
      <c r="AP65" s="124">
        <f t="shared" si="3"/>
        <v>2.6196933928128947E-2</v>
      </c>
      <c r="AQ65" s="124">
        <f t="shared" si="4"/>
        <v>3.4919550675468231E-2</v>
      </c>
      <c r="AR65" s="124">
        <f t="shared" si="5"/>
        <v>0.15708178396757366</v>
      </c>
      <c r="AS65" s="124">
        <f t="shared" si="6"/>
        <v>4.5790595249746519E-2</v>
      </c>
      <c r="AT65" s="124">
        <f t="shared" si="7"/>
        <v>0.10814588303416857</v>
      </c>
      <c r="AU65" s="124">
        <f t="shared" si="8"/>
        <v>0.11077714567464626</v>
      </c>
      <c r="AV65" s="124">
        <f t="shared" si="9"/>
        <v>0.24058322086341716</v>
      </c>
      <c r="AW65" s="124">
        <f t="shared" si="10"/>
        <v>6.9181864858474773E-2</v>
      </c>
      <c r="AX65" s="124">
        <f t="shared" si="11"/>
        <v>1.0000000000000002</v>
      </c>
      <c r="AY65" s="124">
        <f>SUMPRODUCT(AN65:AW65,幕後結果_最佳化!$Z$1005:$AI$1005)</f>
        <v>-0.35209644515066574</v>
      </c>
      <c r="AZ65" s="124">
        <f>(SUMPRODUCT(AN65:AW65,MMULT(AN65:AW65,幕後結果!$AB$9:$AK$18)))*252</f>
        <v>7.0581136077037782E-2</v>
      </c>
      <c r="BA65" s="124">
        <f t="shared" si="12"/>
        <v>0.26567110508491093</v>
      </c>
      <c r="BB65" s="119">
        <f t="shared" si="13"/>
        <v>-1.4867873757833816</v>
      </c>
      <c r="BC65" s="56"/>
      <c r="BD65" s="56"/>
    </row>
    <row r="66" spans="1:56">
      <c r="A66" s="91">
        <v>65</v>
      </c>
      <c r="B66" s="120">
        <v>0.96086462926190808</v>
      </c>
      <c r="C66" s="120">
        <v>0.12469827757813956</v>
      </c>
      <c r="D66" s="120">
        <v>0.44506885253324469</v>
      </c>
      <c r="E66" s="120">
        <v>0.15279284493400369</v>
      </c>
      <c r="F66" s="120">
        <v>0.84413967738989593</v>
      </c>
      <c r="G66" s="120">
        <v>0.55446391356556846</v>
      </c>
      <c r="H66" s="120">
        <v>0.41224178851866622</v>
      </c>
      <c r="I66" s="120">
        <v>0.39583401255841899</v>
      </c>
      <c r="J66" s="120">
        <v>0.73397904166014216</v>
      </c>
      <c r="K66" s="100">
        <v>0.8996889943701134</v>
      </c>
      <c r="L66" s="101"/>
      <c r="M66" s="102">
        <v>65</v>
      </c>
      <c r="N66" s="123">
        <v>1.7608089679144621</v>
      </c>
      <c r="O66" s="123">
        <v>-1.1518163320518542</v>
      </c>
      <c r="P66" s="123">
        <v>-0.13812996380140086</v>
      </c>
      <c r="Q66" s="123">
        <v>-1.0245285565010185</v>
      </c>
      <c r="R66" s="123">
        <v>1.0116181899585266</v>
      </c>
      <c r="S66" s="123">
        <v>0.13694765189479541</v>
      </c>
      <c r="T66" s="123">
        <v>-0.22178201979692283</v>
      </c>
      <c r="U66" s="120">
        <v>-0.26414521381622863</v>
      </c>
      <c r="V66" s="120">
        <v>0.62489204049431657</v>
      </c>
      <c r="W66" s="94">
        <v>1.2797814452024496</v>
      </c>
      <c r="X66" s="56"/>
      <c r="Y66" s="95">
        <v>65</v>
      </c>
      <c r="Z66" s="120">
        <f>(幕後結果!$AB$2+幕後結果!$AB$4*幕後結果_最佳化!$N1067)*12/3</f>
        <v>2.1378427480187572</v>
      </c>
      <c r="AA66" s="120">
        <f>(幕後結果!$AC$2+幕後結果!$AC$4*幕後結果_最佳化!$O1067)*12/3</f>
        <v>1.392236032999808</v>
      </c>
      <c r="AB66" s="120">
        <f>(幕後結果!$AD$2+幕後結果!$AD$4*幕後結果_最佳化!$P1067)*12/3</f>
        <v>0.48659869612619344</v>
      </c>
      <c r="AC66" s="120">
        <f>(幕後結果!$AE$2+幕後結果!$AE$4*幕後結果_最佳化!$Q1067)*12/3</f>
        <v>0.11232269985968335</v>
      </c>
      <c r="AD66" s="120">
        <f>(幕後結果!$AF$2+幕後結果!$AF$4*幕後結果_最佳化!$R1067)*12/3</f>
        <v>-2.75119036548504E-2</v>
      </c>
      <c r="AE66" s="120">
        <f>(幕後結果!$AG$2+幕後結果!$AG$4*幕後結果_最佳化!$S1067)*12/3</f>
        <v>9.6210630614791071E-2</v>
      </c>
      <c r="AF66" s="120">
        <f>(幕後結果!$AH$2+幕後結果!$AH$4*幕後結果_最佳化!$T1067)*12/3</f>
        <v>0.35703180308916155</v>
      </c>
      <c r="AG66" s="120">
        <f>(幕後結果!$AI$2+幕後結果!$AI$4*幕後結果_最佳化!$U1067)*12/3</f>
        <v>-0.46155873949477383</v>
      </c>
      <c r="AH66" s="120">
        <f>(幕後結果!$AJ$2+幕後結果!$AJ$4*幕後結果_最佳化!$V1067)*12/3</f>
        <v>0.32389645750252916</v>
      </c>
      <c r="AI66" s="96">
        <f>(幕後結果!$AK$2+幕後結果!$AK$4*幕後結果_最佳化!$W1067)*12/3</f>
        <v>1.1926820364106812</v>
      </c>
      <c r="AJ66" s="56"/>
      <c r="AK66" s="56"/>
      <c r="AL66" s="56"/>
      <c r="AM66" s="104">
        <v>65</v>
      </c>
      <c r="AN66" s="124">
        <f t="shared" si="1"/>
        <v>0.16163908987564432</v>
      </c>
      <c r="AO66" s="124">
        <f t="shared" si="2"/>
        <v>0.14889526103623038</v>
      </c>
      <c r="AP66" s="124">
        <f t="shared" si="3"/>
        <v>6.6016242771294878E-2</v>
      </c>
      <c r="AQ66" s="124">
        <f t="shared" si="4"/>
        <v>5.6970398055946066E-2</v>
      </c>
      <c r="AR66" s="124">
        <f t="shared" si="5"/>
        <v>0.13125763005055066</v>
      </c>
      <c r="AS66" s="124">
        <f t="shared" si="6"/>
        <v>0.13903628704609411</v>
      </c>
      <c r="AT66" s="124">
        <f t="shared" si="7"/>
        <v>0.11794588925010938</v>
      </c>
      <c r="AU66" s="124">
        <f t="shared" si="8"/>
        <v>0.11221751153868241</v>
      </c>
      <c r="AV66" s="124">
        <f t="shared" si="9"/>
        <v>6.240243183002657E-2</v>
      </c>
      <c r="AW66" s="124">
        <f t="shared" si="10"/>
        <v>3.619258545421129E-3</v>
      </c>
      <c r="AX66" s="124">
        <f t="shared" si="11"/>
        <v>0.99999999999999989</v>
      </c>
      <c r="AY66" s="124">
        <f>SUMPRODUCT(AN66:AW66,幕後結果_最佳化!$Z$1005:$AI$1005)</f>
        <v>-0.11391821426929621</v>
      </c>
      <c r="AZ66" s="124">
        <f>(SUMPRODUCT(AN66:AW66,MMULT(AN66:AW66,幕後結果!$AB$9:$AK$18)))*252</f>
        <v>7.376091154225406E-2</v>
      </c>
      <c r="BA66" s="124">
        <f t="shared" si="12"/>
        <v>0.27158960131465648</v>
      </c>
      <c r="BB66" s="119">
        <f t="shared" si="13"/>
        <v>-0.5774087575893998</v>
      </c>
      <c r="BC66" s="56"/>
      <c r="BD66" s="56"/>
    </row>
    <row r="67" spans="1:56">
      <c r="A67" s="91">
        <v>66</v>
      </c>
      <c r="B67" s="120">
        <v>0.19988153247020812</v>
      </c>
      <c r="C67" s="120">
        <v>0.32117700227510326</v>
      </c>
      <c r="D67" s="120">
        <v>0.9500784532636446</v>
      </c>
      <c r="E67" s="120">
        <v>0.95884419597228376</v>
      </c>
      <c r="F67" s="120">
        <v>0.54107680661643287</v>
      </c>
      <c r="G67" s="120">
        <v>0.64573695792678065</v>
      </c>
      <c r="H67" s="120">
        <v>0.86825064171135735</v>
      </c>
      <c r="I67" s="120">
        <v>0.21211071236468015</v>
      </c>
      <c r="J67" s="120">
        <v>0.78309471490969162</v>
      </c>
      <c r="K67" s="100">
        <v>5.4893873996088915E-2</v>
      </c>
      <c r="L67" s="101"/>
      <c r="M67" s="102">
        <v>66</v>
      </c>
      <c r="N67" s="123">
        <v>-0.84204446482343587</v>
      </c>
      <c r="O67" s="123">
        <v>-0.46441003118158103</v>
      </c>
      <c r="P67" s="123">
        <v>1.6456147837406714</v>
      </c>
      <c r="Q67" s="123">
        <v>1.7374282521198849</v>
      </c>
      <c r="R67" s="123">
        <v>0.10314689485679203</v>
      </c>
      <c r="S67" s="123">
        <v>0.37383633591588739</v>
      </c>
      <c r="T67" s="123">
        <v>1.1181598782515993</v>
      </c>
      <c r="U67" s="120">
        <v>-0.79911898069551923</v>
      </c>
      <c r="V67" s="120">
        <v>0.78268762635365607</v>
      </c>
      <c r="W67" s="94">
        <v>-1.5991478801387069</v>
      </c>
      <c r="X67" s="56"/>
      <c r="Y67" s="95">
        <v>66</v>
      </c>
      <c r="Z67" s="120">
        <f>(幕後結果!$AB$2+幕後結果!$AB$4*幕後結果_最佳化!$N1068)*12/3</f>
        <v>-1.0937309644348434</v>
      </c>
      <c r="AA67" s="120">
        <f>(幕後結果!$AC$2+幕後結果!$AC$4*幕後結果_最佳化!$O1068)*12/3</f>
        <v>0.38682714401766161</v>
      </c>
      <c r="AB67" s="120">
        <f>(幕後結果!$AD$2+幕後結果!$AD$4*幕後結果_最佳化!$P1068)*12/3</f>
        <v>-0.18688311100248056</v>
      </c>
      <c r="AC67" s="120">
        <f>(幕後結果!$AE$2+幕後結果!$AE$4*幕後結果_最佳化!$Q1068)*12/3</f>
        <v>1.6763011645264523</v>
      </c>
      <c r="AD67" s="120">
        <f>(幕後結果!$AF$2+幕後結果!$AF$4*幕後結果_最佳化!$R1068)*12/3</f>
        <v>-0.23107628804642863</v>
      </c>
      <c r="AE67" s="120">
        <f>(幕後結果!$AG$2+幕後結果!$AG$4*幕後結果_最佳化!$S1068)*12/3</f>
        <v>-0.68487711717170774</v>
      </c>
      <c r="AF67" s="120">
        <f>(幕後結果!$AH$2+幕後結果!$AH$4*幕後結果_最佳化!$T1068)*12/3</f>
        <v>1.7861853831858749</v>
      </c>
      <c r="AG67" s="120">
        <f>(幕後結果!$AI$2+幕後結果!$AI$4*幕後結果_最佳化!$U1068)*12/3</f>
        <v>-0.43197016460241083</v>
      </c>
      <c r="AH67" s="120">
        <f>(幕後結果!$AJ$2+幕後結果!$AJ$4*幕後結果_最佳化!$V1068)*12/3</f>
        <v>-8.1414228443596359E-2</v>
      </c>
      <c r="AI67" s="96">
        <f>(幕後結果!$AK$2+幕後結果!$AK$4*幕後結果_最佳化!$W1068)*12/3</f>
        <v>1.005264523242122E-2</v>
      </c>
      <c r="AJ67" s="56"/>
      <c r="AK67" s="56"/>
      <c r="AL67" s="56"/>
      <c r="AM67" s="104">
        <v>66</v>
      </c>
      <c r="AN67" s="124">
        <f t="shared" si="1"/>
        <v>5.2756972791647573E-2</v>
      </c>
      <c r="AO67" s="124">
        <f t="shared" si="2"/>
        <v>0.23236976228595199</v>
      </c>
      <c r="AP67" s="124">
        <f t="shared" si="3"/>
        <v>8.3671780036909338E-2</v>
      </c>
      <c r="AQ67" s="124">
        <f t="shared" si="4"/>
        <v>9.9876425325738663E-2</v>
      </c>
      <c r="AR67" s="124">
        <f t="shared" si="5"/>
        <v>4.6122542301395661E-2</v>
      </c>
      <c r="AS67" s="124">
        <f t="shared" si="6"/>
        <v>0.22330427596209962</v>
      </c>
      <c r="AT67" s="124">
        <f t="shared" si="7"/>
        <v>1.4365485008023484E-2</v>
      </c>
      <c r="AU67" s="124">
        <f t="shared" si="8"/>
        <v>7.3513491473083479E-3</v>
      </c>
      <c r="AV67" s="124">
        <f t="shared" si="9"/>
        <v>0.2063573425410129</v>
      </c>
      <c r="AW67" s="124">
        <f t="shared" si="10"/>
        <v>3.3824064599912343E-2</v>
      </c>
      <c r="AX67" s="124">
        <f t="shared" si="11"/>
        <v>1</v>
      </c>
      <c r="AY67" s="124">
        <f>SUMPRODUCT(AN67:AW67,幕後結果_最佳化!$Z$1005:$AI$1005)</f>
        <v>-0.25231142812963403</v>
      </c>
      <c r="AZ67" s="124">
        <f>(SUMPRODUCT(AN67:AW67,MMULT(AN67:AW67,幕後結果!$AB$9:$AK$18)))*252</f>
        <v>0.10109519601185592</v>
      </c>
      <c r="BA67" s="124">
        <f t="shared" si="12"/>
        <v>0.31795470748497484</v>
      </c>
      <c r="BB67" s="119">
        <f t="shared" si="13"/>
        <v>-0.92847006564161161</v>
      </c>
      <c r="BC67" s="56"/>
      <c r="BD67" s="56"/>
    </row>
    <row r="68" spans="1:56">
      <c r="A68" s="91">
        <v>67</v>
      </c>
      <c r="B68" s="120">
        <v>0.29167471206524631</v>
      </c>
      <c r="C68" s="120">
        <v>0.77300445958625441</v>
      </c>
      <c r="D68" s="120">
        <v>0.87432084234552487</v>
      </c>
      <c r="E68" s="120">
        <v>9.2448593627041165E-2</v>
      </c>
      <c r="F68" s="120">
        <v>0.94984722084254258</v>
      </c>
      <c r="G68" s="120">
        <v>2.3435697868174454E-2</v>
      </c>
      <c r="H68" s="120">
        <v>0.92533242439036623</v>
      </c>
      <c r="I68" s="120">
        <v>5.9870321687715666E-2</v>
      </c>
      <c r="J68" s="120">
        <v>0.2239472207561366</v>
      </c>
      <c r="K68" s="100">
        <v>0.63717602002489993</v>
      </c>
      <c r="L68" s="101"/>
      <c r="M68" s="102">
        <v>67</v>
      </c>
      <c r="N68" s="123">
        <v>-0.54849884206966271</v>
      </c>
      <c r="O68" s="123">
        <v>0.7487779021160994</v>
      </c>
      <c r="P68" s="123">
        <v>1.1470563917251575</v>
      </c>
      <c r="Q68" s="123">
        <v>-1.3258264573994527</v>
      </c>
      <c r="R68" s="123">
        <v>1.6433740861817276</v>
      </c>
      <c r="S68" s="123">
        <v>-1.9874604391403194</v>
      </c>
      <c r="T68" s="123">
        <v>1.44188382064416</v>
      </c>
      <c r="U68" s="120">
        <v>-1.555863125944845</v>
      </c>
      <c r="V68" s="120">
        <v>-0.75892998381181165</v>
      </c>
      <c r="W68" s="94">
        <v>0.35092054210331364</v>
      </c>
      <c r="X68" s="56"/>
      <c r="Y68" s="95">
        <v>67</v>
      </c>
      <c r="Z68" s="120">
        <f>(幕後結果!$AB$2+幕後結果!$AB$4*幕後結果_最佳化!$N1069)*12/3</f>
        <v>-0.72927928000054809</v>
      </c>
      <c r="AA68" s="120">
        <f>(幕後結果!$AC$2+幕後結果!$AC$4*幕後結果_最佳化!$O1069)*12/3</f>
        <v>1.8331869796500646</v>
      </c>
      <c r="AB68" s="120">
        <f>(幕後結果!$AD$2+幕後結果!$AD$4*幕後結果_最佳化!$P1069)*12/3</f>
        <v>0.11184279603164682</v>
      </c>
      <c r="AC68" s="120">
        <f>(幕後結果!$AE$2+幕後結果!$AE$4*幕後結果_最佳化!$Q1069)*12/3</f>
        <v>-0.89796357721095765</v>
      </c>
      <c r="AD68" s="120">
        <f>(幕後結果!$AF$2+幕後結果!$AF$4*幕後結果_最佳化!$R1069)*12/3</f>
        <v>0.28086839535908875</v>
      </c>
      <c r="AE68" s="120">
        <f>(幕後結果!$AG$2+幕後結果!$AG$4*幕後結果_最佳化!$S1069)*12/3</f>
        <v>-2.3729006830006991</v>
      </c>
      <c r="AF68" s="120">
        <f>(幕後結果!$AH$2+幕後結果!$AH$4*幕後結果_最佳化!$T1069)*12/3</f>
        <v>1.109902096268705</v>
      </c>
      <c r="AG68" s="120">
        <f>(幕後結果!$AI$2+幕後結果!$AI$4*幕後結果_最佳化!$U1069)*12/3</f>
        <v>-0.96389627543762602</v>
      </c>
      <c r="AH68" s="120">
        <f>(幕後結果!$AJ$2+幕後結果!$AJ$4*幕後結果_最佳化!$V1069)*12/3</f>
        <v>-2.8759335714487899</v>
      </c>
      <c r="AI68" s="96">
        <f>(幕後結果!$AK$2+幕後結果!$AK$4*幕後結果_最佳化!$W1069)*12/3</f>
        <v>0.98308811371439742</v>
      </c>
      <c r="AJ68" s="56"/>
      <c r="AK68" s="56"/>
      <c r="AL68" s="56"/>
      <c r="AM68" s="104">
        <v>67</v>
      </c>
      <c r="AN68" s="124">
        <f t="shared" ref="AN68:AN131" si="14">B1069/SUM($B1069:$K1069)</f>
        <v>0.11564120270089061</v>
      </c>
      <c r="AO68" s="124">
        <f t="shared" ref="AO68:AO131" si="15">C1069/SUM($B1069:$K1069)</f>
        <v>0.14538137275653787</v>
      </c>
      <c r="AP68" s="124">
        <f t="shared" ref="AP68:AP131" si="16">D1069/SUM($B1069:$K1069)</f>
        <v>0.10310811660677366</v>
      </c>
      <c r="AQ68" s="124">
        <f t="shared" ref="AQ68:AQ131" si="17">E1069/SUM($B1069:$K1069)</f>
        <v>1.5858198625617617E-2</v>
      </c>
      <c r="AR68" s="124">
        <f t="shared" ref="AR68:AR131" si="18">F1069/SUM($B1069:$K1069)</f>
        <v>0.10017291379786011</v>
      </c>
      <c r="AS68" s="124">
        <f t="shared" ref="AS68:AS131" si="19">G1069/SUM($B1069:$K1069)</f>
        <v>2.2314599098900892E-2</v>
      </c>
      <c r="AT68" s="124">
        <f t="shared" ref="AT68:AT131" si="20">H1069/SUM($B1069:$K1069)</f>
        <v>6.0958425513292551E-2</v>
      </c>
      <c r="AU68" s="124">
        <f t="shared" ref="AU68:AU131" si="21">I1069/SUM($B1069:$K1069)</f>
        <v>0.14555264078356958</v>
      </c>
      <c r="AV68" s="124">
        <f t="shared" ref="AV68:AV131" si="22">J1069/SUM($B1069:$K1069)</f>
        <v>0.17156547900126357</v>
      </c>
      <c r="AW68" s="124">
        <f t="shared" ref="AW68:AW131" si="23">K1069/SUM($B1069:$K1069)</f>
        <v>0.11944705111529369</v>
      </c>
      <c r="AX68" s="124">
        <f t="shared" ref="AX68:AX131" si="24">SUM(AN68:AW68)</f>
        <v>1</v>
      </c>
      <c r="AY68" s="124">
        <f>SUMPRODUCT(AN68:AW68,幕後結果_最佳化!$Z$1005:$AI$1005)</f>
        <v>-0.182246737011382</v>
      </c>
      <c r="AZ68" s="124">
        <f>(SUMPRODUCT(AN68:AW68,MMULT(AN68:AW68,幕後結果!$AB$9:$AK$18)))*252</f>
        <v>7.1366755952256153E-2</v>
      </c>
      <c r="BA68" s="124">
        <f t="shared" ref="BA68:BA131" si="25">AZ68^0.5</f>
        <v>0.26714557071427586</v>
      </c>
      <c r="BB68" s="119">
        <f t="shared" ref="BB68:BB131" si="26">(AY68-$BC$2)/$BA68</f>
        <v>-0.84278671141505279</v>
      </c>
      <c r="BC68" s="56"/>
      <c r="BD68" s="56"/>
    </row>
    <row r="69" spans="1:56">
      <c r="A69" s="91">
        <v>68</v>
      </c>
      <c r="B69" s="120">
        <v>3.6319392092738489E-3</v>
      </c>
      <c r="C69" s="120">
        <v>0.2718574782801475</v>
      </c>
      <c r="D69" s="120">
        <v>0.36250019424496704</v>
      </c>
      <c r="E69" s="120">
        <v>0.51220861558408948</v>
      </c>
      <c r="F69" s="120">
        <v>0.63933632689962239</v>
      </c>
      <c r="G69" s="120">
        <v>0.82607729441153066</v>
      </c>
      <c r="H69" s="120">
        <v>0.38088504212431529</v>
      </c>
      <c r="I69" s="120">
        <v>0.47783158301552375</v>
      </c>
      <c r="J69" s="120">
        <v>0.80006548414608525</v>
      </c>
      <c r="K69" s="100">
        <v>0.52939425104804738</v>
      </c>
      <c r="L69" s="101"/>
      <c r="M69" s="102">
        <v>68</v>
      </c>
      <c r="N69" s="123">
        <v>-2.6844981552267431</v>
      </c>
      <c r="O69" s="123">
        <v>-0.60720487627385633</v>
      </c>
      <c r="P69" s="123">
        <v>-0.35178382695619093</v>
      </c>
      <c r="Q69" s="123">
        <v>3.0607239171768698E-2</v>
      </c>
      <c r="R69" s="123">
        <v>0.35668538727491178</v>
      </c>
      <c r="S69" s="123">
        <v>0.93877668621844912</v>
      </c>
      <c r="T69" s="123">
        <v>-0.30315717412447646</v>
      </c>
      <c r="U69" s="120">
        <v>-5.5596608903926419E-2</v>
      </c>
      <c r="V69" s="120">
        <v>0.841855160361902</v>
      </c>
      <c r="W69" s="94">
        <v>7.3747253965265977E-2</v>
      </c>
      <c r="X69" s="56"/>
      <c r="Y69" s="95">
        <v>68</v>
      </c>
      <c r="Z69" s="120">
        <f>(幕後結果!$AB$2+幕後結果!$AB$4*幕後結果_最佳化!$N1070)*12/3</f>
        <v>-3.3812300750004014</v>
      </c>
      <c r="AA69" s="120">
        <f>(幕後結果!$AC$2+幕後結果!$AC$4*幕後結果_最佳化!$O1070)*12/3</f>
        <v>-0.97484891434682963</v>
      </c>
      <c r="AB69" s="120">
        <f>(幕後結果!$AD$2+幕後結果!$AD$4*幕後結果_最佳化!$P1070)*12/3</f>
        <v>-4.3340140403615131</v>
      </c>
      <c r="AC69" s="120">
        <f>(幕後結果!$AE$2+幕後結果!$AE$4*幕後結果_最佳化!$Q1070)*12/3</f>
        <v>-0.30456600665305944</v>
      </c>
      <c r="AD69" s="120">
        <f>(幕後結果!$AF$2+幕後結果!$AF$4*幕後結果_最佳化!$R1070)*12/3</f>
        <v>-0.60257749453914322</v>
      </c>
      <c r="AE69" s="120">
        <f>(幕後結果!$AG$2+幕後結果!$AG$4*幕後結果_最佳化!$S1070)*12/3</f>
        <v>-1.0031837883566215</v>
      </c>
      <c r="AF69" s="120">
        <f>(幕後結果!$AH$2+幕後結果!$AH$4*幕後結果_最佳化!$T1070)*12/3</f>
        <v>-0.49562926423842818</v>
      </c>
      <c r="AG69" s="120">
        <f>(幕後結果!$AI$2+幕後結果!$AI$4*幕後結果_最佳化!$U1070)*12/3</f>
        <v>-0.22471258158420407</v>
      </c>
      <c r="AH69" s="120">
        <f>(幕後結果!$AJ$2+幕後結果!$AJ$4*幕後結果_最佳化!$V1070)*12/3</f>
        <v>-1.2757522026048367</v>
      </c>
      <c r="AI69" s="96">
        <f>(幕後結果!$AK$2+幕後結果!$AK$4*幕後結果_最佳化!$W1070)*12/3</f>
        <v>0.44306563655759285</v>
      </c>
      <c r="AJ69" s="56"/>
      <c r="AK69" s="56"/>
      <c r="AL69" s="56"/>
      <c r="AM69" s="104">
        <v>68</v>
      </c>
      <c r="AN69" s="124">
        <f t="shared" si="14"/>
        <v>5.0478395905039372E-2</v>
      </c>
      <c r="AO69" s="124">
        <f t="shared" si="15"/>
        <v>0.17678223180285865</v>
      </c>
      <c r="AP69" s="124">
        <f t="shared" si="16"/>
        <v>3.346507650200458E-2</v>
      </c>
      <c r="AQ69" s="124">
        <f t="shared" si="17"/>
        <v>0.2119463697213558</v>
      </c>
      <c r="AR69" s="124">
        <f t="shared" si="18"/>
        <v>1.3581417757020235E-2</v>
      </c>
      <c r="AS69" s="124">
        <f t="shared" si="19"/>
        <v>1.4927097925563348E-3</v>
      </c>
      <c r="AT69" s="124">
        <f t="shared" si="20"/>
        <v>0.19652225827928635</v>
      </c>
      <c r="AU69" s="124">
        <f t="shared" si="21"/>
        <v>0.21042456513880778</v>
      </c>
      <c r="AV69" s="124">
        <f t="shared" si="22"/>
        <v>3.9958734279181361E-2</v>
      </c>
      <c r="AW69" s="124">
        <f t="shared" si="23"/>
        <v>6.5348240821889642E-2</v>
      </c>
      <c r="AX69" s="124">
        <f t="shared" si="24"/>
        <v>1.0000000000000002</v>
      </c>
      <c r="AY69" s="124">
        <f>SUMPRODUCT(AN69:AW69,幕後結果_最佳化!$Z$1005:$AI$1005)</f>
        <v>0.29178253914817642</v>
      </c>
      <c r="AZ69" s="124">
        <f>(SUMPRODUCT(AN69:AW69,MMULT(AN69:AW69,幕後結果!$AB$9:$AK$18)))*252</f>
        <v>5.5163634030902152E-2</v>
      </c>
      <c r="BA69" s="124">
        <f t="shared" si="25"/>
        <v>0.23486939781696156</v>
      </c>
      <c r="BB69" s="119">
        <f t="shared" si="26"/>
        <v>1.0596635468965421</v>
      </c>
      <c r="BC69" s="56"/>
      <c r="BD69" s="56"/>
    </row>
    <row r="70" spans="1:56">
      <c r="A70" s="91">
        <v>69</v>
      </c>
      <c r="B70" s="120">
        <v>0.1710551402753222</v>
      </c>
      <c r="C70" s="120">
        <v>0.76561430445219925</v>
      </c>
      <c r="D70" s="120">
        <v>0.65189286590970652</v>
      </c>
      <c r="E70" s="120">
        <v>0.21879353586554839</v>
      </c>
      <c r="F70" s="120">
        <v>9.3359789733076681E-2</v>
      </c>
      <c r="G70" s="120">
        <v>0.2268292116694075</v>
      </c>
      <c r="H70" s="120">
        <v>0.20609198684344632</v>
      </c>
      <c r="I70" s="120">
        <v>0.44527382160561113</v>
      </c>
      <c r="J70" s="120">
        <v>0.87293693783458703</v>
      </c>
      <c r="K70" s="100">
        <v>0.13635137855368828</v>
      </c>
      <c r="L70" s="101"/>
      <c r="M70" s="102">
        <v>69</v>
      </c>
      <c r="N70" s="123">
        <v>-0.9500038811250856</v>
      </c>
      <c r="O70" s="123">
        <v>0.72447952788535408</v>
      </c>
      <c r="P70" s="123">
        <v>0.39043586964707705</v>
      </c>
      <c r="Q70" s="123">
        <v>-0.77627425324677846</v>
      </c>
      <c r="R70" s="123">
        <v>-1.3203458335931744</v>
      </c>
      <c r="S70" s="123">
        <v>-0.74932984557377902</v>
      </c>
      <c r="T70" s="123">
        <v>-0.82005636864638587</v>
      </c>
      <c r="U70" s="120">
        <v>-0.13761127618883351</v>
      </c>
      <c r="V70" s="120">
        <v>1.1403845557371717</v>
      </c>
      <c r="W70" s="94">
        <v>-1.0968596332530802</v>
      </c>
      <c r="X70" s="56"/>
      <c r="Y70" s="95">
        <v>69</v>
      </c>
      <c r="Z70" s="120">
        <f>(幕後結果!$AB$2+幕後結果!$AB$4*幕後結果_最佳化!$N1071)*12/3</f>
        <v>-1.2277680205918111</v>
      </c>
      <c r="AA70" s="120">
        <f>(幕後結果!$AC$2+幕後結果!$AC$4*幕後結果_最佳化!$O1071)*12/3</f>
        <v>1.5434949136485134</v>
      </c>
      <c r="AB70" s="120">
        <f>(幕後結果!$AD$2+幕後結果!$AD$4*幕後結果_最佳化!$P1071)*12/3</f>
        <v>-1.1252142345135934</v>
      </c>
      <c r="AC70" s="120">
        <f>(幕後結果!$AE$2+幕後結果!$AE$4*幕後結果_最佳化!$Q1071)*12/3</f>
        <v>-0.51705714276845249</v>
      </c>
      <c r="AD70" s="120">
        <f>(幕後結果!$AF$2+幕後結果!$AF$4*幕後結果_最佳化!$R1071)*12/3</f>
        <v>-1.4543566155517744</v>
      </c>
      <c r="AE70" s="120">
        <f>(幕後結果!$AG$2+幕後結果!$AG$4*幕後結果_最佳化!$S1071)*12/3</f>
        <v>-2.0464094927128889</v>
      </c>
      <c r="AF70" s="120">
        <f>(幕後結果!$AH$2+幕後結果!$AH$4*幕後結果_最佳化!$T1071)*12/3</f>
        <v>-0.8617279671028677</v>
      </c>
      <c r="AG70" s="120">
        <f>(幕後結果!$AI$2+幕後結果!$AI$4*幕後結果_最佳化!$U1071)*12/3</f>
        <v>-0.56385135361970029</v>
      </c>
      <c r="AH70" s="120">
        <f>(幕後結果!$AJ$2+幕後結果!$AJ$4*幕後結果_最佳化!$V1071)*12/3</f>
        <v>-1.2842839789236993</v>
      </c>
      <c r="AI70" s="96">
        <f>(幕後結果!$AK$2+幕後結果!$AK$4*幕後結果_最佳化!$W1071)*12/3</f>
        <v>-0.15769353470530845</v>
      </c>
      <c r="AJ70" s="56"/>
      <c r="AK70" s="56"/>
      <c r="AL70" s="56"/>
      <c r="AM70" s="104">
        <v>69</v>
      </c>
      <c r="AN70" s="124">
        <f t="shared" si="14"/>
        <v>0.12445866023019311</v>
      </c>
      <c r="AO70" s="124">
        <f t="shared" si="15"/>
        <v>0.1375642940221381</v>
      </c>
      <c r="AP70" s="124">
        <f t="shared" si="16"/>
        <v>0.12948192928471072</v>
      </c>
      <c r="AQ70" s="124">
        <f t="shared" si="17"/>
        <v>0.10176391861165546</v>
      </c>
      <c r="AR70" s="124">
        <f t="shared" si="18"/>
        <v>4.9631394002202047E-4</v>
      </c>
      <c r="AS70" s="124">
        <f t="shared" si="19"/>
        <v>7.9851492642205604E-2</v>
      </c>
      <c r="AT70" s="124">
        <f t="shared" si="20"/>
        <v>2.9181097572340598E-2</v>
      </c>
      <c r="AU70" s="124">
        <f t="shared" si="21"/>
        <v>0.12228701093832348</v>
      </c>
      <c r="AV70" s="124">
        <f t="shared" si="22"/>
        <v>0.14597293740670428</v>
      </c>
      <c r="AW70" s="124">
        <f t="shared" si="23"/>
        <v>0.12894234535170671</v>
      </c>
      <c r="AX70" s="124">
        <f t="shared" si="24"/>
        <v>1</v>
      </c>
      <c r="AY70" s="124">
        <f>SUMPRODUCT(AN70:AW70,幕後結果_最佳化!$Z$1005:$AI$1005)</f>
        <v>-0.1409349282604852</v>
      </c>
      <c r="AZ70" s="124">
        <f>(SUMPRODUCT(AN70:AW70,MMULT(AN70:AW70,幕後結果!$AB$9:$AK$18)))*252</f>
        <v>7.8946724920739286E-2</v>
      </c>
      <c r="BA70" s="124">
        <f t="shared" si="25"/>
        <v>0.28097459835497457</v>
      </c>
      <c r="BB70" s="119">
        <f t="shared" si="26"/>
        <v>-0.65427597133970761</v>
      </c>
      <c r="BC70" s="56"/>
      <c r="BD70" s="56"/>
    </row>
    <row r="71" spans="1:56">
      <c r="A71" s="91">
        <v>70</v>
      </c>
      <c r="B71" s="120">
        <v>0.48923300932498548</v>
      </c>
      <c r="C71" s="120">
        <v>0.88029294303864836</v>
      </c>
      <c r="D71" s="120">
        <v>0.1429020607344953</v>
      </c>
      <c r="E71" s="120">
        <v>0.72910296277886943</v>
      </c>
      <c r="F71" s="120">
        <v>7.6214003682157694E-2</v>
      </c>
      <c r="G71" s="120">
        <v>0.2589482132279759</v>
      </c>
      <c r="H71" s="120">
        <v>0.46739241981197166</v>
      </c>
      <c r="I71" s="120">
        <v>0.85071202575908944</v>
      </c>
      <c r="J71" s="120">
        <v>0.14993688700535102</v>
      </c>
      <c r="K71" s="100">
        <v>0.61857084508141225</v>
      </c>
      <c r="L71" s="101"/>
      <c r="M71" s="102">
        <v>70</v>
      </c>
      <c r="N71" s="123">
        <v>-2.6992120529282244E-2</v>
      </c>
      <c r="O71" s="123">
        <v>1.1764524726980314</v>
      </c>
      <c r="P71" s="123">
        <v>-1.0673714807395331</v>
      </c>
      <c r="Q71" s="123">
        <v>0.61010225276888475</v>
      </c>
      <c r="R71" s="123">
        <v>-1.4310077033872555</v>
      </c>
      <c r="S71" s="123">
        <v>-0.64659139840042612</v>
      </c>
      <c r="T71" s="123">
        <v>-8.1826302764892556E-2</v>
      </c>
      <c r="U71" s="120">
        <v>1.0394920608450502</v>
      </c>
      <c r="V71" s="120">
        <v>-1.0367041142398115</v>
      </c>
      <c r="W71" s="94">
        <v>0.30172945824679143</v>
      </c>
      <c r="X71" s="56"/>
      <c r="Y71" s="95">
        <v>70</v>
      </c>
      <c r="Z71" s="120">
        <f>(幕後結果!$AB$2+幕後結果!$AB$4*幕後結果_最佳化!$N1072)*12/3</f>
        <v>-8.1802402893016227E-2</v>
      </c>
      <c r="AA71" s="120">
        <f>(幕後結果!$AC$2+幕後結果!$AC$4*幕後結果_最佳化!$O1072)*12/3</f>
        <v>2.6185450902020984</v>
      </c>
      <c r="AB71" s="120">
        <f>(幕後結果!$AD$2+幕後結果!$AD$4*幕後結果_最佳化!$P1072)*12/3</f>
        <v>-1.4618712961274245</v>
      </c>
      <c r="AC71" s="120">
        <f>(幕後結果!$AE$2+幕後結果!$AE$4*幕後結果_最佳化!$Q1072)*12/3</f>
        <v>1.0096881915823332</v>
      </c>
      <c r="AD71" s="120">
        <f>(幕後結果!$AF$2+幕後結果!$AF$4*幕後結果_最佳化!$R1072)*12/3</f>
        <v>-1.1025286563452026</v>
      </c>
      <c r="AE71" s="120">
        <f>(幕後結果!$AG$2+幕後結果!$AG$4*幕後結果_最佳化!$S1072)*12/3</f>
        <v>-1.8642901310611049</v>
      </c>
      <c r="AF71" s="120">
        <f>(幕後結果!$AH$2+幕後結果!$AH$4*幕後結果_最佳化!$T1072)*12/3</f>
        <v>0.41404592930664119</v>
      </c>
      <c r="AG71" s="120">
        <f>(幕後結果!$AI$2+幕後結果!$AI$4*幕後結果_最佳化!$U1072)*12/3</f>
        <v>2.769788839107834E-3</v>
      </c>
      <c r="AH71" s="120">
        <f>(幕後結果!$AJ$2+幕後結果!$AJ$4*幕後結果_最佳化!$V1072)*12/3</f>
        <v>-4.114274518416126</v>
      </c>
      <c r="AI71" s="96">
        <f>(幕後結果!$AK$2+幕後結果!$AK$4*幕後結果_最佳化!$W1072)*12/3</f>
        <v>0.86697669977452996</v>
      </c>
      <c r="AJ71" s="56"/>
      <c r="AK71" s="56"/>
      <c r="AL71" s="56"/>
      <c r="AM71" s="104">
        <v>70</v>
      </c>
      <c r="AN71" s="124">
        <f t="shared" si="14"/>
        <v>4.7504382069325508E-2</v>
      </c>
      <c r="AO71" s="124">
        <f t="shared" si="15"/>
        <v>0.15880121511734974</v>
      </c>
      <c r="AP71" s="124">
        <f t="shared" si="16"/>
        <v>0.13971603537615615</v>
      </c>
      <c r="AQ71" s="124">
        <f t="shared" si="17"/>
        <v>7.9620863001005668E-2</v>
      </c>
      <c r="AR71" s="124">
        <f t="shared" si="18"/>
        <v>8.8601512236637842E-2</v>
      </c>
      <c r="AS71" s="124">
        <f t="shared" si="19"/>
        <v>9.917853630238832E-2</v>
      </c>
      <c r="AT71" s="124">
        <f t="shared" si="20"/>
        <v>3.0002757908060187E-2</v>
      </c>
      <c r="AU71" s="124">
        <f t="shared" si="21"/>
        <v>8.4485430781795032E-2</v>
      </c>
      <c r="AV71" s="124">
        <f t="shared" si="22"/>
        <v>0.14158434950847795</v>
      </c>
      <c r="AW71" s="124">
        <f t="shared" si="23"/>
        <v>0.1305049176988036</v>
      </c>
      <c r="AX71" s="124">
        <f t="shared" si="24"/>
        <v>0.99999999999999989</v>
      </c>
      <c r="AY71" s="124">
        <f>SUMPRODUCT(AN71:AW71,幕後結果_最佳化!$Z$1005:$AI$1005)</f>
        <v>-0.1616775855773489</v>
      </c>
      <c r="AZ71" s="124">
        <f>(SUMPRODUCT(AN71:AW71,MMULT(AN71:AW71,幕後結果!$AB$9:$AK$18)))*252</f>
        <v>7.4524767067977601E-2</v>
      </c>
      <c r="BA71" s="124">
        <f t="shared" si="25"/>
        <v>0.2729922472671662</v>
      </c>
      <c r="BB71" s="119">
        <f t="shared" si="26"/>
        <v>-0.74938972672413395</v>
      </c>
      <c r="BC71" s="56"/>
      <c r="BD71" s="56"/>
    </row>
    <row r="72" spans="1:56">
      <c r="A72" s="91">
        <v>71</v>
      </c>
      <c r="B72" s="120">
        <v>0.52870971676384393</v>
      </c>
      <c r="C72" s="120">
        <v>0.43898097693710891</v>
      </c>
      <c r="D72" s="120">
        <v>0.16283107200835967</v>
      </c>
      <c r="E72" s="120">
        <v>8.3442803999309589E-2</v>
      </c>
      <c r="F72" s="120">
        <v>0.85643901001418188</v>
      </c>
      <c r="G72" s="120">
        <v>0.96483706855113227</v>
      </c>
      <c r="H72" s="120">
        <v>9.5484697698811516E-2</v>
      </c>
      <c r="I72" s="120">
        <v>0.80781904514400082</v>
      </c>
      <c r="J72" s="120">
        <v>0.20599243575623438</v>
      </c>
      <c r="K72" s="100">
        <v>0.77234197863138809</v>
      </c>
      <c r="L72" s="101"/>
      <c r="M72" s="102">
        <v>71</v>
      </c>
      <c r="N72" s="123">
        <v>7.2026816899017285E-2</v>
      </c>
      <c r="O72" s="123">
        <v>-0.15355330943189635</v>
      </c>
      <c r="P72" s="123">
        <v>-0.9828888541917743</v>
      </c>
      <c r="Q72" s="123">
        <v>-1.382280444684</v>
      </c>
      <c r="R72" s="123">
        <v>1.0644564345659262</v>
      </c>
      <c r="S72" s="123">
        <v>1.8098060918894714</v>
      </c>
      <c r="T72" s="123">
        <v>-1.3077167633090854</v>
      </c>
      <c r="U72" s="120">
        <v>0.86988745883390639</v>
      </c>
      <c r="V72" s="120">
        <v>-0.82040569233198668</v>
      </c>
      <c r="W72" s="94">
        <v>0.74658179186081752</v>
      </c>
      <c r="X72" s="56"/>
      <c r="Y72" s="95">
        <v>71</v>
      </c>
      <c r="Z72" s="120">
        <f>(幕後結果!$AB$2+幕後結果!$AB$4*幕後結果_最佳化!$N1073)*12/3</f>
        <v>4.1134598170386602E-2</v>
      </c>
      <c r="AA72" s="120">
        <f>(幕後結果!$AC$2+幕後結果!$AC$4*幕後結果_最佳化!$O1073)*12/3</f>
        <v>1.3102489265408259</v>
      </c>
      <c r="AB72" s="120">
        <f>(幕後結果!$AD$2+幕後結果!$AD$4*幕後結果_最佳化!$P1073)*12/3</f>
        <v>-1.8161838546648268</v>
      </c>
      <c r="AC72" s="120">
        <f>(幕後結果!$AE$2+幕後結果!$AE$4*幕後結果_最佳化!$Q1073)*12/3</f>
        <v>-0.68962937973369642</v>
      </c>
      <c r="AD72" s="120">
        <f>(幕後結果!$AF$2+幕後結果!$AF$4*幕後結果_最佳化!$R1073)*12/3</f>
        <v>-0.11618550412453915</v>
      </c>
      <c r="AE72" s="120">
        <f>(幕後結果!$AG$2+幕後結果!$AG$4*幕後結果_最佳化!$S1073)*12/3</f>
        <v>1.191589974842878</v>
      </c>
      <c r="AF72" s="120">
        <f>(幕後結果!$AH$2+幕後結果!$AH$4*幕後結果_最佳化!$T1073)*12/3</f>
        <v>-0.67105823859549663</v>
      </c>
      <c r="AG72" s="120">
        <f>(幕後結果!$AI$2+幕後結果!$AI$4*幕後結果_最佳化!$U1073)*12/3</f>
        <v>0.14182482080839937</v>
      </c>
      <c r="AH72" s="120">
        <f>(幕後結果!$AJ$2+幕後結果!$AJ$4*幕後結果_最佳化!$V1073)*12/3</f>
        <v>-2.2317921125624616</v>
      </c>
      <c r="AI72" s="96">
        <f>(幕後結果!$AK$2+幕後結果!$AK$4*幕後結果_最佳化!$W1073)*12/3</f>
        <v>1.0462584814870466</v>
      </c>
      <c r="AJ72" s="56"/>
      <c r="AK72" s="56"/>
      <c r="AL72" s="56"/>
      <c r="AM72" s="104">
        <v>71</v>
      </c>
      <c r="AN72" s="124">
        <f t="shared" si="14"/>
        <v>8.7563175482293809E-2</v>
      </c>
      <c r="AO72" s="124">
        <f t="shared" si="15"/>
        <v>9.2359169343294537E-2</v>
      </c>
      <c r="AP72" s="124">
        <f t="shared" si="16"/>
        <v>0.10884005593590228</v>
      </c>
      <c r="AQ72" s="124">
        <f t="shared" si="17"/>
        <v>0.12078494679668958</v>
      </c>
      <c r="AR72" s="124">
        <f t="shared" si="18"/>
        <v>0.13150029873729271</v>
      </c>
      <c r="AS72" s="124">
        <f t="shared" si="19"/>
        <v>5.5579155260262435E-2</v>
      </c>
      <c r="AT72" s="124">
        <f t="shared" si="20"/>
        <v>0.11732721607082178</v>
      </c>
      <c r="AU72" s="124">
        <f t="shared" si="21"/>
        <v>3.9918248482299988E-2</v>
      </c>
      <c r="AV72" s="124">
        <f t="shared" si="22"/>
        <v>0.14065931043833715</v>
      </c>
      <c r="AW72" s="124">
        <f t="shared" si="23"/>
        <v>0.10546842345280576</v>
      </c>
      <c r="AX72" s="124">
        <f t="shared" si="24"/>
        <v>1</v>
      </c>
      <c r="AY72" s="124">
        <f>SUMPRODUCT(AN72:AW72,幕後結果_最佳化!$Z$1005:$AI$1005)</f>
        <v>-0.1596438590267677</v>
      </c>
      <c r="AZ72" s="124">
        <f>(SUMPRODUCT(AN72:AW72,MMULT(AN72:AW72,幕後結果!$AB$9:$AK$18)))*252</f>
        <v>7.0125728792634054E-2</v>
      </c>
      <c r="BA72" s="124">
        <f t="shared" si="25"/>
        <v>0.26481262959427382</v>
      </c>
      <c r="BB72" s="119">
        <f t="shared" si="26"/>
        <v>-0.7648572476965706</v>
      </c>
      <c r="BC72" s="56"/>
      <c r="BD72" s="56"/>
    </row>
    <row r="73" spans="1:56">
      <c r="A73" s="91">
        <v>72</v>
      </c>
      <c r="B73" s="120">
        <v>0.88201910329229927</v>
      </c>
      <c r="C73" s="120">
        <v>0.26500973766306291</v>
      </c>
      <c r="D73" s="120">
        <v>0.96963455656488517</v>
      </c>
      <c r="E73" s="120">
        <v>0.36935730165654723</v>
      </c>
      <c r="F73" s="120">
        <v>0.43976744599154438</v>
      </c>
      <c r="G73" s="120">
        <v>0.48201561399791903</v>
      </c>
      <c r="H73" s="120">
        <v>0.88311615740685823</v>
      </c>
      <c r="I73" s="120">
        <v>0.35405770966798356</v>
      </c>
      <c r="J73" s="120">
        <v>0.32956243820468778</v>
      </c>
      <c r="K73" s="100">
        <v>0.56305883001387214</v>
      </c>
      <c r="L73" s="101"/>
      <c r="M73" s="102">
        <v>72</v>
      </c>
      <c r="N73" s="123">
        <v>1.1851407706666728</v>
      </c>
      <c r="O73" s="123">
        <v>-0.62797628534446026</v>
      </c>
      <c r="P73" s="123">
        <v>1.8754496735265282</v>
      </c>
      <c r="Q73" s="123">
        <v>-0.33355602909444054</v>
      </c>
      <c r="R73" s="123">
        <v>-0.15155884916549447</v>
      </c>
      <c r="S73" s="123">
        <v>-4.5095450141890883E-2</v>
      </c>
      <c r="T73" s="123">
        <v>1.1907094031976992</v>
      </c>
      <c r="U73" s="120">
        <v>-0.37438833628724993</v>
      </c>
      <c r="V73" s="120">
        <v>-0.44112172505336872</v>
      </c>
      <c r="W73" s="94">
        <v>0.15872906239482987</v>
      </c>
      <c r="X73" s="56"/>
      <c r="Y73" s="95">
        <v>72</v>
      </c>
      <c r="Z73" s="120">
        <f>(幕後結果!$AB$2+幕後結果!$AB$4*幕後結果_最佳化!$N1074)*12/3</f>
        <v>1.4231216692507231</v>
      </c>
      <c r="AA73" s="120">
        <f>(幕後結果!$AC$2+幕後結果!$AC$4*幕後結果_最佳化!$O1074)*12/3</f>
        <v>1.5538526007450992</v>
      </c>
      <c r="AB73" s="120">
        <f>(幕後結果!$AD$2+幕後結果!$AD$4*幕後結果_最佳化!$P1074)*12/3</f>
        <v>2.185019298556683</v>
      </c>
      <c r="AC73" s="120">
        <f>(幕後結果!$AE$2+幕後結果!$AE$4*幕後結果_最佳化!$Q1074)*12/3</f>
        <v>0.47656750279448373</v>
      </c>
      <c r="AD73" s="120">
        <f>(幕後結果!$AF$2+幕後結果!$AF$4*幕後結果_最佳化!$R1074)*12/3</f>
        <v>-0.6048658699728523</v>
      </c>
      <c r="AE73" s="120">
        <f>(幕後結果!$AG$2+幕後結果!$AG$4*幕後結果_最佳化!$S1074)*12/3</f>
        <v>-0.21355283537913561</v>
      </c>
      <c r="AF73" s="120">
        <f>(幕後結果!$AH$2+幕後結果!$AH$4*幕後結果_最佳化!$T1074)*12/3</f>
        <v>1.7121451023846062</v>
      </c>
      <c r="AG73" s="120">
        <f>(幕後結果!$AI$2+幕後結果!$AI$4*幕後結果_最佳化!$U1074)*12/3</f>
        <v>-0.56667358314102889</v>
      </c>
      <c r="AH73" s="120">
        <f>(幕後結果!$AJ$2+幕後結果!$AJ$4*幕後結果_最佳化!$V1074)*12/3</f>
        <v>-1.0630680618612538</v>
      </c>
      <c r="AI73" s="96">
        <f>(幕後結果!$AK$2+幕後結果!$AK$4*幕後結果_最佳化!$W1074)*12/3</f>
        <v>0.84237803103666786</v>
      </c>
      <c r="AJ73" s="56"/>
      <c r="AK73" s="56"/>
      <c r="AL73" s="56"/>
      <c r="AM73" s="104">
        <v>72</v>
      </c>
      <c r="AN73" s="124">
        <f t="shared" si="14"/>
        <v>0.14173053112917339</v>
      </c>
      <c r="AO73" s="124">
        <f t="shared" si="15"/>
        <v>0.10281275157011847</v>
      </c>
      <c r="AP73" s="124">
        <f t="shared" si="16"/>
        <v>0.13501706468945437</v>
      </c>
      <c r="AQ73" s="124">
        <f t="shared" si="17"/>
        <v>0.13499154462064245</v>
      </c>
      <c r="AR73" s="124">
        <f t="shared" si="18"/>
        <v>3.6959087346948374E-3</v>
      </c>
      <c r="AS73" s="124">
        <f t="shared" si="19"/>
        <v>8.2799477127376814E-2</v>
      </c>
      <c r="AT73" s="124">
        <f t="shared" si="20"/>
        <v>4.2394930341512739E-2</v>
      </c>
      <c r="AU73" s="124">
        <f t="shared" si="21"/>
        <v>9.1476149432060269E-2</v>
      </c>
      <c r="AV73" s="124">
        <f t="shared" si="22"/>
        <v>0.14636173281843126</v>
      </c>
      <c r="AW73" s="124">
        <f t="shared" si="23"/>
        <v>0.11871990953653529</v>
      </c>
      <c r="AX73" s="124">
        <f t="shared" si="24"/>
        <v>0.99999999999999989</v>
      </c>
      <c r="AY73" s="124">
        <f>SUMPRODUCT(AN73:AW73,幕後結果_最佳化!$Z$1005:$AI$1005)</f>
        <v>-0.17756202525114784</v>
      </c>
      <c r="AZ73" s="124">
        <f>(SUMPRODUCT(AN73:AW73,MMULT(AN73:AW73,幕後結果!$AB$9:$AK$18)))*252</f>
        <v>8.1936967631310254E-2</v>
      </c>
      <c r="BA73" s="124">
        <f t="shared" si="25"/>
        <v>0.28624634081732864</v>
      </c>
      <c r="BB73" s="119">
        <f t="shared" si="26"/>
        <v>-0.77018285935692776</v>
      </c>
      <c r="BC73" s="56"/>
      <c r="BD73" s="56"/>
    </row>
    <row r="74" spans="1:56">
      <c r="A74" s="91">
        <v>73</v>
      </c>
      <c r="B74" s="120">
        <v>0.72480971628520208</v>
      </c>
      <c r="C74" s="120">
        <v>0.45117530961295116</v>
      </c>
      <c r="D74" s="120">
        <v>0.12675780248484991</v>
      </c>
      <c r="E74" s="120">
        <v>8.5717394023019589E-2</v>
      </c>
      <c r="F74" s="120">
        <v>0.97066075708000876</v>
      </c>
      <c r="G74" s="120">
        <v>0.88664037366547643</v>
      </c>
      <c r="H74" s="120">
        <v>0.7824113616964874</v>
      </c>
      <c r="I74" s="120">
        <v>0.64209016267153873</v>
      </c>
      <c r="J74" s="120">
        <v>0.59783802401741348</v>
      </c>
      <c r="K74" s="100">
        <v>0.79528573916891698</v>
      </c>
      <c r="L74" s="101"/>
      <c r="M74" s="102">
        <v>73</v>
      </c>
      <c r="N74" s="123">
        <v>0.59718995126157393</v>
      </c>
      <c r="O74" s="123">
        <v>-0.12269247966978161</v>
      </c>
      <c r="P74" s="123">
        <v>-1.1418518520007428</v>
      </c>
      <c r="Q74" s="123">
        <v>-1.3676080732604365</v>
      </c>
      <c r="R74" s="123">
        <v>1.8905945686477221</v>
      </c>
      <c r="S74" s="123">
        <v>1.2088531896621098</v>
      </c>
      <c r="T74" s="123">
        <v>0.78036293773958487</v>
      </c>
      <c r="U74" s="120">
        <v>0.36405133664431594</v>
      </c>
      <c r="V74" s="120">
        <v>0.24775502888441819</v>
      </c>
      <c r="W74" s="94">
        <v>0.82489972645199727</v>
      </c>
      <c r="X74" s="56"/>
      <c r="Y74" s="95">
        <v>73</v>
      </c>
      <c r="Z74" s="120">
        <f>(幕後結果!$AB$2+幕後結果!$AB$4*幕後結果_最佳化!$N1075)*12/3</f>
        <v>0.69315109606847292</v>
      </c>
      <c r="AA74" s="120">
        <f>(幕後結果!$AC$2+幕後結果!$AC$4*幕後結果_最佳化!$O1075)*12/3</f>
        <v>1.6882109402910703</v>
      </c>
      <c r="AB74" s="120">
        <f>(幕後結果!$AD$2+幕後結果!$AD$4*幕後結果_最佳化!$P1075)*12/3</f>
        <v>-1.399988650197959</v>
      </c>
      <c r="AC74" s="120">
        <f>(幕後結果!$AE$2+幕後結果!$AE$4*幕後結果_最佳化!$Q1075)*12/3</f>
        <v>-0.51410056318215769</v>
      </c>
      <c r="AD74" s="120">
        <f>(幕後結果!$AF$2+幕後結果!$AF$4*幕後結果_最佳化!$R1075)*12/3</f>
        <v>0.44562142945118827</v>
      </c>
      <c r="AE74" s="120">
        <f>(幕後結果!$AG$2+幕後結果!$AG$4*幕後結果_最佳化!$S1075)*12/3</f>
        <v>0.93307725535414876</v>
      </c>
      <c r="AF74" s="120">
        <f>(幕後結果!$AH$2+幕後結果!$AH$4*幕後結果_最佳化!$T1075)*12/3</f>
        <v>1.2089986584688268</v>
      </c>
      <c r="AG74" s="120">
        <f>(幕後結果!$AI$2+幕後結果!$AI$4*幕後結果_最佳化!$U1075)*12/3</f>
        <v>-6.1642721120801769E-2</v>
      </c>
      <c r="AH74" s="120">
        <f>(幕後結果!$AJ$2+幕後結果!$AJ$4*幕後結果_最佳化!$V1075)*12/3</f>
        <v>-0.4774031675887136</v>
      </c>
      <c r="AI74" s="96">
        <f>(幕後結果!$AK$2+幕後結果!$AK$4*幕後結果_最佳化!$W1075)*12/3</f>
        <v>1.3598776305040119</v>
      </c>
      <c r="AJ74" s="56"/>
      <c r="AK74" s="56"/>
      <c r="AL74" s="56"/>
      <c r="AM74" s="104">
        <v>73</v>
      </c>
      <c r="AN74" s="124">
        <f t="shared" si="14"/>
        <v>4.6289465578216789E-2</v>
      </c>
      <c r="AO74" s="124">
        <f t="shared" si="15"/>
        <v>0.15040700442692401</v>
      </c>
      <c r="AP74" s="124">
        <f t="shared" si="16"/>
        <v>4.4096706824888574E-2</v>
      </c>
      <c r="AQ74" s="124">
        <f t="shared" si="17"/>
        <v>0.16157134369762008</v>
      </c>
      <c r="AR74" s="124">
        <f t="shared" si="18"/>
        <v>4.6561387879656316E-2</v>
      </c>
      <c r="AS74" s="124">
        <f t="shared" si="19"/>
        <v>0.13590666881698418</v>
      </c>
      <c r="AT74" s="124">
        <f t="shared" si="20"/>
        <v>2.9482153909087754E-2</v>
      </c>
      <c r="AU74" s="124">
        <f t="shared" si="21"/>
        <v>4.6310476021924313E-2</v>
      </c>
      <c r="AV74" s="124">
        <f t="shared" si="22"/>
        <v>0.13822715748274889</v>
      </c>
      <c r="AW74" s="124">
        <f t="shared" si="23"/>
        <v>0.20114763536194918</v>
      </c>
      <c r="AX74" s="124">
        <f t="shared" si="24"/>
        <v>1</v>
      </c>
      <c r="AY74" s="124">
        <f>SUMPRODUCT(AN74:AW74,幕後結果_最佳化!$Z$1005:$AI$1005)</f>
        <v>-7.9696751337599847E-3</v>
      </c>
      <c r="AZ74" s="124">
        <f>(SUMPRODUCT(AN74:AW74,MMULT(AN74:AW74,幕後結果!$AB$9:$AK$18)))*252</f>
        <v>6.0358632201258429E-2</v>
      </c>
      <c r="BA74" s="124">
        <f t="shared" si="25"/>
        <v>0.24567993854048895</v>
      </c>
      <c r="BB74" s="119">
        <f t="shared" si="26"/>
        <v>-0.20705669105895058</v>
      </c>
      <c r="BC74" s="56"/>
      <c r="BD74" s="56"/>
    </row>
    <row r="75" spans="1:56">
      <c r="A75" s="91">
        <v>74</v>
      </c>
      <c r="B75" s="120">
        <v>8.9932826562292956E-2</v>
      </c>
      <c r="C75" s="120">
        <v>0.35096880856441759</v>
      </c>
      <c r="D75" s="120">
        <v>0.49615842980396052</v>
      </c>
      <c r="E75" s="120">
        <v>0.72333510048129357</v>
      </c>
      <c r="F75" s="120">
        <v>0.3452484087212504</v>
      </c>
      <c r="G75" s="120">
        <v>0.91614841924896662</v>
      </c>
      <c r="H75" s="120">
        <v>0.47237846165025643</v>
      </c>
      <c r="I75" s="120">
        <v>0.72507449340846919</v>
      </c>
      <c r="J75" s="120">
        <v>0.54937132011315071</v>
      </c>
      <c r="K75" s="100">
        <v>0.71961196184115894</v>
      </c>
      <c r="L75" s="101"/>
      <c r="M75" s="102">
        <v>74</v>
      </c>
      <c r="N75" s="123">
        <v>-1.3411688018668408</v>
      </c>
      <c r="O75" s="123">
        <v>-0.38270619967655334</v>
      </c>
      <c r="P75" s="123">
        <v>-9.6295372915728098E-3</v>
      </c>
      <c r="Q75" s="123">
        <v>0.59277790107078154</v>
      </c>
      <c r="R75" s="123">
        <v>-0.3981809360898681</v>
      </c>
      <c r="S75" s="123">
        <v>1.3796216708104718</v>
      </c>
      <c r="T75" s="123">
        <v>-6.9292339469667605E-2</v>
      </c>
      <c r="U75" s="120">
        <v>0.5979833944122821</v>
      </c>
      <c r="V75" s="120">
        <v>0.12407314657542078</v>
      </c>
      <c r="W75" s="94">
        <v>0.5816891571604923</v>
      </c>
      <c r="X75" s="56"/>
      <c r="Y75" s="95">
        <v>74</v>
      </c>
      <c r="Z75" s="120">
        <f>(幕後結果!$AB$2+幕後結果!$AB$4*幕後結果_最佳化!$N1076)*12/3</f>
        <v>-1.7134189831868849</v>
      </c>
      <c r="AA75" s="120">
        <f>(幕後結果!$AC$2+幕後結果!$AC$4*幕後結果_最佳化!$O1076)*12/3</f>
        <v>0.1422752233680844</v>
      </c>
      <c r="AB75" s="120">
        <f>(幕後結果!$AD$2+幕後結果!$AD$4*幕後結果_最佳化!$P1076)*12/3</f>
        <v>-2.4259798392682095</v>
      </c>
      <c r="AC75" s="120">
        <f>(幕後結果!$AE$2+幕後結果!$AE$4*幕後結果_最佳化!$Q1076)*12/3</f>
        <v>0.5779450669335896</v>
      </c>
      <c r="AD75" s="120">
        <f>(幕後結果!$AF$2+幕後結果!$AF$4*幕後結果_最佳化!$R1076)*12/3</f>
        <v>-0.79299092125175774</v>
      </c>
      <c r="AE75" s="120">
        <f>(幕後結果!$AG$2+幕後結果!$AG$4*幕後結果_最佳化!$S1076)*12/3</f>
        <v>-0.12956056752774303</v>
      </c>
      <c r="AF75" s="120">
        <f>(幕後結果!$AH$2+幕後結果!$AH$4*幕後結果_最佳化!$T1076)*12/3</f>
        <v>0.3477273925524984</v>
      </c>
      <c r="AG75" s="120">
        <f>(幕後結果!$AI$2+幕後結果!$AI$4*幕後結果_最佳化!$U1076)*12/3</f>
        <v>2.0076526392967475E-2</v>
      </c>
      <c r="AH75" s="120">
        <f>(幕後結果!$AJ$2+幕後結果!$AJ$4*幕後結果_最佳化!$V1076)*12/3</f>
        <v>-1.5945923817925507</v>
      </c>
      <c r="AI75" s="96">
        <f>(幕後結果!$AK$2+幕後結果!$AK$4*幕後結果_最佳化!$W1076)*12/3</f>
        <v>0.87433818465542379</v>
      </c>
      <c r="AJ75" s="56"/>
      <c r="AK75" s="56"/>
      <c r="AL75" s="56"/>
      <c r="AM75" s="104">
        <v>74</v>
      </c>
      <c r="AN75" s="124">
        <f t="shared" si="14"/>
        <v>0.14841878012258325</v>
      </c>
      <c r="AO75" s="124">
        <f t="shared" si="15"/>
        <v>0.17607871988957721</v>
      </c>
      <c r="AP75" s="124">
        <f t="shared" si="16"/>
        <v>0.12190419269469926</v>
      </c>
      <c r="AQ75" s="124">
        <f t="shared" si="17"/>
        <v>2.459499258709464E-3</v>
      </c>
      <c r="AR75" s="124">
        <f t="shared" si="18"/>
        <v>0.14626288948678126</v>
      </c>
      <c r="AS75" s="124">
        <f t="shared" si="19"/>
        <v>2.4657427086501146E-2</v>
      </c>
      <c r="AT75" s="124">
        <f t="shared" si="20"/>
        <v>8.8355542737190998E-2</v>
      </c>
      <c r="AU75" s="124">
        <f t="shared" si="21"/>
        <v>6.563870118737733E-2</v>
      </c>
      <c r="AV75" s="124">
        <f t="shared" si="22"/>
        <v>8.0338586851783619E-2</v>
      </c>
      <c r="AW75" s="124">
        <f t="shared" si="23"/>
        <v>0.14588566068479647</v>
      </c>
      <c r="AX75" s="124">
        <f t="shared" si="24"/>
        <v>1</v>
      </c>
      <c r="AY75" s="124">
        <f>SUMPRODUCT(AN75:AW75,幕後結果_最佳化!$Z$1005:$AI$1005)</f>
        <v>1.3655567101507324E-2</v>
      </c>
      <c r="AZ75" s="124">
        <f>(SUMPRODUCT(AN75:AW75,MMULT(AN75:AW75,幕後結果!$AB$9:$AK$18)))*252</f>
        <v>7.7653576601587102E-2</v>
      </c>
      <c r="BA75" s="124">
        <f t="shared" si="25"/>
        <v>0.27866391334650259</v>
      </c>
      <c r="BB75" s="119">
        <f t="shared" si="26"/>
        <v>-0.10494517408907877</v>
      </c>
      <c r="BC75" s="56"/>
      <c r="BD75" s="56"/>
    </row>
    <row r="76" spans="1:56">
      <c r="A76" s="91">
        <v>75</v>
      </c>
      <c r="B76" s="120">
        <v>0.80743188281605383</v>
      </c>
      <c r="C76" s="120">
        <v>0.71708110586361595</v>
      </c>
      <c r="D76" s="120">
        <v>0.94672446512259034</v>
      </c>
      <c r="E76" s="120">
        <v>0.63901379224481958</v>
      </c>
      <c r="F76" s="120">
        <v>0.44526479936345109</v>
      </c>
      <c r="G76" s="120">
        <v>0.46374963059394814</v>
      </c>
      <c r="H76" s="120">
        <v>0.17762863852263022</v>
      </c>
      <c r="I76" s="120">
        <v>0.10254616685516038</v>
      </c>
      <c r="J76" s="120">
        <v>0.54490049636135374</v>
      </c>
      <c r="K76" s="100">
        <v>0.17708939377674726</v>
      </c>
      <c r="L76" s="101"/>
      <c r="M76" s="102">
        <v>75</v>
      </c>
      <c r="N76" s="123">
        <v>0.86847156099922351</v>
      </c>
      <c r="O76" s="123">
        <v>0.57419213897835486</v>
      </c>
      <c r="P76" s="123">
        <v>1.6138910064970424</v>
      </c>
      <c r="Q76" s="123">
        <v>0.35582394517864308</v>
      </c>
      <c r="R76" s="123">
        <v>-0.13763410678139326</v>
      </c>
      <c r="S76" s="123">
        <v>-9.0991605549158888E-2</v>
      </c>
      <c r="T76" s="123">
        <v>-0.92443999962476109</v>
      </c>
      <c r="U76" s="120">
        <v>-1.2671760884369876</v>
      </c>
      <c r="V76" s="120">
        <v>0.11278752696818863</v>
      </c>
      <c r="W76" s="94">
        <v>-0.92651426443533924</v>
      </c>
      <c r="X76" s="56"/>
      <c r="Y76" s="95">
        <v>75</v>
      </c>
      <c r="Z76" s="120">
        <f>(幕後結果!$AB$2+幕後結果!$AB$4*幕後結果_最佳化!$N1077)*12/3</f>
        <v>1.0299608863063097</v>
      </c>
      <c r="AA76" s="120">
        <f>(幕後結果!$AC$2+幕後結果!$AC$4*幕後結果_最佳化!$O1077)*12/3</f>
        <v>2.5866909551207637</v>
      </c>
      <c r="AB76" s="120">
        <f>(幕後結果!$AD$2+幕後結果!$AD$4*幕後結果_最佳化!$P1077)*12/3</f>
        <v>2.0651187045857791</v>
      </c>
      <c r="AC76" s="120">
        <f>(幕後結果!$AE$2+幕後結果!$AE$4*幕後結果_最佳化!$Q1077)*12/3</f>
        <v>0.98123364948538283</v>
      </c>
      <c r="AD76" s="120">
        <f>(幕後結果!$AF$2+幕後結果!$AF$4*幕後結果_最佳化!$R1077)*12/3</f>
        <v>-0.35482568100442363</v>
      </c>
      <c r="AE76" s="120">
        <f>(幕後結果!$AG$2+幕後結果!$AG$4*幕後結果_最佳化!$S1077)*12/3</f>
        <v>-0.30177676625324035</v>
      </c>
      <c r="AF76" s="120">
        <f>(幕後結果!$AH$2+幕後結果!$AH$4*幕後結果_最佳化!$T1077)*12/3</f>
        <v>0.2227189545632052</v>
      </c>
      <c r="AG76" s="120">
        <f>(幕後結果!$AI$2+幕後結果!$AI$4*幕後結果_最佳化!$U1077)*12/3</f>
        <v>-0.71353519188495795</v>
      </c>
      <c r="AH76" s="120">
        <f>(幕後結果!$AJ$2+幕後結果!$AJ$4*幕後結果_最佳化!$V1077)*12/3</f>
        <v>-0.97658173408283933</v>
      </c>
      <c r="AI76" s="96">
        <f>(幕後結果!$AK$2+幕後結果!$AK$4*幕後結果_最佳化!$W1077)*12/3</f>
        <v>8.2430235742075197E-2</v>
      </c>
      <c r="AJ76" s="56"/>
      <c r="AK76" s="56"/>
      <c r="AL76" s="56"/>
      <c r="AM76" s="104">
        <v>75</v>
      </c>
      <c r="AN76" s="124">
        <f t="shared" si="14"/>
        <v>2.1358655212270716E-2</v>
      </c>
      <c r="AO76" s="124">
        <f t="shared" si="15"/>
        <v>7.0210786616266882E-2</v>
      </c>
      <c r="AP76" s="124">
        <f t="shared" si="16"/>
        <v>0.11373082848681408</v>
      </c>
      <c r="AQ76" s="124">
        <f t="shared" si="17"/>
        <v>0.13664246888726392</v>
      </c>
      <c r="AR76" s="124">
        <f t="shared" si="18"/>
        <v>0.12855685848203291</v>
      </c>
      <c r="AS76" s="124">
        <f t="shared" si="19"/>
        <v>0.14549936337021541</v>
      </c>
      <c r="AT76" s="124">
        <f t="shared" si="20"/>
        <v>0.1164286372633111</v>
      </c>
      <c r="AU76" s="124">
        <f t="shared" si="21"/>
        <v>7.8616702259503526E-2</v>
      </c>
      <c r="AV76" s="124">
        <f t="shared" si="22"/>
        <v>0.14996710008586206</v>
      </c>
      <c r="AW76" s="124">
        <f t="shared" si="23"/>
        <v>3.8988599336459484E-2</v>
      </c>
      <c r="AX76" s="124">
        <f t="shared" si="24"/>
        <v>1</v>
      </c>
      <c r="AY76" s="124">
        <f>SUMPRODUCT(AN76:AW76,幕後結果_最佳化!$Z$1005:$AI$1005)</f>
        <v>-0.32953098609860348</v>
      </c>
      <c r="AZ76" s="124">
        <f>(SUMPRODUCT(AN76:AW76,MMULT(AN76:AW76,幕後結果!$AB$9:$AK$18)))*252</f>
        <v>6.972260102501486E-2</v>
      </c>
      <c r="BA76" s="124">
        <f t="shared" si="25"/>
        <v>0.26405037592288116</v>
      </c>
      <c r="BB76" s="119">
        <f t="shared" si="26"/>
        <v>-1.4104542922801067</v>
      </c>
      <c r="BC76" s="56"/>
      <c r="BD76" s="56"/>
    </row>
    <row r="77" spans="1:56">
      <c r="A77" s="91">
        <v>76</v>
      </c>
      <c r="B77" s="120">
        <v>0.71805087965509151</v>
      </c>
      <c r="C77" s="120">
        <v>0.25333803165770674</v>
      </c>
      <c r="D77" s="120">
        <v>7.0647884496735314E-2</v>
      </c>
      <c r="E77" s="120">
        <v>0.90173965716346616</v>
      </c>
      <c r="F77" s="120">
        <v>0.70773166503341178</v>
      </c>
      <c r="G77" s="120">
        <v>0.9320836641610768</v>
      </c>
      <c r="H77" s="120">
        <v>0.84715222200700024</v>
      </c>
      <c r="I77" s="120">
        <v>0.27949992709148175</v>
      </c>
      <c r="J77" s="120">
        <v>0.26915586233886968</v>
      </c>
      <c r="K77" s="100">
        <v>0.36513244968603398</v>
      </c>
      <c r="L77" s="101"/>
      <c r="M77" s="102">
        <v>76</v>
      </c>
      <c r="N77" s="123">
        <v>0.5770610120663231</v>
      </c>
      <c r="O77" s="123">
        <v>-0.66402226124316155</v>
      </c>
      <c r="P77" s="123">
        <v>-1.4709827980548136</v>
      </c>
      <c r="Q77" s="123">
        <v>1.2915279038727607</v>
      </c>
      <c r="R77" s="123">
        <v>0.546770125308364</v>
      </c>
      <c r="S77" s="123">
        <v>1.4914908501837434</v>
      </c>
      <c r="T77" s="123">
        <v>1.0242958532477779</v>
      </c>
      <c r="U77" s="120">
        <v>-0.58432770755359931</v>
      </c>
      <c r="V77" s="120">
        <v>-0.61536799191790381</v>
      </c>
      <c r="W77" s="94">
        <v>-0.34477317744949243</v>
      </c>
      <c r="X77" s="56"/>
      <c r="Y77" s="95">
        <v>76</v>
      </c>
      <c r="Z77" s="120">
        <f>(幕後結果!$AB$2+幕後結果!$AB$4*幕後結果_最佳化!$N1078)*12/3</f>
        <v>0.66816000362170114</v>
      </c>
      <c r="AA77" s="120">
        <f>(幕後結果!$AC$2+幕後結果!$AC$4*幕後結果_最佳化!$O1078)*12/3</f>
        <v>1.115892313902358</v>
      </c>
      <c r="AB77" s="120">
        <f>(幕後結果!$AD$2+幕後結果!$AD$4*幕後結果_最佳化!$P1078)*12/3</f>
        <v>-1.9900029589280848</v>
      </c>
      <c r="AC77" s="120">
        <f>(幕後結果!$AE$2+幕後結果!$AE$4*幕後結果_最佳化!$Q1078)*12/3</f>
        <v>1.8105881646661033</v>
      </c>
      <c r="AD77" s="120">
        <f>(幕後結果!$AF$2+幕後結果!$AF$4*幕後結果_最佳化!$R1078)*12/3</f>
        <v>8.2238059205990977E-2</v>
      </c>
      <c r="AE77" s="120">
        <f>(幕後結果!$AG$2+幕後結果!$AG$4*幕後結果_最佳化!$S1078)*12/3</f>
        <v>0.62089554394630153</v>
      </c>
      <c r="AF77" s="120">
        <f>(幕後結果!$AH$2+幕後結果!$AH$4*幕後結果_最佳化!$T1078)*12/3</f>
        <v>1.9738069624831407</v>
      </c>
      <c r="AG77" s="120">
        <f>(幕後結果!$AI$2+幕後結果!$AI$4*幕後結果_最佳化!$U1078)*12/3</f>
        <v>-0.32895760270573593</v>
      </c>
      <c r="AH77" s="120">
        <f>(幕後結果!$AJ$2+幕後結果!$AJ$4*幕後結果_最佳化!$V1078)*12/3</f>
        <v>-1.9380756126306229</v>
      </c>
      <c r="AI77" s="96">
        <f>(幕後結果!$AK$2+幕後結果!$AK$4*幕後結果_最佳化!$W1078)*12/3</f>
        <v>0.40916404999937023</v>
      </c>
      <c r="AJ77" s="56"/>
      <c r="AK77" s="56"/>
      <c r="AL77" s="56"/>
      <c r="AM77" s="104">
        <v>76</v>
      </c>
      <c r="AN77" s="124">
        <f t="shared" si="14"/>
        <v>7.5065100097885015E-2</v>
      </c>
      <c r="AO77" s="124">
        <f t="shared" si="15"/>
        <v>9.0258919436183041E-2</v>
      </c>
      <c r="AP77" s="124">
        <f t="shared" si="16"/>
        <v>5.503014797825531E-3</v>
      </c>
      <c r="AQ77" s="124">
        <f t="shared" si="17"/>
        <v>4.5230097666232101E-2</v>
      </c>
      <c r="AR77" s="124">
        <f t="shared" si="18"/>
        <v>9.9249371053051899E-2</v>
      </c>
      <c r="AS77" s="124">
        <f t="shared" si="19"/>
        <v>0.12499593148563366</v>
      </c>
      <c r="AT77" s="124">
        <f t="shared" si="20"/>
        <v>0.16887396644190728</v>
      </c>
      <c r="AU77" s="124">
        <f t="shared" si="21"/>
        <v>0.12232082214956572</v>
      </c>
      <c r="AV77" s="124">
        <f t="shared" si="22"/>
        <v>0.16599679417419946</v>
      </c>
      <c r="AW77" s="124">
        <f t="shared" si="23"/>
        <v>0.10250598269751626</v>
      </c>
      <c r="AX77" s="124">
        <f t="shared" si="24"/>
        <v>1</v>
      </c>
      <c r="AY77" s="124">
        <f>SUMPRODUCT(AN77:AW77,幕後結果_最佳化!$Z$1005:$AI$1005)</f>
        <v>-0.19995968837011552</v>
      </c>
      <c r="AZ77" s="124">
        <f>(SUMPRODUCT(AN77:AW77,MMULT(AN77:AW77,幕後結果!$AB$9:$AK$18)))*252</f>
        <v>5.9317459959419554E-2</v>
      </c>
      <c r="BA77" s="124">
        <f t="shared" si="25"/>
        <v>0.24355176032913323</v>
      </c>
      <c r="BB77" s="119">
        <f t="shared" si="26"/>
        <v>-0.99715841939273009</v>
      </c>
      <c r="BC77" s="56"/>
      <c r="BD77" s="56"/>
    </row>
    <row r="78" spans="1:56">
      <c r="A78" s="91">
        <v>77</v>
      </c>
      <c r="B78" s="120">
        <v>0.51394879746913791</v>
      </c>
      <c r="C78" s="120">
        <v>0.74277088059931962</v>
      </c>
      <c r="D78" s="120">
        <v>0.94598669274357561</v>
      </c>
      <c r="E78" s="120">
        <v>0.99470167811864485</v>
      </c>
      <c r="F78" s="120">
        <v>0.80903176448049741</v>
      </c>
      <c r="G78" s="120">
        <v>0.28940884240295417</v>
      </c>
      <c r="H78" s="120">
        <v>0.81864904816180273</v>
      </c>
      <c r="I78" s="120">
        <v>0.637369115326752</v>
      </c>
      <c r="J78" s="120">
        <v>0.36402219396766089</v>
      </c>
      <c r="K78" s="100">
        <v>0.18920007274140405</v>
      </c>
      <c r="L78" s="101"/>
      <c r="M78" s="102">
        <v>77</v>
      </c>
      <c r="N78" s="123">
        <v>3.4971577264250028E-2</v>
      </c>
      <c r="O78" s="123">
        <v>0.65191154180388711</v>
      </c>
      <c r="P78" s="123">
        <v>1.6071265304383882</v>
      </c>
      <c r="Q78" s="123">
        <v>2.5557262820576332</v>
      </c>
      <c r="R78" s="123">
        <v>0.87433384847418472</v>
      </c>
      <c r="S78" s="123">
        <v>-0.55511254172913782</v>
      </c>
      <c r="T78" s="123">
        <v>0.91022871469372824</v>
      </c>
      <c r="U78" s="120">
        <v>0.3514353456556038</v>
      </c>
      <c r="V78" s="120">
        <v>-0.3477281045252521</v>
      </c>
      <c r="W78" s="94">
        <v>-0.88084790798977064</v>
      </c>
      <c r="X78" s="56"/>
      <c r="Y78" s="95">
        <v>77</v>
      </c>
      <c r="Z78" s="120">
        <f>(幕後結果!$AB$2+幕後結果!$AB$4*幕後結果_最佳化!$N1079)*12/3</f>
        <v>-4.8713493048897979E-3</v>
      </c>
      <c r="AA78" s="120">
        <f>(幕後結果!$AC$2+幕後結果!$AC$4*幕後結果_最佳化!$O1079)*12/3</f>
        <v>2.117665335160039</v>
      </c>
      <c r="AB78" s="120">
        <f>(幕後結果!$AD$2+幕後結果!$AD$4*幕後結果_最佳化!$P1079)*12/3</f>
        <v>1.1859864855337623</v>
      </c>
      <c r="AC78" s="120">
        <f>(幕後結果!$AE$2+幕後結果!$AE$4*幕後結果_最佳化!$Q1079)*12/3</f>
        <v>2.6466942976584842</v>
      </c>
      <c r="AD78" s="120">
        <f>(幕後結果!$AF$2+幕後結果!$AF$4*幕後結果_最佳化!$R1079)*12/3</f>
        <v>0.61329261465925611</v>
      </c>
      <c r="AE78" s="120">
        <f>(幕後結果!$AG$2+幕後結果!$AG$4*幕後結果_最佳化!$S1079)*12/3</f>
        <v>-1.0351538986622146</v>
      </c>
      <c r="AF78" s="120">
        <f>(幕後結果!$AH$2+幕後結果!$AH$4*幕後結果_最佳化!$T1079)*12/3</f>
        <v>2.1903159553778764</v>
      </c>
      <c r="AG78" s="120">
        <f>(幕後結果!$AI$2+幕後結果!$AI$4*幕後結果_最佳化!$U1079)*12/3</f>
        <v>0.18202278709848793</v>
      </c>
      <c r="AH78" s="120">
        <f>(幕後結果!$AJ$2+幕後結果!$AJ$4*幕後結果_最佳化!$V1079)*12/3</f>
        <v>-1.2788001768202255</v>
      </c>
      <c r="AI78" s="96">
        <f>(幕後結果!$AK$2+幕後結果!$AK$4*幕後結果_最佳化!$W1079)*12/3</f>
        <v>0.99934137241362686</v>
      </c>
      <c r="AJ78" s="56"/>
      <c r="AK78" s="56"/>
      <c r="AL78" s="56"/>
      <c r="AM78" s="104">
        <v>77</v>
      </c>
      <c r="AN78" s="124">
        <f t="shared" si="14"/>
        <v>7.6668794644925667E-2</v>
      </c>
      <c r="AO78" s="124">
        <f t="shared" si="15"/>
        <v>8.0415618995849356E-2</v>
      </c>
      <c r="AP78" s="124">
        <f t="shared" si="16"/>
        <v>3.0479116377416297E-2</v>
      </c>
      <c r="AQ78" s="124">
        <f t="shared" si="17"/>
        <v>6.1755978015692325E-2</v>
      </c>
      <c r="AR78" s="124">
        <f t="shared" si="18"/>
        <v>0.19005589148603377</v>
      </c>
      <c r="AS78" s="124">
        <f t="shared" si="19"/>
        <v>5.3285102259227057E-2</v>
      </c>
      <c r="AT78" s="124">
        <f t="shared" si="20"/>
        <v>6.6953238192236378E-2</v>
      </c>
      <c r="AU78" s="124">
        <f t="shared" si="21"/>
        <v>0.10887128002657499</v>
      </c>
      <c r="AV78" s="124">
        <f t="shared" si="22"/>
        <v>0.13902793348672951</v>
      </c>
      <c r="AW78" s="124">
        <f t="shared" si="23"/>
        <v>0.19248704651531467</v>
      </c>
      <c r="AX78" s="124">
        <f t="shared" si="24"/>
        <v>1</v>
      </c>
      <c r="AY78" s="124">
        <f>SUMPRODUCT(AN78:AW78,幕後結果_最佳化!$Z$1005:$AI$1005)</f>
        <v>-0.14183999681821868</v>
      </c>
      <c r="AZ78" s="124">
        <f>(SUMPRODUCT(AN78:AW78,MMULT(AN78:AW78,幕後結果!$AB$9:$AK$18)))*252</f>
        <v>4.8881920372294149E-2</v>
      </c>
      <c r="BA78" s="124">
        <f t="shared" si="25"/>
        <v>0.22109256064439198</v>
      </c>
      <c r="BB78" s="119">
        <f t="shared" si="26"/>
        <v>-0.83557762540620617</v>
      </c>
      <c r="BC78" s="56"/>
      <c r="BD78" s="56"/>
    </row>
    <row r="79" spans="1:56">
      <c r="A79" s="91">
        <v>78</v>
      </c>
      <c r="B79" s="120">
        <v>0.82368044365444781</v>
      </c>
      <c r="C79" s="120">
        <v>0.12656680745475257</v>
      </c>
      <c r="D79" s="120">
        <v>0.20519462698036794</v>
      </c>
      <c r="E79" s="120">
        <v>0.94751648174672587</v>
      </c>
      <c r="F79" s="120">
        <v>0.67455603487596383</v>
      </c>
      <c r="G79" s="120">
        <v>0.31289982047346943</v>
      </c>
      <c r="H79" s="120">
        <v>0.13170715036339975</v>
      </c>
      <c r="I79" s="120">
        <v>0.43993683266520933</v>
      </c>
      <c r="J79" s="120">
        <v>0.77772592447420097</v>
      </c>
      <c r="K79" s="100">
        <v>0.39969579810752864</v>
      </c>
      <c r="L79" s="101"/>
      <c r="M79" s="102">
        <v>78</v>
      </c>
      <c r="N79" s="123">
        <v>0.92948245683560504</v>
      </c>
      <c r="O79" s="123">
        <v>-1.1427711623048313</v>
      </c>
      <c r="P79" s="123">
        <v>-0.8232088201826363</v>
      </c>
      <c r="Q79" s="123">
        <v>1.6212359920247881</v>
      </c>
      <c r="R79" s="123">
        <v>0.45252900575261895</v>
      </c>
      <c r="S79" s="123">
        <v>-0.48764736362451278</v>
      </c>
      <c r="T79" s="123">
        <v>-1.1183575875644487</v>
      </c>
      <c r="U79" s="120">
        <v>-0.15112936916673828</v>
      </c>
      <c r="V79" s="120">
        <v>0.76453556487072227</v>
      </c>
      <c r="W79" s="94">
        <v>-0.25413457084408331</v>
      </c>
      <c r="X79" s="56"/>
      <c r="Y79" s="95">
        <v>78</v>
      </c>
      <c r="Z79" s="120">
        <f>(幕後結果!$AB$2+幕後結果!$AB$4*幕後結果_最佳化!$N1080)*12/3</f>
        <v>1.1057089882463811</v>
      </c>
      <c r="AA79" s="120">
        <f>(幕後結果!$AC$2+幕後結果!$AC$4*幕後結果_最佳化!$O1080)*12/3</f>
        <v>0.85372008502128105</v>
      </c>
      <c r="AB79" s="120">
        <f>(幕後結果!$AD$2+幕後結果!$AD$4*幕後結果_最佳化!$P1080)*12/3</f>
        <v>-1.1281139456737006</v>
      </c>
      <c r="AC79" s="120">
        <f>(幕後結果!$AE$2+幕後結果!$AE$4*幕後結果_最佳化!$Q1080)*12/3</f>
        <v>2.1878749532764088</v>
      </c>
      <c r="AD79" s="120">
        <f>(幕後結果!$AF$2+幕後結果!$AF$4*幕後結果_最佳化!$R1080)*12/3</f>
        <v>6.6905410520028907E-2</v>
      </c>
      <c r="AE79" s="120">
        <f>(幕後結果!$AG$2+幕後結果!$AG$4*幕後結果_最佳化!$S1080)*12/3</f>
        <v>-1.282833147941477</v>
      </c>
      <c r="AF79" s="120">
        <f>(幕後結果!$AH$2+幕後結果!$AH$4*幕後結果_最佳化!$T1080)*12/3</f>
        <v>-0.12762444122484479</v>
      </c>
      <c r="AG79" s="120">
        <f>(幕後結果!$AI$2+幕後結果!$AI$4*幕後結果_最佳化!$U1080)*12/3</f>
        <v>-0.22013338813762381</v>
      </c>
      <c r="AH79" s="120">
        <f>(幕後結果!$AJ$2+幕後結果!$AJ$4*幕後結果_最佳化!$V1080)*12/3</f>
        <v>-0.28787584759175044</v>
      </c>
      <c r="AI79" s="96">
        <f>(幕後結果!$AK$2+幕後結果!$AK$4*幕後結果_最佳化!$W1080)*12/3</f>
        <v>0.40215876971421921</v>
      </c>
      <c r="AJ79" s="56"/>
      <c r="AK79" s="56"/>
      <c r="AL79" s="56"/>
      <c r="AM79" s="104">
        <v>78</v>
      </c>
      <c r="AN79" s="124">
        <f t="shared" si="14"/>
        <v>7.2013302788115893E-2</v>
      </c>
      <c r="AO79" s="124">
        <f t="shared" si="15"/>
        <v>0.16996174395478048</v>
      </c>
      <c r="AP79" s="124">
        <f t="shared" si="16"/>
        <v>5.3883382144007105E-2</v>
      </c>
      <c r="AQ79" s="124">
        <f t="shared" si="17"/>
        <v>0.13193296283185313</v>
      </c>
      <c r="AR79" s="124">
        <f t="shared" si="18"/>
        <v>0.10758164916994913</v>
      </c>
      <c r="AS79" s="124">
        <f t="shared" si="19"/>
        <v>0.14525934757611941</v>
      </c>
      <c r="AT79" s="124">
        <f t="shared" si="20"/>
        <v>0.14085329698171783</v>
      </c>
      <c r="AU79" s="124">
        <f t="shared" si="21"/>
        <v>1.4043026371402943E-2</v>
      </c>
      <c r="AV79" s="124">
        <f t="shared" si="22"/>
        <v>2.2666117215054859E-2</v>
      </c>
      <c r="AW79" s="124">
        <f t="shared" si="23"/>
        <v>0.14180517096699938</v>
      </c>
      <c r="AX79" s="124">
        <f t="shared" si="24"/>
        <v>1</v>
      </c>
      <c r="AY79" s="124">
        <f>SUMPRODUCT(AN79:AW79,幕後結果_最佳化!$Z$1005:$AI$1005)</f>
        <v>0.16662130585221369</v>
      </c>
      <c r="AZ79" s="124">
        <f>(SUMPRODUCT(AN79:AW79,MMULT(AN79:AW79,幕後結果!$AB$9:$AK$18)))*252</f>
        <v>6.5346393651242035E-2</v>
      </c>
      <c r="BA79" s="124">
        <f t="shared" si="25"/>
        <v>0.25562940685930879</v>
      </c>
      <c r="BB79" s="119">
        <f t="shared" si="26"/>
        <v>0.48398698480064306</v>
      </c>
      <c r="BC79" s="56"/>
      <c r="BD79" s="56"/>
    </row>
    <row r="80" spans="1:56">
      <c r="A80" s="91">
        <v>79</v>
      </c>
      <c r="B80" s="120">
        <v>0.23292032736197377</v>
      </c>
      <c r="C80" s="120">
        <v>0.34396300615804831</v>
      </c>
      <c r="D80" s="120">
        <v>0.94602795757362479</v>
      </c>
      <c r="E80" s="120">
        <v>0.54718669668696163</v>
      </c>
      <c r="F80" s="120">
        <v>0.16308406939323961</v>
      </c>
      <c r="G80" s="120">
        <v>0.94809829847657645</v>
      </c>
      <c r="H80" s="120">
        <v>0.5418680630276016</v>
      </c>
      <c r="I80" s="120">
        <v>0.45622711624422796</v>
      </c>
      <c r="J80" s="120">
        <v>0.53676662782842866</v>
      </c>
      <c r="K80" s="100">
        <v>0.21488969639215316</v>
      </c>
      <c r="L80" s="101"/>
      <c r="M80" s="102">
        <v>79</v>
      </c>
      <c r="N80" s="123">
        <v>-0.72926323847358743</v>
      </c>
      <c r="O80" s="123">
        <v>-0.40167121391947291</v>
      </c>
      <c r="P80" s="123">
        <v>1.6075029406051538</v>
      </c>
      <c r="Q80" s="123">
        <v>0.11855665593887114</v>
      </c>
      <c r="R80" s="123">
        <v>-0.98186139099478054</v>
      </c>
      <c r="S80" s="123">
        <v>1.6266878851813957</v>
      </c>
      <c r="T80" s="123">
        <v>0.10514106596312872</v>
      </c>
      <c r="U80" s="120">
        <v>-0.10994343837960786</v>
      </c>
      <c r="V80" s="120">
        <v>9.2291118904455474E-2</v>
      </c>
      <c r="W80" s="94">
        <v>-0.78956921507793576</v>
      </c>
      <c r="X80" s="56"/>
      <c r="Y80" s="95">
        <v>79</v>
      </c>
      <c r="Z80" s="120">
        <f>(幕後結果!$AB$2+幕後結果!$AB$4*幕後結果_最佳化!$N1081)*12/3</f>
        <v>-0.95370738809882238</v>
      </c>
      <c r="AA80" s="120">
        <f>(幕後結果!$AC$2+幕後結果!$AC$4*幕後結果_最佳化!$O1081)*12/3</f>
        <v>0.5259446832011887</v>
      </c>
      <c r="AB80" s="120">
        <f>(幕後結果!$AD$2+幕後結果!$AD$4*幕後結果_最佳化!$P1081)*12/3</f>
        <v>-7.845183182092097E-2</v>
      </c>
      <c r="AC80" s="120">
        <f>(幕後結果!$AE$2+幕後結果!$AE$4*幕後結果_最佳化!$Q1081)*12/3</f>
        <v>0.30040089351636101</v>
      </c>
      <c r="AD80" s="120">
        <f>(幕後結果!$AF$2+幕後結果!$AF$4*幕後結果_最佳化!$R1081)*12/3</f>
        <v>-1.1865768469362639</v>
      </c>
      <c r="AE80" s="120">
        <f>(幕後結果!$AG$2+幕後結果!$AG$4*幕後結果_最佳化!$S1081)*12/3</f>
        <v>0.53301880242085575</v>
      </c>
      <c r="AF80" s="120">
        <f>(幕後結果!$AH$2+幕後結果!$AH$4*幕後結果_最佳化!$T1081)*12/3</f>
        <v>0.66254058778198499</v>
      </c>
      <c r="AG80" s="120">
        <f>(幕後結果!$AI$2+幕後結果!$AI$4*幕後結果_最佳化!$U1081)*12/3</f>
        <v>-0.3487150421306735</v>
      </c>
      <c r="AH80" s="120">
        <f>(幕後結果!$AJ$2+幕後結果!$AJ$4*幕後結果_最佳化!$V1081)*12/3</f>
        <v>-1.0666264332337723</v>
      </c>
      <c r="AI80" s="96">
        <f>(幕後結果!$AK$2+幕後結果!$AK$4*幕後結果_最佳化!$W1081)*12/3</f>
        <v>0.1271814466054344</v>
      </c>
      <c r="AJ80" s="56"/>
      <c r="AK80" s="56"/>
      <c r="AL80" s="56"/>
      <c r="AM80" s="104">
        <v>79</v>
      </c>
      <c r="AN80" s="124">
        <f t="shared" si="14"/>
        <v>0.12494673034330045</v>
      </c>
      <c r="AO80" s="124">
        <f t="shared" si="15"/>
        <v>0.10258161345926176</v>
      </c>
      <c r="AP80" s="124">
        <f t="shared" si="16"/>
        <v>0.10789072139444328</v>
      </c>
      <c r="AQ80" s="124">
        <f t="shared" si="17"/>
        <v>6.9163717970625635E-2</v>
      </c>
      <c r="AR80" s="124">
        <f t="shared" si="18"/>
        <v>6.9528467938084648E-2</v>
      </c>
      <c r="AS80" s="124">
        <f t="shared" si="19"/>
        <v>0.16096656524056691</v>
      </c>
      <c r="AT80" s="124">
        <f t="shared" si="20"/>
        <v>5.7616975716432643E-2</v>
      </c>
      <c r="AU80" s="124">
        <f t="shared" si="21"/>
        <v>0.17232253448722012</v>
      </c>
      <c r="AV80" s="124">
        <f t="shared" si="22"/>
        <v>2.800633620251702E-2</v>
      </c>
      <c r="AW80" s="124">
        <f t="shared" si="23"/>
        <v>0.10697633724754756</v>
      </c>
      <c r="AX80" s="124">
        <f t="shared" si="24"/>
        <v>1</v>
      </c>
      <c r="AY80" s="124">
        <f>SUMPRODUCT(AN80:AW80,幕後結果_最佳化!$Z$1005:$AI$1005)</f>
        <v>-0.11117411238479963</v>
      </c>
      <c r="AZ80" s="124">
        <f>(SUMPRODUCT(AN80:AW80,MMULT(AN80:AW80,幕後結果!$AB$9:$AK$18)))*252</f>
        <v>6.3391892384757051E-2</v>
      </c>
      <c r="BA80" s="124">
        <f t="shared" si="25"/>
        <v>0.25177746599876061</v>
      </c>
      <c r="BB80" s="119">
        <f t="shared" si="26"/>
        <v>-0.61194559955400485</v>
      </c>
      <c r="BC80" s="56"/>
      <c r="BD80" s="56"/>
    </row>
    <row r="81" spans="1:56">
      <c r="A81" s="91">
        <v>80</v>
      </c>
      <c r="B81" s="120">
        <v>1.0259183872939115E-2</v>
      </c>
      <c r="C81" s="120">
        <v>0.14987574121762814</v>
      </c>
      <c r="D81" s="120">
        <v>0.99975147796509445</v>
      </c>
      <c r="E81" s="120">
        <v>0.59293332715537184</v>
      </c>
      <c r="F81" s="120">
        <v>0.61156400030816305</v>
      </c>
      <c r="G81" s="120">
        <v>0.71836544553372117</v>
      </c>
      <c r="H81" s="120">
        <v>0.73774711503115942</v>
      </c>
      <c r="I81" s="120">
        <v>0.21246060949986112</v>
      </c>
      <c r="J81" s="120">
        <v>0.96720964832221035</v>
      </c>
      <c r="K81" s="100">
        <v>0.87345682996265506</v>
      </c>
      <c r="L81" s="101"/>
      <c r="M81" s="102">
        <v>80</v>
      </c>
      <c r="N81" s="123">
        <v>-2.3167314042413607</v>
      </c>
      <c r="O81" s="123">
        <v>-1.0369664730893895</v>
      </c>
      <c r="P81" s="123">
        <v>3.4823443558383125</v>
      </c>
      <c r="Q81" s="123">
        <v>0.23509713066786392</v>
      </c>
      <c r="R81" s="123">
        <v>0.28339768943663529</v>
      </c>
      <c r="S81" s="123">
        <v>0.57799260941411901</v>
      </c>
      <c r="T81" s="123">
        <v>0.63641530186833217</v>
      </c>
      <c r="U81" s="120">
        <v>-0.7979125861268318</v>
      </c>
      <c r="V81" s="120">
        <v>1.8412788645762264</v>
      </c>
      <c r="W81" s="94">
        <v>1.142885002706937</v>
      </c>
      <c r="X81" s="56"/>
      <c r="Y81" s="95">
        <v>80</v>
      </c>
      <c r="Z81" s="120">
        <f>(幕後結果!$AB$2+幕後結果!$AB$4*幕後結果_最佳化!$N1082)*12/3</f>
        <v>-2.9246291193527743</v>
      </c>
      <c r="AA81" s="120">
        <f>(幕後結果!$AC$2+幕後結果!$AC$4*幕後結果_最佳化!$O1082)*12/3</f>
        <v>-1.1763171581753589</v>
      </c>
      <c r="AB81" s="120">
        <f>(幕後結果!$AD$2+幕後結果!$AD$4*幕後結果_最佳化!$P1082)*12/3</f>
        <v>-0.10220933569058999</v>
      </c>
      <c r="AC81" s="120">
        <f>(幕後結果!$AE$2+幕後結果!$AE$4*幕後結果_最佳化!$Q1082)*12/3</f>
        <v>-0.12820550542374309</v>
      </c>
      <c r="AD81" s="120">
        <f>(幕後結果!$AF$2+幕後結果!$AF$4*幕後結果_最佳化!$R1082)*12/3</f>
        <v>-0.63364034630055477</v>
      </c>
      <c r="AE81" s="120">
        <f>(幕後結果!$AG$2+幕後結果!$AG$4*幕後結果_最佳化!$S1082)*12/3</f>
        <v>-0.70269379407077404</v>
      </c>
      <c r="AF81" s="120">
        <f>(幕後結果!$AH$2+幕後結果!$AH$4*幕後結果_最佳化!$T1082)*12/3</f>
        <v>0.61538376090599134</v>
      </c>
      <c r="AG81" s="120">
        <f>(幕後結果!$AI$2+幕後結果!$AI$4*幕後結果_最佳化!$U1082)*12/3</f>
        <v>-0.53409352333490201</v>
      </c>
      <c r="AH81" s="120">
        <f>(幕後結果!$AJ$2+幕後結果!$AJ$4*幕後結果_最佳化!$V1082)*12/3</f>
        <v>1.4457947054631868</v>
      </c>
      <c r="AI81" s="96">
        <f>(幕後結果!$AK$2+幕後結果!$AK$4*幕後結果_最佳化!$W1082)*12/3</f>
        <v>1.1591103193000263</v>
      </c>
      <c r="AJ81" s="56"/>
      <c r="AK81" s="56"/>
      <c r="AL81" s="56"/>
      <c r="AM81" s="104">
        <v>80</v>
      </c>
      <c r="AN81" s="124">
        <f t="shared" si="14"/>
        <v>0.15582280514357055</v>
      </c>
      <c r="AO81" s="124">
        <f t="shared" si="15"/>
        <v>0.1596709786003222</v>
      </c>
      <c r="AP81" s="124">
        <f t="shared" si="16"/>
        <v>6.3074452996561975E-2</v>
      </c>
      <c r="AQ81" s="124">
        <f t="shared" si="17"/>
        <v>2.4332510711968475E-2</v>
      </c>
      <c r="AR81" s="124">
        <f t="shared" si="18"/>
        <v>2.7988268397508027E-2</v>
      </c>
      <c r="AS81" s="124">
        <f t="shared" si="19"/>
        <v>0.10563461664961636</v>
      </c>
      <c r="AT81" s="124">
        <f t="shared" si="20"/>
        <v>8.4159330106573747E-3</v>
      </c>
      <c r="AU81" s="124">
        <f t="shared" si="21"/>
        <v>0.12137135079324321</v>
      </c>
      <c r="AV81" s="124">
        <f t="shared" si="22"/>
        <v>0.1677211315483936</v>
      </c>
      <c r="AW81" s="124">
        <f t="shared" si="23"/>
        <v>0.16596795214815824</v>
      </c>
      <c r="AX81" s="124">
        <f t="shared" si="24"/>
        <v>1</v>
      </c>
      <c r="AY81" s="124">
        <f>SUMPRODUCT(AN81:AW81,幕後結果_最佳化!$Z$1005:$AI$1005)</f>
        <v>-0.14847902132115226</v>
      </c>
      <c r="AZ81" s="124">
        <f>(SUMPRODUCT(AN81:AW81,MMULT(AN81:AW81,幕後結果!$AB$9:$AK$18)))*252</f>
        <v>7.4937327562968531E-2</v>
      </c>
      <c r="BA81" s="124">
        <f t="shared" si="25"/>
        <v>0.27374683114689846</v>
      </c>
      <c r="BB81" s="119">
        <f t="shared" si="26"/>
        <v>-0.69910954044415641</v>
      </c>
      <c r="BC81" s="56"/>
      <c r="BD81" s="56"/>
    </row>
    <row r="82" spans="1:56">
      <c r="A82" s="91">
        <v>81</v>
      </c>
      <c r="B82" s="120">
        <v>0.13965454702517754</v>
      </c>
      <c r="C82" s="120">
        <v>0.42981236837359682</v>
      </c>
      <c r="D82" s="120">
        <v>0.76107826432650327</v>
      </c>
      <c r="E82" s="120">
        <v>0.3408630230662173</v>
      </c>
      <c r="F82" s="120">
        <v>1.9329792015568392E-2</v>
      </c>
      <c r="G82" s="120">
        <v>0.65235004359804605</v>
      </c>
      <c r="H82" s="120">
        <v>0.4717681658066486</v>
      </c>
      <c r="I82" s="120">
        <v>0.30320634335175756</v>
      </c>
      <c r="J82" s="120">
        <v>0.2162354099243633</v>
      </c>
      <c r="K82" s="100">
        <v>0.34522425180944616</v>
      </c>
      <c r="L82" s="101"/>
      <c r="M82" s="102">
        <v>81</v>
      </c>
      <c r="N82" s="123">
        <v>-1.0818727066294167</v>
      </c>
      <c r="O82" s="123">
        <v>-0.17685188021487203</v>
      </c>
      <c r="P82" s="123">
        <v>0.70977532747323002</v>
      </c>
      <c r="Q82" s="123">
        <v>-0.41010892474287741</v>
      </c>
      <c r="R82" s="123">
        <v>-2.0677920240016108</v>
      </c>
      <c r="S82" s="123">
        <v>0.39167290442174407</v>
      </c>
      <c r="T82" s="123">
        <v>-7.0825883352661767E-2</v>
      </c>
      <c r="U82" s="120">
        <v>-0.51520083343571099</v>
      </c>
      <c r="V82" s="120">
        <v>-0.78497057698721007</v>
      </c>
      <c r="W82" s="94">
        <v>-0.39824648497192222</v>
      </c>
      <c r="X82" s="56"/>
      <c r="Y82" s="95">
        <v>81</v>
      </c>
      <c r="Z82" s="120">
        <f>(幕後結果!$AB$2+幕後結果!$AB$4*幕後結果_最佳化!$N1083)*12/3</f>
        <v>-1.3914898132336944</v>
      </c>
      <c r="AA82" s="120">
        <f>(幕後結果!$AC$2+幕後結果!$AC$4*幕後結果_最佳化!$O1083)*12/3</f>
        <v>0.52574958338550959</v>
      </c>
      <c r="AB82" s="120">
        <f>(幕後結果!$AD$2+幕後結果!$AD$4*幕後結果_最佳化!$P1083)*12/3</f>
        <v>-1.3070300874127203</v>
      </c>
      <c r="AC82" s="120">
        <f>(幕後結果!$AE$2+幕後結果!$AE$4*幕後結果_最佳化!$Q1083)*12/3</f>
        <v>-0.24096144723096191</v>
      </c>
      <c r="AD82" s="120">
        <f>(幕後結果!$AF$2+幕後結果!$AF$4*幕後結果_最佳化!$R1083)*12/3</f>
        <v>-1.9557103583814606</v>
      </c>
      <c r="AE82" s="120">
        <f>(幕後結果!$AG$2+幕後結果!$AG$4*幕後結果_最佳化!$S1083)*12/3</f>
        <v>-1.1835021095814682</v>
      </c>
      <c r="AF82" s="120">
        <f>(幕後結果!$AH$2+幕後結果!$AH$4*幕後結果_最佳化!$T1083)*12/3</f>
        <v>-0.13602706508865398</v>
      </c>
      <c r="AG82" s="120">
        <f>(幕後結果!$AI$2+幕後結果!$AI$4*幕後結果_最佳化!$U1083)*12/3</f>
        <v>-0.75142133531468946</v>
      </c>
      <c r="AH82" s="120">
        <f>(幕後結果!$AJ$2+幕後結果!$AJ$4*幕後結果_最佳化!$V1083)*12/3</f>
        <v>-3.5374562815886974</v>
      </c>
      <c r="AI82" s="96">
        <f>(幕後結果!$AK$2+幕後結果!$AK$4*幕後結果_最佳化!$W1083)*12/3</f>
        <v>-0.11714078115237903</v>
      </c>
      <c r="AJ82" s="56"/>
      <c r="AK82" s="56"/>
      <c r="AL82" s="56"/>
      <c r="AM82" s="104">
        <v>81</v>
      </c>
      <c r="AN82" s="124">
        <f t="shared" si="14"/>
        <v>0.13677597262877367</v>
      </c>
      <c r="AO82" s="124">
        <f t="shared" si="15"/>
        <v>2.7466087149786173E-2</v>
      </c>
      <c r="AP82" s="124">
        <f t="shared" si="16"/>
        <v>8.1963005986523008E-2</v>
      </c>
      <c r="AQ82" s="124">
        <f t="shared" si="17"/>
        <v>0.14757154842742407</v>
      </c>
      <c r="AR82" s="124">
        <f t="shared" si="18"/>
        <v>0.18005368818041828</v>
      </c>
      <c r="AS82" s="124">
        <f t="shared" si="19"/>
        <v>3.3164745694209644E-2</v>
      </c>
      <c r="AT82" s="124">
        <f t="shared" si="20"/>
        <v>0.12835062827256252</v>
      </c>
      <c r="AU82" s="124">
        <f t="shared" si="21"/>
        <v>0.12582400638424315</v>
      </c>
      <c r="AV82" s="124">
        <f t="shared" si="22"/>
        <v>1.5504051310347784E-2</v>
      </c>
      <c r="AW82" s="124">
        <f t="shared" si="23"/>
        <v>0.12332626596571157</v>
      </c>
      <c r="AX82" s="124">
        <f t="shared" si="24"/>
        <v>1</v>
      </c>
      <c r="AY82" s="124">
        <f>SUMPRODUCT(AN82:AW82,幕後結果_最佳化!$Z$1005:$AI$1005)</f>
        <v>-2.3014461135779318E-2</v>
      </c>
      <c r="AZ82" s="124">
        <f>(SUMPRODUCT(AN82:AW82,MMULT(AN82:AW82,幕後結果!$AB$9:$AK$18)))*252</f>
        <v>5.1481019969816022E-2</v>
      </c>
      <c r="BA82" s="124">
        <f t="shared" si="25"/>
        <v>0.22689429250163173</v>
      </c>
      <c r="BB82" s="119">
        <f t="shared" si="26"/>
        <v>-0.29050735657136584</v>
      </c>
      <c r="BC82" s="56"/>
      <c r="BD82" s="56"/>
    </row>
    <row r="83" spans="1:56">
      <c r="A83" s="91">
        <v>82</v>
      </c>
      <c r="B83" s="120">
        <v>0.12168760432824977</v>
      </c>
      <c r="C83" s="120">
        <v>0.19856540969551673</v>
      </c>
      <c r="D83" s="120">
        <v>0.28669598424892628</v>
      </c>
      <c r="E83" s="120">
        <v>0.94436384019302366</v>
      </c>
      <c r="F83" s="120">
        <v>0.7368662209398924</v>
      </c>
      <c r="G83" s="120">
        <v>0.74241295064419432</v>
      </c>
      <c r="H83" s="120">
        <v>0.89125472929842675</v>
      </c>
      <c r="I83" s="120">
        <v>0.83503143286913306</v>
      </c>
      <c r="J83" s="120">
        <v>0.1001933997203488</v>
      </c>
      <c r="K83" s="100">
        <v>0.13997365581167842</v>
      </c>
      <c r="L83" s="101"/>
      <c r="M83" s="102">
        <v>82</v>
      </c>
      <c r="N83" s="123">
        <v>-1.1665919181827746</v>
      </c>
      <c r="O83" s="123">
        <v>-0.84675657127908055</v>
      </c>
      <c r="P83" s="123">
        <v>-0.56306302461236757</v>
      </c>
      <c r="Q83" s="123">
        <v>1.5925003718837285</v>
      </c>
      <c r="R83" s="123">
        <v>0.63371389051252947</v>
      </c>
      <c r="S83" s="123">
        <v>0.65080232573396313</v>
      </c>
      <c r="T83" s="123">
        <v>1.23322845638975</v>
      </c>
      <c r="U83" s="120">
        <v>0.97424051134209899</v>
      </c>
      <c r="V83" s="120">
        <v>-1.2804503395726889</v>
      </c>
      <c r="W83" s="94">
        <v>-1.0804377084230752</v>
      </c>
      <c r="X83" s="56"/>
      <c r="Y83" s="95">
        <v>82</v>
      </c>
      <c r="Z83" s="120">
        <f>(幕後結果!$AB$2+幕後結果!$AB$4*幕後結果_最佳化!$N1084)*12/3</f>
        <v>-1.4966729839616921</v>
      </c>
      <c r="AA83" s="120">
        <f>(幕後結果!$AC$2+幕後結果!$AC$4*幕後結果_最佳化!$O1084)*12/3</f>
        <v>-0.22191960147970224</v>
      </c>
      <c r="AB83" s="120">
        <f>(幕後結果!$AD$2+幕後結果!$AD$4*幕後結果_最佳化!$P1084)*12/3</f>
        <v>-3.0074350685557492</v>
      </c>
      <c r="AC83" s="120">
        <f>(幕後結果!$AE$2+幕後結果!$AE$4*幕後結果_最佳化!$Q1084)*12/3</f>
        <v>1.5215942833558411</v>
      </c>
      <c r="AD83" s="120">
        <f>(幕後結果!$AF$2+幕後結果!$AF$4*幕後結果_最佳化!$R1084)*12/3</f>
        <v>-5.4032421604820469E-3</v>
      </c>
      <c r="AE83" s="120">
        <f>(幕後結果!$AG$2+幕後結果!$AG$4*幕後結果_最佳化!$S1084)*12/3</f>
        <v>-0.81554259475159052</v>
      </c>
      <c r="AF83" s="120">
        <f>(幕後結果!$AH$2+幕後結果!$AH$4*幕後結果_最佳化!$T1084)*12/3</f>
        <v>1.6021998161803792</v>
      </c>
      <c r="AG83" s="120">
        <f>(幕後結果!$AI$2+幕後結果!$AI$4*幕後結果_最佳化!$U1084)*12/3</f>
        <v>0.27087900039728086</v>
      </c>
      <c r="AH83" s="120">
        <f>(幕後結果!$AJ$2+幕後結果!$AJ$4*幕後結果_最佳化!$V1084)*12/3</f>
        <v>-3.1777642979815375</v>
      </c>
      <c r="AI83" s="96">
        <f>(幕後結果!$AK$2+幕後結果!$AK$4*幕後結果_最佳化!$W1084)*12/3</f>
        <v>0.50332046489364934</v>
      </c>
      <c r="AJ83" s="56"/>
      <c r="AK83" s="56"/>
      <c r="AL83" s="56"/>
      <c r="AM83" s="104">
        <v>82</v>
      </c>
      <c r="AN83" s="124">
        <f t="shared" si="14"/>
        <v>0.14143483981440788</v>
      </c>
      <c r="AO83" s="124">
        <f t="shared" si="15"/>
        <v>0.1348883803559546</v>
      </c>
      <c r="AP83" s="124">
        <f t="shared" si="16"/>
        <v>2.6634679306560799E-2</v>
      </c>
      <c r="AQ83" s="124">
        <f t="shared" si="17"/>
        <v>0.10334908326374725</v>
      </c>
      <c r="AR83" s="124">
        <f t="shared" si="18"/>
        <v>0.16425155972714164</v>
      </c>
      <c r="AS83" s="124">
        <f t="shared" si="19"/>
        <v>6.8565246740214261E-2</v>
      </c>
      <c r="AT83" s="124">
        <f t="shared" si="20"/>
        <v>7.0810483182133885E-2</v>
      </c>
      <c r="AU83" s="124">
        <f t="shared" si="21"/>
        <v>1.5059041366287877E-2</v>
      </c>
      <c r="AV83" s="124">
        <f t="shared" si="22"/>
        <v>0.15608691646245584</v>
      </c>
      <c r="AW83" s="124">
        <f t="shared" si="23"/>
        <v>0.11891976978109593</v>
      </c>
      <c r="AX83" s="124">
        <f t="shared" si="24"/>
        <v>1</v>
      </c>
      <c r="AY83" s="124">
        <f>SUMPRODUCT(AN83:AW83,幕後結果_最佳化!$Z$1005:$AI$1005)</f>
        <v>-0.10256906641769055</v>
      </c>
      <c r="AZ83" s="124">
        <f>(SUMPRODUCT(AN83:AW83,MMULT(AN83:AW83,幕後結果!$AB$9:$AK$18)))*252</f>
        <v>6.7280200467300613E-2</v>
      </c>
      <c r="BA83" s="124">
        <f t="shared" si="25"/>
        <v>0.25938427181943902</v>
      </c>
      <c r="BB83" s="119">
        <f t="shared" si="26"/>
        <v>-0.56082454574945695</v>
      </c>
      <c r="BC83" s="56"/>
      <c r="BD83" s="56"/>
    </row>
    <row r="84" spans="1:56">
      <c r="A84" s="91">
        <v>83</v>
      </c>
      <c r="B84" s="120">
        <v>0.35536512343166571</v>
      </c>
      <c r="C84" s="120">
        <v>0.80357158033237708</v>
      </c>
      <c r="D84" s="120">
        <v>0.66409488444486309</v>
      </c>
      <c r="E84" s="120">
        <v>0.63122803792587101</v>
      </c>
      <c r="F84" s="120">
        <v>0.2136834687802649</v>
      </c>
      <c r="G84" s="120">
        <v>0.14482657118541598</v>
      </c>
      <c r="H84" s="120">
        <v>0.41930088553049627</v>
      </c>
      <c r="I84" s="120">
        <v>0.36940830141856407</v>
      </c>
      <c r="J84" s="120">
        <v>0.57976957338727209</v>
      </c>
      <c r="K84" s="100">
        <v>0.24650882037917943</v>
      </c>
      <c r="L84" s="101"/>
      <c r="M84" s="102">
        <v>83</v>
      </c>
      <c r="N84" s="123">
        <v>-0.37087552303388488</v>
      </c>
      <c r="O84" s="123">
        <v>0.85444794670159796</v>
      </c>
      <c r="P84" s="123">
        <v>0.42366488040514172</v>
      </c>
      <c r="Q84" s="123">
        <v>0.33510759453838568</v>
      </c>
      <c r="R84" s="123">
        <v>-0.79370543140173011</v>
      </c>
      <c r="S84" s="123">
        <v>-1.0588828352696262</v>
      </c>
      <c r="T84" s="123">
        <v>-0.2036823047814191</v>
      </c>
      <c r="U84" s="120">
        <v>-0.33342088159436001</v>
      </c>
      <c r="V84" s="120">
        <v>0.20130402790055693</v>
      </c>
      <c r="W84" s="94">
        <v>-0.68551715238621924</v>
      </c>
      <c r="X84" s="56"/>
      <c r="Y84" s="95">
        <v>83</v>
      </c>
      <c r="Z84" s="120">
        <f>(幕後結果!$AB$2+幕後結果!$AB$4*幕後結果_最佳化!$N1085)*12/3</f>
        <v>-0.50875097775534828</v>
      </c>
      <c r="AA84" s="120">
        <f>(幕後結果!$AC$2+幕後結果!$AC$4*幕後結果_最佳化!$O1085)*12/3</f>
        <v>2.0593733081307812</v>
      </c>
      <c r="AB84" s="120">
        <f>(幕後結果!$AD$2+幕後結果!$AD$4*幕後結果_最佳化!$P1085)*12/3</f>
        <v>-0.40844674157480942</v>
      </c>
      <c r="AC84" s="120">
        <f>(幕後結果!$AE$2+幕後結果!$AE$4*幕後結果_最佳化!$Q1085)*12/3</f>
        <v>0.62382252337776967</v>
      </c>
      <c r="AD84" s="120">
        <f>(幕後結果!$AF$2+幕後結果!$AF$4*幕後結果_最佳化!$R1085)*12/3</f>
        <v>-0.84537097794278226</v>
      </c>
      <c r="AE84" s="120">
        <f>(幕後結果!$AG$2+幕後結果!$AG$4*幕後結果_最佳化!$S1085)*12/3</f>
        <v>-2.0768428664350607</v>
      </c>
      <c r="AF84" s="120">
        <f>(幕後結果!$AH$2+幕後結果!$AH$4*幕後結果_最佳化!$T1085)*12/3</f>
        <v>0.1630137782318008</v>
      </c>
      <c r="AG84" s="120">
        <f>(幕後結果!$AI$2+幕後結果!$AI$4*幕後結果_最佳化!$U1085)*12/3</f>
        <v>-0.50009050813919842</v>
      </c>
      <c r="AH84" s="120">
        <f>(幕後結果!$AJ$2+幕後結果!$AJ$4*幕後結果_最佳化!$V1085)*12/3</f>
        <v>-2.1452787268524376</v>
      </c>
      <c r="AI84" s="96">
        <f>(幕後結果!$AK$2+幕後結果!$AK$4*幕後結果_最佳化!$W1085)*12/3</f>
        <v>0.25585138753368553</v>
      </c>
      <c r="AJ84" s="56"/>
      <c r="AK84" s="56"/>
      <c r="AL84" s="56"/>
      <c r="AM84" s="104">
        <v>83</v>
      </c>
      <c r="AN84" s="124">
        <f t="shared" si="14"/>
        <v>9.0012493117406916E-2</v>
      </c>
      <c r="AO84" s="124">
        <f t="shared" si="15"/>
        <v>5.1858855063741917E-2</v>
      </c>
      <c r="AP84" s="124">
        <f t="shared" si="16"/>
        <v>0.12835085976749816</v>
      </c>
      <c r="AQ84" s="124">
        <f t="shared" si="17"/>
        <v>0.11790567851658944</v>
      </c>
      <c r="AR84" s="124">
        <f t="shared" si="18"/>
        <v>0.12017485762079175</v>
      </c>
      <c r="AS84" s="124">
        <f t="shared" si="19"/>
        <v>0.13075363007960508</v>
      </c>
      <c r="AT84" s="124">
        <f t="shared" si="20"/>
        <v>0.14546390219824576</v>
      </c>
      <c r="AU84" s="124">
        <f t="shared" si="21"/>
        <v>4.9085538414444969E-2</v>
      </c>
      <c r="AV84" s="124">
        <f t="shared" si="22"/>
        <v>4.2271137316223797E-2</v>
      </c>
      <c r="AW84" s="124">
        <f t="shared" si="23"/>
        <v>0.12412304790545227</v>
      </c>
      <c r="AX84" s="124">
        <f t="shared" si="24"/>
        <v>1</v>
      </c>
      <c r="AY84" s="124">
        <f>SUMPRODUCT(AN84:AW84,幕後結果_最佳化!$Z$1005:$AI$1005)</f>
        <v>-0.10995623946919568</v>
      </c>
      <c r="AZ84" s="124">
        <f>(SUMPRODUCT(AN84:AW84,MMULT(AN84:AW84,幕後結果!$AB$9:$AK$18)))*252</f>
        <v>6.6453281846240317E-2</v>
      </c>
      <c r="BA84" s="124">
        <f t="shared" si="25"/>
        <v>0.25778534063487846</v>
      </c>
      <c r="BB84" s="119">
        <f t="shared" si="26"/>
        <v>-0.59295939440442402</v>
      </c>
      <c r="BC84" s="56"/>
      <c r="BD84" s="56"/>
    </row>
    <row r="85" spans="1:56">
      <c r="A85" s="91">
        <v>84</v>
      </c>
      <c r="B85" s="120">
        <v>0.8218065202335838</v>
      </c>
      <c r="C85" s="120">
        <v>0.42984541140186305</v>
      </c>
      <c r="D85" s="120">
        <v>0.10647938016914416</v>
      </c>
      <c r="E85" s="120">
        <v>0.10112133506648702</v>
      </c>
      <c r="F85" s="120">
        <v>1.9979388875314141E-2</v>
      </c>
      <c r="G85" s="120">
        <v>0.6373224696427584</v>
      </c>
      <c r="H85" s="120">
        <v>0.5680638464844936</v>
      </c>
      <c r="I85" s="120">
        <v>0.72524405308099604</v>
      </c>
      <c r="J85" s="120">
        <v>0.41441627004690518</v>
      </c>
      <c r="K85" s="100">
        <v>0.14461284529798024</v>
      </c>
      <c r="L85" s="101"/>
      <c r="M85" s="102">
        <v>84</v>
      </c>
      <c r="N85" s="123">
        <v>0.9222715316294523</v>
      </c>
      <c r="O85" s="123">
        <v>-0.17676774880432142</v>
      </c>
      <c r="P85" s="123">
        <v>-1.2454707513859145</v>
      </c>
      <c r="Q85" s="123">
        <v>-1.2751881060147983</v>
      </c>
      <c r="R85" s="123">
        <v>-2.0541747870092872</v>
      </c>
      <c r="S85" s="123">
        <v>0.35131097696229441</v>
      </c>
      <c r="T85" s="123">
        <v>0.17144699254871643</v>
      </c>
      <c r="U85" s="120">
        <v>0.59849170239926119</v>
      </c>
      <c r="V85" s="120">
        <v>-0.2161991191937582</v>
      </c>
      <c r="W85" s="94">
        <v>-1.0598217704756432</v>
      </c>
      <c r="X85" s="56"/>
      <c r="Y85" s="95">
        <v>84</v>
      </c>
      <c r="Z85" s="120">
        <f>(幕後結果!$AB$2+幕後結果!$AB$4*幕後結果_最佳化!$N1086)*12/3</f>
        <v>1.0967562611947619</v>
      </c>
      <c r="AA85" s="120">
        <f>(幕後結果!$AC$2+幕後結果!$AC$4*幕後結果_最佳化!$O1086)*12/3</f>
        <v>1.8465990861721842</v>
      </c>
      <c r="AB85" s="120">
        <f>(幕後結果!$AD$2+幕後結果!$AD$4*幕後結果_最佳化!$P1086)*12/3</f>
        <v>-1.1780859336787068</v>
      </c>
      <c r="AC85" s="120">
        <f>(幕後結果!$AE$2+幕後結果!$AE$4*幕後結果_最佳化!$Q1086)*12/3</f>
        <v>-0.33215540972979696</v>
      </c>
      <c r="AD85" s="120">
        <f>(幕後結果!$AF$2+幕後結果!$AF$4*幕後結果_最佳化!$R1086)*12/3</f>
        <v>-1.907763131295841</v>
      </c>
      <c r="AE85" s="120">
        <f>(幕後結果!$AG$2+幕後結果!$AG$4*幕後結果_最佳化!$S1086)*12/3</f>
        <v>-0.68552616828201141</v>
      </c>
      <c r="AF85" s="120">
        <f>(幕後結果!$AH$2+幕後結果!$AH$4*幕後結果_最佳化!$T1086)*12/3</f>
        <v>0.23409017302952159</v>
      </c>
      <c r="AG85" s="120">
        <f>(幕後結果!$AI$2+幕後結果!$AI$4*幕後結果_最佳化!$U1086)*12/3</f>
        <v>-0.46113407445560606</v>
      </c>
      <c r="AH85" s="120">
        <f>(幕後結果!$AJ$2+幕後結果!$AJ$4*幕後結果_最佳化!$V1086)*12/3</f>
        <v>-2.5212421962838443</v>
      </c>
      <c r="AI85" s="96">
        <f>(幕後結果!$AK$2+幕後結果!$AK$4*幕後結果_最佳化!$W1086)*12/3</f>
        <v>-0.22393719410003443</v>
      </c>
      <c r="AJ85" s="56"/>
      <c r="AK85" s="56"/>
      <c r="AL85" s="56"/>
      <c r="AM85" s="104">
        <v>84</v>
      </c>
      <c r="AN85" s="124">
        <f t="shared" si="14"/>
        <v>0.18187518736238245</v>
      </c>
      <c r="AO85" s="124">
        <f t="shared" si="15"/>
        <v>9.3157077661784431E-3</v>
      </c>
      <c r="AP85" s="124">
        <f t="shared" si="16"/>
        <v>0.11525239194650169</v>
      </c>
      <c r="AQ85" s="124">
        <f t="shared" si="17"/>
        <v>0.15271291617762389</v>
      </c>
      <c r="AR85" s="124">
        <f t="shared" si="18"/>
        <v>7.874743846304913E-2</v>
      </c>
      <c r="AS85" s="124">
        <f t="shared" si="19"/>
        <v>0.16765729735991791</v>
      </c>
      <c r="AT85" s="124">
        <f t="shared" si="20"/>
        <v>0.12859093464981969</v>
      </c>
      <c r="AU85" s="124">
        <f t="shared" si="21"/>
        <v>0.11432406259591273</v>
      </c>
      <c r="AV85" s="124">
        <f t="shared" si="22"/>
        <v>1.9908705459876119E-2</v>
      </c>
      <c r="AW85" s="124">
        <f t="shared" si="23"/>
        <v>3.1615358218737802E-2</v>
      </c>
      <c r="AX85" s="124">
        <f t="shared" si="24"/>
        <v>0.99999999999999989</v>
      </c>
      <c r="AY85" s="124">
        <f>SUMPRODUCT(AN85:AW85,幕後結果_最佳化!$Z$1005:$AI$1005)</f>
        <v>-0.21425799911825361</v>
      </c>
      <c r="AZ85" s="124">
        <f>(SUMPRODUCT(AN85:AW85,MMULT(AN85:AW85,幕後結果!$AB$9:$AK$18)))*252</f>
        <v>7.3465865591594015E-2</v>
      </c>
      <c r="BA85" s="124">
        <f t="shared" si="25"/>
        <v>0.27104587359263377</v>
      </c>
      <c r="BB85" s="119">
        <f t="shared" si="26"/>
        <v>-0.94876190406332161</v>
      </c>
      <c r="BC85" s="56"/>
      <c r="BD85" s="56"/>
    </row>
    <row r="86" spans="1:56">
      <c r="A86" s="91">
        <v>85</v>
      </c>
      <c r="B86" s="120">
        <v>0.14596670053999161</v>
      </c>
      <c r="C86" s="120">
        <v>0.28434971123797648</v>
      </c>
      <c r="D86" s="120">
        <v>0.19150111372320966</v>
      </c>
      <c r="E86" s="120">
        <v>0.21180699728913344</v>
      </c>
      <c r="F86" s="120">
        <v>0.95725934107694188</v>
      </c>
      <c r="G86" s="120">
        <v>0.57089096973048647</v>
      </c>
      <c r="H86" s="120">
        <v>0.99354977335579053</v>
      </c>
      <c r="I86" s="120">
        <v>0.5977092492361511</v>
      </c>
      <c r="J86" s="120">
        <v>3.9402203877447528E-2</v>
      </c>
      <c r="K86" s="100">
        <v>0.45507218417339357</v>
      </c>
      <c r="L86" s="101"/>
      <c r="M86" s="102">
        <v>85</v>
      </c>
      <c r="N86" s="123">
        <v>-1.0538897394022668</v>
      </c>
      <c r="O86" s="123">
        <v>-0.56996797017472345</v>
      </c>
      <c r="P86" s="123">
        <v>-0.87237794652706058</v>
      </c>
      <c r="Q86" s="123">
        <v>-0.80016708988938734</v>
      </c>
      <c r="R86" s="123">
        <v>1.7197311773046886</v>
      </c>
      <c r="S86" s="123">
        <v>0.17864295911736136</v>
      </c>
      <c r="T86" s="123">
        <v>2.48650561760188</v>
      </c>
      <c r="U86" s="120">
        <v>0.24742219164687254</v>
      </c>
      <c r="V86" s="120">
        <v>-1.7576656971431703</v>
      </c>
      <c r="W86" s="94">
        <v>-0.11285644393460226</v>
      </c>
      <c r="X86" s="56"/>
      <c r="Y86" s="95">
        <v>85</v>
      </c>
      <c r="Z86" s="120">
        <f>(幕後結果!$AB$2+幕後結果!$AB$4*幕後結果_最佳化!$N1087)*12/3</f>
        <v>-1.3567475491667593</v>
      </c>
      <c r="AA86" s="120">
        <f>(幕後結果!$AC$2+幕後結果!$AC$4*幕後結果_最佳化!$O1087)*12/3</f>
        <v>0.13820378387918297</v>
      </c>
      <c r="AB86" s="120">
        <f>(幕後結果!$AD$2+幕後結果!$AD$4*幕後結果_最佳化!$P1087)*12/3</f>
        <v>-3.0942420057366697</v>
      </c>
      <c r="AC86" s="120">
        <f>(幕後結果!$AE$2+幕後結果!$AE$4*幕後結果_最佳化!$Q1087)*12/3</f>
        <v>-0.52190074505710604</v>
      </c>
      <c r="AD86" s="120">
        <f>(幕後結果!$AF$2+幕後結果!$AF$4*幕後結果_最佳化!$R1087)*12/3</f>
        <v>0.2341198501581904</v>
      </c>
      <c r="AE86" s="120">
        <f>(幕後結果!$AG$2+幕後結果!$AG$4*幕後結果_最佳化!$S1087)*12/3</f>
        <v>-0.87469744745838707</v>
      </c>
      <c r="AF86" s="120">
        <f>(幕後結果!$AH$2+幕後結果!$AH$4*幕後結果_最佳化!$T1087)*12/3</f>
        <v>2.0480231926604358</v>
      </c>
      <c r="AG86" s="120">
        <f>(幕後結果!$AI$2+幕後結果!$AI$4*幕後結果_最佳化!$U1087)*12/3</f>
        <v>-0.18761881231311914</v>
      </c>
      <c r="AH86" s="120">
        <f>(幕後結果!$AJ$2+幕後結果!$AJ$4*幕後結果_最佳化!$V1087)*12/3</f>
        <v>-3.8837261983386697</v>
      </c>
      <c r="AI86" s="96">
        <f>(幕後結果!$AK$2+幕後結果!$AK$4*幕後結果_最佳化!$W1087)*12/3</f>
        <v>0.95554363620700389</v>
      </c>
      <c r="AJ86" s="56"/>
      <c r="AK86" s="56"/>
      <c r="AL86" s="56"/>
      <c r="AM86" s="104">
        <v>85</v>
      </c>
      <c r="AN86" s="124">
        <f t="shared" si="14"/>
        <v>0.13232853075341086</v>
      </c>
      <c r="AO86" s="124">
        <f t="shared" si="15"/>
        <v>0.10994294204518011</v>
      </c>
      <c r="AP86" s="124">
        <f t="shared" si="16"/>
        <v>0.10675476183790165</v>
      </c>
      <c r="AQ86" s="124">
        <f t="shared" si="17"/>
        <v>7.2603667704867023E-2</v>
      </c>
      <c r="AR86" s="124">
        <f t="shared" si="18"/>
        <v>0.18186043230720531</v>
      </c>
      <c r="AS86" s="124">
        <f t="shared" si="19"/>
        <v>1.8491929369570761E-3</v>
      </c>
      <c r="AT86" s="124">
        <f t="shared" si="20"/>
        <v>7.6548123112359812E-2</v>
      </c>
      <c r="AU86" s="124">
        <f t="shared" si="21"/>
        <v>0.10950902109919416</v>
      </c>
      <c r="AV86" s="124">
        <f t="shared" si="22"/>
        <v>3.6591975719308292E-2</v>
      </c>
      <c r="AW86" s="124">
        <f t="shared" si="23"/>
        <v>0.17201135248361574</v>
      </c>
      <c r="AX86" s="124">
        <f t="shared" si="24"/>
        <v>1</v>
      </c>
      <c r="AY86" s="124">
        <f>SUMPRODUCT(AN86:AW86,幕後結果_最佳化!$Z$1005:$AI$1005)</f>
        <v>4.3720482534790397E-2</v>
      </c>
      <c r="AZ86" s="124">
        <f>(SUMPRODUCT(AN86:AW86,MMULT(AN86:AW86,幕後結果!$AB$9:$AK$18)))*252</f>
        <v>5.7877981600674783E-2</v>
      </c>
      <c r="BA86" s="124">
        <f t="shared" si="25"/>
        <v>0.24057843128733461</v>
      </c>
      <c r="BB86" s="119">
        <f t="shared" si="26"/>
        <v>3.4104575809227652E-3</v>
      </c>
      <c r="BC86" s="56"/>
      <c r="BD86" s="56"/>
    </row>
    <row r="87" spans="1:56">
      <c r="A87" s="91">
        <v>86</v>
      </c>
      <c r="B87" s="120">
        <v>0.52992706676464474</v>
      </c>
      <c r="C87" s="120">
        <v>0.33881662146490243</v>
      </c>
      <c r="D87" s="120">
        <v>0.59389895421025418</v>
      </c>
      <c r="E87" s="120">
        <v>0.80176659046854071</v>
      </c>
      <c r="F87" s="120">
        <v>0.76150236421251427</v>
      </c>
      <c r="G87" s="120">
        <v>0.63905587500852068</v>
      </c>
      <c r="H87" s="120">
        <v>0.78182129636550934</v>
      </c>
      <c r="I87" s="120">
        <v>0.30063206043524127</v>
      </c>
      <c r="J87" s="120">
        <v>0.59852831261536754</v>
      </c>
      <c r="K87" s="100">
        <v>0.43656913367988248</v>
      </c>
      <c r="L87" s="101"/>
      <c r="M87" s="102">
        <v>86</v>
      </c>
      <c r="N87" s="123">
        <v>7.5086528241421757E-2</v>
      </c>
      <c r="O87" s="123">
        <v>-0.41569494195783085</v>
      </c>
      <c r="P87" s="123">
        <v>0.23758615269179387</v>
      </c>
      <c r="Q87" s="123">
        <v>0.84794820086116207</v>
      </c>
      <c r="R87" s="123">
        <v>0.71114357208836265</v>
      </c>
      <c r="S87" s="123">
        <v>0.35593632699103139</v>
      </c>
      <c r="T87" s="123">
        <v>0.77835899153717836</v>
      </c>
      <c r="U87" s="120">
        <v>-0.52258350630921024</v>
      </c>
      <c r="V87" s="120">
        <v>0.24953964957865435</v>
      </c>
      <c r="W87" s="94">
        <v>-0.15967351220011655</v>
      </c>
      <c r="X87" s="56"/>
      <c r="Y87" s="95">
        <v>86</v>
      </c>
      <c r="Z87" s="120">
        <f>(幕後結果!$AB$2+幕後結果!$AB$4*幕後結果_最佳化!$N1088)*12/3</f>
        <v>4.493338400190755E-2</v>
      </c>
      <c r="AA87" s="120">
        <f>(幕後結果!$AC$2+幕後結果!$AC$4*幕後結果_最佳化!$O1088)*12/3</f>
        <v>1.0415409716287003</v>
      </c>
      <c r="AB87" s="120">
        <f>(幕後結果!$AD$2+幕後結果!$AD$4*幕後結果_最佳化!$P1088)*12/3</f>
        <v>-0.64464087517198965</v>
      </c>
      <c r="AC87" s="120">
        <f>(幕後結果!$AE$2+幕後結果!$AE$4*幕後結果_最佳化!$Q1088)*12/3</f>
        <v>1.2196103638501117</v>
      </c>
      <c r="AD87" s="120">
        <f>(幕後結果!$AF$2+幕後結果!$AF$4*幕後結果_最佳化!$R1088)*12/3</f>
        <v>6.8194497179230706E-2</v>
      </c>
      <c r="AE87" s="120">
        <f>(幕後結果!$AG$2+幕後結果!$AG$4*幕後結果_最佳化!$S1088)*12/3</f>
        <v>-0.37120372218226266</v>
      </c>
      <c r="AF87" s="120">
        <f>(幕後結果!$AH$2+幕後結果!$AH$4*幕後結果_最佳化!$T1088)*12/3</f>
        <v>1.4544674030783575</v>
      </c>
      <c r="AG87" s="120">
        <f>(幕後結果!$AI$2+幕後結果!$AI$4*幕後結果_最佳化!$U1088)*12/3</f>
        <v>-0.35949769819497934</v>
      </c>
      <c r="AH87" s="120">
        <f>(幕後結果!$AJ$2+幕後結果!$AJ$4*幕後結果_最佳化!$V1088)*12/3</f>
        <v>-0.75905951557179918</v>
      </c>
      <c r="AI87" s="96">
        <f>(幕後結果!$AK$2+幕後結果!$AK$4*幕後結果_最佳化!$W1088)*12/3</f>
        <v>0.6760220767183055</v>
      </c>
      <c r="AJ87" s="56"/>
      <c r="AK87" s="56"/>
      <c r="AL87" s="56"/>
      <c r="AM87" s="104">
        <v>86</v>
      </c>
      <c r="AN87" s="124">
        <f t="shared" si="14"/>
        <v>2.2885091577183755E-2</v>
      </c>
      <c r="AO87" s="124">
        <f t="shared" si="15"/>
        <v>0.13876629420905723</v>
      </c>
      <c r="AP87" s="124">
        <f t="shared" si="16"/>
        <v>0.18162541292954482</v>
      </c>
      <c r="AQ87" s="124">
        <f t="shared" si="17"/>
        <v>5.0879909875664764E-2</v>
      </c>
      <c r="AR87" s="124">
        <f t="shared" si="18"/>
        <v>5.1913203969625531E-2</v>
      </c>
      <c r="AS87" s="124">
        <f t="shared" si="19"/>
        <v>3.2825024067402002E-2</v>
      </c>
      <c r="AT87" s="124">
        <f t="shared" si="20"/>
        <v>0.15854514072393597</v>
      </c>
      <c r="AU87" s="124">
        <f t="shared" si="21"/>
        <v>0.13086626305349405</v>
      </c>
      <c r="AV87" s="124">
        <f t="shared" si="22"/>
        <v>0.18501264790793756</v>
      </c>
      <c r="AW87" s="124">
        <f t="shared" si="23"/>
        <v>4.6681011686154371E-2</v>
      </c>
      <c r="AX87" s="124">
        <f t="shared" si="24"/>
        <v>1</v>
      </c>
      <c r="AY87" s="124">
        <f>SUMPRODUCT(AN87:AW87,幕後結果_最佳化!$Z$1005:$AI$1005)</f>
        <v>-0.24303919212490765</v>
      </c>
      <c r="AZ87" s="124">
        <f>(SUMPRODUCT(AN87:AW87,MMULT(AN87:AW87,幕後結果!$AB$9:$AK$18)))*252</f>
        <v>8.5973440205755439E-2</v>
      </c>
      <c r="BA87" s="124">
        <f t="shared" si="25"/>
        <v>0.29321227840210823</v>
      </c>
      <c r="BB87" s="119">
        <f t="shared" si="26"/>
        <v>-0.97519515104607468</v>
      </c>
      <c r="BC87" s="56"/>
      <c r="BD87" s="56"/>
    </row>
    <row r="88" spans="1:56">
      <c r="A88" s="91">
        <v>87</v>
      </c>
      <c r="B88" s="120">
        <v>0.30873858470053439</v>
      </c>
      <c r="C88" s="120">
        <v>0.98069676587265331</v>
      </c>
      <c r="D88" s="120">
        <v>7.3210676822223153E-2</v>
      </c>
      <c r="E88" s="120">
        <v>0.89729664915769924</v>
      </c>
      <c r="F88" s="120">
        <v>0.51237098950186688</v>
      </c>
      <c r="G88" s="120">
        <v>0.38065846422613725</v>
      </c>
      <c r="H88" s="120">
        <v>0.43234267809358662</v>
      </c>
      <c r="I88" s="120">
        <v>0.91139990247322089</v>
      </c>
      <c r="J88" s="120">
        <v>0.75987586684488728</v>
      </c>
      <c r="K88" s="100">
        <v>3.0455772481353893E-2</v>
      </c>
      <c r="L88" s="101"/>
      <c r="M88" s="102">
        <v>87</v>
      </c>
      <c r="N88" s="123">
        <v>-0.49942903411964706</v>
      </c>
      <c r="O88" s="123">
        <v>2.068356970687045</v>
      </c>
      <c r="P88" s="123">
        <v>-1.4522886802265687</v>
      </c>
      <c r="Q88" s="123">
        <v>1.2662971926045221</v>
      </c>
      <c r="R88" s="123">
        <v>3.1014443463212013E-2</v>
      </c>
      <c r="S88" s="123">
        <v>-0.30375188161906752</v>
      </c>
      <c r="T88" s="123">
        <v>-0.1704129910574041</v>
      </c>
      <c r="U88" s="120">
        <v>1.3494259352886397</v>
      </c>
      <c r="V88" s="120">
        <v>0.70590331433711406</v>
      </c>
      <c r="W88" s="94">
        <v>-1.8741369983526575</v>
      </c>
      <c r="X88" s="56"/>
      <c r="Y88" s="95">
        <v>87</v>
      </c>
      <c r="Z88" s="120">
        <f>(幕後結果!$AB$2+幕後結果!$AB$4*幕後結果_最佳化!$N1089)*12/3</f>
        <v>-0.66835664046505272</v>
      </c>
      <c r="AA88" s="120">
        <f>(幕後結果!$AC$2+幕後結果!$AC$4*幕後結果_最佳化!$O1089)*12/3</f>
        <v>3.2283078665600975</v>
      </c>
      <c r="AB88" s="120">
        <f>(幕後結果!$AD$2+幕後結果!$AD$4*幕後結果_最佳化!$P1089)*12/3</f>
        <v>-2.0081165868028954</v>
      </c>
      <c r="AC88" s="120">
        <f>(幕後結果!$AE$2+幕後結果!$AE$4*幕後結果_最佳化!$Q1089)*12/3</f>
        <v>1.4444453797126557</v>
      </c>
      <c r="AD88" s="120">
        <f>(幕後結果!$AF$2+幕後結果!$AF$4*幕後結果_最佳化!$R1089)*12/3</f>
        <v>-2.952034747056459E-2</v>
      </c>
      <c r="AE88" s="120">
        <f>(幕後結果!$AG$2+幕後結果!$AG$4*幕後結果_最佳化!$S1089)*12/3</f>
        <v>-1.3694278441400669</v>
      </c>
      <c r="AF88" s="120">
        <f>(幕後結果!$AH$2+幕後結果!$AH$4*幕後結果_最佳化!$T1089)*12/3</f>
        <v>0.74681066191164724</v>
      </c>
      <c r="AG88" s="120">
        <f>(幕後結果!$AI$2+幕後結果!$AI$4*幕後結果_最佳化!$U1089)*12/3</f>
        <v>0.43054066569718019</v>
      </c>
      <c r="AH88" s="120">
        <f>(幕後結果!$AJ$2+幕後結果!$AJ$4*幕後結果_最佳化!$V1089)*12/3</f>
        <v>-1.6172870502345056</v>
      </c>
      <c r="AI88" s="96">
        <f>(幕後結果!$AK$2+幕後結果!$AK$4*幕後結果_最佳化!$W1089)*12/3</f>
        <v>0.34540131967477072</v>
      </c>
      <c r="AJ88" s="56"/>
      <c r="AK88" s="56"/>
      <c r="AL88" s="56"/>
      <c r="AM88" s="104">
        <v>87</v>
      </c>
      <c r="AN88" s="124">
        <f t="shared" si="14"/>
        <v>9.0948268120482123E-2</v>
      </c>
      <c r="AO88" s="124">
        <f t="shared" si="15"/>
        <v>8.5898226216177209E-2</v>
      </c>
      <c r="AP88" s="124">
        <f t="shared" si="16"/>
        <v>5.2547532416785454E-2</v>
      </c>
      <c r="AQ88" s="124">
        <f t="shared" si="17"/>
        <v>5.2372756212112834E-2</v>
      </c>
      <c r="AR88" s="124">
        <f t="shared" si="18"/>
        <v>5.5394870450915783E-2</v>
      </c>
      <c r="AS88" s="124">
        <f t="shared" si="19"/>
        <v>0.16704419410734661</v>
      </c>
      <c r="AT88" s="124">
        <f t="shared" si="20"/>
        <v>0.16334992886707286</v>
      </c>
      <c r="AU88" s="124">
        <f t="shared" si="21"/>
        <v>5.9642355134486923E-2</v>
      </c>
      <c r="AV88" s="124">
        <f t="shared" si="22"/>
        <v>0.18817919526760735</v>
      </c>
      <c r="AW88" s="124">
        <f t="shared" si="23"/>
        <v>8.4622673207012694E-2</v>
      </c>
      <c r="AX88" s="124">
        <f t="shared" si="24"/>
        <v>0.99999999999999989</v>
      </c>
      <c r="AY88" s="124">
        <f>SUMPRODUCT(AN88:AW88,幕後結果_最佳化!$Z$1005:$AI$1005)</f>
        <v>-0.29352150128929894</v>
      </c>
      <c r="AZ88" s="124">
        <f>(SUMPRODUCT(AN88:AW88,MMULT(AN88:AW88,幕後結果!$AB$9:$AK$18)))*252</f>
        <v>7.7859008372204913E-2</v>
      </c>
      <c r="BA88" s="124">
        <f t="shared" si="25"/>
        <v>0.27903227120210472</v>
      </c>
      <c r="BB88" s="119">
        <f t="shared" si="26"/>
        <v>-1.2056723755999781</v>
      </c>
      <c r="BC88" s="56"/>
      <c r="BD88" s="56"/>
    </row>
    <row r="89" spans="1:56">
      <c r="A89" s="91">
        <v>88</v>
      </c>
      <c r="B89" s="120">
        <v>0.82809617287764037</v>
      </c>
      <c r="C89" s="120">
        <v>0.64355603614298862</v>
      </c>
      <c r="D89" s="120">
        <v>0.88728696060199908</v>
      </c>
      <c r="E89" s="120">
        <v>0.37296514735775288</v>
      </c>
      <c r="F89" s="120">
        <v>0.67837040601358733</v>
      </c>
      <c r="G89" s="120">
        <v>0.79614011496689097</v>
      </c>
      <c r="H89" s="120">
        <v>0.92205626180025591</v>
      </c>
      <c r="I89" s="120">
        <v>0.88676760119811693</v>
      </c>
      <c r="J89" s="120">
        <v>0.72141811814797152</v>
      </c>
      <c r="K89" s="100">
        <v>0.39967014254901034</v>
      </c>
      <c r="L89" s="101"/>
      <c r="M89" s="102">
        <v>88</v>
      </c>
      <c r="N89" s="123">
        <v>0.94666864192014155</v>
      </c>
      <c r="O89" s="123">
        <v>0.36798029432643259</v>
      </c>
      <c r="P89" s="123">
        <v>1.212225484382871</v>
      </c>
      <c r="Q89" s="123">
        <v>-0.32401022279554126</v>
      </c>
      <c r="R89" s="123">
        <v>0.46314674182233018</v>
      </c>
      <c r="S89" s="123">
        <v>0.82791300364744402</v>
      </c>
      <c r="T89" s="123">
        <v>1.4190395826180975</v>
      </c>
      <c r="U89" s="120">
        <v>1.2095156621913918</v>
      </c>
      <c r="V89" s="120">
        <v>0.58705947446362217</v>
      </c>
      <c r="W89" s="94">
        <v>-0.25420099092394371</v>
      </c>
      <c r="X89" s="56"/>
      <c r="Y89" s="95">
        <v>88</v>
      </c>
      <c r="Z89" s="120">
        <f>(幕後結果!$AB$2+幕後結果!$AB$4*幕後結果_最佳化!$N1090)*12/3</f>
        <v>1.1270465031590553</v>
      </c>
      <c r="AA89" s="120">
        <f>(幕後結果!$AC$2+幕後結果!$AC$4*幕後結果_最佳化!$O1090)*12/3</f>
        <v>2.4252606826251735</v>
      </c>
      <c r="AB89" s="120">
        <f>(幕後結果!$AD$2+幕後結果!$AD$4*幕後結果_最佳化!$P1090)*12/3</f>
        <v>1.6445055860275468</v>
      </c>
      <c r="AC89" s="120">
        <f>(幕後結果!$AE$2+幕後結果!$AE$4*幕後結果_最佳化!$Q1090)*12/3</f>
        <v>0.42600060278530466</v>
      </c>
      <c r="AD89" s="120">
        <f>(幕後結果!$AF$2+幕後結果!$AF$4*幕後結果_最佳化!$R1090)*12/3</f>
        <v>-0.13619126252363989</v>
      </c>
      <c r="AE89" s="120">
        <f>(幕後結果!$AG$2+幕後結果!$AG$4*幕後結果_最佳化!$S1090)*12/3</f>
        <v>0.75443036886666504</v>
      </c>
      <c r="AF89" s="120">
        <f>(幕後結果!$AH$2+幕後結果!$AH$4*幕後結果_最佳化!$T1090)*12/3</f>
        <v>2.2269295943030447</v>
      </c>
      <c r="AG89" s="120">
        <f>(幕後結果!$AI$2+幕後結果!$AI$4*幕後結果_最佳化!$U1090)*12/3</f>
        <v>0.21049118440669323</v>
      </c>
      <c r="AH89" s="120">
        <f>(幕後結果!$AJ$2+幕後結果!$AJ$4*幕後結果_最佳化!$V1090)*12/3</f>
        <v>0.47575951007000628</v>
      </c>
      <c r="AI89" s="96">
        <f>(幕後結果!$AK$2+幕後結果!$AK$4*幕後結果_最佳化!$W1090)*12/3</f>
        <v>1.2588812983553981</v>
      </c>
      <c r="AJ89" s="56"/>
      <c r="AK89" s="56"/>
      <c r="AL89" s="56"/>
      <c r="AM89" s="104">
        <v>88</v>
      </c>
      <c r="AN89" s="124">
        <f t="shared" si="14"/>
        <v>0.15291483788107624</v>
      </c>
      <c r="AO89" s="124">
        <f t="shared" si="15"/>
        <v>0.1630153897799021</v>
      </c>
      <c r="AP89" s="124">
        <f t="shared" si="16"/>
        <v>2.0833642002226455E-2</v>
      </c>
      <c r="AQ89" s="124">
        <f t="shared" si="17"/>
        <v>8.1405316162483837E-2</v>
      </c>
      <c r="AR89" s="124">
        <f t="shared" si="18"/>
        <v>3.3166595115455409E-2</v>
      </c>
      <c r="AS89" s="124">
        <f t="shared" si="19"/>
        <v>0.10152344263072882</v>
      </c>
      <c r="AT89" s="124">
        <f t="shared" si="20"/>
        <v>0.16342519902878835</v>
      </c>
      <c r="AU89" s="124">
        <f t="shared" si="21"/>
        <v>9.4993480560259594E-2</v>
      </c>
      <c r="AV89" s="124">
        <f t="shared" si="22"/>
        <v>3.8257031599577537E-2</v>
      </c>
      <c r="AW89" s="124">
        <f t="shared" si="23"/>
        <v>0.15046506523950157</v>
      </c>
      <c r="AX89" s="124">
        <f t="shared" si="24"/>
        <v>0.99999999999999978</v>
      </c>
      <c r="AY89" s="124">
        <f>SUMPRODUCT(AN89:AW89,幕後結果_最佳化!$Z$1005:$AI$1005)</f>
        <v>0.19508389583195918</v>
      </c>
      <c r="AZ89" s="124">
        <f>(SUMPRODUCT(AN89:AW89,MMULT(AN89:AW89,幕後結果!$AB$9:$AK$18)))*252</f>
        <v>6.3362093549305692E-2</v>
      </c>
      <c r="BA89" s="124">
        <f t="shared" si="25"/>
        <v>0.25171828211178005</v>
      </c>
      <c r="BB89" s="119">
        <f t="shared" si="26"/>
        <v>0.60458022577946557</v>
      </c>
      <c r="BC89" s="56"/>
      <c r="BD89" s="56"/>
    </row>
    <row r="90" spans="1:56">
      <c r="A90" s="91">
        <v>89</v>
      </c>
      <c r="B90" s="120">
        <v>5.9277828613513828E-2</v>
      </c>
      <c r="C90" s="120">
        <v>0.45264420752917123</v>
      </c>
      <c r="D90" s="120">
        <v>0.63065435592840546</v>
      </c>
      <c r="E90" s="120">
        <v>0.19385691744334776</v>
      </c>
      <c r="F90" s="120">
        <v>0.56958608037910929</v>
      </c>
      <c r="G90" s="120">
        <v>0.58225451583928223</v>
      </c>
      <c r="H90" s="120">
        <v>0.98830987047567653</v>
      </c>
      <c r="I90" s="120">
        <v>0.89361244522799943</v>
      </c>
      <c r="J90" s="120">
        <v>7.4841901883062611E-3</v>
      </c>
      <c r="K90" s="100">
        <v>0.31265130885365711</v>
      </c>
      <c r="L90" s="101"/>
      <c r="M90" s="102">
        <v>89</v>
      </c>
      <c r="N90" s="123">
        <v>-1.5608647869556564</v>
      </c>
      <c r="O90" s="123">
        <v>-0.11898351633993624</v>
      </c>
      <c r="P90" s="123">
        <v>0.33358692212267516</v>
      </c>
      <c r="Q90" s="123">
        <v>-0.86377075751288401</v>
      </c>
      <c r="R90" s="123">
        <v>0.17532045586626596</v>
      </c>
      <c r="S90" s="123">
        <v>0.2076644615102507</v>
      </c>
      <c r="T90" s="123">
        <v>2.2671631821879674</v>
      </c>
      <c r="U90" s="120">
        <v>1.2459708161307448</v>
      </c>
      <c r="V90" s="120">
        <v>-2.4331431844272196</v>
      </c>
      <c r="W90" s="94">
        <v>-0.48834905893572284</v>
      </c>
      <c r="X90" s="56"/>
      <c r="Y90" s="95">
        <v>89</v>
      </c>
      <c r="Z90" s="120">
        <f>(幕後結果!$AB$2+幕後結果!$AB$4*幕後結果_最佳化!$N1091)*12/3</f>
        <v>-1.9861826206683146</v>
      </c>
      <c r="AA90" s="120">
        <f>(幕後結果!$AC$2+幕後結果!$AC$4*幕後結果_最佳化!$O1091)*12/3</f>
        <v>0.26984927765560629</v>
      </c>
      <c r="AB90" s="120">
        <f>(幕後結果!$AD$2+幕後結果!$AD$4*幕後結果_最佳化!$P1091)*12/3</f>
        <v>-2.196220526898049</v>
      </c>
      <c r="AC90" s="120">
        <f>(幕後結果!$AE$2+幕後結果!$AE$4*幕後結果_最佳化!$Q1091)*12/3</f>
        <v>-0.76957945555359542</v>
      </c>
      <c r="AD90" s="120">
        <f>(幕後結果!$AF$2+幕後結果!$AF$4*幕後結果_最佳化!$R1091)*12/3</f>
        <v>-0.72025439844637729</v>
      </c>
      <c r="AE90" s="120">
        <f>(幕後結果!$AG$2+幕後結果!$AG$4*幕後結果_最佳化!$S1091)*12/3</f>
        <v>-1.1094274458239326</v>
      </c>
      <c r="AF90" s="120">
        <f>(幕後結果!$AH$2+幕後結果!$AH$4*幕後結果_最佳化!$T1091)*12/3</f>
        <v>1.7432076139154162</v>
      </c>
      <c r="AG90" s="120">
        <f>(幕後結果!$AI$2+幕後結果!$AI$4*幕後結果_最佳化!$U1091)*12/3</f>
        <v>6.1362767070791469E-2</v>
      </c>
      <c r="AH90" s="120">
        <f>(幕後結果!$AJ$2+幕後結果!$AJ$4*幕後結果_最佳化!$V1091)*12/3</f>
        <v>-5.0552066756309815</v>
      </c>
      <c r="AI90" s="96">
        <f>(幕後結果!$AK$2+幕後結果!$AK$4*幕後結果_最佳化!$W1091)*12/3</f>
        <v>0.85984897099285051</v>
      </c>
      <c r="AJ90" s="56"/>
      <c r="AK90" s="56"/>
      <c r="AL90" s="56"/>
      <c r="AM90" s="104">
        <v>89</v>
      </c>
      <c r="AN90" s="124">
        <f t="shared" si="14"/>
        <v>0.21721503553647417</v>
      </c>
      <c r="AO90" s="124">
        <f t="shared" si="15"/>
        <v>8.1699487320118044E-2</v>
      </c>
      <c r="AP90" s="124">
        <f t="shared" si="16"/>
        <v>2.0108975161894499E-2</v>
      </c>
      <c r="AQ90" s="124">
        <f t="shared" si="17"/>
        <v>0.21417209359749853</v>
      </c>
      <c r="AR90" s="124">
        <f t="shared" si="18"/>
        <v>2.1925244474129749E-2</v>
      </c>
      <c r="AS90" s="124">
        <f t="shared" si="19"/>
        <v>0.12081740030983519</v>
      </c>
      <c r="AT90" s="124">
        <f t="shared" si="20"/>
        <v>3.7982195693881074E-2</v>
      </c>
      <c r="AU90" s="124">
        <f t="shared" si="21"/>
        <v>2.9938601874285802E-2</v>
      </c>
      <c r="AV90" s="124">
        <f t="shared" si="22"/>
        <v>0.22952439994663268</v>
      </c>
      <c r="AW90" s="124">
        <f t="shared" si="23"/>
        <v>2.6616566085250207E-2</v>
      </c>
      <c r="AX90" s="124">
        <f t="shared" si="24"/>
        <v>1</v>
      </c>
      <c r="AY90" s="124">
        <f>SUMPRODUCT(AN90:AW90,幕後結果_最佳化!$Z$1005:$AI$1005)</f>
        <v>-0.30917841558971215</v>
      </c>
      <c r="AZ90" s="124">
        <f>(SUMPRODUCT(AN90:AW90,MMULT(AN90:AW90,幕後結果!$AB$9:$AK$18)))*252</f>
        <v>9.325176591149692E-2</v>
      </c>
      <c r="BA90" s="124">
        <f t="shared" si="25"/>
        <v>0.30537152112058014</v>
      </c>
      <c r="BB90" s="119">
        <f t="shared" si="26"/>
        <v>-1.152951048931276</v>
      </c>
      <c r="BC90" s="56"/>
      <c r="BD90" s="56"/>
    </row>
    <row r="91" spans="1:56">
      <c r="A91" s="91">
        <v>90</v>
      </c>
      <c r="B91" s="120">
        <v>0.53415438537704296</v>
      </c>
      <c r="C91" s="120">
        <v>0.1192529992444642</v>
      </c>
      <c r="D91" s="120">
        <v>3.4784394760276172E-2</v>
      </c>
      <c r="E91" s="120">
        <v>0.23009432106516292</v>
      </c>
      <c r="F91" s="120">
        <v>0.86580066192004423</v>
      </c>
      <c r="G91" s="120">
        <v>0.50435003957944113</v>
      </c>
      <c r="H91" s="120">
        <v>0.29432311703361869</v>
      </c>
      <c r="I91" s="120">
        <v>0.21904846764556152</v>
      </c>
      <c r="J91" s="120">
        <v>5.5516608728088057E-2</v>
      </c>
      <c r="K91" s="100">
        <v>0.5990723248282579</v>
      </c>
      <c r="L91" s="101"/>
      <c r="M91" s="102">
        <v>90</v>
      </c>
      <c r="N91" s="123">
        <v>8.5717199476305461E-2</v>
      </c>
      <c r="O91" s="123">
        <v>-1.1787292651146517</v>
      </c>
      <c r="P91" s="123">
        <v>-1.8147080355871117</v>
      </c>
      <c r="Q91" s="123">
        <v>-0.73853625857157734</v>
      </c>
      <c r="R91" s="123">
        <v>1.1067577579054773</v>
      </c>
      <c r="S91" s="123">
        <v>1.0904148286426683E-2</v>
      </c>
      <c r="T91" s="123">
        <v>-0.5407988521926641</v>
      </c>
      <c r="U91" s="120">
        <v>-0.77541083401976107</v>
      </c>
      <c r="V91" s="120">
        <v>-1.5935662558491965</v>
      </c>
      <c r="W91" s="94">
        <v>0.25094665811664479</v>
      </c>
      <c r="X91" s="56"/>
      <c r="Y91" s="95">
        <v>90</v>
      </c>
      <c r="Z91" s="120">
        <f>(幕後結果!$AB$2+幕後結果!$AB$4*幕後結果_最佳化!$N1092)*12/3</f>
        <v>5.8131898092749247E-2</v>
      </c>
      <c r="AA91" s="120">
        <f>(幕後結果!$AC$2+幕後結果!$AC$4*幕後結果_最佳化!$O1092)*12/3</f>
        <v>0.26053009274060068</v>
      </c>
      <c r="AB91" s="120">
        <f>(幕後結果!$AD$2+幕後結果!$AD$4*幕後結果_最佳化!$P1092)*12/3</f>
        <v>-3.0954576430742633</v>
      </c>
      <c r="AC91" s="120">
        <f>(幕後結果!$AE$2+幕後結果!$AE$4*幕後結果_最佳化!$Q1092)*12/3</f>
        <v>-9.223616200906859E-2</v>
      </c>
      <c r="AD91" s="120">
        <f>(幕後結果!$AF$2+幕後結果!$AF$4*幕後結果_最佳化!$R1092)*12/3</f>
        <v>-7.9093646431454279E-2</v>
      </c>
      <c r="AE91" s="120">
        <f>(幕後結果!$AG$2+幕後結果!$AG$4*幕後結果_最佳化!$S1092)*12/3</f>
        <v>-0.9685303106535823</v>
      </c>
      <c r="AF91" s="120">
        <f>(幕後結果!$AH$2+幕後結果!$AH$4*幕後結果_最佳化!$T1092)*12/3</f>
        <v>-0.47697227126655567</v>
      </c>
      <c r="AG91" s="120">
        <f>(幕後結果!$AI$2+幕後結果!$AI$4*幕後結果_最佳化!$U1092)*12/3</f>
        <v>-0.61861244811606009</v>
      </c>
      <c r="AH91" s="120">
        <f>(幕後結果!$AJ$2+幕後結果!$AJ$4*幕後結果_最佳化!$V1092)*12/3</f>
        <v>-3.9721758876637527</v>
      </c>
      <c r="AI91" s="96">
        <f>(幕後結果!$AK$2+幕後結果!$AK$4*幕後結果_最佳化!$W1092)*12/3</f>
        <v>0.33413244442514517</v>
      </c>
      <c r="AJ91" s="56"/>
      <c r="AK91" s="56"/>
      <c r="AL91" s="56"/>
      <c r="AM91" s="104">
        <v>90</v>
      </c>
      <c r="AN91" s="124">
        <f t="shared" si="14"/>
        <v>5.6450462998457662E-3</v>
      </c>
      <c r="AO91" s="124">
        <f t="shared" si="15"/>
        <v>0.13921136441740214</v>
      </c>
      <c r="AP91" s="124">
        <f t="shared" si="16"/>
        <v>0.1362460269643461</v>
      </c>
      <c r="AQ91" s="124">
        <f t="shared" si="17"/>
        <v>5.3389316334506054E-2</v>
      </c>
      <c r="AR91" s="124">
        <f t="shared" si="18"/>
        <v>0.17903487039585131</v>
      </c>
      <c r="AS91" s="124">
        <f t="shared" si="19"/>
        <v>8.8160128744977473E-2</v>
      </c>
      <c r="AT91" s="124">
        <f t="shared" si="20"/>
        <v>0.16487674611259626</v>
      </c>
      <c r="AU91" s="124">
        <f t="shared" si="21"/>
        <v>0.12574173221532611</v>
      </c>
      <c r="AV91" s="124">
        <f t="shared" si="22"/>
        <v>9.6534095004321835E-3</v>
      </c>
      <c r="AW91" s="124">
        <f t="shared" si="23"/>
        <v>9.8041359014716473E-2</v>
      </c>
      <c r="AX91" s="124">
        <f t="shared" si="24"/>
        <v>0.99999999999999989</v>
      </c>
      <c r="AY91" s="124">
        <f>SUMPRODUCT(AN91:AW91,幕後結果_最佳化!$Z$1005:$AI$1005)</f>
        <v>1.7082628010212882E-2</v>
      </c>
      <c r="AZ91" s="124">
        <f>(SUMPRODUCT(AN91:AW91,MMULT(AN91:AW91,幕後結果!$AB$9:$AK$18)))*252</f>
        <v>6.0434679986291033E-2</v>
      </c>
      <c r="BA91" s="124">
        <f t="shared" si="25"/>
        <v>0.24583465985554404</v>
      </c>
      <c r="BB91" s="119">
        <f t="shared" si="26"/>
        <v>-0.10501925157729092</v>
      </c>
      <c r="BC91" s="56"/>
      <c r="BD91" s="56"/>
    </row>
    <row r="92" spans="1:56">
      <c r="A92" s="91">
        <v>91</v>
      </c>
      <c r="B92" s="120">
        <v>7.0286961065484377E-2</v>
      </c>
      <c r="C92" s="120">
        <v>0.216370964310171</v>
      </c>
      <c r="D92" s="120">
        <v>0.94282521888944548</v>
      </c>
      <c r="E92" s="120">
        <v>2.6916606354155048E-2</v>
      </c>
      <c r="F92" s="120">
        <v>8.3226994856107517E-2</v>
      </c>
      <c r="G92" s="120">
        <v>0.23196446715770613</v>
      </c>
      <c r="H92" s="120">
        <v>0.27228048108716618</v>
      </c>
      <c r="I92" s="120">
        <v>0.64518817906429748</v>
      </c>
      <c r="J92" s="120">
        <v>0.71592408544201591</v>
      </c>
      <c r="K92" s="100">
        <v>0.30003842468408548</v>
      </c>
      <c r="L92" s="101"/>
      <c r="M92" s="102">
        <v>91</v>
      </c>
      <c r="N92" s="123">
        <v>-1.4736571626095842</v>
      </c>
      <c r="O92" s="123">
        <v>-0.78450827448160676</v>
      </c>
      <c r="P92" s="123">
        <v>1.5789411237387836</v>
      </c>
      <c r="Q92" s="123">
        <v>-1.9281762061487879</v>
      </c>
      <c r="R92" s="123">
        <v>-1.3836880646686112</v>
      </c>
      <c r="S92" s="123">
        <v>-0.7323926652976277</v>
      </c>
      <c r="T92" s="123">
        <v>-0.60593041409884718</v>
      </c>
      <c r="U92" s="120">
        <v>0.37236159796796858</v>
      </c>
      <c r="V92" s="120">
        <v>0.57077550509428154</v>
      </c>
      <c r="W92" s="94">
        <v>-0.52429000253549352</v>
      </c>
      <c r="X92" s="56"/>
      <c r="Y92" s="95">
        <v>91</v>
      </c>
      <c r="Z92" s="120">
        <f>(幕後結果!$AB$2+幕後結果!$AB$4*幕後結果_最佳化!$N1093)*12/3</f>
        <v>-1.8779099600499041</v>
      </c>
      <c r="AA92" s="120">
        <f>(幕後結果!$AC$2+幕後結果!$AC$4*幕後結果_最佳化!$O1093)*12/3</f>
        <v>-0.35999407930417493</v>
      </c>
      <c r="AB92" s="120">
        <f>(幕後結果!$AD$2+幕後結果!$AD$4*幕後結果_最佳化!$P1093)*12/3</f>
        <v>-1.0742102111813752</v>
      </c>
      <c r="AC92" s="120">
        <f>(幕後結果!$AE$2+幕後結果!$AE$4*幕後結果_最佳化!$Q1093)*12/3</f>
        <v>-1.7036011190881883</v>
      </c>
      <c r="AD92" s="120">
        <f>(幕後結果!$AF$2+幕後結果!$AF$4*幕後結果_最佳化!$R1093)*12/3</f>
        <v>-1.9471338520563191</v>
      </c>
      <c r="AE92" s="120">
        <f>(幕後結果!$AG$2+幕後結果!$AG$4*幕後結果_最佳化!$S1093)*12/3</f>
        <v>-2.1933825430765159</v>
      </c>
      <c r="AF92" s="120">
        <f>(幕後結果!$AH$2+幕後結果!$AH$4*幕後結果_最佳化!$T1093)*12/3</f>
        <v>-1.3644114390189721</v>
      </c>
      <c r="AG92" s="120">
        <f>(幕後結果!$AI$2+幕後結果!$AI$4*幕後結果_最佳化!$U1093)*12/3</f>
        <v>-0.56016834217127065</v>
      </c>
      <c r="AH92" s="120">
        <f>(幕後結果!$AJ$2+幕後結果!$AJ$4*幕後結果_最佳化!$V1093)*12/3</f>
        <v>-1.5922966194382469</v>
      </c>
      <c r="AI92" s="96">
        <f>(幕後結果!$AK$2+幕後結果!$AK$4*幕後結果_最佳化!$W1093)*12/3</f>
        <v>4.0461179200572461E-2</v>
      </c>
      <c r="AJ92" s="56"/>
      <c r="AK92" s="56"/>
      <c r="AL92" s="56"/>
      <c r="AM92" s="104">
        <v>91</v>
      </c>
      <c r="AN92" s="124">
        <f t="shared" si="14"/>
        <v>0.12612621666432858</v>
      </c>
      <c r="AO92" s="124">
        <f t="shared" si="15"/>
        <v>5.153439433009175E-2</v>
      </c>
      <c r="AP92" s="124">
        <f t="shared" si="16"/>
        <v>5.2790310066323821E-2</v>
      </c>
      <c r="AQ92" s="124">
        <f t="shared" si="17"/>
        <v>0.15099504241700279</v>
      </c>
      <c r="AR92" s="124">
        <f t="shared" si="18"/>
        <v>7.8324638213638678E-2</v>
      </c>
      <c r="AS92" s="124">
        <f t="shared" si="19"/>
        <v>0.12827725864102779</v>
      </c>
      <c r="AT92" s="124">
        <f t="shared" si="20"/>
        <v>0.13151079393046128</v>
      </c>
      <c r="AU92" s="124">
        <f t="shared" si="21"/>
        <v>0.13668559850917825</v>
      </c>
      <c r="AV92" s="124">
        <f t="shared" si="22"/>
        <v>2.4798038338776078E-2</v>
      </c>
      <c r="AW92" s="124">
        <f t="shared" si="23"/>
        <v>0.11895770888917095</v>
      </c>
      <c r="AX92" s="124">
        <f t="shared" si="24"/>
        <v>1</v>
      </c>
      <c r="AY92" s="124">
        <f>SUMPRODUCT(AN92:AW92,幕後結果_最佳化!$Z$1005:$AI$1005)</f>
        <v>-1.9926625557082259E-2</v>
      </c>
      <c r="AZ92" s="124">
        <f>(SUMPRODUCT(AN92:AW92,MMULT(AN92:AW92,幕後結果!$AB$9:$AK$18)))*252</f>
        <v>5.3331601311312586E-2</v>
      </c>
      <c r="BA92" s="124">
        <f t="shared" si="25"/>
        <v>0.23093635770772991</v>
      </c>
      <c r="BB92" s="119">
        <f t="shared" si="26"/>
        <v>-0.27205168636371602</v>
      </c>
      <c r="BC92" s="56"/>
      <c r="BD92" s="56"/>
    </row>
    <row r="93" spans="1:56">
      <c r="A93" s="91">
        <v>92</v>
      </c>
      <c r="B93" s="120">
        <v>0.62136264109709116</v>
      </c>
      <c r="C93" s="120">
        <v>0.17815828043950011</v>
      </c>
      <c r="D93" s="120">
        <v>0.81859538569736223</v>
      </c>
      <c r="E93" s="120">
        <v>0.61804591695465327</v>
      </c>
      <c r="F93" s="120">
        <v>0.93519505229205424</v>
      </c>
      <c r="G93" s="120">
        <v>0.70669901676179792</v>
      </c>
      <c r="H93" s="120">
        <v>0.74940403577387449</v>
      </c>
      <c r="I93" s="120">
        <v>0.74866910606388348</v>
      </c>
      <c r="J93" s="120">
        <v>0.25683020713191507</v>
      </c>
      <c r="K93" s="100">
        <v>0.29587275476497688</v>
      </c>
      <c r="L93" s="101"/>
      <c r="M93" s="102">
        <v>92</v>
      </c>
      <c r="N93" s="123">
        <v>0.30906153568053774</v>
      </c>
      <c r="O93" s="123">
        <v>-0.92240653775360437</v>
      </c>
      <c r="P93" s="123">
        <v>0.91002518379369512</v>
      </c>
      <c r="Q93" s="123">
        <v>0.30035266434292851</v>
      </c>
      <c r="R93" s="123">
        <v>1.5156420214759805</v>
      </c>
      <c r="S93" s="123">
        <v>0.54376678747265872</v>
      </c>
      <c r="T93" s="123">
        <v>0.67261551524382912</v>
      </c>
      <c r="U93" s="120">
        <v>0.67030749870208195</v>
      </c>
      <c r="V93" s="120">
        <v>-0.65314870694695337</v>
      </c>
      <c r="W93" s="94">
        <v>-0.5363082793152989</v>
      </c>
      <c r="X93" s="56"/>
      <c r="Y93" s="95">
        <v>92</v>
      </c>
      <c r="Z93" s="120">
        <f>(幕後結果!$AB$2+幕後結果!$AB$4*幕後結果_最佳化!$N1094)*12/3</f>
        <v>0.3354251473495064</v>
      </c>
      <c r="AA93" s="120">
        <f>(幕後結果!$AC$2+幕後結果!$AC$4*幕後結果_最佳化!$O1094)*12/3</f>
        <v>0.67243246005474921</v>
      </c>
      <c r="AB93" s="120">
        <f>(幕後結果!$AD$2+幕後結果!$AD$4*幕後結果_最佳化!$P1094)*12/3</f>
        <v>0.10298911417474887</v>
      </c>
      <c r="AC93" s="120">
        <f>(幕後結果!$AE$2+幕後結果!$AE$4*幕後結果_最佳化!$Q1094)*12/3</f>
        <v>0.79625631299048527</v>
      </c>
      <c r="AD93" s="120">
        <f>(幕後結果!$AF$2+幕後結果!$AF$4*幕後結果_最佳化!$R1094)*12/3</f>
        <v>0.41356225130933105</v>
      </c>
      <c r="AE93" s="120">
        <f>(幕後結果!$AG$2+幕後結果!$AG$4*幕後結果_最佳化!$S1094)*12/3</f>
        <v>0.158386362938297</v>
      </c>
      <c r="AF93" s="120">
        <f>(幕後結果!$AH$2+幕後結果!$AH$4*幕後結果_最佳化!$T1094)*12/3</f>
        <v>1.345973181192009</v>
      </c>
      <c r="AG93" s="120">
        <f>(幕後結果!$AI$2+幕後結果!$AI$4*幕後結果_最佳化!$U1094)*12/3</f>
        <v>0.12964727953962452</v>
      </c>
      <c r="AH93" s="120">
        <f>(幕後結果!$AJ$2+幕後結果!$AJ$4*幕後結果_最佳化!$V1094)*12/3</f>
        <v>-1.1238740070020421</v>
      </c>
      <c r="AI93" s="96">
        <f>(幕後結果!$AK$2+幕後結果!$AK$4*幕後結果_最佳化!$W1094)*12/3</f>
        <v>0.91165038323089365</v>
      </c>
      <c r="AJ93" s="56"/>
      <c r="AK93" s="56"/>
      <c r="AL93" s="56"/>
      <c r="AM93" s="104">
        <v>92</v>
      </c>
      <c r="AN93" s="124">
        <f t="shared" si="14"/>
        <v>0.10091059916091813</v>
      </c>
      <c r="AO93" s="124">
        <f t="shared" si="15"/>
        <v>0.17088708108480699</v>
      </c>
      <c r="AP93" s="124">
        <f t="shared" si="16"/>
        <v>0.15873179956436947</v>
      </c>
      <c r="AQ93" s="124">
        <f t="shared" si="17"/>
        <v>3.5967587742036039E-2</v>
      </c>
      <c r="AR93" s="124">
        <f t="shared" si="18"/>
        <v>0.18409196456745863</v>
      </c>
      <c r="AS93" s="124">
        <f t="shared" si="19"/>
        <v>2.2123487173450286E-2</v>
      </c>
      <c r="AT93" s="124">
        <f t="shared" si="20"/>
        <v>0.14787716973756121</v>
      </c>
      <c r="AU93" s="124">
        <f t="shared" si="21"/>
        <v>1.5272411840855361E-2</v>
      </c>
      <c r="AV93" s="124">
        <f t="shared" si="22"/>
        <v>6.4667075632244192E-2</v>
      </c>
      <c r="AW93" s="124">
        <f t="shared" si="23"/>
        <v>9.9470823496299599E-2</v>
      </c>
      <c r="AX93" s="124">
        <f t="shared" si="24"/>
        <v>1</v>
      </c>
      <c r="AY93" s="124">
        <f>SUMPRODUCT(AN93:AW93,幕後結果_最佳化!$Z$1005:$AI$1005)</f>
        <v>1.4663240618074801E-2</v>
      </c>
      <c r="AZ93" s="124">
        <f>(SUMPRODUCT(AN93:AW93,MMULT(AN93:AW93,幕後結果!$AB$9:$AK$18)))*252</f>
        <v>8.3737093513681818E-2</v>
      </c>
      <c r="BA93" s="124">
        <f t="shared" si="25"/>
        <v>0.28937362269854833</v>
      </c>
      <c r="BB93" s="119">
        <f t="shared" si="26"/>
        <v>-9.7578898583097609E-2</v>
      </c>
      <c r="BC93" s="56"/>
      <c r="BD93" s="56"/>
    </row>
    <row r="94" spans="1:56">
      <c r="A94" s="91">
        <v>93</v>
      </c>
      <c r="B94" s="120">
        <v>0.1810469543222859</v>
      </c>
      <c r="C94" s="120">
        <v>0.14878135523909286</v>
      </c>
      <c r="D94" s="120">
        <v>0.6497183331277534</v>
      </c>
      <c r="E94" s="120">
        <v>0.77227831309163131</v>
      </c>
      <c r="F94" s="120">
        <v>0.61500161144629484</v>
      </c>
      <c r="G94" s="120">
        <v>0.86211145830373703</v>
      </c>
      <c r="H94" s="120">
        <v>0.91056942294143117</v>
      </c>
      <c r="I94" s="120">
        <v>0.18416226092602517</v>
      </c>
      <c r="J94" s="120">
        <v>0.20587602592845666</v>
      </c>
      <c r="K94" s="100">
        <v>0.7158556060813972</v>
      </c>
      <c r="L94" s="101"/>
      <c r="M94" s="102">
        <v>93</v>
      </c>
      <c r="N94" s="123">
        <v>-0.9113824285606007</v>
      </c>
      <c r="O94" s="123">
        <v>-1.0416742949225206</v>
      </c>
      <c r="P94" s="123">
        <v>0.38456013595862737</v>
      </c>
      <c r="Q94" s="123">
        <v>0.74637093164020152</v>
      </c>
      <c r="R94" s="123">
        <v>0.2923791119147211</v>
      </c>
      <c r="S94" s="123">
        <v>1.0898548602756273</v>
      </c>
      <c r="T94" s="123">
        <v>1.3442698107846551</v>
      </c>
      <c r="U94" s="120">
        <v>-0.89961622095191507</v>
      </c>
      <c r="V94" s="120">
        <v>-0.8208143001767243</v>
      </c>
      <c r="W94" s="94">
        <v>0.57057349743325059</v>
      </c>
      <c r="X94" s="56"/>
      <c r="Y94" s="95">
        <v>93</v>
      </c>
      <c r="Z94" s="120">
        <f>(幕後結果!$AB$2+幕後結果!$AB$4*幕後結果_最佳化!$N1095)*12/3</f>
        <v>-1.1798175408320348</v>
      </c>
      <c r="AA94" s="120">
        <f>(幕後結果!$AC$2+幕後結果!$AC$4*幕後結果_最佳化!$O1095)*12/3</f>
        <v>-0.25503200953325278</v>
      </c>
      <c r="AB94" s="120">
        <f>(幕後結果!$AD$2+幕後結果!$AD$4*幕後結果_最佳化!$P1095)*12/3</f>
        <v>-1.819959200370203</v>
      </c>
      <c r="AC94" s="120">
        <f>(幕後結果!$AE$2+幕後結果!$AE$4*幕後結果_最佳化!$Q1095)*12/3</f>
        <v>0.83400387720303504</v>
      </c>
      <c r="AD94" s="120">
        <f>(幕後結果!$AF$2+幕後結果!$AF$4*幕後結果_最佳化!$R1095)*12/3</f>
        <v>-0.37755667620246602</v>
      </c>
      <c r="AE94" s="120">
        <f>(幕後結果!$AG$2+幕後結果!$AG$4*幕後結果_最佳化!$S1095)*12/3</f>
        <v>-0.15238779332283359</v>
      </c>
      <c r="AF94" s="120">
        <f>(幕後結果!$AH$2+幕後結果!$AH$4*幕後結果_最佳化!$T1095)*12/3</f>
        <v>1.6274466741329696</v>
      </c>
      <c r="AG94" s="120">
        <f>(幕後結果!$AI$2+幕後結果!$AI$4*幕後結果_最佳化!$U1095)*12/3</f>
        <v>-0.55597176222595235</v>
      </c>
      <c r="AH94" s="120">
        <f>(幕後結果!$AJ$2+幕後結果!$AJ$4*幕後結果_最佳化!$V1095)*12/3</f>
        <v>-2.3790183285278119</v>
      </c>
      <c r="AI94" s="96">
        <f>(幕後結果!$AK$2+幕後結果!$AK$4*幕後結果_最佳化!$W1095)*12/3</f>
        <v>0.736018746339001</v>
      </c>
      <c r="AJ94" s="56"/>
      <c r="AK94" s="56"/>
      <c r="AL94" s="56"/>
      <c r="AM94" s="104">
        <v>93</v>
      </c>
      <c r="AN94" s="124">
        <f t="shared" si="14"/>
        <v>0.19490675786962264</v>
      </c>
      <c r="AO94" s="124">
        <f t="shared" si="15"/>
        <v>1.8860227096098085E-2</v>
      </c>
      <c r="AP94" s="124">
        <f t="shared" si="16"/>
        <v>0.14607000664374756</v>
      </c>
      <c r="AQ94" s="124">
        <f t="shared" si="17"/>
        <v>0.21816535967102821</v>
      </c>
      <c r="AR94" s="124">
        <f t="shared" si="18"/>
        <v>0.19672843182337821</v>
      </c>
      <c r="AS94" s="124">
        <f t="shared" si="19"/>
        <v>5.491145017739371E-3</v>
      </c>
      <c r="AT94" s="124">
        <f t="shared" si="20"/>
        <v>1.1711265111278776E-2</v>
      </c>
      <c r="AU94" s="124">
        <f t="shared" si="21"/>
        <v>1.3712797465624761E-3</v>
      </c>
      <c r="AV94" s="124">
        <f t="shared" si="22"/>
        <v>0.19775273323641665</v>
      </c>
      <c r="AW94" s="124">
        <f t="shared" si="23"/>
        <v>8.9427937841282945E-3</v>
      </c>
      <c r="AX94" s="124">
        <f t="shared" si="24"/>
        <v>1.0000000000000002</v>
      </c>
      <c r="AY94" s="124">
        <f>SUMPRODUCT(AN94:AW94,幕後結果_最佳化!$Z$1005:$AI$1005)</f>
        <v>-0.43792594240210464</v>
      </c>
      <c r="AZ94" s="124">
        <f>(SUMPRODUCT(AN94:AW94,MMULT(AN94:AW94,幕後結果!$AB$9:$AK$18)))*252</f>
        <v>9.7312140073981854E-2</v>
      </c>
      <c r="BA94" s="124">
        <f t="shared" si="25"/>
        <v>0.31194893824788356</v>
      </c>
      <c r="BB94" s="119">
        <f t="shared" si="26"/>
        <v>-1.5413610480700741</v>
      </c>
      <c r="BC94" s="56"/>
      <c r="BD94" s="56"/>
    </row>
    <row r="95" spans="1:56">
      <c r="A95" s="91">
        <v>94</v>
      </c>
      <c r="B95" s="120">
        <v>0.46811970671673309</v>
      </c>
      <c r="C95" s="120">
        <v>0.70283258426411876</v>
      </c>
      <c r="D95" s="120">
        <v>2.3216999801291882E-2</v>
      </c>
      <c r="E95" s="120">
        <v>0.87050282504723797</v>
      </c>
      <c r="F95" s="120">
        <v>1.8098102566429075E-2</v>
      </c>
      <c r="G95" s="120">
        <v>0.5256677298661705</v>
      </c>
      <c r="H95" s="120">
        <v>0.35049211827548921</v>
      </c>
      <c r="I95" s="120">
        <v>9.1224798534674134E-2</v>
      </c>
      <c r="J95" s="120">
        <v>0.48361113328304839</v>
      </c>
      <c r="K95" s="100">
        <v>0.89730855558822564</v>
      </c>
      <c r="L95" s="101"/>
      <c r="M95" s="102">
        <v>94</v>
      </c>
      <c r="N95" s="123">
        <v>-7.9997287356784422E-2</v>
      </c>
      <c r="O95" s="123">
        <v>0.53256486154455951</v>
      </c>
      <c r="P95" s="123">
        <v>-1.9914266699772036</v>
      </c>
      <c r="Q95" s="123">
        <v>1.1287712353192547</v>
      </c>
      <c r="R95" s="123">
        <v>-2.0947164601164361</v>
      </c>
      <c r="S95" s="123">
        <v>6.4383911426507831E-2</v>
      </c>
      <c r="T95" s="123">
        <v>-0.38399218936314167</v>
      </c>
      <c r="U95" s="120">
        <v>-1.3332505453739898</v>
      </c>
      <c r="V95" s="120">
        <v>-4.1092358408857235E-2</v>
      </c>
      <c r="W95" s="94">
        <v>1.266363733291068</v>
      </c>
      <c r="X95" s="56"/>
      <c r="Y95" s="95">
        <v>94</v>
      </c>
      <c r="Z95" s="120">
        <f>(幕後結果!$AB$2+幕後結果!$AB$4*幕後結果_最佳化!$N1096)*12/3</f>
        <v>-0.14761098880474635</v>
      </c>
      <c r="AA95" s="120">
        <f>(幕後結果!$AC$2+幕後結果!$AC$4*幕後結果_最佳化!$O1096)*12/3</f>
        <v>1.9186448595688974</v>
      </c>
      <c r="AB95" s="120">
        <f>(幕後結果!$AD$2+幕後結果!$AD$4*幕後結果_最佳化!$P1096)*12/3</f>
        <v>-2.7522751781208536</v>
      </c>
      <c r="AC95" s="120">
        <f>(幕後結果!$AE$2+幕後結果!$AE$4*幕後結果_最佳化!$Q1096)*12/3</f>
        <v>1.4780899219061669</v>
      </c>
      <c r="AD95" s="120">
        <f>(幕後結果!$AF$2+幕後結果!$AF$4*幕後結果_最佳化!$R1096)*12/3</f>
        <v>-1.4813841665927929</v>
      </c>
      <c r="AE95" s="120">
        <f>(幕後結果!$AG$2+幕後結果!$AG$4*幕後結果_最佳化!$S1096)*12/3</f>
        <v>-1.5690560439202554</v>
      </c>
      <c r="AF95" s="120">
        <f>(幕後結果!$AH$2+幕後結果!$AH$4*幕後結果_最佳化!$T1096)*12/3</f>
        <v>0.17564996136354175</v>
      </c>
      <c r="AG95" s="120">
        <f>(幕後結果!$AI$2+幕後結果!$AI$4*幕後結果_最佳化!$U1096)*12/3</f>
        <v>-0.92334725301091147</v>
      </c>
      <c r="AH95" s="120">
        <f>(幕後結果!$AJ$2+幕後結果!$AJ$4*幕後結果_最佳化!$V1096)*12/3</f>
        <v>-3.3016545593984703</v>
      </c>
      <c r="AI95" s="96">
        <f>(幕後結果!$AK$2+幕後結果!$AK$4*幕後結果_最佳化!$W1096)*12/3</f>
        <v>0.39748210017172569</v>
      </c>
      <c r="AJ95" s="56"/>
      <c r="AK95" s="56"/>
      <c r="AL95" s="56"/>
      <c r="AM95" s="104">
        <v>94</v>
      </c>
      <c r="AN95" s="124">
        <f t="shared" si="14"/>
        <v>0.19802588770155946</v>
      </c>
      <c r="AO95" s="124">
        <f t="shared" si="15"/>
        <v>0.14945590700145958</v>
      </c>
      <c r="AP95" s="124">
        <f t="shared" si="16"/>
        <v>0.22837033342634563</v>
      </c>
      <c r="AQ95" s="124">
        <f t="shared" si="17"/>
        <v>0.11402926438117962</v>
      </c>
      <c r="AR95" s="124">
        <f t="shared" si="18"/>
        <v>5.1162111281078566E-2</v>
      </c>
      <c r="AS95" s="124">
        <f t="shared" si="19"/>
        <v>9.2045696008064865E-2</v>
      </c>
      <c r="AT95" s="124">
        <f t="shared" si="20"/>
        <v>1.3606150029741701E-2</v>
      </c>
      <c r="AU95" s="124">
        <f t="shared" si="21"/>
        <v>2.7628659035645611E-2</v>
      </c>
      <c r="AV95" s="124">
        <f t="shared" si="22"/>
        <v>3.5775057415094999E-2</v>
      </c>
      <c r="AW95" s="124">
        <f t="shared" si="23"/>
        <v>8.9900933719830087E-2</v>
      </c>
      <c r="AX95" s="124">
        <f t="shared" si="24"/>
        <v>1.0000000000000002</v>
      </c>
      <c r="AY95" s="124">
        <f>SUMPRODUCT(AN95:AW95,幕後結果_最佳化!$Z$1005:$AI$1005)</f>
        <v>-6.7190855157444829E-2</v>
      </c>
      <c r="AZ95" s="124">
        <f>(SUMPRODUCT(AN95:AW95,MMULT(AN95:AW95,幕後結果!$AB$9:$AK$18)))*252</f>
        <v>0.11475818325271259</v>
      </c>
      <c r="BA95" s="124">
        <f t="shared" si="25"/>
        <v>0.33875977218777409</v>
      </c>
      <c r="BB95" s="119">
        <f t="shared" si="26"/>
        <v>-0.32498207932558654</v>
      </c>
      <c r="BC95" s="56"/>
      <c r="BD95" s="56"/>
    </row>
    <row r="96" spans="1:56">
      <c r="A96" s="91">
        <v>95</v>
      </c>
      <c r="B96" s="120">
        <v>9.3281922211878809E-2</v>
      </c>
      <c r="C96" s="120">
        <v>0.37481106816254495</v>
      </c>
      <c r="D96" s="120">
        <v>0.33414577682284041</v>
      </c>
      <c r="E96" s="120">
        <v>0.46728619043889164</v>
      </c>
      <c r="F96" s="120">
        <v>0.25798704855591903</v>
      </c>
      <c r="G96" s="120">
        <v>0.74682614204904785</v>
      </c>
      <c r="H96" s="120">
        <v>0.26107742529417211</v>
      </c>
      <c r="I96" s="120">
        <v>0.91838423277915893</v>
      </c>
      <c r="J96" s="120">
        <v>0.48343698416902936</v>
      </c>
      <c r="K96" s="100">
        <v>0.75501084819394193</v>
      </c>
      <c r="L96" s="101"/>
      <c r="M96" s="102">
        <v>95</v>
      </c>
      <c r="N96" s="123">
        <v>-1.3208126388783785</v>
      </c>
      <c r="O96" s="123">
        <v>-0.31913764775913561</v>
      </c>
      <c r="P96" s="123">
        <v>-0.42849392757980626</v>
      </c>
      <c r="Q96" s="123">
        <v>-8.2093476168988641E-2</v>
      </c>
      <c r="R96" s="123">
        <v>-0.64956368473668957</v>
      </c>
      <c r="S96" s="123">
        <v>0.66453537458914858</v>
      </c>
      <c r="T96" s="123">
        <v>-0.64002730085033077</v>
      </c>
      <c r="U96" s="120">
        <v>1.3942850804271893</v>
      </c>
      <c r="V96" s="120">
        <v>-4.1529258149324545E-2</v>
      </c>
      <c r="W96" s="94">
        <v>0.6903433326579983</v>
      </c>
      <c r="X96" s="56"/>
      <c r="Y96" s="95">
        <v>95</v>
      </c>
      <c r="Z96" s="120">
        <f>(幕後結果!$AB$2+幕後結果!$AB$4*幕後結果_最佳化!$N1097)*12/3</f>
        <v>-1.6881457809494698</v>
      </c>
      <c r="AA96" s="120">
        <f>(幕後結果!$AC$2+幕後結果!$AC$4*幕後結果_最佳化!$O1097)*12/3</f>
        <v>0.22134009097934038</v>
      </c>
      <c r="AB96" s="120">
        <f>(幕後結果!$AD$2+幕後結果!$AD$4*幕後結果_最佳化!$P1097)*12/3</f>
        <v>-2.8157472173316669</v>
      </c>
      <c r="AC96" s="120">
        <f>(幕後結果!$AE$2+幕後結果!$AE$4*幕後結果_最佳化!$Q1097)*12/3</f>
        <v>8.2212325445973899E-3</v>
      </c>
      <c r="AD96" s="120">
        <f>(幕後結果!$AF$2+幕後結果!$AF$4*幕後結果_最佳化!$R1097)*12/3</f>
        <v>-1.0661014889957257</v>
      </c>
      <c r="AE96" s="120">
        <f>(幕後結果!$AG$2+幕後結果!$AG$4*幕後結果_最佳化!$S1097)*12/3</f>
        <v>-0.92297193736490124</v>
      </c>
      <c r="AF96" s="120">
        <f>(幕後結果!$AH$2+幕後結果!$AH$4*幕後結果_最佳化!$T1097)*12/3</f>
        <v>-0.52447535032111814</v>
      </c>
      <c r="AG96" s="120">
        <f>(幕後結果!$AI$2+幕後結果!$AI$4*幕後結果_最佳化!$U1097)*12/3</f>
        <v>0.19890093774000273</v>
      </c>
      <c r="AH96" s="120">
        <f>(幕後結果!$AJ$2+幕後結果!$AJ$4*幕後結果_最佳化!$V1097)*12/3</f>
        <v>-2.2260012381501277</v>
      </c>
      <c r="AI96" s="96">
        <f>(幕後結果!$AK$2+幕後結果!$AK$4*幕後結果_最佳化!$W1097)*12/3</f>
        <v>0.95920363845147749</v>
      </c>
      <c r="AJ96" s="56"/>
      <c r="AK96" s="56"/>
      <c r="AL96" s="56"/>
      <c r="AM96" s="104">
        <v>95</v>
      </c>
      <c r="AN96" s="124">
        <f t="shared" si="14"/>
        <v>0.10721118554230663</v>
      </c>
      <c r="AO96" s="124">
        <f t="shared" si="15"/>
        <v>3.4174208963242601E-2</v>
      </c>
      <c r="AP96" s="124">
        <f t="shared" si="16"/>
        <v>0.13278572003329453</v>
      </c>
      <c r="AQ96" s="124">
        <f t="shared" si="17"/>
        <v>0.13234846164624209</v>
      </c>
      <c r="AR96" s="124">
        <f t="shared" si="18"/>
        <v>5.7449675700349895E-2</v>
      </c>
      <c r="AS96" s="124">
        <f t="shared" si="19"/>
        <v>0.16936948399954607</v>
      </c>
      <c r="AT96" s="124">
        <f t="shared" si="20"/>
        <v>0.14746201987390661</v>
      </c>
      <c r="AU96" s="124">
        <f t="shared" si="21"/>
        <v>2.5404757656578122E-2</v>
      </c>
      <c r="AV96" s="124">
        <f t="shared" si="22"/>
        <v>0.17399409637320545</v>
      </c>
      <c r="AW96" s="124">
        <f t="shared" si="23"/>
        <v>1.9800390211328182E-2</v>
      </c>
      <c r="AX96" s="124">
        <f t="shared" si="24"/>
        <v>1.0000000000000002</v>
      </c>
      <c r="AY96" s="124">
        <f>SUMPRODUCT(AN96:AW96,幕後結果_最佳化!$Z$1005:$AI$1005)</f>
        <v>-0.41723229708100407</v>
      </c>
      <c r="AZ96" s="124">
        <f>(SUMPRODUCT(AN96:AW96,MMULT(AN96:AW96,幕後結果!$AB$9:$AK$18)))*252</f>
        <v>9.3010659755091707E-2</v>
      </c>
      <c r="BA96" s="124">
        <f t="shared" si="25"/>
        <v>0.30497649049572939</v>
      </c>
      <c r="BB96" s="119">
        <f t="shared" si="26"/>
        <v>-1.5087467769501641</v>
      </c>
      <c r="BC96" s="56"/>
      <c r="BD96" s="56"/>
    </row>
    <row r="97" spans="1:56">
      <c r="A97" s="91">
        <v>96</v>
      </c>
      <c r="B97" s="120">
        <v>0.23008535224117921</v>
      </c>
      <c r="C97" s="120">
        <v>0.22951853536729572</v>
      </c>
      <c r="D97" s="120">
        <v>0.12802890846662796</v>
      </c>
      <c r="E97" s="120">
        <v>0.4951483839700761</v>
      </c>
      <c r="F97" s="120">
        <v>0.91722950951636784</v>
      </c>
      <c r="G97" s="120">
        <v>0.40827529209960645</v>
      </c>
      <c r="H97" s="120">
        <v>0.32541036433987336</v>
      </c>
      <c r="I97" s="120">
        <v>0.63770380812522176</v>
      </c>
      <c r="J97" s="120">
        <v>0.8794403407468907</v>
      </c>
      <c r="K97" s="100">
        <v>0.85959461021506156</v>
      </c>
      <c r="L97" s="101"/>
      <c r="M97" s="102">
        <v>96</v>
      </c>
      <c r="N97" s="123">
        <v>-0.73856578902063763</v>
      </c>
      <c r="O97" s="123">
        <v>-0.74043338011512139</v>
      </c>
      <c r="P97" s="123">
        <v>-1.1357581009124185</v>
      </c>
      <c r="Q97" s="123">
        <v>-1.2161497696634759E-2</v>
      </c>
      <c r="R97" s="123">
        <v>1.3866746924444842</v>
      </c>
      <c r="S97" s="123">
        <v>-0.23198381562772458</v>
      </c>
      <c r="T97" s="123">
        <v>-0.45262231323504709</v>
      </c>
      <c r="U97" s="120">
        <v>0.35232787731715354</v>
      </c>
      <c r="V97" s="120">
        <v>1.1721936469151633</v>
      </c>
      <c r="W97" s="94">
        <v>1.078499780716748</v>
      </c>
      <c r="X97" s="56"/>
      <c r="Y97" s="95">
        <v>96</v>
      </c>
      <c r="Z97" s="120">
        <f>(幕後結果!$AB$2+幕後結果!$AB$4*幕後結果_最佳化!$N1098)*12/3</f>
        <v>-0.96525697342257077</v>
      </c>
      <c r="AA97" s="120">
        <f>(幕後結果!$AC$2+幕後結果!$AC$4*幕後結果_最佳化!$O1098)*12/3</f>
        <v>0.16996065364312374</v>
      </c>
      <c r="AB97" s="120">
        <f>(幕後結果!$AD$2+幕後結果!$AD$4*幕後結果_最佳化!$P1098)*12/3</f>
        <v>-3.0981788865553366</v>
      </c>
      <c r="AC97" s="120">
        <f>(幕後結果!$AE$2+幕後結果!$AE$4*幕後結果_最佳化!$Q1098)*12/3</f>
        <v>0.26883406586291259</v>
      </c>
      <c r="AD97" s="120">
        <f>(幕後結果!$AF$2+幕後結果!$AF$4*幕後結果_最佳化!$R1098)*12/3</f>
        <v>0.19767853676147698</v>
      </c>
      <c r="AE97" s="120">
        <f>(幕後結果!$AG$2+幕後結果!$AG$4*幕後結果_最佳化!$S1098)*12/3</f>
        <v>-1.36337749045805</v>
      </c>
      <c r="AF97" s="120">
        <f>(幕後結果!$AH$2+幕後結果!$AH$4*幕後結果_最佳化!$T1098)*12/3</f>
        <v>-0.31439857744766159</v>
      </c>
      <c r="AG97" s="120">
        <f>(幕後結果!$AI$2+幕後結果!$AI$4*幕後結果_最佳化!$U1098)*12/3</f>
        <v>-5.647097180174776E-2</v>
      </c>
      <c r="AH97" s="120">
        <f>(幕後結果!$AJ$2+幕後結果!$AJ$4*幕後結果_最佳化!$V1098)*12/3</f>
        <v>-0.23261236065635749</v>
      </c>
      <c r="AI97" s="96">
        <f>(幕後結果!$AK$2+幕後結果!$AK$4*幕後結果_最佳化!$W1098)*12/3</f>
        <v>1.2118440667839281</v>
      </c>
      <c r="AJ97" s="56"/>
      <c r="AK97" s="56"/>
      <c r="AL97" s="56"/>
      <c r="AM97" s="104">
        <v>96</v>
      </c>
      <c r="AN97" s="124">
        <f t="shared" si="14"/>
        <v>1.7114341523407434E-2</v>
      </c>
      <c r="AO97" s="124">
        <f t="shared" si="15"/>
        <v>0.11245436960640511</v>
      </c>
      <c r="AP97" s="124">
        <f t="shared" si="16"/>
        <v>0.11423876034995178</v>
      </c>
      <c r="AQ97" s="124">
        <f t="shared" si="17"/>
        <v>0.11866662764355888</v>
      </c>
      <c r="AR97" s="124">
        <f t="shared" si="18"/>
        <v>7.8694050233778498E-2</v>
      </c>
      <c r="AS97" s="124">
        <f t="shared" si="19"/>
        <v>0.16164651738863609</v>
      </c>
      <c r="AT97" s="124">
        <f t="shared" si="20"/>
        <v>0.1682427791615709</v>
      </c>
      <c r="AU97" s="124">
        <f t="shared" si="21"/>
        <v>1.460125350261606E-2</v>
      </c>
      <c r="AV97" s="124">
        <f t="shared" si="22"/>
        <v>0.19702081681615208</v>
      </c>
      <c r="AW97" s="124">
        <f t="shared" si="23"/>
        <v>1.7320483773923114E-2</v>
      </c>
      <c r="AX97" s="124">
        <f t="shared" si="24"/>
        <v>1</v>
      </c>
      <c r="AY97" s="124">
        <f>SUMPRODUCT(AN97:AW97,幕後結果_最佳化!$Z$1005:$AI$1005)</f>
        <v>-0.32244859217503186</v>
      </c>
      <c r="AZ97" s="124">
        <f>(SUMPRODUCT(AN97:AW97,MMULT(AN97:AW97,幕後結果!$AB$9:$AK$18)))*252</f>
        <v>8.9032273066128015E-2</v>
      </c>
      <c r="BA97" s="124">
        <f t="shared" si="25"/>
        <v>0.29838276268264563</v>
      </c>
      <c r="BB97" s="119">
        <f t="shared" si="26"/>
        <v>-1.2244292830132746</v>
      </c>
      <c r="BC97" s="56"/>
      <c r="BD97" s="56"/>
    </row>
    <row r="98" spans="1:56">
      <c r="A98" s="91">
        <v>97</v>
      </c>
      <c r="B98" s="120">
        <v>0.37345746195141616</v>
      </c>
      <c r="C98" s="120">
        <v>0.89541138966173173</v>
      </c>
      <c r="D98" s="120">
        <v>0.45378372894722352</v>
      </c>
      <c r="E98" s="120">
        <v>0.88840902844602176</v>
      </c>
      <c r="F98" s="120">
        <v>0.14356938414037157</v>
      </c>
      <c r="G98" s="120">
        <v>0.71594372810315043</v>
      </c>
      <c r="H98" s="120">
        <v>0.40498141800497378</v>
      </c>
      <c r="I98" s="120">
        <v>0.6344741040871813</v>
      </c>
      <c r="J98" s="120">
        <v>0.23851785125182134</v>
      </c>
      <c r="K98" s="100">
        <v>0.84478867284069192</v>
      </c>
      <c r="L98" s="101"/>
      <c r="M98" s="102">
        <v>97</v>
      </c>
      <c r="N98" s="123">
        <v>-0.32270993955442273</v>
      </c>
      <c r="O98" s="123">
        <v>1.2558310797387375</v>
      </c>
      <c r="P98" s="123">
        <v>-0.1161073573972511</v>
      </c>
      <c r="Q98" s="123">
        <v>1.2181106083660627</v>
      </c>
      <c r="R98" s="123">
        <v>-1.0644193578886245</v>
      </c>
      <c r="S98" s="123">
        <v>0.57083345339229596</v>
      </c>
      <c r="T98" s="123">
        <v>-0.24047397543355581</v>
      </c>
      <c r="U98" s="120">
        <v>0.34372675022559768</v>
      </c>
      <c r="V98" s="120">
        <v>-0.71107832210472022</v>
      </c>
      <c r="W98" s="94">
        <v>1.0143355749985079</v>
      </c>
      <c r="X98" s="56"/>
      <c r="Y98" s="95">
        <v>97</v>
      </c>
      <c r="Z98" s="120">
        <f>(幕後結果!$AB$2+幕後結果!$AB$4*幕後結果_最佳化!$N1099)*12/3</f>
        <v>-0.44895097847014337</v>
      </c>
      <c r="AA98" s="120">
        <f>(幕後結果!$AC$2+幕後結果!$AC$4*幕後結果_最佳化!$O1099)*12/3</f>
        <v>2.5056399143169092</v>
      </c>
      <c r="AB98" s="120">
        <f>(幕後結果!$AD$2+幕後結果!$AD$4*幕後結果_最佳化!$P1099)*12/3</f>
        <v>-0.75479542742463501</v>
      </c>
      <c r="AC98" s="120">
        <f>(幕後結果!$AE$2+幕後結果!$AE$4*幕後結果_最佳化!$Q1099)*12/3</f>
        <v>1.4211487068562263</v>
      </c>
      <c r="AD98" s="120">
        <f>(幕後結果!$AF$2+幕後結果!$AF$4*幕後結果_最佳化!$R1099)*12/3</f>
        <v>-0.78539911055590361</v>
      </c>
      <c r="AE98" s="120">
        <f>(幕後結果!$AG$2+幕後結果!$AG$4*幕後結果_最佳化!$S1099)*12/3</f>
        <v>-0.52788098453799526</v>
      </c>
      <c r="AF98" s="120">
        <f>(幕後結果!$AH$2+幕後結果!$AH$4*幕後結果_最佳化!$T1099)*12/3</f>
        <v>0.75506876830974046</v>
      </c>
      <c r="AG98" s="120">
        <f>(幕後結果!$AI$2+幕後結果!$AI$4*幕後結果_最佳化!$U1099)*12/3</f>
        <v>-6.157566277096474E-2</v>
      </c>
      <c r="AH98" s="120">
        <f>(幕後結果!$AJ$2+幕後結果!$AJ$4*幕後結果_最佳化!$V1099)*12/3</f>
        <v>-3.0853540301305089</v>
      </c>
      <c r="AI98" s="96">
        <f>(幕後結果!$AK$2+幕後結果!$AK$4*幕後結果_最佳化!$W1099)*12/3</f>
        <v>1.1690197151212383</v>
      </c>
      <c r="AJ98" s="56"/>
      <c r="AK98" s="56"/>
      <c r="AL98" s="56"/>
      <c r="AM98" s="104">
        <v>97</v>
      </c>
      <c r="AN98" s="124">
        <f t="shared" si="14"/>
        <v>5.4354603628231406E-2</v>
      </c>
      <c r="AO98" s="124">
        <f t="shared" si="15"/>
        <v>0.22620679581265837</v>
      </c>
      <c r="AP98" s="124">
        <f t="shared" si="16"/>
        <v>7.8200395530678521E-2</v>
      </c>
      <c r="AQ98" s="124">
        <f t="shared" si="17"/>
        <v>0.25301517447531141</v>
      </c>
      <c r="AR98" s="124">
        <f t="shared" si="18"/>
        <v>2.0776284540687941E-2</v>
      </c>
      <c r="AS98" s="124">
        <f t="shared" si="19"/>
        <v>0.11504580932919521</v>
      </c>
      <c r="AT98" s="124">
        <f t="shared" si="20"/>
        <v>2.9622239924013197E-2</v>
      </c>
      <c r="AU98" s="124">
        <f t="shared" si="21"/>
        <v>5.3508130919588011E-2</v>
      </c>
      <c r="AV98" s="124">
        <f t="shared" si="22"/>
        <v>3.5411602184798195E-3</v>
      </c>
      <c r="AW98" s="124">
        <f t="shared" si="23"/>
        <v>0.16572940562115598</v>
      </c>
      <c r="AX98" s="124">
        <f t="shared" si="24"/>
        <v>1</v>
      </c>
      <c r="AY98" s="124">
        <f>SUMPRODUCT(AN98:AW98,幕後結果_最佳化!$Z$1005:$AI$1005)</f>
        <v>0.33473217183685361</v>
      </c>
      <c r="AZ98" s="124">
        <f>(SUMPRODUCT(AN98:AW98,MMULT(AN98:AW98,幕後結果!$AB$9:$AK$18)))*252</f>
        <v>6.8690301842417256E-2</v>
      </c>
      <c r="BA98" s="124">
        <f t="shared" si="25"/>
        <v>0.26208834739914949</v>
      </c>
      <c r="BB98" s="119">
        <f t="shared" si="26"/>
        <v>1.1134877789602966</v>
      </c>
      <c r="BC98" s="56"/>
      <c r="BD98" s="56"/>
    </row>
    <row r="99" spans="1:56">
      <c r="A99" s="91">
        <v>98</v>
      </c>
      <c r="B99" s="120">
        <v>0.68173293972958815</v>
      </c>
      <c r="C99" s="120">
        <v>0.2750535704401349</v>
      </c>
      <c r="D99" s="120">
        <v>0.78366852045513835</v>
      </c>
      <c r="E99" s="120">
        <v>0.35043833639976962</v>
      </c>
      <c r="F99" s="120">
        <v>0.50039457073429494</v>
      </c>
      <c r="G99" s="120">
        <v>1.3533296144657259E-2</v>
      </c>
      <c r="H99" s="120">
        <v>0.5035091952892945</v>
      </c>
      <c r="I99" s="120">
        <v>0.35497874669917007</v>
      </c>
      <c r="J99" s="120">
        <v>0.7876193418702615</v>
      </c>
      <c r="K99" s="100">
        <v>0.39331615214999416</v>
      </c>
      <c r="L99" s="101"/>
      <c r="M99" s="102">
        <v>98</v>
      </c>
      <c r="N99" s="123">
        <v>0.47255019779547719</v>
      </c>
      <c r="O99" s="123">
        <v>-0.59759958549148551</v>
      </c>
      <c r="P99" s="123">
        <v>0.78464291829547061</v>
      </c>
      <c r="Q99" s="123">
        <v>-0.38413731907826093</v>
      </c>
      <c r="R99" s="123">
        <v>9.8904232017323459E-4</v>
      </c>
      <c r="S99" s="123">
        <v>-2.2105560902963877</v>
      </c>
      <c r="T99" s="123">
        <v>8.7963615698758019E-3</v>
      </c>
      <c r="U99" s="120">
        <v>-0.37191317772207649</v>
      </c>
      <c r="V99" s="120">
        <v>0.79818814444944075</v>
      </c>
      <c r="W99" s="94">
        <v>-0.27068631338018301</v>
      </c>
      <c r="X99" s="56"/>
      <c r="Y99" s="95">
        <v>98</v>
      </c>
      <c r="Z99" s="120">
        <f>(幕後結果!$AB$2+幕後結果!$AB$4*幕後結果_最佳化!$N1100)*12/3</f>
        <v>0.53840456068478204</v>
      </c>
      <c r="AA99" s="120">
        <f>(幕後結果!$AC$2+幕後結果!$AC$4*幕後結果_最佳化!$O1100)*12/3</f>
        <v>1.1156154469963648</v>
      </c>
      <c r="AB99" s="120">
        <f>(幕後結果!$AD$2+幕後結果!$AD$4*幕後結果_最佳化!$P1100)*12/3</f>
        <v>0.28353565053782215</v>
      </c>
      <c r="AC99" s="120">
        <f>(幕後結果!$AE$2+幕後結果!$AE$4*幕後結果_最佳化!$Q1100)*12/3</f>
        <v>0.25055689898347422</v>
      </c>
      <c r="AD99" s="120">
        <f>(幕後結果!$AF$2+幕後結果!$AF$4*幕後結果_最佳化!$R1100)*12/3</f>
        <v>-0.58599088966109447</v>
      </c>
      <c r="AE99" s="120">
        <f>(幕後結果!$AG$2+幕後結果!$AG$4*幕後結果_最佳化!$S1100)*12/3</f>
        <v>-2.8594340355252874</v>
      </c>
      <c r="AF99" s="120">
        <f>(幕後結果!$AH$2+幕後結果!$AH$4*幕後結果_最佳化!$T1100)*12/3</f>
        <v>-4.5030896573539869E-2</v>
      </c>
      <c r="AG99" s="120">
        <f>(幕後結果!$AI$2+幕後結果!$AI$4*幕後結果_最佳化!$U1100)*12/3</f>
        <v>-0.65623111292688208</v>
      </c>
      <c r="AH99" s="120">
        <f>(幕後結果!$AJ$2+幕後結果!$AJ$4*幕後結果_最佳化!$V1100)*12/3</f>
        <v>-0.71538181642076371</v>
      </c>
      <c r="AI99" s="96">
        <f>(幕後結果!$AK$2+幕後結果!$AK$4*幕後結果_最佳化!$W1100)*12/3</f>
        <v>0.46576398734001562</v>
      </c>
      <c r="AJ99" s="56"/>
      <c r="AK99" s="56"/>
      <c r="AL99" s="56"/>
      <c r="AM99" s="104">
        <v>98</v>
      </c>
      <c r="AN99" s="124">
        <f t="shared" si="14"/>
        <v>0.13499988501358515</v>
      </c>
      <c r="AO99" s="124">
        <f t="shared" si="15"/>
        <v>3.2960211226111026E-4</v>
      </c>
      <c r="AP99" s="124">
        <f t="shared" si="16"/>
        <v>0.11308458761084558</v>
      </c>
      <c r="AQ99" s="124">
        <f t="shared" si="17"/>
        <v>0.1285701210039199</v>
      </c>
      <c r="AR99" s="124">
        <f t="shared" si="18"/>
        <v>0.18488056211137593</v>
      </c>
      <c r="AS99" s="124">
        <f t="shared" si="19"/>
        <v>7.4598398660854701E-2</v>
      </c>
      <c r="AT99" s="124">
        <f t="shared" si="20"/>
        <v>0.13104450021359812</v>
      </c>
      <c r="AU99" s="124">
        <f t="shared" si="21"/>
        <v>0.17779225463825646</v>
      </c>
      <c r="AV99" s="124">
        <f t="shared" si="22"/>
        <v>3.0275142416602497E-2</v>
      </c>
      <c r="AW99" s="124">
        <f t="shared" si="23"/>
        <v>2.442494621870054E-2</v>
      </c>
      <c r="AX99" s="124">
        <f t="shared" si="24"/>
        <v>0.99999999999999989</v>
      </c>
      <c r="AY99" s="124">
        <f>SUMPRODUCT(AN99:AW99,幕後結果_最佳化!$Z$1005:$AI$1005)</f>
        <v>-0.23641036653569511</v>
      </c>
      <c r="AZ99" s="124">
        <f>(SUMPRODUCT(AN99:AW99,MMULT(AN99:AW99,幕後結果!$AB$9:$AK$18)))*252</f>
        <v>5.5938945377507182E-2</v>
      </c>
      <c r="BA99" s="124">
        <f t="shared" si="25"/>
        <v>0.23651415470856535</v>
      </c>
      <c r="BB99" s="119">
        <f t="shared" si="26"/>
        <v>-1.1809456684732615</v>
      </c>
      <c r="BC99" s="56"/>
      <c r="BD99" s="56"/>
    </row>
    <row r="100" spans="1:56">
      <c r="A100" s="91">
        <v>99</v>
      </c>
      <c r="B100" s="120">
        <v>0.12111841074625551</v>
      </c>
      <c r="C100" s="120">
        <v>0.51993145388669482</v>
      </c>
      <c r="D100" s="120">
        <v>0.78036266889936612</v>
      </c>
      <c r="E100" s="120">
        <v>0.89598613647688685</v>
      </c>
      <c r="F100" s="120">
        <v>0.94957107462333323</v>
      </c>
      <c r="G100" s="120">
        <v>0.44723856426960307</v>
      </c>
      <c r="H100" s="120">
        <v>0.11136629058095249</v>
      </c>
      <c r="I100" s="120">
        <v>0.84754638840470231</v>
      </c>
      <c r="J100" s="120">
        <v>0.14115195321791862</v>
      </c>
      <c r="K100" s="100">
        <v>0.13054530549992371</v>
      </c>
      <c r="L100" s="101"/>
      <c r="M100" s="102">
        <v>99</v>
      </c>
      <c r="N100" s="123">
        <v>-1.1694141253251655</v>
      </c>
      <c r="O100" s="123">
        <v>4.9981548348395848E-2</v>
      </c>
      <c r="P100" s="123">
        <v>0.77341863962030377</v>
      </c>
      <c r="Q100" s="123">
        <v>1.2590072116818649</v>
      </c>
      <c r="R100" s="123">
        <v>1.6407089279953073</v>
      </c>
      <c r="S100" s="123">
        <v>-0.13264122384354743</v>
      </c>
      <c r="T100" s="123">
        <v>-1.2192941158197572</v>
      </c>
      <c r="U100" s="120">
        <v>1.0259668219630986</v>
      </c>
      <c r="V100" s="120">
        <v>-1.0751581995299329</v>
      </c>
      <c r="W100" s="94">
        <v>-1.1238171344102197</v>
      </c>
      <c r="X100" s="56"/>
      <c r="Y100" s="95">
        <v>99</v>
      </c>
      <c r="Z100" s="120">
        <f>(幕後結果!$AB$2+幕後結果!$AB$4*幕後結果_最佳化!$N1101)*12/3</f>
        <v>-1.5001768963594244</v>
      </c>
      <c r="AA100" s="120">
        <f>(幕後結果!$AC$2+幕後結果!$AC$4*幕後結果_最佳化!$O1101)*12/3</f>
        <v>0.70231854068223931</v>
      </c>
      <c r="AB100" s="120">
        <f>(幕後結果!$AD$2+幕後結果!$AD$4*幕後結果_最佳化!$P1101)*12/3</f>
        <v>-1.2416044660933867</v>
      </c>
      <c r="AC100" s="120">
        <f>(幕後結果!$AE$2+幕後結果!$AE$4*幕後結果_最佳化!$Q1101)*12/3</f>
        <v>1.1834967313698419</v>
      </c>
      <c r="AD100" s="120">
        <f>(幕後結果!$AF$2+幕後結果!$AF$4*幕後結果_最佳化!$R1101)*12/3</f>
        <v>0.64017676987425864</v>
      </c>
      <c r="AE100" s="120">
        <f>(幕後結果!$AG$2+幕後結果!$AG$4*幕後結果_最佳化!$S1101)*12/3</f>
        <v>-1.0453226451791153</v>
      </c>
      <c r="AF100" s="120">
        <f>(幕後結果!$AH$2+幕後結果!$AH$4*幕後結果_最佳化!$T1101)*12/3</f>
        <v>-0.37011704749366475</v>
      </c>
      <c r="AG100" s="120">
        <f>(幕後結果!$AI$2+幕後結果!$AI$4*幕後結果_最佳化!$U1101)*12/3</f>
        <v>0.45886190136802057</v>
      </c>
      <c r="AH100" s="120">
        <f>(幕後結果!$AJ$2+幕後結果!$AJ$4*幕後結果_最佳化!$V1101)*12/3</f>
        <v>-2.6853753593497007</v>
      </c>
      <c r="AI100" s="96">
        <f>(幕後結果!$AK$2+幕後結果!$AK$4*幕後結果_最佳化!$W1101)*12/3</f>
        <v>0.67361177689468377</v>
      </c>
      <c r="AJ100" s="56"/>
      <c r="AK100" s="56"/>
      <c r="AL100" s="56"/>
      <c r="AM100" s="104">
        <v>99</v>
      </c>
      <c r="AN100" s="124">
        <f t="shared" si="14"/>
        <v>0.12008108623329003</v>
      </c>
      <c r="AO100" s="124">
        <f t="shared" si="15"/>
        <v>0.13379306993603932</v>
      </c>
      <c r="AP100" s="124">
        <f t="shared" si="16"/>
        <v>0.15239388684342312</v>
      </c>
      <c r="AQ100" s="124">
        <f t="shared" si="17"/>
        <v>6.6630229384757905E-2</v>
      </c>
      <c r="AR100" s="124">
        <f t="shared" si="18"/>
        <v>7.8644719570443986E-2</v>
      </c>
      <c r="AS100" s="124">
        <f t="shared" si="19"/>
        <v>0.11371091700814345</v>
      </c>
      <c r="AT100" s="124">
        <f t="shared" si="20"/>
        <v>1.8161225772788094E-2</v>
      </c>
      <c r="AU100" s="124">
        <f t="shared" si="21"/>
        <v>0.10340043919734139</v>
      </c>
      <c r="AV100" s="124">
        <f t="shared" si="22"/>
        <v>7.759397764845978E-2</v>
      </c>
      <c r="AW100" s="124">
        <f t="shared" si="23"/>
        <v>0.13559044840531295</v>
      </c>
      <c r="AX100" s="124">
        <f t="shared" si="24"/>
        <v>1</v>
      </c>
      <c r="AY100" s="124">
        <f>SUMPRODUCT(AN100:AW100,幕後結果_最佳化!$Z$1005:$AI$1005)</f>
        <v>-0.12890113127747088</v>
      </c>
      <c r="AZ100" s="124">
        <f>(SUMPRODUCT(AN100:AW100,MMULT(AN100:AW100,幕後結果!$AB$9:$AK$18)))*252</f>
        <v>7.6690753768974523E-2</v>
      </c>
      <c r="BA100" s="124">
        <f t="shared" si="25"/>
        <v>0.27693095487679692</v>
      </c>
      <c r="BB100" s="119">
        <f t="shared" si="26"/>
        <v>-0.62037532551716013</v>
      </c>
      <c r="BC100" s="56"/>
      <c r="BD100" s="56"/>
    </row>
    <row r="101" spans="1:56">
      <c r="A101" s="91">
        <v>100</v>
      </c>
      <c r="B101" s="120">
        <v>0.32127182363991236</v>
      </c>
      <c r="C101" s="120">
        <v>0.84653660546305587</v>
      </c>
      <c r="D101" s="120">
        <v>0.80675079794244531</v>
      </c>
      <c r="E101" s="120">
        <v>0.60221675260530039</v>
      </c>
      <c r="F101" s="120">
        <v>0.69126569375665881</v>
      </c>
      <c r="G101" s="120">
        <v>0.71161111324402149</v>
      </c>
      <c r="H101" s="120">
        <v>0.10119217060436347</v>
      </c>
      <c r="I101" s="120">
        <v>0.4370867038194266</v>
      </c>
      <c r="J101" s="120">
        <v>0.1189619915971647</v>
      </c>
      <c r="K101" s="100">
        <v>0.65317544086755941</v>
      </c>
      <c r="L101" s="101"/>
      <c r="M101" s="102">
        <v>100</v>
      </c>
      <c r="N101" s="123">
        <v>-0.46414530125476283</v>
      </c>
      <c r="O101" s="123">
        <v>1.0216918090259792</v>
      </c>
      <c r="P101" s="123">
        <v>0.86598497004036434</v>
      </c>
      <c r="Q101" s="123">
        <v>0.25908909984801615</v>
      </c>
      <c r="R101" s="123">
        <v>0.4994411831422555</v>
      </c>
      <c r="S101" s="123">
        <v>0.55809755000995298</v>
      </c>
      <c r="T101" s="123">
        <v>-1.2747878531436494</v>
      </c>
      <c r="U101" s="120">
        <v>-0.15835964938499103</v>
      </c>
      <c r="V101" s="120">
        <v>-1.1801916904922019</v>
      </c>
      <c r="W101" s="94">
        <v>0.39390779075248233</v>
      </c>
      <c r="X101" s="56"/>
      <c r="Y101" s="95">
        <v>100</v>
      </c>
      <c r="Z101" s="120">
        <f>(幕後結果!$AB$2+幕後結果!$AB$4*幕後結果_最佳化!$N1102)*12/3</f>
        <v>-0.62455010792301202</v>
      </c>
      <c r="AA101" s="120">
        <f>(幕後結果!$AC$2+幕後結果!$AC$4*幕後結果_最佳化!$O1102)*12/3</f>
        <v>2.170626611431508</v>
      </c>
      <c r="AB101" s="120">
        <f>(幕後結果!$AD$2+幕後結果!$AD$4*幕後結果_最佳化!$P1102)*12/3</f>
        <v>2.2223350466169856E-2</v>
      </c>
      <c r="AC101" s="120">
        <f>(幕後結果!$AE$2+幕後結果!$AE$4*幕後結果_最佳化!$Q1102)*12/3</f>
        <v>0.51496870473956013</v>
      </c>
      <c r="AD101" s="120">
        <f>(幕後結果!$AF$2+幕後結果!$AF$4*幕後結果_最佳化!$R1102)*12/3</f>
        <v>-6.5687687431844277E-2</v>
      </c>
      <c r="AE101" s="120">
        <f>(幕後結果!$AG$2+幕後結果!$AG$4*幕後結果_最佳化!$S1102)*12/3</f>
        <v>-7.6082071985955846E-2</v>
      </c>
      <c r="AF101" s="120">
        <f>(幕後結果!$AH$2+幕後結果!$AH$4*幕後結果_最佳化!$T1102)*12/3</f>
        <v>-0.26319643534099585</v>
      </c>
      <c r="AG101" s="120">
        <f>(幕後結果!$AI$2+幕後結果!$AI$4*幕後結果_最佳化!$U1102)*12/3</f>
        <v>-0.14287268767054559</v>
      </c>
      <c r="AH101" s="120">
        <f>(幕後結果!$AJ$2+幕後結果!$AJ$4*幕後結果_最佳化!$V1102)*12/3</f>
        <v>-3.0860682965755029</v>
      </c>
      <c r="AI101" s="96">
        <f>(幕後結果!$AK$2+幕後結果!$AK$4*幕後結果_最佳化!$W1102)*12/3</f>
        <v>0.93780378452170476</v>
      </c>
      <c r="AJ101" s="56"/>
      <c r="AK101" s="56"/>
      <c r="AL101" s="56"/>
      <c r="AM101" s="104">
        <v>100</v>
      </c>
      <c r="AN101" s="124">
        <f t="shared" si="14"/>
        <v>7.7769308557107397E-2</v>
      </c>
      <c r="AO101" s="124">
        <f t="shared" si="15"/>
        <v>0.11095754107135088</v>
      </c>
      <c r="AP101" s="124">
        <f t="shared" si="16"/>
        <v>0.15650522496558802</v>
      </c>
      <c r="AQ101" s="124">
        <f t="shared" si="17"/>
        <v>0.11867946506509054</v>
      </c>
      <c r="AR101" s="124">
        <f t="shared" si="18"/>
        <v>0.14640260124160542</v>
      </c>
      <c r="AS101" s="124">
        <f t="shared" si="19"/>
        <v>4.5667877292498271E-2</v>
      </c>
      <c r="AT101" s="124">
        <f t="shared" si="20"/>
        <v>7.7419727782897199E-2</v>
      </c>
      <c r="AU101" s="124">
        <f t="shared" si="21"/>
        <v>8.4458354669607674E-2</v>
      </c>
      <c r="AV101" s="124">
        <f t="shared" si="22"/>
        <v>0.12522561169466392</v>
      </c>
      <c r="AW101" s="124">
        <f t="shared" si="23"/>
        <v>5.6914287659590668E-2</v>
      </c>
      <c r="AX101" s="124">
        <f t="shared" si="24"/>
        <v>1</v>
      </c>
      <c r="AY101" s="124">
        <f>SUMPRODUCT(AN101:AW101,幕後結果_最佳化!$Z$1005:$AI$1005)</f>
        <v>-0.20796992366499112</v>
      </c>
      <c r="AZ101" s="124">
        <f>(SUMPRODUCT(AN101:AW101,MMULT(AN101:AW101,幕後結果!$AB$9:$AK$18)))*252</f>
        <v>7.4539671312161118E-2</v>
      </c>
      <c r="BA101" s="124">
        <f t="shared" si="25"/>
        <v>0.27301954382820492</v>
      </c>
      <c r="BB101" s="119">
        <f t="shared" si="26"/>
        <v>-0.91887166811343268</v>
      </c>
      <c r="BC101" s="56"/>
      <c r="BD101" s="56"/>
    </row>
    <row r="102" spans="1:56">
      <c r="A102" s="91">
        <v>101</v>
      </c>
      <c r="B102" s="120">
        <v>0.2108028818473211</v>
      </c>
      <c r="C102" s="120">
        <v>0.29223605911915307</v>
      </c>
      <c r="D102" s="120">
        <v>0.74902819285711386</v>
      </c>
      <c r="E102" s="120">
        <v>0.71503714688009667</v>
      </c>
      <c r="F102" s="120">
        <v>0.64554896416176399</v>
      </c>
      <c r="G102" s="120">
        <v>0.53099237261798105</v>
      </c>
      <c r="H102" s="120">
        <v>3.139479147514046E-2</v>
      </c>
      <c r="I102" s="120">
        <v>0.26008391530281671</v>
      </c>
      <c r="J102" s="120">
        <v>0.37371696626404893</v>
      </c>
      <c r="K102" s="100">
        <v>0.30078492511298993</v>
      </c>
      <c r="L102" s="101"/>
      <c r="M102" s="102">
        <v>101</v>
      </c>
      <c r="N102" s="123">
        <v>-0.8036385308410865</v>
      </c>
      <c r="O102" s="123">
        <v>-0.54686407525869052</v>
      </c>
      <c r="P102" s="123">
        <v>0.67143474915368251</v>
      </c>
      <c r="Q102" s="123">
        <v>0.56816091800669455</v>
      </c>
      <c r="R102" s="123">
        <v>0.37333104732803074</v>
      </c>
      <c r="S102" s="123">
        <v>7.7764664724087204E-2</v>
      </c>
      <c r="T102" s="123">
        <v>-1.8606785626481834</v>
      </c>
      <c r="U102" s="120">
        <v>-0.64308672068476813</v>
      </c>
      <c r="V102" s="120">
        <v>-0.32202476596095903</v>
      </c>
      <c r="W102" s="94">
        <v>-0.52214432003460465</v>
      </c>
      <c r="X102" s="56"/>
      <c r="Y102" s="95">
        <v>101</v>
      </c>
      <c r="Z102" s="120">
        <f>(幕後結果!$AB$2+幕後結果!$AB$4*幕後結果_最佳化!$N1103)*12/3</f>
        <v>-1.0460480618562538</v>
      </c>
      <c r="AA102" s="120">
        <f>(幕後結果!$AC$2+幕後結果!$AC$4*幕後結果_最佳化!$O1103)*12/3</f>
        <v>0.3269836059517246</v>
      </c>
      <c r="AB102" s="120">
        <f>(幕後結果!$AD$2+幕後結果!$AD$4*幕後結果_最佳化!$P1103)*12/3</f>
        <v>-1.1983400560653323</v>
      </c>
      <c r="AC102" s="120">
        <f>(幕後結果!$AE$2+幕後結果!$AE$4*幕後結果_最佳化!$Q1103)*12/3</f>
        <v>0.69901399767882744</v>
      </c>
      <c r="AD102" s="120">
        <f>(幕後結果!$AF$2+幕後結果!$AF$4*幕後結果_最佳化!$R1103)*12/3</f>
        <v>-0.29622440678870382</v>
      </c>
      <c r="AE102" s="120">
        <f>(幕後結果!$AG$2+幕後結果!$AG$4*幕後結果_最佳化!$S1103)*12/3</f>
        <v>-1.005939214004391</v>
      </c>
      <c r="AF102" s="120">
        <f>(幕後結果!$AH$2+幕後結果!$AH$4*幕後結果_最佳化!$T1103)*12/3</f>
        <v>-1.21148858887137</v>
      </c>
      <c r="AG102" s="120">
        <f>(幕後結果!$AI$2+幕後結果!$AI$4*幕後結果_最佳化!$U1103)*12/3</f>
        <v>-0.40527032606957181</v>
      </c>
      <c r="AH102" s="120">
        <f>(幕後結果!$AJ$2+幕後結果!$AJ$4*幕後結果_最佳化!$V1103)*12/3</f>
        <v>-2.1067518961056488</v>
      </c>
      <c r="AI102" s="96">
        <f>(幕後結果!$AK$2+幕後結果!$AK$4*幕後結果_最佳化!$W1103)*12/3</f>
        <v>0.10504780274831926</v>
      </c>
      <c r="AJ102" s="56"/>
      <c r="AK102" s="56"/>
      <c r="AL102" s="56"/>
      <c r="AM102" s="104">
        <v>101</v>
      </c>
      <c r="AN102" s="124">
        <f t="shared" si="14"/>
        <v>0.16525214314583453</v>
      </c>
      <c r="AO102" s="124">
        <f t="shared" si="15"/>
        <v>1.421213024010169E-2</v>
      </c>
      <c r="AP102" s="124">
        <f t="shared" si="16"/>
        <v>3.3516667149584421E-2</v>
      </c>
      <c r="AQ102" s="124">
        <f t="shared" si="17"/>
        <v>0.2144746432428471</v>
      </c>
      <c r="AR102" s="124">
        <f t="shared" si="18"/>
        <v>0.16190506424554493</v>
      </c>
      <c r="AS102" s="124">
        <f t="shared" si="19"/>
        <v>7.0124178499536699E-2</v>
      </c>
      <c r="AT102" s="124">
        <f t="shared" si="20"/>
        <v>5.3155823079954471E-2</v>
      </c>
      <c r="AU102" s="124">
        <f t="shared" si="21"/>
        <v>3.0910252061331946E-3</v>
      </c>
      <c r="AV102" s="124">
        <f t="shared" si="22"/>
        <v>0.10437191619733198</v>
      </c>
      <c r="AW102" s="124">
        <f t="shared" si="23"/>
        <v>0.17989640899313084</v>
      </c>
      <c r="AX102" s="124">
        <f t="shared" si="24"/>
        <v>0.99999999999999989</v>
      </c>
      <c r="AY102" s="124">
        <f>SUMPRODUCT(AN102:AW102,幕後結果_最佳化!$Z$1005:$AI$1005)</f>
        <v>-0.10609082385912032</v>
      </c>
      <c r="AZ102" s="124">
        <f>(SUMPRODUCT(AN102:AW102,MMULT(AN102:AW102,幕後結果!$AB$9:$AK$18)))*252</f>
        <v>5.8578059665688353E-2</v>
      </c>
      <c r="BA102" s="124">
        <f t="shared" si="25"/>
        <v>0.24202904715279189</v>
      </c>
      <c r="BB102" s="119">
        <f t="shared" si="26"/>
        <v>-0.61559067232563647</v>
      </c>
      <c r="BC102" s="56"/>
      <c r="BD102" s="56"/>
    </row>
    <row r="103" spans="1:56">
      <c r="A103" s="91">
        <v>102</v>
      </c>
      <c r="B103" s="120">
        <v>0.66184867571377737</v>
      </c>
      <c r="C103" s="120">
        <v>0.92052468709692592</v>
      </c>
      <c r="D103" s="120">
        <v>0.54140209596646138</v>
      </c>
      <c r="E103" s="120">
        <v>0.10720655301246573</v>
      </c>
      <c r="F103" s="120">
        <v>0.31764369910630186</v>
      </c>
      <c r="G103" s="120">
        <v>0.98434823259649007</v>
      </c>
      <c r="H103" s="120">
        <v>0.59159870414973192</v>
      </c>
      <c r="I103" s="120">
        <v>0.68289350591548637</v>
      </c>
      <c r="J103" s="120">
        <v>0.93475613172556504</v>
      </c>
      <c r="K103" s="100">
        <v>0.48335017305701355</v>
      </c>
      <c r="L103" s="101"/>
      <c r="M103" s="102">
        <v>102</v>
      </c>
      <c r="N103" s="123">
        <v>0.41751377805704837</v>
      </c>
      <c r="O103" s="123">
        <v>1.4086096433342734</v>
      </c>
      <c r="P103" s="123">
        <v>0.10396665817142886</v>
      </c>
      <c r="Q103" s="123">
        <v>-1.2415216482587073</v>
      </c>
      <c r="R103" s="123">
        <v>-0.47429802709301122</v>
      </c>
      <c r="S103" s="123">
        <v>2.1531927299408533</v>
      </c>
      <c r="T103" s="123">
        <v>0.23165936906840398</v>
      </c>
      <c r="U103" s="120">
        <v>0.47580544805276809</v>
      </c>
      <c r="V103" s="120">
        <v>1.5121813406047793</v>
      </c>
      <c r="W103" s="94">
        <v>-4.1747050052695828E-2</v>
      </c>
      <c r="X103" s="56"/>
      <c r="Y103" s="95">
        <v>102</v>
      </c>
      <c r="Z103" s="120">
        <f>(幕後結果!$AB$2+幕後結果!$AB$4*幕後結果_最佳化!$N1104)*12/3</f>
        <v>0.47007407191531386</v>
      </c>
      <c r="AA103" s="120">
        <f>(幕後結果!$AC$2+幕後結果!$AC$4*幕後結果_最佳化!$O1104)*12/3</f>
        <v>3.1512396544689794</v>
      </c>
      <c r="AB103" s="120">
        <f>(幕後結果!$AD$2+幕後結果!$AD$4*幕後結果_最佳化!$P1104)*12/3</f>
        <v>0.34161145195398546</v>
      </c>
      <c r="AC103" s="120">
        <f>(幕後結果!$AE$2+幕後結果!$AE$4*幕後結果_最佳化!$Q1104)*12/3</f>
        <v>-0.50678314613376907</v>
      </c>
      <c r="AD103" s="120">
        <f>(幕後結果!$AF$2+幕後結果!$AF$4*幕後結果_最佳化!$R1104)*12/3</f>
        <v>-0.81362794944696792</v>
      </c>
      <c r="AE103" s="120">
        <f>(幕後結果!$AG$2+幕後結果!$AG$4*幕後結果_最佳化!$S1104)*12/3</f>
        <v>1.7428960514759495</v>
      </c>
      <c r="AF103" s="120">
        <f>(幕後結果!$AH$2+幕後結果!$AH$4*幕後結果_最佳化!$T1104)*12/3</f>
        <v>1.1054891565180358</v>
      </c>
      <c r="AG103" s="120">
        <f>(幕後結果!$AI$2+幕後結果!$AI$4*幕後結果_最佳化!$U1104)*12/3</f>
        <v>-0.10861647241955512</v>
      </c>
      <c r="AH103" s="120">
        <f>(幕後結果!$AJ$2+幕後結果!$AJ$4*幕後結果_最佳化!$V1104)*12/3</f>
        <v>0.76710116269872053</v>
      </c>
      <c r="AI103" s="96">
        <f>(幕後結果!$AK$2+幕後結果!$AK$4*幕後結果_最佳化!$W1104)*12/3</f>
        <v>0.81220939529211034</v>
      </c>
      <c r="AJ103" s="56"/>
      <c r="AK103" s="56"/>
      <c r="AL103" s="56"/>
      <c r="AM103" s="104">
        <v>102</v>
      </c>
      <c r="AN103" s="124">
        <f t="shared" si="14"/>
        <v>0.12975771151378482</v>
      </c>
      <c r="AO103" s="124">
        <f t="shared" si="15"/>
        <v>6.2452434298484509E-2</v>
      </c>
      <c r="AP103" s="124">
        <f t="shared" si="16"/>
        <v>0.11617014591187007</v>
      </c>
      <c r="AQ103" s="124">
        <f t="shared" si="17"/>
        <v>4.8892395395219966E-2</v>
      </c>
      <c r="AR103" s="124">
        <f t="shared" si="18"/>
        <v>7.4558264987344081E-2</v>
      </c>
      <c r="AS103" s="124">
        <f t="shared" si="19"/>
        <v>8.9058409215738835E-2</v>
      </c>
      <c r="AT103" s="124">
        <f t="shared" si="20"/>
        <v>9.0459340371545266E-2</v>
      </c>
      <c r="AU103" s="124">
        <f t="shared" si="21"/>
        <v>0.13525032477583804</v>
      </c>
      <c r="AV103" s="124">
        <f t="shared" si="22"/>
        <v>0.1272025393016751</v>
      </c>
      <c r="AW103" s="124">
        <f t="shared" si="23"/>
        <v>0.12619843422849925</v>
      </c>
      <c r="AX103" s="124">
        <f t="shared" si="24"/>
        <v>0.99999999999999978</v>
      </c>
      <c r="AY103" s="124">
        <f>SUMPRODUCT(AN103:AW103,幕後結果_最佳化!$Z$1005:$AI$1005)</f>
        <v>-0.24768747778028982</v>
      </c>
      <c r="AZ103" s="124">
        <f>(SUMPRODUCT(AN103:AW103,MMULT(AN103:AW103,幕後結果!$AB$9:$AK$18)))*252</f>
        <v>6.764769741883335E-2</v>
      </c>
      <c r="BA103" s="124">
        <f t="shared" si="25"/>
        <v>0.26009170963110945</v>
      </c>
      <c r="BB103" s="119">
        <f t="shared" si="26"/>
        <v>-1.1172500584214422</v>
      </c>
      <c r="BC103" s="56"/>
      <c r="BD103" s="56"/>
    </row>
    <row r="104" spans="1:56">
      <c r="A104" s="91">
        <v>103</v>
      </c>
      <c r="B104" s="120">
        <v>0.72260548895009324</v>
      </c>
      <c r="C104" s="120">
        <v>0.26344042413471991</v>
      </c>
      <c r="D104" s="120">
        <v>0.82422662825961268</v>
      </c>
      <c r="E104" s="120">
        <v>0.54124201263905669</v>
      </c>
      <c r="F104" s="120">
        <v>0.80486564329153198</v>
      </c>
      <c r="G104" s="120">
        <v>0.9678341057701938</v>
      </c>
      <c r="H104" s="120">
        <v>0.74672336154996066</v>
      </c>
      <c r="I104" s="120">
        <v>0.32149283389815975</v>
      </c>
      <c r="J104" s="120">
        <v>0.16973454081700279</v>
      </c>
      <c r="K104" s="100">
        <v>0.96527962754886132</v>
      </c>
      <c r="L104" s="101"/>
      <c r="M104" s="102">
        <v>103</v>
      </c>
      <c r="N104" s="123">
        <v>0.59059916856718253</v>
      </c>
      <c r="O104" s="123">
        <v>-0.63277459638860356</v>
      </c>
      <c r="P104" s="123">
        <v>0.93159330676632512</v>
      </c>
      <c r="Q104" s="123">
        <v>0.10356322268205584</v>
      </c>
      <c r="R104" s="123">
        <v>0.8591301526881423</v>
      </c>
      <c r="S104" s="123">
        <v>1.8498734700226453</v>
      </c>
      <c r="T104" s="123">
        <v>0.66421412091417142</v>
      </c>
      <c r="U104" s="120">
        <v>-0.46352839321174699</v>
      </c>
      <c r="V104" s="120">
        <v>-0.95521480248972657</v>
      </c>
      <c r="W104" s="94">
        <v>1.8155414316284546</v>
      </c>
      <c r="X104" s="56"/>
      <c r="Y104" s="95">
        <v>103</v>
      </c>
      <c r="Z104" s="120">
        <f>(幕後結果!$AB$2+幕後結果!$AB$4*幕後結果_最佳化!$N1105)*12/3</f>
        <v>0.68496830719845736</v>
      </c>
      <c r="AA104" s="120">
        <f>(幕後結果!$AC$2+幕後結果!$AC$4*幕後結果_最佳化!$O1105)*12/3</f>
        <v>1.1570849098882663</v>
      </c>
      <c r="AB104" s="120">
        <f>(幕後結果!$AD$2+幕後結果!$AD$4*幕後結果_最佳化!$P1105)*12/3</f>
        <v>0.5507632934306923</v>
      </c>
      <c r="AC104" s="120">
        <f>(幕後結果!$AE$2+幕後結果!$AE$4*幕後結果_最佳化!$Q1105)*12/3</f>
        <v>0.70687710313294294</v>
      </c>
      <c r="AD104" s="120">
        <f>(幕後結果!$AF$2+幕後結果!$AF$4*幕後結果_最佳化!$R1105)*12/3</f>
        <v>3.7705701808599279E-2</v>
      </c>
      <c r="AE104" s="120">
        <f>(幕後結果!$AG$2+幕後結果!$AG$4*幕後結果_最佳化!$S1105)*12/3</f>
        <v>1.5331053093511511</v>
      </c>
      <c r="AF104" s="120">
        <f>(幕後結果!$AH$2+幕後結果!$AH$4*幕後結果_最佳化!$T1105)*12/3</f>
        <v>1.6378381919314637</v>
      </c>
      <c r="AG104" s="120">
        <f>(幕後結果!$AI$2+幕後結果!$AI$4*幕後結果_最佳化!$U1105)*12/3</f>
        <v>-0.30860040352682766</v>
      </c>
      <c r="AH104" s="120">
        <f>(幕後結果!$AJ$2+幕後結果!$AJ$4*幕後結果_最佳化!$V1105)*12/3</f>
        <v>-1.4629990354919589</v>
      </c>
      <c r="AI104" s="96">
        <f>(幕後結果!$AK$2+幕後結果!$AK$4*幕後結果_最佳化!$W1105)*12/3</f>
        <v>1.5791676577301956</v>
      </c>
      <c r="AJ104" s="56"/>
      <c r="AK104" s="56"/>
      <c r="AL104" s="56"/>
      <c r="AM104" s="104">
        <v>103</v>
      </c>
      <c r="AN104" s="124">
        <f t="shared" si="14"/>
        <v>3.1199998711746408E-2</v>
      </c>
      <c r="AO104" s="124">
        <f t="shared" si="15"/>
        <v>0.10840020603535298</v>
      </c>
      <c r="AP104" s="124">
        <f t="shared" si="16"/>
        <v>0.18003074400264354</v>
      </c>
      <c r="AQ104" s="124">
        <f t="shared" si="17"/>
        <v>0.14133945790072169</v>
      </c>
      <c r="AR104" s="124">
        <f t="shared" si="18"/>
        <v>6.9967049391109828E-2</v>
      </c>
      <c r="AS104" s="124">
        <f t="shared" si="19"/>
        <v>1.2099354772531261E-2</v>
      </c>
      <c r="AT104" s="124">
        <f t="shared" si="20"/>
        <v>0.13413533675554429</v>
      </c>
      <c r="AU104" s="124">
        <f t="shared" si="21"/>
        <v>8.1969336645792035E-2</v>
      </c>
      <c r="AV104" s="124">
        <f t="shared" si="22"/>
        <v>0.13815683931642767</v>
      </c>
      <c r="AW104" s="124">
        <f t="shared" si="23"/>
        <v>0.10270167646813037</v>
      </c>
      <c r="AX104" s="124">
        <f t="shared" si="24"/>
        <v>1</v>
      </c>
      <c r="AY104" s="124">
        <f>SUMPRODUCT(AN104:AW104,幕後結果_最佳化!$Z$1005:$AI$1005)</f>
        <v>-0.11689662426078716</v>
      </c>
      <c r="AZ104" s="124">
        <f>(SUMPRODUCT(AN104:AW104,MMULT(AN104:AW104,幕後結果!$AB$9:$AK$18)))*252</f>
        <v>7.6690823202158795E-2</v>
      </c>
      <c r="BA104" s="124">
        <f t="shared" si="25"/>
        <v>0.2769310802386738</v>
      </c>
      <c r="BB104" s="119">
        <f t="shared" si="26"/>
        <v>-0.57702668881754271</v>
      </c>
      <c r="BC104" s="56"/>
      <c r="BD104" s="56"/>
    </row>
    <row r="105" spans="1:56">
      <c r="A105" s="91">
        <v>104</v>
      </c>
      <c r="B105" s="120">
        <v>0.72470786464896175</v>
      </c>
      <c r="C105" s="120">
        <v>0.64514029283886543</v>
      </c>
      <c r="D105" s="120">
        <v>0.81681350152863996</v>
      </c>
      <c r="E105" s="120">
        <v>0.97879691093957555</v>
      </c>
      <c r="F105" s="120">
        <v>0.10035486507667701</v>
      </c>
      <c r="G105" s="120">
        <v>0.19719106526369146</v>
      </c>
      <c r="H105" s="120">
        <v>0.20908929645049446</v>
      </c>
      <c r="I105" s="120">
        <v>0.77344737004313369</v>
      </c>
      <c r="J105" s="120">
        <v>0.80681402972170768</v>
      </c>
      <c r="K105" s="100">
        <v>0.49314704162868983</v>
      </c>
      <c r="L105" s="101"/>
      <c r="M105" s="102">
        <v>104</v>
      </c>
      <c r="N105" s="123">
        <v>0.59688483814899185</v>
      </c>
      <c r="O105" s="123">
        <v>0.37223295137467488</v>
      </c>
      <c r="P105" s="123">
        <v>0.90328812572835193</v>
      </c>
      <c r="Q105" s="123">
        <v>2.0295119004252626</v>
      </c>
      <c r="R105" s="123">
        <v>-1.2795321371194035</v>
      </c>
      <c r="S105" s="123">
        <v>-0.85169728027870495</v>
      </c>
      <c r="T105" s="123">
        <v>-0.80958524196467263</v>
      </c>
      <c r="U105" s="120">
        <v>0.75024815704256798</v>
      </c>
      <c r="V105" s="120">
        <v>0.866215599049033</v>
      </c>
      <c r="W105" s="94">
        <v>-1.717866410356942E-2</v>
      </c>
      <c r="X105" s="56"/>
      <c r="Y105" s="95">
        <v>104</v>
      </c>
      <c r="Z105" s="120">
        <f>(幕後結果!$AB$2+幕後結果!$AB$4*幕後結果_最佳化!$N1106)*12/3</f>
        <v>0.69277228276245106</v>
      </c>
      <c r="AA105" s="120">
        <f>(幕後結果!$AC$2+幕後結果!$AC$4*幕後結果_最佳化!$O1106)*12/3</f>
        <v>2.1991395394337654</v>
      </c>
      <c r="AB105" s="120">
        <f>(幕後結果!$AD$2+幕後結果!$AD$4*幕後結果_最佳化!$P1106)*12/3</f>
        <v>0.94365392764000011</v>
      </c>
      <c r="AC105" s="120">
        <f>(幕後結果!$AE$2+幕後結果!$AE$4*幕後結果_最佳化!$Q1106)*12/3</f>
        <v>2.3806349170413177</v>
      </c>
      <c r="AD105" s="120">
        <f>(幕後結果!$AF$2+幕後結果!$AF$4*幕後結果_最佳化!$R1106)*12/3</f>
        <v>-0.77171228494012156</v>
      </c>
      <c r="AE105" s="120">
        <f>(幕後結果!$AG$2+幕後結果!$AG$4*幕後結果_最佳化!$S1106)*12/3</f>
        <v>-1.6905515709276326</v>
      </c>
      <c r="AF105" s="120">
        <f>(幕後結果!$AH$2+幕後結果!$AH$4*幕後結果_最佳化!$T1106)*12/3</f>
        <v>0.3548464257729485</v>
      </c>
      <c r="AG105" s="120">
        <f>(幕後結果!$AI$2+幕後結果!$AI$4*幕後結果_最佳化!$U1106)*12/3</f>
        <v>3.7322769469412431E-2</v>
      </c>
      <c r="AH105" s="120">
        <f>(幕後結果!$AJ$2+幕後結果!$AJ$4*幕後結果_最佳化!$V1106)*12/3</f>
        <v>-0.48769189715194439</v>
      </c>
      <c r="AI105" s="96">
        <f>(幕後結果!$AK$2+幕後結果!$AK$4*幕後結果_最佳化!$W1106)*12/3</f>
        <v>0.81993820311634591</v>
      </c>
      <c r="AJ105" s="56"/>
      <c r="AK105" s="56"/>
      <c r="AL105" s="56"/>
      <c r="AM105" s="104">
        <v>104</v>
      </c>
      <c r="AN105" s="124">
        <f t="shared" si="14"/>
        <v>0.12922643647553594</v>
      </c>
      <c r="AO105" s="124">
        <f t="shared" si="15"/>
        <v>0.19112656479099893</v>
      </c>
      <c r="AP105" s="124">
        <f t="shared" si="16"/>
        <v>0.23734677604329726</v>
      </c>
      <c r="AQ105" s="124">
        <f t="shared" si="17"/>
        <v>9.5679394083573142E-3</v>
      </c>
      <c r="AR105" s="124">
        <f t="shared" si="18"/>
        <v>4.2856680060638724E-2</v>
      </c>
      <c r="AS105" s="124">
        <f t="shared" si="19"/>
        <v>1.8072963270352693E-2</v>
      </c>
      <c r="AT105" s="124">
        <f t="shared" si="20"/>
        <v>0.10190617889447068</v>
      </c>
      <c r="AU105" s="124">
        <f t="shared" si="21"/>
        <v>9.8807794848850994E-2</v>
      </c>
      <c r="AV105" s="124">
        <f t="shared" si="22"/>
        <v>0.14151805914775328</v>
      </c>
      <c r="AW105" s="124">
        <f t="shared" si="23"/>
        <v>2.9570607059744018E-2</v>
      </c>
      <c r="AX105" s="124">
        <f t="shared" si="24"/>
        <v>0.99999999999999978</v>
      </c>
      <c r="AY105" s="124">
        <f>SUMPRODUCT(AN105:AW105,幕後結果_最佳化!$Z$1005:$AI$1005)</f>
        <v>-0.18357922613600505</v>
      </c>
      <c r="AZ105" s="124">
        <f>(SUMPRODUCT(AN105:AW105,MMULT(AN105:AW105,幕後結果!$AB$9:$AK$18)))*252</f>
        <v>0.11705236596105505</v>
      </c>
      <c r="BA105" s="124">
        <f t="shared" si="25"/>
        <v>0.34212916561008805</v>
      </c>
      <c r="BB105" s="119">
        <f t="shared" si="26"/>
        <v>-0.66196994849049218</v>
      </c>
      <c r="BC105" s="56"/>
      <c r="BD105" s="56"/>
    </row>
    <row r="106" spans="1:56">
      <c r="A106" s="91">
        <v>105</v>
      </c>
      <c r="B106" s="120">
        <v>0.39106653905911748</v>
      </c>
      <c r="C106" s="120">
        <v>0.26231579851590925</v>
      </c>
      <c r="D106" s="120">
        <v>0.4804062593424534</v>
      </c>
      <c r="E106" s="120">
        <v>0.57713482959658613</v>
      </c>
      <c r="F106" s="120">
        <v>6.8254138058807534E-3</v>
      </c>
      <c r="G106" s="120">
        <v>0.38275881235683706</v>
      </c>
      <c r="H106" s="120">
        <v>0.61919048038136126</v>
      </c>
      <c r="I106" s="120">
        <v>0.62803157704486545</v>
      </c>
      <c r="J106" s="120">
        <v>0.10699149378208661</v>
      </c>
      <c r="K106" s="100">
        <v>8.52029271489676E-2</v>
      </c>
      <c r="L106" s="101"/>
      <c r="M106" s="102">
        <v>105</v>
      </c>
      <c r="N106" s="123">
        <v>-0.27654034285174328</v>
      </c>
      <c r="O106" s="123">
        <v>-0.63622221294414838</v>
      </c>
      <c r="P106" s="123">
        <v>-4.9133986638950737E-2</v>
      </c>
      <c r="Q106" s="123">
        <v>0.19456904191372307</v>
      </c>
      <c r="R106" s="123">
        <v>-2.4663227373894991</v>
      </c>
      <c r="S106" s="123">
        <v>-0.29824310518281488</v>
      </c>
      <c r="T106" s="123">
        <v>0.3033553889502339</v>
      </c>
      <c r="U106" s="120">
        <v>0.32664441547125794</v>
      </c>
      <c r="V106" s="120">
        <v>-1.2426875661092813</v>
      </c>
      <c r="W106" s="94">
        <v>-1.3709008886628902</v>
      </c>
      <c r="X106" s="56"/>
      <c r="Y106" s="95">
        <v>105</v>
      </c>
      <c r="Z106" s="120">
        <f>(幕後結果!$AB$2+幕後結果!$AB$4*幕後結果_最佳化!$N1107)*12/3</f>
        <v>-0.3916290973598337</v>
      </c>
      <c r="AA106" s="120">
        <f>(幕後結果!$AC$2+幕後結果!$AC$4*幕後結果_最佳化!$O1107)*12/3</f>
        <v>0.5820658208418209</v>
      </c>
      <c r="AB106" s="120">
        <f>(幕後結果!$AD$2+幕後結果!$AD$4*幕後結果_最佳化!$P1107)*12/3</f>
        <v>-1.4172230664012471</v>
      </c>
      <c r="AC106" s="120">
        <f>(幕後結果!$AE$2+幕後結果!$AE$4*幕後結果_最佳化!$Q1107)*12/3</f>
        <v>0.55460855088238037</v>
      </c>
      <c r="AD106" s="120">
        <f>(幕後結果!$AF$2+幕後結果!$AF$4*幕後結果_最佳化!$R1107)*12/3</f>
        <v>-2.0499837374527474</v>
      </c>
      <c r="AE106" s="120">
        <f>(幕後結果!$AG$2+幕後結果!$AG$4*幕後結果_最佳化!$S1107)*12/3</f>
        <v>-1.8879408989662927</v>
      </c>
      <c r="AF106" s="120">
        <f>(幕後結果!$AH$2+幕後結果!$AH$4*幕後結果_最佳化!$T1107)*12/3</f>
        <v>0.25224198264199144</v>
      </c>
      <c r="AG106" s="120">
        <f>(幕後結果!$AI$2+幕後結果!$AI$4*幕後結果_最佳化!$U1107)*12/3</f>
        <v>-0.50564481880628209</v>
      </c>
      <c r="AH106" s="120">
        <f>(幕後結果!$AJ$2+幕後結果!$AJ$4*幕後結果_最佳化!$V1107)*12/3</f>
        <v>-4.1439761698122481</v>
      </c>
      <c r="AI106" s="96">
        <f>(幕後結果!$AK$2+幕後結果!$AK$4*幕後結果_最佳化!$W1107)*12/3</f>
        <v>-0.42351460923155915</v>
      </c>
      <c r="AJ106" s="56"/>
      <c r="AK106" s="56"/>
      <c r="AL106" s="56"/>
      <c r="AM106" s="104">
        <v>105</v>
      </c>
      <c r="AN106" s="124">
        <f t="shared" si="14"/>
        <v>3.6771452842091532E-2</v>
      </c>
      <c r="AO106" s="124">
        <f t="shared" si="15"/>
        <v>5.8113722635140273E-2</v>
      </c>
      <c r="AP106" s="124">
        <f t="shared" si="16"/>
        <v>6.0599112611970981E-3</v>
      </c>
      <c r="AQ106" s="124">
        <f t="shared" si="17"/>
        <v>0.14056381997130504</v>
      </c>
      <c r="AR106" s="124">
        <f t="shared" si="18"/>
        <v>0.12752253513255979</v>
      </c>
      <c r="AS106" s="124">
        <f t="shared" si="19"/>
        <v>6.2253352356088615E-2</v>
      </c>
      <c r="AT106" s="124">
        <f t="shared" si="20"/>
        <v>0.1671970065748048</v>
      </c>
      <c r="AU106" s="124">
        <f t="shared" si="21"/>
        <v>8.2370606091863766E-2</v>
      </c>
      <c r="AV106" s="124">
        <f t="shared" si="22"/>
        <v>0.15069395485153847</v>
      </c>
      <c r="AW106" s="124">
        <f t="shared" si="23"/>
        <v>0.16845363828341062</v>
      </c>
      <c r="AX106" s="124">
        <f t="shared" si="24"/>
        <v>1</v>
      </c>
      <c r="AY106" s="124">
        <f>SUMPRODUCT(AN106:AW106,幕後結果_最佳化!$Z$1005:$AI$1005)</f>
        <v>-7.7087956185850959E-2</v>
      </c>
      <c r="AZ106" s="124">
        <f>(SUMPRODUCT(AN106:AW106,MMULT(AN106:AW106,幕後結果!$AB$9:$AK$18)))*252</f>
        <v>5.1292443791111898E-2</v>
      </c>
      <c r="BA106" s="124">
        <f t="shared" si="25"/>
        <v>0.22647835170521685</v>
      </c>
      <c r="BB106" s="119">
        <f t="shared" si="26"/>
        <v>-0.5297987877535717</v>
      </c>
      <c r="BC106" s="56"/>
      <c r="BD106" s="56"/>
    </row>
    <row r="107" spans="1:56">
      <c r="A107" s="91">
        <v>106</v>
      </c>
      <c r="B107" s="120">
        <v>0.62615257920710987</v>
      </c>
      <c r="C107" s="120">
        <v>0.73953427086187085</v>
      </c>
      <c r="D107" s="120">
        <v>0.6193860364715007</v>
      </c>
      <c r="E107" s="120">
        <v>0.79075769815261165</v>
      </c>
      <c r="F107" s="120">
        <v>0.74859630581643666</v>
      </c>
      <c r="G107" s="120">
        <v>0.82679795838446823</v>
      </c>
      <c r="H107" s="120">
        <v>6.0797417988667224E-2</v>
      </c>
      <c r="I107" s="120">
        <v>6.7688546708323916E-2</v>
      </c>
      <c r="J107" s="120">
        <v>9.3971207019763359E-2</v>
      </c>
      <c r="K107" s="100">
        <v>0.4552655042884115</v>
      </c>
      <c r="L107" s="101"/>
      <c r="M107" s="102">
        <v>106</v>
      </c>
      <c r="N107" s="123">
        <v>0.32168038179170511</v>
      </c>
      <c r="O107" s="123">
        <v>0.64191025049855044</v>
      </c>
      <c r="P107" s="123">
        <v>0.3038686968829703</v>
      </c>
      <c r="Q107" s="123">
        <v>0.80905309990024954</v>
      </c>
      <c r="R107" s="123">
        <v>0.67007906696849673</v>
      </c>
      <c r="S107" s="123">
        <v>0.94158708743338926</v>
      </c>
      <c r="T107" s="123">
        <v>-1.5481140664861017</v>
      </c>
      <c r="U107" s="120">
        <v>-1.4932296114854489</v>
      </c>
      <c r="V107" s="120">
        <v>-1.316690426175833</v>
      </c>
      <c r="W107" s="94">
        <v>-0.11236877986584913</v>
      </c>
      <c r="X107" s="56"/>
      <c r="Y107" s="95">
        <v>106</v>
      </c>
      <c r="Z107" s="120">
        <f>(幕後結果!$AB$2+幕後結果!$AB$4*幕後結果_最佳化!$N1108)*12/3</f>
        <v>0.35109208074707815</v>
      </c>
      <c r="AA107" s="120">
        <f>(幕後結果!$AC$2+幕後結果!$AC$4*幕後結果_最佳化!$O1108)*12/3</f>
        <v>2.2962822114628612</v>
      </c>
      <c r="AB107" s="120">
        <f>(幕後結果!$AD$2+幕後結果!$AD$4*幕後結果_最佳化!$P1108)*12/3</f>
        <v>0.12963813151874326</v>
      </c>
      <c r="AC107" s="120">
        <f>(幕後結果!$AE$2+幕後結果!$AE$4*幕後結果_最佳化!$Q1108)*12/3</f>
        <v>1.2504904238798071</v>
      </c>
      <c r="AD107" s="120">
        <f>(幕後結果!$AF$2+幕後結果!$AF$4*幕後結果_最佳化!$R1108)*12/3</f>
        <v>0.18191999654841964</v>
      </c>
      <c r="AE107" s="120">
        <f>(幕後結果!$AG$2+幕後結果!$AG$4*幕後結果_最佳化!$S1108)*12/3</f>
        <v>0.48352624652909992</v>
      </c>
      <c r="AF107" s="120">
        <f>(幕後結果!$AH$2+幕後結果!$AH$4*幕後結果_最佳化!$T1108)*12/3</f>
        <v>-0.13426303245002452</v>
      </c>
      <c r="AG107" s="120">
        <f>(幕後結果!$AI$2+幕後結果!$AI$4*幕後結果_最佳化!$U1108)*12/3</f>
        <v>-0.58169801215693062</v>
      </c>
      <c r="AH107" s="120">
        <f>(幕後結果!$AJ$2+幕後結果!$AJ$4*幕後結果_最佳化!$V1108)*12/3</f>
        <v>-3.055400351604511</v>
      </c>
      <c r="AI107" s="96">
        <f>(幕後結果!$AK$2+幕後結果!$AK$4*幕後結果_最佳化!$W1108)*12/3</f>
        <v>0.33918660836332221</v>
      </c>
      <c r="AJ107" s="56"/>
      <c r="AK107" s="56"/>
      <c r="AL107" s="56"/>
      <c r="AM107" s="104">
        <v>106</v>
      </c>
      <c r="AN107" s="124">
        <f t="shared" si="14"/>
        <v>0.21431351542171909</v>
      </c>
      <c r="AO107" s="124">
        <f t="shared" si="15"/>
        <v>6.605705124455187E-2</v>
      </c>
      <c r="AP107" s="124">
        <f t="shared" si="16"/>
        <v>4.3292694322854791E-2</v>
      </c>
      <c r="AQ107" s="124">
        <f t="shared" si="17"/>
        <v>0.22046603354885894</v>
      </c>
      <c r="AR107" s="124">
        <f t="shared" si="18"/>
        <v>9.2153985244908351E-2</v>
      </c>
      <c r="AS107" s="124">
        <f t="shared" si="19"/>
        <v>4.7465487343723828E-2</v>
      </c>
      <c r="AT107" s="124">
        <f t="shared" si="20"/>
        <v>0.16771602121154405</v>
      </c>
      <c r="AU107" s="124">
        <f t="shared" si="21"/>
        <v>0.12769339349156328</v>
      </c>
      <c r="AV107" s="124">
        <f t="shared" si="22"/>
        <v>1.6878804596721073E-2</v>
      </c>
      <c r="AW107" s="124">
        <f t="shared" si="23"/>
        <v>3.9630135735547129E-3</v>
      </c>
      <c r="AX107" s="124">
        <f t="shared" si="24"/>
        <v>1</v>
      </c>
      <c r="AY107" s="124">
        <f>SUMPRODUCT(AN107:AW107,幕後結果_最佳化!$Z$1005:$AI$1005)</f>
        <v>4.9953935634667712E-2</v>
      </c>
      <c r="AZ107" s="124">
        <f>(SUMPRODUCT(AN107:AW107,MMULT(AN107:AW107,幕後結果!$AB$9:$AK$18)))*252</f>
        <v>6.7995883363250353E-2</v>
      </c>
      <c r="BA107" s="124">
        <f t="shared" si="25"/>
        <v>0.26076020279799283</v>
      </c>
      <c r="BB107" s="119">
        <f t="shared" si="26"/>
        <v>2.7051427169399365E-2</v>
      </c>
      <c r="BC107" s="56"/>
      <c r="BD107" s="56"/>
    </row>
    <row r="108" spans="1:56">
      <c r="A108" s="91">
        <v>107</v>
      </c>
      <c r="B108" s="120">
        <v>0.4931083562441374</v>
      </c>
      <c r="C108" s="120">
        <v>0.42313404812208399</v>
      </c>
      <c r="D108" s="120">
        <v>0.22424169015194062</v>
      </c>
      <c r="E108" s="120">
        <v>0.69439142309484736</v>
      </c>
      <c r="F108" s="120">
        <v>0.85181910574083486</v>
      </c>
      <c r="G108" s="120">
        <v>0.69501818414069594</v>
      </c>
      <c r="H108" s="120">
        <v>0.88829997805404215</v>
      </c>
      <c r="I108" s="120">
        <v>0.58337143520555812</v>
      </c>
      <c r="J108" s="120">
        <v>0.64117512995184356</v>
      </c>
      <c r="K108" s="100">
        <v>0.33584740254125478</v>
      </c>
      <c r="L108" s="101"/>
      <c r="M108" s="102">
        <v>107</v>
      </c>
      <c r="N108" s="123">
        <v>-1.727564837252276E-2</v>
      </c>
      <c r="O108" s="123">
        <v>-0.19388223235273433</v>
      </c>
      <c r="P108" s="123">
        <v>-0.75794588365374205</v>
      </c>
      <c r="Q108" s="123">
        <v>0.50833681807883779</v>
      </c>
      <c r="R108" s="123">
        <v>1.04426718956528</v>
      </c>
      <c r="S108" s="123">
        <v>0.5101253709976622</v>
      </c>
      <c r="T108" s="123">
        <v>1.2175367997605733</v>
      </c>
      <c r="U108" s="120">
        <v>0.21052604059846797</v>
      </c>
      <c r="V108" s="120">
        <v>0.36160163846402482</v>
      </c>
      <c r="W108" s="94">
        <v>-0.42382313430714252</v>
      </c>
      <c r="X108" s="56"/>
      <c r="Y108" s="95">
        <v>107</v>
      </c>
      <c r="Z108" s="120">
        <f>(幕後結果!$AB$2+幕後結果!$AB$4*幕後結果_最佳化!$N1109)*12/3</f>
        <v>-6.9738913030453098E-2</v>
      </c>
      <c r="AA108" s="120">
        <f>(幕後結果!$AC$2+幕後結果!$AC$4*幕後結果_最佳化!$O1109)*12/3</f>
        <v>1.2097478723432467</v>
      </c>
      <c r="AB108" s="120">
        <f>(幕後結果!$AD$2+幕後結果!$AD$4*幕後結果_最佳化!$P1109)*12/3</f>
        <v>-1.6944457692510706</v>
      </c>
      <c r="AC108" s="120">
        <f>(幕後結果!$AE$2+幕後結果!$AE$4*幕後結果_最佳化!$Q1109)*12/3</f>
        <v>0.92432917822138683</v>
      </c>
      <c r="AD108" s="120">
        <f>(幕後結果!$AF$2+幕後結果!$AF$4*幕後結果_最佳化!$R1109)*12/3</f>
        <v>0.22453056685854586</v>
      </c>
      <c r="AE108" s="120">
        <f>(幕後結果!$AG$2+幕後結果!$AG$4*幕後結果_最佳化!$S1109)*12/3</f>
        <v>-0.28415045037139797</v>
      </c>
      <c r="AF108" s="120">
        <f>(幕後結果!$AH$2+幕後結果!$AH$4*幕後結果_最佳化!$T1109)*12/3</f>
        <v>1.7314648610382122</v>
      </c>
      <c r="AG108" s="120">
        <f>(幕後結果!$AI$2+幕後結果!$AI$4*幕後結果_最佳化!$U1109)*12/3</f>
        <v>-7.5404413359870748E-2</v>
      </c>
      <c r="AH108" s="120">
        <f>(幕後結果!$AJ$2+幕後結果!$AJ$4*幕後結果_最佳化!$V1109)*12/3</f>
        <v>-0.7730409410013902</v>
      </c>
      <c r="AI108" s="96">
        <f>(幕後結果!$AK$2+幕後結果!$AK$4*幕後結果_最佳化!$W1109)*12/3</f>
        <v>0.76325899842986578</v>
      </c>
      <c r="AJ108" s="56"/>
      <c r="AK108" s="56"/>
      <c r="AL108" s="56"/>
      <c r="AM108" s="104">
        <v>107</v>
      </c>
      <c r="AN108" s="124">
        <f t="shared" si="14"/>
        <v>5.7211815603100125E-2</v>
      </c>
      <c r="AO108" s="124">
        <f t="shared" si="15"/>
        <v>0.11428390034422049</v>
      </c>
      <c r="AP108" s="124">
        <f t="shared" si="16"/>
        <v>7.2838156968913659E-2</v>
      </c>
      <c r="AQ108" s="124">
        <f t="shared" si="17"/>
        <v>3.4276777314094904E-2</v>
      </c>
      <c r="AR108" s="124">
        <f t="shared" si="18"/>
        <v>0.10503112929836685</v>
      </c>
      <c r="AS108" s="124">
        <f t="shared" si="19"/>
        <v>0.17936392652574795</v>
      </c>
      <c r="AT108" s="124">
        <f t="shared" si="20"/>
        <v>0.10108378784860696</v>
      </c>
      <c r="AU108" s="124">
        <f t="shared" si="21"/>
        <v>0.18445219879631489</v>
      </c>
      <c r="AV108" s="124">
        <f t="shared" si="22"/>
        <v>2.1924838544998677E-2</v>
      </c>
      <c r="AW108" s="124">
        <f t="shared" si="23"/>
        <v>0.1295334687556354</v>
      </c>
      <c r="AX108" s="124">
        <f t="shared" si="24"/>
        <v>1</v>
      </c>
      <c r="AY108" s="124">
        <f>SUMPRODUCT(AN108:AW108,幕後結果_最佳化!$Z$1005:$AI$1005)</f>
        <v>-6.7431343740736033E-2</v>
      </c>
      <c r="AZ108" s="124">
        <f>(SUMPRODUCT(AN108:AW108,MMULT(AN108:AW108,幕後結果!$AB$9:$AK$18)))*252</f>
        <v>5.338219163389446E-2</v>
      </c>
      <c r="BA108" s="124">
        <f t="shared" si="25"/>
        <v>0.23104586478423383</v>
      </c>
      <c r="BB108" s="119">
        <f t="shared" si="26"/>
        <v>-0.4775300516361583</v>
      </c>
      <c r="BC108" s="56"/>
      <c r="BD108" s="56"/>
    </row>
    <row r="109" spans="1:56">
      <c r="A109" s="91">
        <v>108</v>
      </c>
      <c r="B109" s="120">
        <v>0.86525685555074805</v>
      </c>
      <c r="C109" s="120">
        <v>0.30730888699414827</v>
      </c>
      <c r="D109" s="120">
        <v>0.15871157407204484</v>
      </c>
      <c r="E109" s="120">
        <v>0.22449467859368877</v>
      </c>
      <c r="F109" s="120">
        <v>0.52579702426876596</v>
      </c>
      <c r="G109" s="120">
        <v>0.95494857736143435</v>
      </c>
      <c r="H109" s="120">
        <v>0.73739760413782207</v>
      </c>
      <c r="I109" s="120">
        <v>0.67431701371709951</v>
      </c>
      <c r="J109" s="120">
        <v>0.64329078345948765</v>
      </c>
      <c r="K109" s="100">
        <v>0.40359912698690503</v>
      </c>
      <c r="L109" s="101"/>
      <c r="M109" s="102">
        <v>108</v>
      </c>
      <c r="N109" s="123">
        <v>1.1042463491929768</v>
      </c>
      <c r="O109" s="123">
        <v>-0.50349289560236987</v>
      </c>
      <c r="P109" s="123">
        <v>-0.99976727107050223</v>
      </c>
      <c r="Q109" s="123">
        <v>-0.75710099636711303</v>
      </c>
      <c r="R109" s="123">
        <v>6.4708680258970711E-2</v>
      </c>
      <c r="S109" s="123">
        <v>1.694855451087794</v>
      </c>
      <c r="T109" s="123">
        <v>0.63534291258753295</v>
      </c>
      <c r="U109" s="120">
        <v>0.45186537110056424</v>
      </c>
      <c r="V109" s="120">
        <v>0.36726892241722586</v>
      </c>
      <c r="W109" s="94">
        <v>-0.24404204883053593</v>
      </c>
      <c r="X109" s="56"/>
      <c r="Y109" s="95">
        <v>108</v>
      </c>
      <c r="Z109" s="120">
        <f>(幕後結果!$AB$2+幕後結果!$AB$4*幕後結果_最佳化!$N1110)*12/3</f>
        <v>1.3226871681641375</v>
      </c>
      <c r="AA109" s="120">
        <f>(幕後結果!$AC$2+幕後結果!$AC$4*幕後結果_最佳化!$O1110)*12/3</f>
        <v>1.6291009754283126</v>
      </c>
      <c r="AB109" s="120">
        <f>(幕後結果!$AD$2+幕後結果!$AD$4*幕後結果_最佳化!$P1110)*12/3</f>
        <v>-0.85879931509971641</v>
      </c>
      <c r="AC109" s="120">
        <f>(幕後結果!$AE$2+幕後結果!$AE$4*幕後結果_最佳化!$Q1110)*12/3</f>
        <v>0.1689840866177009</v>
      </c>
      <c r="AD109" s="120">
        <f>(幕後結果!$AF$2+幕後結果!$AF$4*幕後結果_最佳化!$R1110)*12/3</f>
        <v>-0.53926054653816613</v>
      </c>
      <c r="AE109" s="120">
        <f>(幕後結果!$AG$2+幕後結果!$AG$4*幕後結果_最佳化!$S1110)*12/3</f>
        <v>1.1749903160805899</v>
      </c>
      <c r="AF109" s="120">
        <f>(幕後結果!$AH$2+幕後結果!$AH$4*幕後結果_最佳化!$T1110)*12/3</f>
        <v>1.2736091909145109</v>
      </c>
      <c r="AG109" s="120">
        <f>(幕後結果!$AI$2+幕後結果!$AI$4*幕後結果_最佳化!$U1110)*12/3</f>
        <v>-0.16483646344750133</v>
      </c>
      <c r="AH109" s="120">
        <f>(幕後結果!$AJ$2+幕後結果!$AJ$4*幕後結果_最佳化!$V1110)*12/3</f>
        <v>-0.40300333748748041</v>
      </c>
      <c r="AI109" s="96">
        <f>(幕後結果!$AK$2+幕後結果!$AK$4*幕後結果_最佳化!$W1110)*12/3</f>
        <v>0.5607441556616608</v>
      </c>
      <c r="AJ109" s="56"/>
      <c r="AK109" s="56"/>
      <c r="AL109" s="56"/>
      <c r="AM109" s="104">
        <v>108</v>
      </c>
      <c r="AN109" s="124">
        <f t="shared" si="14"/>
        <v>0.10875421617893059</v>
      </c>
      <c r="AO109" s="124">
        <f t="shared" si="15"/>
        <v>6.7910489611118688E-2</v>
      </c>
      <c r="AP109" s="124">
        <f t="shared" si="16"/>
        <v>0.12301514206755075</v>
      </c>
      <c r="AQ109" s="124">
        <f t="shared" si="17"/>
        <v>5.7217859433957449E-2</v>
      </c>
      <c r="AR109" s="124">
        <f t="shared" si="18"/>
        <v>0.15804299994793436</v>
      </c>
      <c r="AS109" s="124">
        <f t="shared" si="19"/>
        <v>1.7443852379199928E-2</v>
      </c>
      <c r="AT109" s="124">
        <f t="shared" si="20"/>
        <v>0.15781117876402223</v>
      </c>
      <c r="AU109" s="124">
        <f t="shared" si="21"/>
        <v>0.15858979896849434</v>
      </c>
      <c r="AV109" s="124">
        <f t="shared" si="22"/>
        <v>1.8756678276855353E-2</v>
      </c>
      <c r="AW109" s="124">
        <f t="shared" si="23"/>
        <v>0.13245778437193631</v>
      </c>
      <c r="AX109" s="124">
        <f t="shared" si="24"/>
        <v>1</v>
      </c>
      <c r="AY109" s="124">
        <f>SUMPRODUCT(AN109:AW109,幕後結果_最佳化!$Z$1005:$AI$1005)</f>
        <v>-1.008990545631816E-2</v>
      </c>
      <c r="AZ109" s="124">
        <f>(SUMPRODUCT(AN109:AW109,MMULT(AN109:AW109,幕後結果!$AB$9:$AK$18)))*252</f>
        <v>5.5539689964837782E-2</v>
      </c>
      <c r="BA109" s="124">
        <f t="shared" si="25"/>
        <v>0.235668601991945</v>
      </c>
      <c r="BB109" s="119">
        <f t="shared" si="26"/>
        <v>-0.22484923748191674</v>
      </c>
      <c r="BC109" s="56"/>
      <c r="BD109" s="56"/>
    </row>
    <row r="110" spans="1:56">
      <c r="A110" s="91">
        <v>109</v>
      </c>
      <c r="B110" s="120">
        <v>0.15896290092960341</v>
      </c>
      <c r="C110" s="120">
        <v>0.26802098695619581</v>
      </c>
      <c r="D110" s="120">
        <v>0.4430248233210361</v>
      </c>
      <c r="E110" s="120">
        <v>0.11333489516245376</v>
      </c>
      <c r="F110" s="120">
        <v>0.13397462646856506</v>
      </c>
      <c r="G110" s="120">
        <v>0.57529680839341246</v>
      </c>
      <c r="H110" s="120">
        <v>0.39439291093807483</v>
      </c>
      <c r="I110" s="120">
        <v>0.96115954601488141</v>
      </c>
      <c r="J110" s="120">
        <v>0.67159960150179288</v>
      </c>
      <c r="K110" s="100">
        <v>0.31411230105872612</v>
      </c>
      <c r="L110" s="101"/>
      <c r="M110" s="102">
        <v>109</v>
      </c>
      <c r="N110" s="123">
        <v>-0.99872938483598594</v>
      </c>
      <c r="O110" s="123">
        <v>-0.61880933180273223</v>
      </c>
      <c r="P110" s="123">
        <v>-0.14330457013439876</v>
      </c>
      <c r="Q110" s="123">
        <v>-1.2089819230927248</v>
      </c>
      <c r="R110" s="123">
        <v>-1.1077975627078207</v>
      </c>
      <c r="S110" s="123">
        <v>0.18987589324365864</v>
      </c>
      <c r="T110" s="123">
        <v>-0.26788762190414556</v>
      </c>
      <c r="U110" s="120">
        <v>1.764303423090112</v>
      </c>
      <c r="V110" s="120">
        <v>0.44433445102014058</v>
      </c>
      <c r="W110" s="94">
        <v>-0.48422724659621186</v>
      </c>
      <c r="X110" s="56"/>
      <c r="Y110" s="95">
        <v>109</v>
      </c>
      <c r="Z110" s="120">
        <f>(幕後結果!$AB$2+幕後結果!$AB$4*幕後結果_最佳化!$N1111)*12/3</f>
        <v>-1.2882631890625831</v>
      </c>
      <c r="AA110" s="120">
        <f>(幕後結果!$AC$2+幕後結果!$AC$4*幕後結果_最佳化!$O1111)*12/3</f>
        <v>0.12411486058849697</v>
      </c>
      <c r="AB110" s="120">
        <f>(幕後結果!$AD$2+幕後結果!$AD$4*幕後結果_最佳化!$P1111)*12/3</f>
        <v>-2.2919746607775409</v>
      </c>
      <c r="AC110" s="120">
        <f>(幕後結果!$AE$2+幕後結果!$AE$4*幕後結果_最佳化!$Q1111)*12/3</f>
        <v>-0.8831414198362012</v>
      </c>
      <c r="AD110" s="120">
        <f>(幕後結果!$AF$2+幕後結果!$AF$4*幕後結果_最佳化!$R1111)*12/3</f>
        <v>-1.5668837114202041</v>
      </c>
      <c r="AE110" s="120">
        <f>(幕後結果!$AG$2+幕後結果!$AG$4*幕後結果_最佳化!$S1111)*12/3</f>
        <v>-1.3007664340145595</v>
      </c>
      <c r="AF110" s="120">
        <f>(幕後結果!$AH$2+幕後結果!$AH$4*幕後結果_最佳化!$T1111)*12/3</f>
        <v>-0.61812748880516399</v>
      </c>
      <c r="AG110" s="120">
        <f>(幕後結果!$AI$2+幕後結果!$AI$4*幕後結果_最佳化!$U1111)*12/3</f>
        <v>0.11511964728331747</v>
      </c>
      <c r="AH110" s="120">
        <f>(幕後結果!$AJ$2+幕後結果!$AJ$4*幕後結果_最佳化!$V1111)*12/3</f>
        <v>-1.5786980951028227</v>
      </c>
      <c r="AI110" s="96">
        <f>(幕後結果!$AK$2+幕後結果!$AK$4*幕後結果_最佳化!$W1111)*12/3</f>
        <v>0.41997177687292564</v>
      </c>
      <c r="AJ110" s="56"/>
      <c r="AK110" s="56"/>
      <c r="AL110" s="56"/>
      <c r="AM110" s="104">
        <v>109</v>
      </c>
      <c r="AN110" s="124">
        <f t="shared" si="14"/>
        <v>7.6557891814154316E-2</v>
      </c>
      <c r="AO110" s="124">
        <f t="shared" si="15"/>
        <v>0.21495003953894529</v>
      </c>
      <c r="AP110" s="124">
        <f t="shared" si="16"/>
        <v>3.8146013090015543E-2</v>
      </c>
      <c r="AQ110" s="124">
        <f t="shared" si="17"/>
        <v>2.8959912957501875E-3</v>
      </c>
      <c r="AR110" s="124">
        <f t="shared" si="18"/>
        <v>5.848698246147066E-2</v>
      </c>
      <c r="AS110" s="124">
        <f t="shared" si="19"/>
        <v>3.9423083085522163E-2</v>
      </c>
      <c r="AT110" s="124">
        <f t="shared" si="20"/>
        <v>0.24715311700432357</v>
      </c>
      <c r="AU110" s="124">
        <f t="shared" si="21"/>
        <v>0.10784105411163758</v>
      </c>
      <c r="AV110" s="124">
        <f t="shared" si="22"/>
        <v>0.19907106637015909</v>
      </c>
      <c r="AW110" s="124">
        <f t="shared" si="23"/>
        <v>1.5474761228021494E-2</v>
      </c>
      <c r="AX110" s="124">
        <f t="shared" si="24"/>
        <v>0.99999999999999978</v>
      </c>
      <c r="AY110" s="124">
        <f>SUMPRODUCT(AN110:AW110,幕後結果_最佳化!$Z$1005:$AI$1005)</f>
        <v>-5.4322523977551718E-2</v>
      </c>
      <c r="AZ110" s="124">
        <f>(SUMPRODUCT(AN110:AW110,MMULT(AN110:AW110,幕後結果!$AB$9:$AK$18)))*252</f>
        <v>8.2649059033789427E-2</v>
      </c>
      <c r="BA110" s="124">
        <f t="shared" si="25"/>
        <v>0.28748749369979459</v>
      </c>
      <c r="BB110" s="119">
        <f t="shared" si="26"/>
        <v>-0.33818001168104789</v>
      </c>
      <c r="BC110" s="56"/>
      <c r="BD110" s="56"/>
    </row>
    <row r="111" spans="1:56">
      <c r="A111" s="91">
        <v>110</v>
      </c>
      <c r="B111" s="120">
        <v>0.99646337373196903</v>
      </c>
      <c r="C111" s="120">
        <v>0.46528455564166005</v>
      </c>
      <c r="D111" s="120">
        <v>7.6444992343443152E-2</v>
      </c>
      <c r="E111" s="120">
        <v>0.70579302269091015</v>
      </c>
      <c r="F111" s="120">
        <v>0.2344986274733627</v>
      </c>
      <c r="G111" s="120">
        <v>0.97885794054605846</v>
      </c>
      <c r="H111" s="120">
        <v>6.2627142477686082E-2</v>
      </c>
      <c r="I111" s="120">
        <v>0.33655529974983001</v>
      </c>
      <c r="J111" s="120">
        <v>0.40753055998453114</v>
      </c>
      <c r="K111" s="100">
        <v>0.77565345898763116</v>
      </c>
      <c r="L111" s="101"/>
      <c r="M111" s="102">
        <v>110</v>
      </c>
      <c r="N111" s="123">
        <v>2.6933756484517302</v>
      </c>
      <c r="O111" s="123">
        <v>-8.7128827748750512E-2</v>
      </c>
      <c r="P111" s="123">
        <v>-1.4293976109600357</v>
      </c>
      <c r="Q111" s="123">
        <v>0.54113584290163741</v>
      </c>
      <c r="R111" s="123">
        <v>-0.72411154892709595</v>
      </c>
      <c r="S111" s="123">
        <v>2.0307129795516841</v>
      </c>
      <c r="T111" s="123">
        <v>-1.5330875494973664</v>
      </c>
      <c r="U111" s="120">
        <v>-0.42188275283956078</v>
      </c>
      <c r="V111" s="120">
        <v>-0.2339019234024157</v>
      </c>
      <c r="W111" s="94">
        <v>0.75759565516430249</v>
      </c>
      <c r="X111" s="56"/>
      <c r="Y111" s="95">
        <v>110</v>
      </c>
      <c r="Z111" s="120">
        <f>(幕後結果!$AB$2+幕後結果!$AB$4*幕後結果_最佳化!$N1112)*12/3</f>
        <v>3.2956712803630981</v>
      </c>
      <c r="AA111" s="120">
        <f>(幕後結果!$AC$2+幕後結果!$AC$4*幕後結果_最佳化!$O1112)*12/3</f>
        <v>3.1063583616281272</v>
      </c>
      <c r="AB111" s="120">
        <f>(幕後結果!$AD$2+幕後結果!$AD$4*幕後結果_最佳化!$P1112)*12/3</f>
        <v>0.5879357796484499</v>
      </c>
      <c r="AC111" s="120">
        <f>(幕後結果!$AE$2+幕後結果!$AE$4*幕後結果_最佳化!$Q1112)*12/3</f>
        <v>1.7887973123121685</v>
      </c>
      <c r="AD111" s="120">
        <f>(幕後結果!$AF$2+幕後結果!$AF$4*幕後結果_最佳化!$R1112)*12/3</f>
        <v>-0.55782316018804545</v>
      </c>
      <c r="AE111" s="120">
        <f>(幕後結果!$AG$2+幕後結果!$AG$4*幕後結果_最佳化!$S1112)*12/3</f>
        <v>1.8833482338418139</v>
      </c>
      <c r="AF111" s="120">
        <f>(幕後結果!$AH$2+幕後結果!$AH$4*幕後結果_最佳化!$T1112)*12/3</f>
        <v>0.30054868172739013</v>
      </c>
      <c r="AG111" s="120">
        <f>(幕後結果!$AI$2+幕後結果!$AI$4*幕後結果_最佳化!$U1112)*12/3</f>
        <v>-0.3708572449466912</v>
      </c>
      <c r="AH111" s="120">
        <f>(幕後結果!$AJ$2+幕後結果!$AJ$4*幕後結果_最佳化!$V1112)*12/3</f>
        <v>-1.1054627391329057</v>
      </c>
      <c r="AI111" s="96">
        <f>(幕後結果!$AK$2+幕後結果!$AK$4*幕後結果_最佳化!$W1112)*12/3</f>
        <v>0.59017955878166095</v>
      </c>
      <c r="AJ111" s="56"/>
      <c r="AK111" s="56"/>
      <c r="AL111" s="56"/>
      <c r="AM111" s="104">
        <v>110</v>
      </c>
      <c r="AN111" s="124">
        <f t="shared" si="14"/>
        <v>3.3289983607044271E-2</v>
      </c>
      <c r="AO111" s="124">
        <f t="shared" si="15"/>
        <v>0.10071335538886443</v>
      </c>
      <c r="AP111" s="124">
        <f t="shared" si="16"/>
        <v>0.14909405157580219</v>
      </c>
      <c r="AQ111" s="124">
        <f t="shared" si="17"/>
        <v>5.7227516491524841E-2</v>
      </c>
      <c r="AR111" s="124">
        <f t="shared" si="18"/>
        <v>0.15029696374727955</v>
      </c>
      <c r="AS111" s="124">
        <f t="shared" si="19"/>
        <v>3.4924354732831009E-2</v>
      </c>
      <c r="AT111" s="124">
        <f t="shared" si="20"/>
        <v>0.12601150543623602</v>
      </c>
      <c r="AU111" s="124">
        <f t="shared" si="21"/>
        <v>0.12713790125524202</v>
      </c>
      <c r="AV111" s="124">
        <f t="shared" si="22"/>
        <v>4.1138727497366259E-2</v>
      </c>
      <c r="AW111" s="124">
        <f t="shared" si="23"/>
        <v>0.18016564026780924</v>
      </c>
      <c r="AX111" s="124">
        <f t="shared" si="24"/>
        <v>0.99999999999999989</v>
      </c>
      <c r="AY111" s="124">
        <f>SUMPRODUCT(AN111:AW111,幕後結果_最佳化!$Z$1005:$AI$1005)</f>
        <v>-1.4256329791687283E-3</v>
      </c>
      <c r="AZ111" s="124">
        <f>(SUMPRODUCT(AN111:AW111,MMULT(AN111:AW111,幕後結果!$AB$9:$AK$18)))*252</f>
        <v>5.6757472572371785E-2</v>
      </c>
      <c r="BA111" s="124">
        <f t="shared" si="25"/>
        <v>0.23823826848844371</v>
      </c>
      <c r="BB111" s="119">
        <f t="shared" si="26"/>
        <v>-0.18605588959491134</v>
      </c>
      <c r="BC111" s="56"/>
      <c r="BD111" s="56"/>
    </row>
    <row r="112" spans="1:56">
      <c r="A112" s="91">
        <v>111</v>
      </c>
      <c r="B112" s="120">
        <v>0.95198565097510857</v>
      </c>
      <c r="C112" s="120">
        <v>0.93465059041221332</v>
      </c>
      <c r="D112" s="120">
        <v>0.98077774387237726</v>
      </c>
      <c r="E112" s="120">
        <v>0.89179725237688334</v>
      </c>
      <c r="F112" s="120">
        <v>0.12364360742344527</v>
      </c>
      <c r="G112" s="120">
        <v>0.78209264757480468</v>
      </c>
      <c r="H112" s="120">
        <v>0.17859845371404459</v>
      </c>
      <c r="I112" s="120">
        <v>0.11819892884212191</v>
      </c>
      <c r="J112" s="120">
        <v>0.17555632750983463</v>
      </c>
      <c r="K112" s="100">
        <v>0.20363526737904403</v>
      </c>
      <c r="L112" s="101"/>
      <c r="M112" s="102">
        <v>111</v>
      </c>
      <c r="N112" s="123">
        <v>1.6644191385148708</v>
      </c>
      <c r="O112" s="123">
        <v>1.5113518928529517</v>
      </c>
      <c r="P112" s="123">
        <v>2.0700836441372643</v>
      </c>
      <c r="Q112" s="123">
        <v>1.2361427806619611</v>
      </c>
      <c r="R112" s="123">
        <v>-1.1569636426066545</v>
      </c>
      <c r="S112" s="123">
        <v>0.77928015035889475</v>
      </c>
      <c r="T112" s="123">
        <v>-0.92071947177444824</v>
      </c>
      <c r="U112" s="120">
        <v>-1.1840384122041856</v>
      </c>
      <c r="V112" s="120">
        <v>-0.9324332750087333</v>
      </c>
      <c r="W112" s="94">
        <v>-0.8287064505997439</v>
      </c>
      <c r="X112" s="56"/>
      <c r="Y112" s="95">
        <v>111</v>
      </c>
      <c r="Z112" s="120">
        <f>(幕後結果!$AB$2+幕後結果!$AB$4*幕後結果_最佳化!$N1113)*12/3</f>
        <v>2.0181699170718548</v>
      </c>
      <c r="AA112" s="120">
        <f>(幕後結果!$AC$2+幕後結果!$AC$4*幕後結果_最佳化!$O1113)*12/3</f>
        <v>4.0790760353249818</v>
      </c>
      <c r="AB112" s="120">
        <f>(幕後結果!$AD$2+幕後結果!$AD$4*幕後結果_最佳化!$P1113)*12/3</f>
        <v>3.7933890571193487</v>
      </c>
      <c r="AC112" s="120">
        <f>(幕後結果!$AE$2+幕後結果!$AE$4*幕後結果_最佳化!$Q1113)*12/3</f>
        <v>1.9676030272508775</v>
      </c>
      <c r="AD112" s="120">
        <f>(幕後結果!$AF$2+幕後結果!$AF$4*幕後結果_最佳化!$R1113)*12/3</f>
        <v>-0.61738351172289219</v>
      </c>
      <c r="AE112" s="120">
        <f>(幕後結果!$AG$2+幕後結果!$AG$4*幕後結果_最佳化!$S1113)*12/3</f>
        <v>0.83918760558089422</v>
      </c>
      <c r="AF112" s="120">
        <f>(幕後結果!$AH$2+幕後結果!$AH$4*幕後結果_最佳化!$T1113)*12/3</f>
        <v>1.0191635081960655</v>
      </c>
      <c r="AG112" s="120">
        <f>(幕後結果!$AI$2+幕後結果!$AI$4*幕後結果_最佳化!$U1113)*12/3</f>
        <v>-0.6083509106324958</v>
      </c>
      <c r="AH112" s="120">
        <f>(幕後結果!$AJ$2+幕後結果!$AJ$4*幕後結果_最佳化!$V1113)*12/3</f>
        <v>-2.0840838274674569</v>
      </c>
      <c r="AI112" s="96">
        <f>(幕後結果!$AK$2+幕後結果!$AK$4*幕後結果_最佳化!$W1113)*12/3</f>
        <v>0.19705972383150216</v>
      </c>
      <c r="AJ112" s="56"/>
      <c r="AK112" s="56"/>
      <c r="AL112" s="56"/>
      <c r="AM112" s="104">
        <v>111</v>
      </c>
      <c r="AN112" s="124">
        <f t="shared" si="14"/>
        <v>0.15342179544757614</v>
      </c>
      <c r="AO112" s="124">
        <f t="shared" si="15"/>
        <v>0.10849067185415398</v>
      </c>
      <c r="AP112" s="124">
        <f t="shared" si="16"/>
        <v>0.10096131882553486</v>
      </c>
      <c r="AQ112" s="124">
        <f t="shared" si="17"/>
        <v>0.15058776024932127</v>
      </c>
      <c r="AR112" s="124">
        <f t="shared" si="18"/>
        <v>0.12395701953132596</v>
      </c>
      <c r="AS112" s="124">
        <f t="shared" si="19"/>
        <v>4.5136131576909058E-2</v>
      </c>
      <c r="AT112" s="124">
        <f t="shared" si="20"/>
        <v>9.5264925128015654E-2</v>
      </c>
      <c r="AU112" s="124">
        <f t="shared" si="21"/>
        <v>9.0236698808999691E-2</v>
      </c>
      <c r="AV112" s="124">
        <f t="shared" si="22"/>
        <v>1.47029751627937E-2</v>
      </c>
      <c r="AW112" s="124">
        <f t="shared" si="23"/>
        <v>0.11724070341536966</v>
      </c>
      <c r="AX112" s="124">
        <f t="shared" si="24"/>
        <v>1</v>
      </c>
      <c r="AY112" s="124">
        <f>SUMPRODUCT(AN112:AW112,幕後結果_最佳化!$Z$1005:$AI$1005)</f>
        <v>8.0727572445238593E-2</v>
      </c>
      <c r="AZ112" s="124">
        <f>(SUMPRODUCT(AN112:AW112,MMULT(AN112:AW112,幕後結果!$AB$9:$AK$18)))*252</f>
        <v>6.4666379659604492E-2</v>
      </c>
      <c r="BA112" s="124">
        <f t="shared" si="25"/>
        <v>0.25429585065353405</v>
      </c>
      <c r="BB112" s="119">
        <f t="shared" si="26"/>
        <v>0.14875418670034399</v>
      </c>
      <c r="BC112" s="56"/>
      <c r="BD112" s="56"/>
    </row>
    <row r="113" spans="1:56">
      <c r="A113" s="91">
        <v>112</v>
      </c>
      <c r="B113" s="120">
        <v>0.70942636390676905</v>
      </c>
      <c r="C113" s="120">
        <v>0.22863493050873673</v>
      </c>
      <c r="D113" s="120">
        <v>6.5819563163469708E-2</v>
      </c>
      <c r="E113" s="120">
        <v>0.98643078336024126</v>
      </c>
      <c r="F113" s="120">
        <v>0.92246497615553236</v>
      </c>
      <c r="G113" s="120">
        <v>0.41499813196742541</v>
      </c>
      <c r="H113" s="120">
        <v>0.56415710784141804</v>
      </c>
      <c r="I113" s="120">
        <v>0.5943454488165909</v>
      </c>
      <c r="J113" s="120">
        <v>9.8149438202470574E-2</v>
      </c>
      <c r="K113" s="100">
        <v>0.79259783855110122</v>
      </c>
      <c r="L113" s="101"/>
      <c r="M113" s="102">
        <v>112</v>
      </c>
      <c r="N113" s="123">
        <v>0.55170968674651966</v>
      </c>
      <c r="O113" s="123">
        <v>-0.7433499113903872</v>
      </c>
      <c r="P113" s="123">
        <v>-1.5076695351478793</v>
      </c>
      <c r="Q113" s="123">
        <v>2.2095208576963201</v>
      </c>
      <c r="R113" s="123">
        <v>1.4218491500498791</v>
      </c>
      <c r="S113" s="123">
        <v>-0.21470635964401735</v>
      </c>
      <c r="T113" s="123">
        <v>0.16151755712689722</v>
      </c>
      <c r="U113" s="120">
        <v>0.23873754413284495</v>
      </c>
      <c r="V113" s="120">
        <v>-1.2921682731099442</v>
      </c>
      <c r="W113" s="94">
        <v>0.81546826476031775</v>
      </c>
      <c r="X113" s="56"/>
      <c r="Y113" s="95">
        <v>112</v>
      </c>
      <c r="Z113" s="120">
        <f>(幕後結果!$AB$2+幕後結果!$AB$4*幕後結果_最佳化!$N1114)*12/3</f>
        <v>0.63668505560929578</v>
      </c>
      <c r="AA113" s="120">
        <f>(幕後結果!$AC$2+幕後結果!$AC$4*幕後結果_最佳化!$O1114)*12/3</f>
        <v>1.0172604923169248</v>
      </c>
      <c r="AB113" s="120">
        <f>(幕後結果!$AD$2+幕後結果!$AD$4*幕後結果_最佳化!$P1114)*12/3</f>
        <v>-2.0886905664928772</v>
      </c>
      <c r="AC113" s="120">
        <f>(幕後結果!$AE$2+幕後結果!$AE$4*幕後結果_最佳化!$Q1114)*12/3</f>
        <v>2.6044970918353068</v>
      </c>
      <c r="AD113" s="120">
        <f>(幕後結果!$AF$2+幕後結果!$AF$4*幕後結果_最佳化!$R1114)*12/3</f>
        <v>0.78104408237176359</v>
      </c>
      <c r="AE113" s="120">
        <f>(幕後結果!$AG$2+幕後結果!$AG$4*幕後結果_最佳化!$S1114)*12/3</f>
        <v>-1.0399816496285008</v>
      </c>
      <c r="AF113" s="120">
        <f>(幕後結果!$AH$2+幕後結果!$AH$4*幕後結果_最佳化!$T1114)*12/3</f>
        <v>1.1963875743353742</v>
      </c>
      <c r="AG113" s="120">
        <f>(幕後結果!$AI$2+幕後結果!$AI$4*幕後結果_最佳化!$U1114)*12/3</f>
        <v>9.8876182360399467E-2</v>
      </c>
      <c r="AH113" s="120">
        <f>(幕後結果!$AJ$2+幕後結果!$AJ$4*幕後結果_最佳化!$V1114)*12/3</f>
        <v>-2.9397714631129239</v>
      </c>
      <c r="AI113" s="96">
        <f>(幕後結果!$AK$2+幕後結果!$AK$4*幕後結果_最佳化!$W1114)*12/3</f>
        <v>1.2804539904650891</v>
      </c>
      <c r="AJ113" s="56"/>
      <c r="AK113" s="56"/>
      <c r="AL113" s="56"/>
      <c r="AM113" s="104">
        <v>112</v>
      </c>
      <c r="AN113" s="124">
        <f t="shared" si="14"/>
        <v>8.5728830863382594E-2</v>
      </c>
      <c r="AO113" s="124">
        <f t="shared" si="15"/>
        <v>7.1441940147757482E-2</v>
      </c>
      <c r="AP113" s="124">
        <f t="shared" si="16"/>
        <v>4.2977351608650349E-2</v>
      </c>
      <c r="AQ113" s="124">
        <f t="shared" si="17"/>
        <v>0.16934427453238227</v>
      </c>
      <c r="AR113" s="124">
        <f t="shared" si="18"/>
        <v>0.10047919718893657</v>
      </c>
      <c r="AS113" s="124">
        <f t="shared" si="19"/>
        <v>0.1420528161250417</v>
      </c>
      <c r="AT113" s="124">
        <f t="shared" si="20"/>
        <v>6.2086501585514958E-2</v>
      </c>
      <c r="AU113" s="124">
        <f t="shared" si="21"/>
        <v>0.11475526188759862</v>
      </c>
      <c r="AV113" s="124">
        <f t="shared" si="22"/>
        <v>9.6355978176223933E-2</v>
      </c>
      <c r="AW113" s="124">
        <f t="shared" si="23"/>
        <v>0.11477784788451154</v>
      </c>
      <c r="AX113" s="124">
        <f t="shared" si="24"/>
        <v>1.0000000000000002</v>
      </c>
      <c r="AY113" s="124">
        <f>SUMPRODUCT(AN113:AW113,幕後結果_最佳化!$Z$1005:$AI$1005)</f>
        <v>-0.13963090513266421</v>
      </c>
      <c r="AZ113" s="124">
        <f>(SUMPRODUCT(AN113:AW113,MMULT(AN113:AW113,幕後結果!$AB$9:$AK$18)))*252</f>
        <v>5.3598498133292899E-2</v>
      </c>
      <c r="BA113" s="124">
        <f t="shared" si="25"/>
        <v>0.23151349449501404</v>
      </c>
      <c r="BB113" s="119">
        <f t="shared" si="26"/>
        <v>-0.78842447404980642</v>
      </c>
      <c r="BC113" s="56"/>
      <c r="BD113" s="56"/>
    </row>
    <row r="114" spans="1:56">
      <c r="A114" s="91">
        <v>113</v>
      </c>
      <c r="B114" s="120">
        <v>0.37952540132868395</v>
      </c>
      <c r="C114" s="120">
        <v>0.25634093617304154</v>
      </c>
      <c r="D114" s="120">
        <v>0.90522736237478973</v>
      </c>
      <c r="E114" s="120">
        <v>0.3315272915512868</v>
      </c>
      <c r="F114" s="120">
        <v>0.82061698081650269</v>
      </c>
      <c r="G114" s="120">
        <v>6.6294251948988636E-2</v>
      </c>
      <c r="H114" s="120">
        <v>0.11177615231649374</v>
      </c>
      <c r="I114" s="120">
        <v>0.80138169749013133</v>
      </c>
      <c r="J114" s="120">
        <v>0.74302403920887206</v>
      </c>
      <c r="K114" s="100">
        <v>0.59036719697925633</v>
      </c>
      <c r="L114" s="101"/>
      <c r="M114" s="102">
        <v>113</v>
      </c>
      <c r="N114" s="123">
        <v>-0.30672749142702832</v>
      </c>
      <c r="O114" s="123">
        <v>-0.65466747216499988</v>
      </c>
      <c r="P114" s="123">
        <v>1.3119254923026957</v>
      </c>
      <c r="Q114" s="123">
        <v>-0.43569975557926888</v>
      </c>
      <c r="R114" s="123">
        <v>0.91771892268695709</v>
      </c>
      <c r="S114" s="123">
        <v>-1.5039722816825771</v>
      </c>
      <c r="T114" s="123">
        <v>-1.2171364494135894</v>
      </c>
      <c r="U114" s="120">
        <v>0.84656683709729086</v>
      </c>
      <c r="V114" s="120">
        <v>0.65269655854390485</v>
      </c>
      <c r="W114" s="94">
        <v>0.22848964407873087</v>
      </c>
      <c r="X114" s="56"/>
      <c r="Y114" s="95">
        <v>113</v>
      </c>
      <c r="Z114" s="120">
        <f>(幕後結果!$AB$2+幕後結果!$AB$4*幕後結果_最佳化!$N1115)*12/3</f>
        <v>-0.42910796365435616</v>
      </c>
      <c r="AA114" s="120">
        <f>(幕後結果!$AC$2+幕後結果!$AC$4*幕後結果_最佳化!$O1115)*12/3</f>
        <v>0.54312284319204585</v>
      </c>
      <c r="AB114" s="120">
        <f>(幕後結果!$AD$2+幕後結果!$AD$4*幕後結果_最佳化!$P1115)*12/3</f>
        <v>-3.3897299227797162E-2</v>
      </c>
      <c r="AC114" s="120">
        <f>(幕後結果!$AE$2+幕後結果!$AE$4*幕後結果_最佳化!$Q1115)*12/3</f>
        <v>-4.4571787643320593E-2</v>
      </c>
      <c r="AD114" s="120">
        <f>(幕後結果!$AF$2+幕後結果!$AF$4*幕後結果_最佳化!$R1115)*12/3</f>
        <v>-0.12524987052407693</v>
      </c>
      <c r="AE114" s="120">
        <f>(幕後結果!$AG$2+幕後結果!$AG$4*幕後結果_最佳化!$S1115)*12/3</f>
        <v>-2.1661782212806919</v>
      </c>
      <c r="AF114" s="120">
        <f>(幕後結果!$AH$2+幕後結果!$AH$4*幕後結果_最佳化!$T1115)*12/3</f>
        <v>-1.0610883457765541</v>
      </c>
      <c r="AG114" s="120">
        <f>(幕後結果!$AI$2+幕後結果!$AI$4*幕後結果_最佳化!$U1115)*12/3</f>
        <v>5.3372249589819787E-3</v>
      </c>
      <c r="AH114" s="120">
        <f>(幕後結果!$AJ$2+幕後結果!$AJ$4*幕後結果_最佳化!$V1115)*12/3</f>
        <v>-0.46522880923560872</v>
      </c>
      <c r="AI114" s="96">
        <f>(幕後結果!$AK$2+幕後結果!$AK$4*幕後結果_最佳化!$W1115)*12/3</f>
        <v>1.034252030759677</v>
      </c>
      <c r="AJ114" s="56"/>
      <c r="AK114" s="56"/>
      <c r="AL114" s="56"/>
      <c r="AM114" s="104">
        <v>113</v>
      </c>
      <c r="AN114" s="124">
        <f t="shared" si="14"/>
        <v>9.5747536446651793E-2</v>
      </c>
      <c r="AO114" s="124">
        <f t="shared" si="15"/>
        <v>0.21726685188163386</v>
      </c>
      <c r="AP114" s="124">
        <f t="shared" si="16"/>
        <v>9.8414041338218364E-2</v>
      </c>
      <c r="AQ114" s="124">
        <f t="shared" si="17"/>
        <v>1.0891372798258393E-2</v>
      </c>
      <c r="AR114" s="124">
        <f t="shared" si="18"/>
        <v>9.5920845154143744E-2</v>
      </c>
      <c r="AS114" s="124">
        <f t="shared" si="19"/>
        <v>0.17547417136276117</v>
      </c>
      <c r="AT114" s="124">
        <f t="shared" si="20"/>
        <v>6.5094770097509622E-2</v>
      </c>
      <c r="AU114" s="124">
        <f t="shared" si="21"/>
        <v>0.17017602086566813</v>
      </c>
      <c r="AV114" s="124">
        <f t="shared" si="22"/>
        <v>4.2688146298867306E-3</v>
      </c>
      <c r="AW114" s="124">
        <f t="shared" si="23"/>
        <v>6.6745575425268266E-2</v>
      </c>
      <c r="AX114" s="124">
        <f t="shared" si="24"/>
        <v>1</v>
      </c>
      <c r="AY114" s="124">
        <f>SUMPRODUCT(AN114:AW114,幕後結果_最佳化!$Z$1005:$AI$1005)</f>
        <v>2.2417017453781291E-2</v>
      </c>
      <c r="AZ114" s="124">
        <f>(SUMPRODUCT(AN114:AW114,MMULT(AN114:AW114,幕後結果!$AB$9:$AK$18)))*252</f>
        <v>7.3964903313185504E-2</v>
      </c>
      <c r="BA114" s="124">
        <f t="shared" si="25"/>
        <v>0.27196489353073772</v>
      </c>
      <c r="BB114" s="119">
        <f t="shared" si="26"/>
        <v>-7.531480361417936E-2</v>
      </c>
      <c r="BC114" s="56"/>
      <c r="BD114" s="56"/>
    </row>
    <row r="115" spans="1:56">
      <c r="A115" s="91">
        <v>114</v>
      </c>
      <c r="B115" s="120">
        <v>0.72629033628514983</v>
      </c>
      <c r="C115" s="120">
        <v>0.89512086253294121</v>
      </c>
      <c r="D115" s="120">
        <v>0.38660544122380913</v>
      </c>
      <c r="E115" s="120">
        <v>0.38963276427644233</v>
      </c>
      <c r="F115" s="120">
        <v>0.47270642910977867</v>
      </c>
      <c r="G115" s="120">
        <v>0.83814242763235169</v>
      </c>
      <c r="H115" s="120">
        <v>3.4962423902332507E-2</v>
      </c>
      <c r="I115" s="120">
        <v>0.85612710756561761</v>
      </c>
      <c r="J115" s="120">
        <v>0.49452705000572594</v>
      </c>
      <c r="K115" s="100">
        <v>0.5003756486936326</v>
      </c>
      <c r="L115" s="101"/>
      <c r="M115" s="102">
        <v>114</v>
      </c>
      <c r="N115" s="123">
        <v>0.60163169327897992</v>
      </c>
      <c r="O115" s="123">
        <v>1.2542303954353284</v>
      </c>
      <c r="P115" s="123">
        <v>-0.28817748498832729</v>
      </c>
      <c r="Q115" s="123">
        <v>-0.28027630482407584</v>
      </c>
      <c r="R115" s="123">
        <v>-6.8468294416091952E-2</v>
      </c>
      <c r="S115" s="123">
        <v>0.98685210921219457</v>
      </c>
      <c r="T115" s="123">
        <v>-1.812397183016601</v>
      </c>
      <c r="U115" s="120">
        <v>1.063079754299167</v>
      </c>
      <c r="V115" s="120">
        <v>-1.371908154117535E-2</v>
      </c>
      <c r="W115" s="94">
        <v>9.4161177593163109E-4</v>
      </c>
      <c r="X115" s="56"/>
      <c r="Y115" s="95">
        <v>114</v>
      </c>
      <c r="Z115" s="120">
        <f>(幕後結果!$AB$2+幕後結果!$AB$4*幕後結果_最佳化!$N1116)*12/3</f>
        <v>0.69866574263305148</v>
      </c>
      <c r="AA115" s="120">
        <f>(幕後結果!$AC$2+幕後結果!$AC$4*幕後結果_最佳化!$O1116)*12/3</f>
        <v>3.1131425161237112</v>
      </c>
      <c r="AB115" s="120">
        <f>(幕後結果!$AD$2+幕後結果!$AD$4*幕後結果_最佳化!$P1116)*12/3</f>
        <v>6.7301936032708731E-2</v>
      </c>
      <c r="AC115" s="120">
        <f>(幕後結果!$AE$2+幕後結果!$AE$4*幕後結果_最佳化!$Q1116)*12/3</f>
        <v>0.39915318425232532</v>
      </c>
      <c r="AD115" s="120">
        <f>(幕後結果!$AF$2+幕後結果!$AF$4*幕後結果_最佳化!$R1116)*12/3</f>
        <v>-0.37806820211142345</v>
      </c>
      <c r="AE115" s="120">
        <f>(幕後結果!$AG$2+幕後結果!$AG$4*幕後結果_最佳化!$S1116)*12/3</f>
        <v>0.55048896296132943</v>
      </c>
      <c r="AF115" s="120">
        <f>(幕後結果!$AH$2+幕後結果!$AH$4*幕後結果_最佳化!$T1116)*12/3</f>
        <v>-0.57977265387145382</v>
      </c>
      <c r="AG115" s="120">
        <f>(幕後結果!$AI$2+幕後結果!$AI$4*幕後結果_最佳化!$U1116)*12/3</f>
        <v>0.2381687120558289</v>
      </c>
      <c r="AH115" s="120">
        <f>(幕後結果!$AJ$2+幕後結果!$AJ$4*幕後結果_最佳化!$V1116)*12/3</f>
        <v>-1.4955887123771199</v>
      </c>
      <c r="AI115" s="96">
        <f>(幕後結果!$AK$2+幕後結果!$AK$4*幕後結果_最佳化!$W1116)*12/3</f>
        <v>0.86442937575412604</v>
      </c>
      <c r="AJ115" s="56"/>
      <c r="AK115" s="56"/>
      <c r="AL115" s="56"/>
      <c r="AM115" s="104">
        <v>114</v>
      </c>
      <c r="AN115" s="124">
        <f t="shared" si="14"/>
        <v>0.13674476063786442</v>
      </c>
      <c r="AO115" s="124">
        <f t="shared" si="15"/>
        <v>0.24501344565862401</v>
      </c>
      <c r="AP115" s="124">
        <f t="shared" si="16"/>
        <v>8.1275234025672646E-2</v>
      </c>
      <c r="AQ115" s="124">
        <f t="shared" si="17"/>
        <v>5.6702105405930223E-2</v>
      </c>
      <c r="AR115" s="124">
        <f t="shared" si="18"/>
        <v>7.5283828954660417E-2</v>
      </c>
      <c r="AS115" s="124">
        <f t="shared" si="19"/>
        <v>2.9324196468720198E-2</v>
      </c>
      <c r="AT115" s="124">
        <f t="shared" si="20"/>
        <v>9.8671474487143612E-2</v>
      </c>
      <c r="AU115" s="124">
        <f t="shared" si="21"/>
        <v>0.1936320925345632</v>
      </c>
      <c r="AV115" s="124">
        <f t="shared" si="22"/>
        <v>3.8189486241303507E-2</v>
      </c>
      <c r="AW115" s="124">
        <f t="shared" si="23"/>
        <v>4.5163375585517675E-2</v>
      </c>
      <c r="AX115" s="124">
        <f t="shared" si="24"/>
        <v>1</v>
      </c>
      <c r="AY115" s="124">
        <f>SUMPRODUCT(AN115:AW115,幕後結果_最佳化!$Z$1005:$AI$1005)</f>
        <v>0.16769678844694055</v>
      </c>
      <c r="AZ115" s="124">
        <f>(SUMPRODUCT(AN115:AW115,MMULT(AN115:AW115,幕後結果!$AB$9:$AK$18)))*252</f>
        <v>7.218827553109744E-2</v>
      </c>
      <c r="BA115" s="124">
        <f t="shared" si="25"/>
        <v>0.26867875898756388</v>
      </c>
      <c r="BB115" s="119">
        <f t="shared" si="26"/>
        <v>0.46448326960121522</v>
      </c>
      <c r="BC115" s="56"/>
      <c r="BD115" s="56"/>
    </row>
    <row r="116" spans="1:56">
      <c r="A116" s="91">
        <v>115</v>
      </c>
      <c r="B116" s="120">
        <v>0.94371819080871422</v>
      </c>
      <c r="C116" s="120">
        <v>0.11882958620246953</v>
      </c>
      <c r="D116" s="120">
        <v>0.46850393453886707</v>
      </c>
      <c r="E116" s="120">
        <v>0.91776311854241244</v>
      </c>
      <c r="F116" s="120">
        <v>3.9540407034478919E-2</v>
      </c>
      <c r="G116" s="120">
        <v>0.55408109506573089</v>
      </c>
      <c r="H116" s="120">
        <v>0.5663233283958824</v>
      </c>
      <c r="I116" s="120">
        <v>0.27904233031478309</v>
      </c>
      <c r="J116" s="120">
        <v>0.61350113932206507</v>
      </c>
      <c r="K116" s="100">
        <v>0.41150406723204913</v>
      </c>
      <c r="L116" s="101"/>
      <c r="M116" s="102">
        <v>115</v>
      </c>
      <c r="N116" s="123">
        <v>1.5867749757348761</v>
      </c>
      <c r="O116" s="123">
        <v>-1.1808579147377016</v>
      </c>
      <c r="P116" s="123">
        <v>-7.9031121523372619E-2</v>
      </c>
      <c r="Q116" s="123">
        <v>1.3901815224372587</v>
      </c>
      <c r="R116" s="123">
        <v>-1.7560444792038938</v>
      </c>
      <c r="S116" s="123">
        <v>0.13597909165151403</v>
      </c>
      <c r="T116" s="123">
        <v>0.16702123155659851</v>
      </c>
      <c r="U116" s="120">
        <v>-0.58568880188299255</v>
      </c>
      <c r="V116" s="120">
        <v>0.28845598073973427</v>
      </c>
      <c r="W116" s="94">
        <v>-0.22367765461649397</v>
      </c>
      <c r="X116" s="56"/>
      <c r="Y116" s="95">
        <v>115</v>
      </c>
      <c r="Z116" s="120">
        <f>(幕後結果!$AB$2+幕後結果!$AB$4*幕後結果_最佳化!$N1117)*12/3</f>
        <v>1.9217707759564184</v>
      </c>
      <c r="AA116" s="120">
        <f>(幕後結果!$AC$2+幕後結果!$AC$4*幕後結果_最佳化!$O1117)*12/3</f>
        <v>1.2475524646170026</v>
      </c>
      <c r="AB116" s="120">
        <f>(幕後結果!$AD$2+幕後結果!$AD$4*幕後結果_最佳化!$P1117)*12/3</f>
        <v>0.34760926758834265</v>
      </c>
      <c r="AC116" s="120">
        <f>(幕後結果!$AE$2+幕後結果!$AE$4*幕後結果_最佳化!$Q1117)*12/3</f>
        <v>2.1623413116958674</v>
      </c>
      <c r="AD116" s="120">
        <f>(幕後結果!$AF$2+幕後結果!$AF$4*幕後結果_最佳化!$R1117)*12/3</f>
        <v>-1.2617693678735775</v>
      </c>
      <c r="AE116" s="120">
        <f>(幕後結果!$AG$2+幕後結果!$AG$4*幕後結果_最佳化!$S1117)*12/3</f>
        <v>-0.71795213550546111</v>
      </c>
      <c r="AF116" s="120">
        <f>(幕後結果!$AH$2+幕後結果!$AH$4*幕後結果_最佳化!$T1117)*12/3</f>
        <v>1.0678771200296</v>
      </c>
      <c r="AG116" s="120">
        <f>(幕後結果!$AI$2+幕後結果!$AI$4*幕後結果_最佳化!$U1117)*12/3</f>
        <v>-0.66731657403263966</v>
      </c>
      <c r="AH116" s="120">
        <f>(幕後結果!$AJ$2+幕後結果!$AJ$4*幕後結果_最佳化!$V1117)*12/3</f>
        <v>-0.92796347501464416</v>
      </c>
      <c r="AI116" s="96">
        <f>(幕後結果!$AK$2+幕後結果!$AK$4*幕後結果_最佳化!$W1117)*12/3</f>
        <v>8.7921064109851566E-2</v>
      </c>
      <c r="AJ116" s="56"/>
      <c r="AK116" s="56"/>
      <c r="AL116" s="56"/>
      <c r="AM116" s="104">
        <v>115</v>
      </c>
      <c r="AN116" s="124">
        <f t="shared" si="14"/>
        <v>4.4842611034660385E-3</v>
      </c>
      <c r="AO116" s="124">
        <f t="shared" si="15"/>
        <v>0.14652584497380383</v>
      </c>
      <c r="AP116" s="124">
        <f t="shared" si="16"/>
        <v>0.16999374805787368</v>
      </c>
      <c r="AQ116" s="124">
        <f t="shared" si="17"/>
        <v>1.2668914323848576E-2</v>
      </c>
      <c r="AR116" s="124">
        <f t="shared" si="18"/>
        <v>0.10574984679661628</v>
      </c>
      <c r="AS116" s="124">
        <f t="shared" si="19"/>
        <v>0.12223243376757521</v>
      </c>
      <c r="AT116" s="124">
        <f t="shared" si="20"/>
        <v>0.11565656763319729</v>
      </c>
      <c r="AU116" s="124">
        <f t="shared" si="21"/>
        <v>0.10811509309146387</v>
      </c>
      <c r="AV116" s="124">
        <f t="shared" si="22"/>
        <v>0.14725366934944129</v>
      </c>
      <c r="AW116" s="124">
        <f t="shared" si="23"/>
        <v>6.7319620902713873E-2</v>
      </c>
      <c r="AX116" s="124">
        <f t="shared" si="24"/>
        <v>1</v>
      </c>
      <c r="AY116" s="124">
        <f>SUMPRODUCT(AN116:AW116,幕後結果_最佳化!$Z$1005:$AI$1005)</f>
        <v>-0.27831744578084583</v>
      </c>
      <c r="AZ116" s="124">
        <f>(SUMPRODUCT(AN116:AW116,MMULT(AN116:AW116,幕後結果!$AB$9:$AK$18)))*252</f>
        <v>8.1120928783684695E-2</v>
      </c>
      <c r="BA116" s="124">
        <f t="shared" si="25"/>
        <v>0.28481736039729866</v>
      </c>
      <c r="BB116" s="119">
        <f t="shared" si="26"/>
        <v>-1.1278014982400364</v>
      </c>
      <c r="BC116" s="56"/>
      <c r="BD116" s="56"/>
    </row>
    <row r="117" spans="1:56">
      <c r="A117" s="91">
        <v>116</v>
      </c>
      <c r="B117" s="120">
        <v>4.815767540867677E-2</v>
      </c>
      <c r="C117" s="120">
        <v>0.53553649429202976</v>
      </c>
      <c r="D117" s="120">
        <v>0.14526899308220864</v>
      </c>
      <c r="E117" s="120">
        <v>0.80764483673781617</v>
      </c>
      <c r="F117" s="120">
        <v>0.80394031126276277</v>
      </c>
      <c r="G117" s="120">
        <v>0.98008990167099408</v>
      </c>
      <c r="H117" s="120">
        <v>7.0048151006097514E-2</v>
      </c>
      <c r="I117" s="120">
        <v>7.7505864559292759E-2</v>
      </c>
      <c r="J117" s="120">
        <v>0.64763327561772477</v>
      </c>
      <c r="K117" s="100">
        <v>0.97841378770378329</v>
      </c>
      <c r="L117" s="101"/>
      <c r="M117" s="102">
        <v>116</v>
      </c>
      <c r="N117" s="123">
        <v>-1.6629854361183309</v>
      </c>
      <c r="O117" s="123">
        <v>8.9194908831937453E-2</v>
      </c>
      <c r="P117" s="123">
        <v>-1.0569421588044998</v>
      </c>
      <c r="Q117" s="123">
        <v>0.86925014270756484</v>
      </c>
      <c r="R117" s="123">
        <v>0.85578018505357956</v>
      </c>
      <c r="S117" s="123">
        <v>2.0556092377964448</v>
      </c>
      <c r="T117" s="123">
        <v>-1.4754325041795902</v>
      </c>
      <c r="U117" s="120">
        <v>-1.4220500249323795</v>
      </c>
      <c r="V117" s="120">
        <v>0.37893861428120656</v>
      </c>
      <c r="W117" s="94">
        <v>2.0220380163295912</v>
      </c>
      <c r="X117" s="56"/>
      <c r="Y117" s="95">
        <v>116</v>
      </c>
      <c r="Z117" s="120">
        <f>(幕後結果!$AB$2+幕後結果!$AB$4*幕後結果_最佳化!$N1118)*12/3</f>
        <v>-2.1129705531665586</v>
      </c>
      <c r="AA117" s="120">
        <f>(幕後結果!$AC$2+幕後結果!$AC$4*幕後結果_最佳化!$O1118)*12/3</f>
        <v>0.41754450979214752</v>
      </c>
      <c r="AB117" s="120">
        <f>(幕後結果!$AD$2+幕後結果!$AD$4*幕後結果_最佳化!$P1118)*12/3</f>
        <v>-3.6754278212820761</v>
      </c>
      <c r="AC117" s="120">
        <f>(幕後結果!$AE$2+幕後結果!$AE$4*幕後結果_最佳化!$Q1118)*12/3</f>
        <v>0.75015717711514718</v>
      </c>
      <c r="AD117" s="120">
        <f>(幕後結果!$AF$2+幕後結果!$AF$4*幕後結果_最佳化!$R1118)*12/3</f>
        <v>4.8833425637440031E-2</v>
      </c>
      <c r="AE117" s="120">
        <f>(幕後結果!$AG$2+幕後結果!$AG$4*幕後結果_最佳化!$S1118)*12/3</f>
        <v>0.58357275711183654</v>
      </c>
      <c r="AF117" s="120">
        <f>(幕後結果!$AH$2+幕後結果!$AH$4*幕後結果_最佳化!$T1118)*12/3</f>
        <v>-0.59433094908354267</v>
      </c>
      <c r="AG117" s="120">
        <f>(幕後結果!$AI$2+幕後結果!$AI$4*幕後結果_最佳化!$U1118)*12/3</f>
        <v>-0.48247140507785929</v>
      </c>
      <c r="AH117" s="120">
        <f>(幕後結果!$AJ$2+幕後結果!$AJ$4*幕後結果_最佳化!$V1118)*12/3</f>
        <v>-1.5612578174294682</v>
      </c>
      <c r="AI117" s="96">
        <f>(幕後結果!$AK$2+幕後結果!$AK$4*幕後結果_最佳化!$W1118)*12/3</f>
        <v>1.0622073287561316</v>
      </c>
      <c r="AJ117" s="56"/>
      <c r="AK117" s="56"/>
      <c r="AL117" s="56"/>
      <c r="AM117" s="104">
        <v>116</v>
      </c>
      <c r="AN117" s="124">
        <f t="shared" si="14"/>
        <v>8.5715348769904734E-2</v>
      </c>
      <c r="AO117" s="124">
        <f t="shared" si="15"/>
        <v>0.11253348389739494</v>
      </c>
      <c r="AP117" s="124">
        <f t="shared" si="16"/>
        <v>3.6014403407154283E-2</v>
      </c>
      <c r="AQ117" s="124">
        <f t="shared" si="17"/>
        <v>6.6217381869552051E-3</v>
      </c>
      <c r="AR117" s="124">
        <f t="shared" si="18"/>
        <v>0.1263343784940128</v>
      </c>
      <c r="AS117" s="124">
        <f t="shared" si="19"/>
        <v>0.15167239295178075</v>
      </c>
      <c r="AT117" s="124">
        <f t="shared" si="20"/>
        <v>0.18943550265615416</v>
      </c>
      <c r="AU117" s="124">
        <f t="shared" si="21"/>
        <v>0.1320309080834397</v>
      </c>
      <c r="AV117" s="124">
        <f t="shared" si="22"/>
        <v>6.2875211747767695E-2</v>
      </c>
      <c r="AW117" s="124">
        <f t="shared" si="23"/>
        <v>9.676663180543571E-2</v>
      </c>
      <c r="AX117" s="124">
        <f t="shared" si="24"/>
        <v>1</v>
      </c>
      <c r="AY117" s="124">
        <f>SUMPRODUCT(AN117:AW117,幕後結果_最佳化!$Z$1005:$AI$1005)</f>
        <v>-7.6472654664862458E-2</v>
      </c>
      <c r="AZ117" s="124">
        <f>(SUMPRODUCT(AN117:AW117,MMULT(AN117:AW117,幕後結果!$AB$9:$AK$18)))*252</f>
        <v>5.8061250661036054E-2</v>
      </c>
      <c r="BA117" s="124">
        <f t="shared" si="25"/>
        <v>0.24095902278403283</v>
      </c>
      <c r="BB117" s="119">
        <f t="shared" si="26"/>
        <v>-0.4954064524566652</v>
      </c>
      <c r="BC117" s="56"/>
      <c r="BD117" s="56"/>
    </row>
    <row r="118" spans="1:56">
      <c r="A118" s="91">
        <v>117</v>
      </c>
      <c r="B118" s="120">
        <v>0.69090383838539871</v>
      </c>
      <c r="C118" s="120">
        <v>0.61441752433101615</v>
      </c>
      <c r="D118" s="120">
        <v>0.76721767796124229</v>
      </c>
      <c r="E118" s="120">
        <v>0.97143414405054274</v>
      </c>
      <c r="F118" s="120">
        <v>0.90248396221156235</v>
      </c>
      <c r="G118" s="120">
        <v>0.90192106913060832</v>
      </c>
      <c r="H118" s="120">
        <v>0.55770387533544374</v>
      </c>
      <c r="I118" s="120">
        <v>0.95878438606760308</v>
      </c>
      <c r="J118" s="120">
        <v>0.44235049175830055</v>
      </c>
      <c r="K118" s="100">
        <v>0.79943912517647342</v>
      </c>
      <c r="L118" s="101"/>
      <c r="M118" s="102">
        <v>117</v>
      </c>
      <c r="N118" s="123">
        <v>0.49841392603785462</v>
      </c>
      <c r="O118" s="123">
        <v>0.29085142737305414</v>
      </c>
      <c r="P118" s="123">
        <v>0.72971461770033785</v>
      </c>
      <c r="Q118" s="123">
        <v>1.9023017893570155</v>
      </c>
      <c r="R118" s="123">
        <v>1.2958357585921463</v>
      </c>
      <c r="S118" s="123">
        <v>1.2925756618640929</v>
      </c>
      <c r="T118" s="123">
        <v>0.14515024399449547</v>
      </c>
      <c r="U118" s="120">
        <v>1.7367504540021159</v>
      </c>
      <c r="V118" s="120">
        <v>-0.14501252409421309</v>
      </c>
      <c r="W118" s="94">
        <v>0.83961952247682714</v>
      </c>
      <c r="X118" s="56"/>
      <c r="Y118" s="95">
        <v>117</v>
      </c>
      <c r="Z118" s="120">
        <f>(幕後結果!$AB$2+幕後結果!$AB$4*幕後結果_最佳化!$N1119)*12/3</f>
        <v>0.57051568274907516</v>
      </c>
      <c r="AA118" s="120">
        <f>(幕後結果!$AC$2+幕後結果!$AC$4*幕後結果_最佳化!$O1119)*12/3</f>
        <v>2.0501996392944966</v>
      </c>
      <c r="AB118" s="120">
        <f>(幕後結果!$AD$2+幕後結果!$AD$4*幕後結果_最佳化!$P1119)*12/3</f>
        <v>0.62160782024030747</v>
      </c>
      <c r="AC118" s="120">
        <f>(幕後結果!$AE$2+幕後結果!$AE$4*幕後結果_最佳化!$Q1119)*12/3</f>
        <v>2.245947032529457</v>
      </c>
      <c r="AD118" s="120">
        <f>(幕後結果!$AF$2+幕後結果!$AF$4*幕後結果_最佳化!$R1119)*12/3</f>
        <v>0.75053550428645688</v>
      </c>
      <c r="AE118" s="120">
        <f>(幕後結果!$AG$2+幕後結果!$AG$4*幕後結果_最佳化!$S1119)*12/3</f>
        <v>0.99107941593644833</v>
      </c>
      <c r="AF118" s="120">
        <f>(幕後結果!$AH$2+幕後結果!$AH$4*幕後結果_最佳化!$T1119)*12/3</f>
        <v>1.774150539678601</v>
      </c>
      <c r="AG118" s="120">
        <f>(幕後結果!$AI$2+幕後結果!$AI$4*幕後結果_最佳化!$U1119)*12/3</f>
        <v>0.80263244191823879</v>
      </c>
      <c r="AH118" s="120">
        <f>(幕後結果!$AJ$2+幕後結果!$AJ$4*幕後結果_最佳化!$V1119)*12/3</f>
        <v>-0.29800988092712166</v>
      </c>
      <c r="AI118" s="96">
        <f>(幕後結果!$AK$2+幕後結果!$AK$4*幕後結果_最佳化!$W1119)*12/3</f>
        <v>1.9600732220925361</v>
      </c>
      <c r="AJ118" s="56"/>
      <c r="AK118" s="56"/>
      <c r="AL118" s="56"/>
      <c r="AM118" s="104">
        <v>117</v>
      </c>
      <c r="AN118" s="124">
        <f t="shared" si="14"/>
        <v>1.2482560804111946E-2</v>
      </c>
      <c r="AO118" s="124">
        <f t="shared" si="15"/>
        <v>0.12267872400742987</v>
      </c>
      <c r="AP118" s="124">
        <f t="shared" si="16"/>
        <v>0.16402245109109329</v>
      </c>
      <c r="AQ118" s="124">
        <f t="shared" si="17"/>
        <v>0.16266001243637987</v>
      </c>
      <c r="AR118" s="124">
        <f t="shared" si="18"/>
        <v>7.3817527269235864E-2</v>
      </c>
      <c r="AS118" s="124">
        <f t="shared" si="19"/>
        <v>0.12274725453383176</v>
      </c>
      <c r="AT118" s="124">
        <f t="shared" si="20"/>
        <v>8.360838674510869E-2</v>
      </c>
      <c r="AU118" s="124">
        <f t="shared" si="21"/>
        <v>3.3773954638387081E-2</v>
      </c>
      <c r="AV118" s="124">
        <f t="shared" si="22"/>
        <v>0.10808606495624185</v>
      </c>
      <c r="AW118" s="124">
        <f t="shared" si="23"/>
        <v>0.11612306351817968</v>
      </c>
      <c r="AX118" s="124">
        <f t="shared" si="24"/>
        <v>0.99999999999999989</v>
      </c>
      <c r="AY118" s="124">
        <f>SUMPRODUCT(AN118:AW118,幕後結果_最佳化!$Z$1005:$AI$1005)</f>
        <v>-0.12250918838205091</v>
      </c>
      <c r="AZ118" s="124">
        <f>(SUMPRODUCT(AN118:AW118,MMULT(AN118:AW118,幕後結果!$AB$9:$AK$18)))*252</f>
        <v>7.5653930706090486E-2</v>
      </c>
      <c r="BA118" s="124">
        <f t="shared" si="25"/>
        <v>0.27505259625404466</v>
      </c>
      <c r="BB118" s="119">
        <f t="shared" si="26"/>
        <v>-0.60137293970232264</v>
      </c>
      <c r="BC118" s="56"/>
      <c r="BD118" s="56"/>
    </row>
    <row r="119" spans="1:56">
      <c r="A119" s="91">
        <v>118</v>
      </c>
      <c r="B119" s="120">
        <v>0.8474796070112407</v>
      </c>
      <c r="C119" s="120">
        <v>0.65504530046454068</v>
      </c>
      <c r="D119" s="120">
        <v>0.85117333325935252</v>
      </c>
      <c r="E119" s="120">
        <v>0.42940033828506863</v>
      </c>
      <c r="F119" s="120">
        <v>0.29906938473719658</v>
      </c>
      <c r="G119" s="120">
        <v>0.38951273693841948</v>
      </c>
      <c r="H119" s="120">
        <v>0.89717811059064534</v>
      </c>
      <c r="I119" s="120">
        <v>0.86216205345310781</v>
      </c>
      <c r="J119" s="120">
        <v>0.84973658935239982</v>
      </c>
      <c r="K119" s="100">
        <v>7.9073538542921984E-3</v>
      </c>
      <c r="L119" s="101"/>
      <c r="M119" s="102">
        <v>118</v>
      </c>
      <c r="N119" s="123">
        <v>1.0256835176380805</v>
      </c>
      <c r="O119" s="123">
        <v>0.39897802120675901</v>
      </c>
      <c r="P119" s="123">
        <v>1.0414789161020033</v>
      </c>
      <c r="Q119" s="123">
        <v>-0.1779010622873477</v>
      </c>
      <c r="R119" s="123">
        <v>-0.52707894200983685</v>
      </c>
      <c r="S119" s="123">
        <v>-0.28058923476664954</v>
      </c>
      <c r="T119" s="123">
        <v>1.2656350294468435</v>
      </c>
      <c r="U119" s="120">
        <v>1.0900845688026777</v>
      </c>
      <c r="V119" s="120">
        <v>1.0353043022071304</v>
      </c>
      <c r="W119" s="94">
        <v>-2.4131638641367177</v>
      </c>
      <c r="X119" s="56"/>
      <c r="Y119" s="95">
        <v>118</v>
      </c>
      <c r="Z119" s="120">
        <f>(幕後結果!$AB$2+幕後結果!$AB$4*幕後結果_最佳化!$N1120)*12/3</f>
        <v>1.2251474534666142</v>
      </c>
      <c r="AA119" s="120">
        <f>(幕後結果!$AC$2+幕後結果!$AC$4*幕後結果_最佳化!$O1120)*12/3</f>
        <v>2.5093453466492108</v>
      </c>
      <c r="AB119" s="120">
        <f>(幕後結果!$AD$2+幕後結果!$AD$4*幕後結果_最佳化!$P1120)*12/3</f>
        <v>1.5644386098970771</v>
      </c>
      <c r="AC119" s="120">
        <f>(幕後結果!$AE$2+幕後結果!$AE$4*幕後結果_最佳化!$Q1120)*12/3</f>
        <v>0.58203732477310344</v>
      </c>
      <c r="AD119" s="120">
        <f>(幕後結果!$AF$2+幕後結果!$AF$4*幕後結果_最佳化!$R1120)*12/3</f>
        <v>-0.69767350827354768</v>
      </c>
      <c r="AE119" s="120">
        <f>(幕後結果!$AG$2+幕後結果!$AG$4*幕後結果_最佳化!$S1120)*12/3</f>
        <v>-0.59759736224016491</v>
      </c>
      <c r="AF119" s="120">
        <f>(幕後結果!$AH$2+幕後結果!$AH$4*幕後結果_最佳化!$T1120)*12/3</f>
        <v>1.8233591780952285</v>
      </c>
      <c r="AG119" s="120">
        <f>(幕後結果!$AI$2+幕後結果!$AI$4*幕後結果_最佳化!$U1120)*12/3</f>
        <v>-8.6278545387774574E-4</v>
      </c>
      <c r="AH119" s="120">
        <f>(幕後結果!$AJ$2+幕後結果!$AJ$4*幕後結果_最佳化!$V1120)*12/3</f>
        <v>0.3920871742089429</v>
      </c>
      <c r="AI119" s="96">
        <f>(幕後結果!$AK$2+幕後結果!$AK$4*幕後結果_最佳化!$W1120)*12/3</f>
        <v>7.4690020393929579E-2</v>
      </c>
      <c r="AJ119" s="56"/>
      <c r="AK119" s="56"/>
      <c r="AL119" s="56"/>
      <c r="AM119" s="104">
        <v>118</v>
      </c>
      <c r="AN119" s="124">
        <f t="shared" si="14"/>
        <v>2.0874798591292779E-3</v>
      </c>
      <c r="AO119" s="124">
        <f t="shared" si="15"/>
        <v>2.3284444085477907E-2</v>
      </c>
      <c r="AP119" s="124">
        <f t="shared" si="16"/>
        <v>0.18566893984324048</v>
      </c>
      <c r="AQ119" s="124">
        <f t="shared" si="17"/>
        <v>0.1464154273811818</v>
      </c>
      <c r="AR119" s="124">
        <f t="shared" si="18"/>
        <v>0.15433708093143395</v>
      </c>
      <c r="AS119" s="124">
        <f t="shared" si="19"/>
        <v>0.15061284366921557</v>
      </c>
      <c r="AT119" s="124">
        <f t="shared" si="20"/>
        <v>7.694285941471897E-2</v>
      </c>
      <c r="AU119" s="124">
        <f t="shared" si="21"/>
        <v>9.2050472876105696E-2</v>
      </c>
      <c r="AV119" s="124">
        <f t="shared" si="22"/>
        <v>0.16381271486842158</v>
      </c>
      <c r="AW119" s="124">
        <f t="shared" si="23"/>
        <v>4.7877370710747531E-3</v>
      </c>
      <c r="AX119" s="124">
        <f t="shared" si="24"/>
        <v>1</v>
      </c>
      <c r="AY119" s="124">
        <f>SUMPRODUCT(AN119:AW119,幕後結果_最佳化!$Z$1005:$AI$1005)</f>
        <v>-0.53014027710170641</v>
      </c>
      <c r="AZ119" s="124">
        <f>(SUMPRODUCT(AN119:AW119,MMULT(AN119:AW119,幕後結果!$AB$9:$AK$18)))*252</f>
        <v>7.8886067898942813E-2</v>
      </c>
      <c r="BA119" s="124">
        <f t="shared" si="25"/>
        <v>0.28086663721229477</v>
      </c>
      <c r="BB119" s="119">
        <f t="shared" si="26"/>
        <v>-2.0402575499509061</v>
      </c>
      <c r="BC119" s="56"/>
      <c r="BD119" s="56"/>
    </row>
    <row r="120" spans="1:56">
      <c r="A120" s="91">
        <v>119</v>
      </c>
      <c r="B120" s="120">
        <v>0.73956194165094646</v>
      </c>
      <c r="C120" s="120">
        <v>0.22305279194050742</v>
      </c>
      <c r="D120" s="120">
        <v>0.7640096320967622</v>
      </c>
      <c r="E120" s="120">
        <v>0.41143721699435876</v>
      </c>
      <c r="F120" s="120">
        <v>0.84269897554867046</v>
      </c>
      <c r="G120" s="120">
        <v>0.66288025120354321</v>
      </c>
      <c r="H120" s="120">
        <v>0.74267152747414311</v>
      </c>
      <c r="I120" s="120">
        <v>0.75075296902963018</v>
      </c>
      <c r="J120" s="120">
        <v>0.44356178307884075</v>
      </c>
      <c r="K120" s="100">
        <v>0.52888154408771682</v>
      </c>
      <c r="L120" s="101"/>
      <c r="M120" s="102">
        <v>119</v>
      </c>
      <c r="N120" s="123">
        <v>0.64199548170036658</v>
      </c>
      <c r="O120" s="123">
        <v>-0.76192363326786872</v>
      </c>
      <c r="P120" s="123">
        <v>0.71926000158208803</v>
      </c>
      <c r="Q120" s="123">
        <v>-0.22384947135922023</v>
      </c>
      <c r="R120" s="123">
        <v>1.0056124161581748</v>
      </c>
      <c r="S120" s="123">
        <v>0.42033670768777504</v>
      </c>
      <c r="T120" s="123">
        <v>0.65160356855788248</v>
      </c>
      <c r="U120" s="120">
        <v>0.67686113984415364</v>
      </c>
      <c r="V120" s="120">
        <v>-0.14194485205107427</v>
      </c>
      <c r="W120" s="94">
        <v>7.2458649531665711E-2</v>
      </c>
      <c r="X120" s="56"/>
      <c r="Y120" s="95">
        <v>119</v>
      </c>
      <c r="Z120" s="120">
        <f>(幕後結果!$AB$2+幕後結果!$AB$4*幕後結果_最佳化!$N1121)*12/3</f>
        <v>0.74877942016747401</v>
      </c>
      <c r="AA120" s="120">
        <f>(幕後結果!$AC$2+幕後結果!$AC$4*幕後結果_最佳化!$O1121)*12/3</f>
        <v>1.0575784131917612</v>
      </c>
      <c r="AB120" s="120">
        <f>(幕後結果!$AD$2+幕後結果!$AD$4*幕後結果_最佳化!$P1121)*12/3</f>
        <v>0.33099615312081676</v>
      </c>
      <c r="AC120" s="120">
        <f>(幕後結果!$AE$2+幕後結果!$AE$4*幕後結果_最佳化!$Q1121)*12/3</f>
        <v>0.44439140816137485</v>
      </c>
      <c r="AD120" s="120">
        <f>(幕後結果!$AF$2+幕後結果!$AF$4*幕後結果_最佳化!$R1121)*12/3</f>
        <v>5.4165125286936122E-2</v>
      </c>
      <c r="AE120" s="120">
        <f>(幕後結果!$AG$2+幕後結果!$AG$4*幕後結果_最佳化!$S1121)*12/3</f>
        <v>8.2945711707823611E-2</v>
      </c>
      <c r="AF120" s="120">
        <f>(幕後結果!$AH$2+幕後結果!$AH$4*幕後結果_最佳化!$T1121)*12/3</f>
        <v>1.2150423740328649</v>
      </c>
      <c r="AG120" s="120">
        <f>(幕後結果!$AI$2+幕後結果!$AI$4*幕後結果_最佳化!$U1121)*12/3</f>
        <v>1.4898621970170001E-2</v>
      </c>
      <c r="AH120" s="120">
        <f>(幕後結果!$AJ$2+幕後結果!$AJ$4*幕後結果_最佳化!$V1121)*12/3</f>
        <v>-0.63384258964941931</v>
      </c>
      <c r="AI120" s="96">
        <f>(幕後結果!$AK$2+幕後結果!$AK$4*幕後結果_最佳化!$W1121)*12/3</f>
        <v>1.0856642027532986</v>
      </c>
      <c r="AJ120" s="56"/>
      <c r="AK120" s="56"/>
      <c r="AL120" s="56"/>
      <c r="AM120" s="104">
        <v>119</v>
      </c>
      <c r="AN120" s="124">
        <f t="shared" si="14"/>
        <v>0.12402346914842154</v>
      </c>
      <c r="AO120" s="124">
        <f t="shared" si="15"/>
        <v>4.9267163799097957E-2</v>
      </c>
      <c r="AP120" s="124">
        <f t="shared" si="16"/>
        <v>0.10531016673615309</v>
      </c>
      <c r="AQ120" s="124">
        <f t="shared" si="17"/>
        <v>4.6423353172395217E-2</v>
      </c>
      <c r="AR120" s="124">
        <f t="shared" si="18"/>
        <v>4.7291503792065315E-2</v>
      </c>
      <c r="AS120" s="124">
        <f t="shared" si="19"/>
        <v>2.5156732932011806E-2</v>
      </c>
      <c r="AT120" s="124">
        <f t="shared" si="20"/>
        <v>9.3685263455371176E-2</v>
      </c>
      <c r="AU120" s="124">
        <f t="shared" si="21"/>
        <v>4.4804018871642336E-2</v>
      </c>
      <c r="AV120" s="124">
        <f t="shared" si="22"/>
        <v>0.18115424855698789</v>
      </c>
      <c r="AW120" s="124">
        <f t="shared" si="23"/>
        <v>0.28288407953585376</v>
      </c>
      <c r="AX120" s="124">
        <f t="shared" si="24"/>
        <v>1</v>
      </c>
      <c r="AY120" s="124">
        <f>SUMPRODUCT(AN120:AW120,幕後結果_最佳化!$Z$1005:$AI$1005)</f>
        <v>-0.14663869677017027</v>
      </c>
      <c r="AZ120" s="124">
        <f>(SUMPRODUCT(AN120:AW120,MMULT(AN120:AW120,幕後結果!$AB$9:$AK$18)))*252</f>
        <v>7.0359142971149563E-2</v>
      </c>
      <c r="BA120" s="124">
        <f t="shared" si="25"/>
        <v>0.26525297919373036</v>
      </c>
      <c r="BB120" s="119">
        <f t="shared" si="26"/>
        <v>-0.71455822040640926</v>
      </c>
      <c r="BC120" s="56"/>
      <c r="BD120" s="56"/>
    </row>
    <row r="121" spans="1:56">
      <c r="A121" s="91">
        <v>120</v>
      </c>
      <c r="B121" s="120">
        <v>0.11682645405354708</v>
      </c>
      <c r="C121" s="120">
        <v>0.68972465835503582</v>
      </c>
      <c r="D121" s="120">
        <v>5.3140426526665729E-2</v>
      </c>
      <c r="E121" s="120">
        <v>0.18571414373159656</v>
      </c>
      <c r="F121" s="120">
        <v>6.0253257560515028E-2</v>
      </c>
      <c r="G121" s="120">
        <v>0.51339448295935575</v>
      </c>
      <c r="H121" s="120">
        <v>0.84243969519609552</v>
      </c>
      <c r="I121" s="120">
        <v>0.39750328739435714</v>
      </c>
      <c r="J121" s="120">
        <v>0.74650268177216383</v>
      </c>
      <c r="K121" s="100">
        <v>0.12525632687991428</v>
      </c>
      <c r="L121" s="101"/>
      <c r="M121" s="102">
        <v>120</v>
      </c>
      <c r="N121" s="123">
        <v>-1.1910017239432598</v>
      </c>
      <c r="O121" s="123">
        <v>0.49507003707537939</v>
      </c>
      <c r="P121" s="123">
        <v>-1.61513781688125</v>
      </c>
      <c r="Q121" s="123">
        <v>-0.89380116181942093</v>
      </c>
      <c r="R121" s="123">
        <v>-1.5526510810963901</v>
      </c>
      <c r="S121" s="123">
        <v>3.3581300268730109E-2</v>
      </c>
      <c r="T121" s="123">
        <v>1.0045354155524922</v>
      </c>
      <c r="U121" s="120">
        <v>-0.25981487695888361</v>
      </c>
      <c r="V121" s="120">
        <v>0.66352458934200786</v>
      </c>
      <c r="W121" s="94">
        <v>-1.1491050804165108</v>
      </c>
      <c r="X121" s="56"/>
      <c r="Y121" s="95">
        <v>120</v>
      </c>
      <c r="Z121" s="120">
        <f>(幕後結果!$AB$2+幕後結果!$AB$4*幕後結果_最佳化!$N1122)*12/3</f>
        <v>-1.5269789879915494</v>
      </c>
      <c r="AA121" s="120">
        <f>(幕後結果!$AC$2+幕後結果!$AC$4*幕後結果_最佳化!$O1122)*12/3</f>
        <v>1.147753004233627</v>
      </c>
      <c r="AB121" s="120">
        <f>(幕後結果!$AD$2+幕後結果!$AD$4*幕後結果_最佳化!$P1122)*12/3</f>
        <v>-3.5794213424345345</v>
      </c>
      <c r="AC121" s="120">
        <f>(幕後結果!$AE$2+幕後結果!$AE$4*幕後結果_最佳化!$Q1122)*12/3</f>
        <v>-0.6299349193212932</v>
      </c>
      <c r="AD121" s="120">
        <f>(幕後結果!$AF$2+幕後結果!$AF$4*幕後結果_最佳化!$R1122)*12/3</f>
        <v>-1.6618556913290867</v>
      </c>
      <c r="AE121" s="120">
        <f>(幕後結果!$AG$2+幕後結果!$AG$4*幕後結果_最佳化!$S1122)*12/3</f>
        <v>-1.7321021422775196</v>
      </c>
      <c r="AF121" s="120">
        <f>(幕後結果!$AH$2+幕後結果!$AH$4*幕後結果_最佳化!$T1122)*12/3</f>
        <v>0.52565616068645482</v>
      </c>
      <c r="AG121" s="120">
        <f>(幕後結果!$AI$2+幕後結果!$AI$4*幕後結果_最佳化!$U1122)*12/3</f>
        <v>-0.6867806105966715</v>
      </c>
      <c r="AH121" s="120">
        <f>(幕後結果!$AJ$2+幕後結果!$AJ$4*幕後結果_最佳化!$V1122)*12/3</f>
        <v>-2.4195098226325835</v>
      </c>
      <c r="AI121" s="96">
        <f>(幕後結果!$AK$2+幕後結果!$AK$4*幕後結果_最佳化!$W1122)*12/3</f>
        <v>-0.32182247384526985</v>
      </c>
      <c r="AJ121" s="56"/>
      <c r="AK121" s="56"/>
      <c r="AL121" s="56"/>
      <c r="AM121" s="104">
        <v>120</v>
      </c>
      <c r="AN121" s="124">
        <f t="shared" si="14"/>
        <v>9.4051691959430393E-3</v>
      </c>
      <c r="AO121" s="124">
        <f t="shared" si="15"/>
        <v>0.18738643031158519</v>
      </c>
      <c r="AP121" s="124">
        <f t="shared" si="16"/>
        <v>1.5552603903288453E-2</v>
      </c>
      <c r="AQ121" s="124">
        <f t="shared" si="17"/>
        <v>0.10079976049821666</v>
      </c>
      <c r="AR121" s="124">
        <f t="shared" si="18"/>
        <v>0.16338694091483702</v>
      </c>
      <c r="AS121" s="124">
        <f t="shared" si="19"/>
        <v>0.11744403770776451</v>
      </c>
      <c r="AT121" s="124">
        <f t="shared" si="20"/>
        <v>6.8349891940990351E-2</v>
      </c>
      <c r="AU121" s="124">
        <f t="shared" si="21"/>
        <v>0.19087557561777793</v>
      </c>
      <c r="AV121" s="124">
        <f t="shared" si="22"/>
        <v>4.4576090011525946E-2</v>
      </c>
      <c r="AW121" s="124">
        <f t="shared" si="23"/>
        <v>0.10222349989807089</v>
      </c>
      <c r="AX121" s="124">
        <f t="shared" si="24"/>
        <v>1</v>
      </c>
      <c r="AY121" s="124">
        <f>SUMPRODUCT(AN121:AW121,幕後結果_最佳化!$Z$1005:$AI$1005)</f>
        <v>7.0603201599490656E-2</v>
      </c>
      <c r="AZ121" s="124">
        <f>(SUMPRODUCT(AN121:AW121,MMULT(AN121:AW121,幕後結果!$AB$9:$AK$18)))*252</f>
        <v>4.522711892199132E-2</v>
      </c>
      <c r="BA121" s="124">
        <f t="shared" si="25"/>
        <v>0.2126666850308043</v>
      </c>
      <c r="BB121" s="119">
        <f t="shared" si="26"/>
        <v>0.13026582699343767</v>
      </c>
      <c r="BC121" s="56"/>
      <c r="BD121" s="56"/>
    </row>
    <row r="122" spans="1:56">
      <c r="A122" s="91">
        <v>121</v>
      </c>
      <c r="B122" s="120">
        <v>7.1721121115187803E-2</v>
      </c>
      <c r="C122" s="120">
        <v>6.6258336507219129E-2</v>
      </c>
      <c r="D122" s="120">
        <v>0.71023191930978435</v>
      </c>
      <c r="E122" s="120">
        <v>0.6969066863903417</v>
      </c>
      <c r="F122" s="120">
        <v>0.12979438432793833</v>
      </c>
      <c r="G122" s="120">
        <v>0.88413476163455385</v>
      </c>
      <c r="H122" s="120">
        <v>0.52080168992486908</v>
      </c>
      <c r="I122" s="120">
        <v>0.48690128946713584</v>
      </c>
      <c r="J122" s="120">
        <v>0.39361641747203069</v>
      </c>
      <c r="K122" s="100">
        <v>0.25763096107252825</v>
      </c>
      <c r="L122" s="101"/>
      <c r="M122" s="102">
        <v>121</v>
      </c>
      <c r="N122" s="123">
        <v>-1.4630918698329882</v>
      </c>
      <c r="O122" s="123">
        <v>-1.5042513012757026</v>
      </c>
      <c r="P122" s="123">
        <v>0.55406237091558175</v>
      </c>
      <c r="Q122" s="123">
        <v>0.51552439481691925</v>
      </c>
      <c r="R122" s="123">
        <v>-1.1273636324613825</v>
      </c>
      <c r="S122" s="123">
        <v>1.1959130891210177</v>
      </c>
      <c r="T122" s="123">
        <v>5.2165753952453757E-2</v>
      </c>
      <c r="U122" s="120">
        <v>-3.2839499760159908E-2</v>
      </c>
      <c r="V122" s="120">
        <v>-0.26990565705599112</v>
      </c>
      <c r="W122" s="94">
        <v>-0.65066629956491751</v>
      </c>
      <c r="X122" s="56"/>
      <c r="Y122" s="95">
        <v>121</v>
      </c>
      <c r="Z122" s="120">
        <f>(幕後結果!$AB$2+幕後結果!$AB$4*幕後結果_最佳化!$N1123)*12/3</f>
        <v>-1.8647926166098971</v>
      </c>
      <c r="AA122" s="120">
        <f>(幕後結果!$AC$2+幕後結果!$AC$4*幕後結果_最佳化!$O1123)*12/3</f>
        <v>-1.0963393566463624</v>
      </c>
      <c r="AB122" s="120">
        <f>(幕後結果!$AD$2+幕後結果!$AD$4*幕後結果_最佳化!$P1123)*12/3</f>
        <v>-2.4324897025158827</v>
      </c>
      <c r="AC122" s="120">
        <f>(幕後結果!$AE$2+幕後結果!$AE$4*幕後結果_最佳化!$Q1123)*12/3</f>
        <v>0.46486428147803832</v>
      </c>
      <c r="AD122" s="120">
        <f>(幕後結果!$AF$2+幕後結果!$AF$4*幕後結果_最佳化!$R1123)*12/3</f>
        <v>-1.3946327129661016</v>
      </c>
      <c r="AE122" s="120">
        <f>(幕後結果!$AG$2+幕後結果!$AG$4*幕後結果_最佳化!$S1123)*12/3</f>
        <v>-0.58393287324603838</v>
      </c>
      <c r="AF122" s="120">
        <f>(幕後結果!$AH$2+幕後結果!$AH$4*幕後結果_最佳化!$T1123)*12/3</f>
        <v>0.11031778100200307</v>
      </c>
      <c r="AG122" s="120">
        <f>(幕後結果!$AI$2+幕後結果!$AI$4*幕後結果_最佳化!$U1123)*12/3</f>
        <v>-0.38176000891215156</v>
      </c>
      <c r="AH122" s="120">
        <f>(幕後結果!$AJ$2+幕後結果!$AJ$4*幕後結果_最佳化!$V1123)*12/3</f>
        <v>-2.1416209655806062</v>
      </c>
      <c r="AI122" s="96">
        <f>(幕後結果!$AK$2+幕後結果!$AK$4*幕後結果_最佳化!$W1123)*12/3</f>
        <v>-8.0214295037945971E-2</v>
      </c>
      <c r="AJ122" s="56"/>
      <c r="AK122" s="56"/>
      <c r="AL122" s="56"/>
      <c r="AM122" s="104">
        <v>121</v>
      </c>
      <c r="AN122" s="124">
        <f t="shared" si="14"/>
        <v>0.16693599545797252</v>
      </c>
      <c r="AO122" s="124">
        <f t="shared" si="15"/>
        <v>4.2529606368279446E-2</v>
      </c>
      <c r="AP122" s="124">
        <f t="shared" si="16"/>
        <v>6.673015702142597E-2</v>
      </c>
      <c r="AQ122" s="124">
        <f t="shared" si="17"/>
        <v>0.14800783812970417</v>
      </c>
      <c r="AR122" s="124">
        <f t="shared" si="18"/>
        <v>0.14389388152548868</v>
      </c>
      <c r="AS122" s="124">
        <f t="shared" si="19"/>
        <v>0.14038052481797789</v>
      </c>
      <c r="AT122" s="124">
        <f t="shared" si="20"/>
        <v>7.5646965635722499E-2</v>
      </c>
      <c r="AU122" s="124">
        <f t="shared" si="21"/>
        <v>0.15343180977099782</v>
      </c>
      <c r="AV122" s="124">
        <f t="shared" si="22"/>
        <v>2.6670481525325619E-2</v>
      </c>
      <c r="AW122" s="124">
        <f t="shared" si="23"/>
        <v>3.5772739747105674E-2</v>
      </c>
      <c r="AX122" s="124">
        <f t="shared" si="24"/>
        <v>1.0000000000000002</v>
      </c>
      <c r="AY122" s="124">
        <f>SUMPRODUCT(AN122:AW122,幕後結果_最佳化!$Z$1005:$AI$1005)</f>
        <v>-0.17737880243485124</v>
      </c>
      <c r="AZ122" s="124">
        <f>(SUMPRODUCT(AN122:AW122,MMULT(AN122:AW122,幕後結果!$AB$9:$AK$18)))*252</f>
        <v>5.8301932285183211E-2</v>
      </c>
      <c r="BA122" s="124">
        <f t="shared" si="25"/>
        <v>0.24145793067361282</v>
      </c>
      <c r="BB122" s="119">
        <f t="shared" si="26"/>
        <v>-0.91228646671626556</v>
      </c>
      <c r="BC122" s="56"/>
      <c r="BD122" s="56"/>
    </row>
    <row r="123" spans="1:56">
      <c r="A123" s="91">
        <v>122</v>
      </c>
      <c r="B123" s="120">
        <v>0.8955452507338586</v>
      </c>
      <c r="C123" s="120">
        <v>0.21213811686083495</v>
      </c>
      <c r="D123" s="120">
        <v>8.1924095942411235E-2</v>
      </c>
      <c r="E123" s="120">
        <v>0.81446465894936737</v>
      </c>
      <c r="F123" s="120">
        <v>0.24656582039868979</v>
      </c>
      <c r="G123" s="120">
        <v>0.3328565326191335</v>
      </c>
      <c r="H123" s="120">
        <v>0.45446211836353378</v>
      </c>
      <c r="I123" s="120">
        <v>0.69670714813859713</v>
      </c>
      <c r="J123" s="120">
        <v>0.40498210362132103</v>
      </c>
      <c r="K123" s="100">
        <v>0.46619071042606586</v>
      </c>
      <c r="L123" s="101"/>
      <c r="M123" s="102">
        <v>122</v>
      </c>
      <c r="N123" s="123">
        <v>1.2565696828435098</v>
      </c>
      <c r="O123" s="123">
        <v>-0.79902445200134764</v>
      </c>
      <c r="P123" s="123">
        <v>-1.3922450935318456</v>
      </c>
      <c r="Q123" s="123">
        <v>0.89446961104333567</v>
      </c>
      <c r="R123" s="123">
        <v>-0.68533644210524602</v>
      </c>
      <c r="S123" s="123">
        <v>-0.43203900405977175</v>
      </c>
      <c r="T123" s="123">
        <v>-0.11439555592722619</v>
      </c>
      <c r="U123" s="120">
        <v>0.51495322874247018</v>
      </c>
      <c r="V123" s="120">
        <v>-0.24047220643231138</v>
      </c>
      <c r="W123" s="94">
        <v>-8.4849021064161645E-2</v>
      </c>
      <c r="X123" s="56"/>
      <c r="Y123" s="95">
        <v>122</v>
      </c>
      <c r="Z123" s="120">
        <f>(幕後結果!$AB$2+幕後結果!$AB$4*幕後結果_最佳化!$N1124)*12/3</f>
        <v>1.5118042635130591</v>
      </c>
      <c r="AA123" s="120">
        <f>(幕後結果!$AC$2+幕後結果!$AC$4*幕後結果_最佳化!$O1124)*12/3</f>
        <v>1.4242769625366314</v>
      </c>
      <c r="AB123" s="120">
        <f>(幕後結果!$AD$2+幕後結果!$AD$4*幕後結果_最佳化!$P1124)*12/3</f>
        <v>-1.2263312344282986</v>
      </c>
      <c r="AC123" s="120">
        <f>(幕後結果!$AE$2+幕後結果!$AE$4*幕後結果_最佳化!$Q1124)*12/3</f>
        <v>1.667857025854687</v>
      </c>
      <c r="AD123" s="120">
        <f>(幕後結果!$AF$2+幕後結果!$AF$4*幕後結果_最佳化!$R1124)*12/3</f>
        <v>-0.69166171738296944</v>
      </c>
      <c r="AE123" s="120">
        <f>(幕後結果!$AG$2+幕後結果!$AG$4*幕後結果_最佳化!$S1124)*12/3</f>
        <v>-1.3300918154555712</v>
      </c>
      <c r="AF123" s="120">
        <f>(幕後結果!$AH$2+幕後結果!$AH$4*幕後結果_最佳化!$T1124)*12/3</f>
        <v>0.53907752210638138</v>
      </c>
      <c r="AG123" s="120">
        <f>(幕後結果!$AI$2+幕後結果!$AI$4*幕後結果_最佳化!$U1124)*12/3</f>
        <v>-0.18862062653025155</v>
      </c>
      <c r="AH123" s="120">
        <f>(幕後結果!$AJ$2+幕後結果!$AJ$4*幕後結果_最佳化!$V1124)*12/3</f>
        <v>-2.010225664856871</v>
      </c>
      <c r="AI123" s="96">
        <f>(幕後結果!$AK$2+幕後結果!$AK$4*幕後結果_最佳化!$W1124)*12/3</f>
        <v>0.49108370770566639</v>
      </c>
      <c r="AJ123" s="56"/>
      <c r="AK123" s="56"/>
      <c r="AL123" s="56"/>
      <c r="AM123" s="104">
        <v>122</v>
      </c>
      <c r="AN123" s="124">
        <f t="shared" si="14"/>
        <v>0.10211580109154894</v>
      </c>
      <c r="AO123" s="124">
        <f t="shared" si="15"/>
        <v>0.13942535997708283</v>
      </c>
      <c r="AP123" s="124">
        <f t="shared" si="16"/>
        <v>4.8100117625303647E-2</v>
      </c>
      <c r="AQ123" s="124">
        <f t="shared" si="17"/>
        <v>0.1200394509094667</v>
      </c>
      <c r="AR123" s="124">
        <f t="shared" si="18"/>
        <v>0.13160982377136463</v>
      </c>
      <c r="AS123" s="124">
        <f t="shared" si="19"/>
        <v>3.3779910237231127E-2</v>
      </c>
      <c r="AT123" s="124">
        <f t="shared" si="20"/>
        <v>0.13289883245610581</v>
      </c>
      <c r="AU123" s="124">
        <f t="shared" si="21"/>
        <v>6.5304550553402313E-2</v>
      </c>
      <c r="AV123" s="124">
        <f t="shared" si="22"/>
        <v>8.5035439653701778E-2</v>
      </c>
      <c r="AW123" s="124">
        <f t="shared" si="23"/>
        <v>0.14169071372479214</v>
      </c>
      <c r="AX123" s="124">
        <f t="shared" si="24"/>
        <v>0.99999999999999989</v>
      </c>
      <c r="AY123" s="124">
        <f>SUMPRODUCT(AN123:AW123,幕後結果_最佳化!$Z$1005:$AI$1005)</f>
        <v>8.8241581546139952E-2</v>
      </c>
      <c r="AZ123" s="124">
        <f>(SUMPRODUCT(AN123:AW123,MMULT(AN123:AW123,幕後結果!$AB$9:$AK$18)))*252</f>
        <v>5.8179688314372986E-2</v>
      </c>
      <c r="BA123" s="124">
        <f t="shared" si="25"/>
        <v>0.24120466063982468</v>
      </c>
      <c r="BB123" s="119">
        <f t="shared" si="26"/>
        <v>0.18797970746446563</v>
      </c>
      <c r="BC123" s="56"/>
      <c r="BD123" s="56"/>
    </row>
    <row r="124" spans="1:56">
      <c r="A124" s="91">
        <v>123</v>
      </c>
      <c r="B124" s="120">
        <v>0.62275622159132737</v>
      </c>
      <c r="C124" s="120">
        <v>0.72362762023069105</v>
      </c>
      <c r="D124" s="120">
        <v>0.71611344728676096</v>
      </c>
      <c r="E124" s="120">
        <v>0.4716768065245347</v>
      </c>
      <c r="F124" s="120">
        <v>0.12788203552231847</v>
      </c>
      <c r="G124" s="120">
        <v>0.74216340672208969</v>
      </c>
      <c r="H124" s="120">
        <v>0.51889244436247273</v>
      </c>
      <c r="I124" s="120">
        <v>0.67051823143678857</v>
      </c>
      <c r="J124" s="120">
        <v>0.72532506126709939</v>
      </c>
      <c r="K124" s="100">
        <v>0.33682927803027485</v>
      </c>
      <c r="L124" s="101"/>
      <c r="M124" s="102">
        <v>123</v>
      </c>
      <c r="N124" s="123">
        <v>0.31272768947281276</v>
      </c>
      <c r="O124" s="123">
        <v>0.59365220038844835</v>
      </c>
      <c r="P124" s="123">
        <v>0.57133422600256556</v>
      </c>
      <c r="Q124" s="123">
        <v>-7.1055464078239094E-2</v>
      </c>
      <c r="R124" s="123">
        <v>-1.1364600622574663</v>
      </c>
      <c r="S124" s="123">
        <v>0.65002946883479051</v>
      </c>
      <c r="T124" s="123">
        <v>4.737404951972643E-2</v>
      </c>
      <c r="U124" s="120">
        <v>0.44134460743662646</v>
      </c>
      <c r="V124" s="120">
        <v>0.59873460428539216</v>
      </c>
      <c r="W124" s="94">
        <v>-0.42113219128798174</v>
      </c>
      <c r="X124" s="56"/>
      <c r="Y124" s="95">
        <v>123</v>
      </c>
      <c r="Z124" s="120">
        <f>(幕後結果!$AB$2+幕後結果!$AB$4*幕後結果_最佳化!$N1125)*12/3</f>
        <v>0.3399768620453531</v>
      </c>
      <c r="AA124" s="120">
        <f>(幕後結果!$AC$2+幕後結果!$AC$4*幕後結果_最佳化!$O1125)*12/3</f>
        <v>2.2405441901296732</v>
      </c>
      <c r="AB124" s="120">
        <f>(幕後結果!$AD$2+幕後結果!$AD$4*幕後結果_最佳化!$P1125)*12/3</f>
        <v>0.37974179598745406</v>
      </c>
      <c r="AC124" s="120">
        <f>(幕後結果!$AE$2+幕後結果!$AE$4*幕後結果_最佳化!$Q1125)*12/3</f>
        <v>0.47320452993232065</v>
      </c>
      <c r="AD124" s="120">
        <f>(幕後結果!$AF$2+幕後結果!$AF$4*幕後結果_最佳化!$R1125)*12/3</f>
        <v>-1.0947138932954399</v>
      </c>
      <c r="AE124" s="120">
        <f>(幕後結果!$AG$2+幕後結果!$AG$4*幕後結果_最佳化!$S1125)*12/3</f>
        <v>-0.1057285568745745</v>
      </c>
      <c r="AF124" s="120">
        <f>(幕後結果!$AH$2+幕後結果!$AH$4*幕後結果_最佳化!$T1125)*12/3</f>
        <v>0.7492878964775217</v>
      </c>
      <c r="AG124" s="120">
        <f>(幕後結果!$AI$2+幕後結果!$AI$4*幕後結果_最佳化!$U1125)*12/3</f>
        <v>-0.2028453561701411</v>
      </c>
      <c r="AH124" s="120">
        <f>(幕後結果!$AJ$2+幕後結果!$AJ$4*幕後結果_最佳化!$V1125)*12/3</f>
        <v>-0.76998051925593158</v>
      </c>
      <c r="AI124" s="96">
        <f>(幕後結果!$AK$2+幕後結果!$AK$4*幕後結果_最佳化!$W1125)*12/3</f>
        <v>0.50166929621111001</v>
      </c>
      <c r="AJ124" s="56"/>
      <c r="AK124" s="56"/>
      <c r="AL124" s="56"/>
      <c r="AM124" s="104">
        <v>123</v>
      </c>
      <c r="AN124" s="124">
        <f t="shared" si="14"/>
        <v>3.8900064240370548E-2</v>
      </c>
      <c r="AO124" s="124">
        <f t="shared" si="15"/>
        <v>0.11425619577872739</v>
      </c>
      <c r="AP124" s="124">
        <f t="shared" si="16"/>
        <v>0.10117934063601358</v>
      </c>
      <c r="AQ124" s="124">
        <f t="shared" si="17"/>
        <v>9.8594915022566551E-2</v>
      </c>
      <c r="AR124" s="124">
        <f t="shared" si="18"/>
        <v>9.1209615934903843E-2</v>
      </c>
      <c r="AS124" s="124">
        <f t="shared" si="19"/>
        <v>0.11522922404635802</v>
      </c>
      <c r="AT124" s="124">
        <f t="shared" si="20"/>
        <v>0.10133999314099269</v>
      </c>
      <c r="AU124" s="124">
        <f t="shared" si="21"/>
        <v>0.10764584153370418</v>
      </c>
      <c r="AV124" s="124">
        <f t="shared" si="22"/>
        <v>0.10751054493166902</v>
      </c>
      <c r="AW124" s="124">
        <f t="shared" si="23"/>
        <v>0.12413426473469408</v>
      </c>
      <c r="AX124" s="124">
        <f t="shared" si="24"/>
        <v>1</v>
      </c>
      <c r="AY124" s="124">
        <f>SUMPRODUCT(AN124:AW124,幕後結果_最佳化!$Z$1005:$AI$1005)</f>
        <v>-0.12091110823604295</v>
      </c>
      <c r="AZ124" s="124">
        <f>(SUMPRODUCT(AN124:AW124,MMULT(AN124:AW124,幕後結果!$AB$9:$AK$18)))*252</f>
        <v>6.1001341703448939E-2</v>
      </c>
      <c r="BA124" s="124">
        <f t="shared" si="25"/>
        <v>0.24698449688887142</v>
      </c>
      <c r="BB124" s="119">
        <f t="shared" si="26"/>
        <v>-0.6632444963124482</v>
      </c>
      <c r="BC124" s="56"/>
      <c r="BD124" s="56"/>
    </row>
    <row r="125" spans="1:56">
      <c r="A125" s="91">
        <v>124</v>
      </c>
      <c r="B125" s="120">
        <v>0.79556330349721072</v>
      </c>
      <c r="C125" s="120">
        <v>0.48311661371372283</v>
      </c>
      <c r="D125" s="120">
        <v>0.22454991269810032</v>
      </c>
      <c r="E125" s="120">
        <v>0.60982483557402545</v>
      </c>
      <c r="F125" s="120">
        <v>0.40315023396948213</v>
      </c>
      <c r="G125" s="120">
        <v>0.92197980665585288</v>
      </c>
      <c r="H125" s="120">
        <v>0.35831070338437132</v>
      </c>
      <c r="I125" s="120">
        <v>0.11056705298947644</v>
      </c>
      <c r="J125" s="120">
        <v>0.40830256857798553</v>
      </c>
      <c r="K125" s="100">
        <v>0.88410015645662576</v>
      </c>
      <c r="L125" s="101"/>
      <c r="M125" s="102">
        <v>124</v>
      </c>
      <c r="N125" s="123">
        <v>0.82587783884741006</v>
      </c>
      <c r="O125" s="123">
        <v>-4.2333014091993949E-2</v>
      </c>
      <c r="P125" s="123">
        <v>-0.7569166068810067</v>
      </c>
      <c r="Q125" s="123">
        <v>0.27886252496008529</v>
      </c>
      <c r="R125" s="123">
        <v>-0.24520143163172659</v>
      </c>
      <c r="S125" s="123">
        <v>1.4185152598688957</v>
      </c>
      <c r="T125" s="123">
        <v>-0.36297788201000747</v>
      </c>
      <c r="U125" s="120">
        <v>-1.2235180101795693</v>
      </c>
      <c r="V125" s="120">
        <v>-0.23191357946158711</v>
      </c>
      <c r="W125" s="94">
        <v>1.1957357719795558</v>
      </c>
      <c r="X125" s="56"/>
      <c r="Y125" s="95">
        <v>124</v>
      </c>
      <c r="Z125" s="120">
        <f>(幕後結果!$AB$2+幕後結果!$AB$4*幕後結果_最佳化!$N1126)*12/3</f>
        <v>0.97707863366384429</v>
      </c>
      <c r="AA125" s="120">
        <f>(幕後結果!$AC$2+幕後結果!$AC$4*幕後結果_最佳化!$O1126)*12/3</f>
        <v>1.9219103566829643</v>
      </c>
      <c r="AB125" s="120">
        <f>(幕後結果!$AD$2+幕後結果!$AD$4*幕後結果_最佳化!$P1126)*12/3</f>
        <v>-0.71601288714215638</v>
      </c>
      <c r="AC125" s="120">
        <f>(幕後結果!$AE$2+幕後結果!$AE$4*幕後結果_最佳化!$Q1126)*12/3</f>
        <v>0.97721729993341688</v>
      </c>
      <c r="AD125" s="120">
        <f>(幕後結果!$AF$2+幕後結果!$AF$4*幕後結果_最佳化!$R1126)*12/3</f>
        <v>-0.50200862056740514</v>
      </c>
      <c r="AE125" s="120">
        <f>(幕後結果!$AG$2+幕後結果!$AG$4*幕後結果_最佳化!$S1126)*12/3</f>
        <v>0.74877413493977896</v>
      </c>
      <c r="AF125" s="120">
        <f>(幕後結果!$AH$2+幕後結果!$AH$4*幕後結果_最佳化!$T1126)*12/3</f>
        <v>0.66227809602620946</v>
      </c>
      <c r="AG125" s="120">
        <f>(幕後結果!$AI$2+幕後結果!$AI$4*幕後結果_最佳化!$U1126)*12/3</f>
        <v>-0.69651827905498942</v>
      </c>
      <c r="AH125" s="120">
        <f>(幕後結果!$AJ$2+幕後結果!$AJ$4*幕後結果_最佳化!$V1126)*12/3</f>
        <v>-1.714523965125238</v>
      </c>
      <c r="AI125" s="96">
        <f>(幕後結果!$AK$2+幕後結果!$AK$4*幕後結果_最佳化!$W1126)*12/3</f>
        <v>0.75416836487211825</v>
      </c>
      <c r="AJ125" s="56"/>
      <c r="AK125" s="56"/>
      <c r="AL125" s="56"/>
      <c r="AM125" s="104">
        <v>124</v>
      </c>
      <c r="AN125" s="124">
        <f t="shared" si="14"/>
        <v>0.13382963164916847</v>
      </c>
      <c r="AO125" s="124">
        <f t="shared" si="15"/>
        <v>3.1090434432799244E-2</v>
      </c>
      <c r="AP125" s="124">
        <f t="shared" si="16"/>
        <v>5.5245550459634488E-2</v>
      </c>
      <c r="AQ125" s="124">
        <f t="shared" si="17"/>
        <v>0.15010830022923649</v>
      </c>
      <c r="AR125" s="124">
        <f t="shared" si="18"/>
        <v>0.16659682317091429</v>
      </c>
      <c r="AS125" s="124">
        <f t="shared" si="19"/>
        <v>0.16673956182292302</v>
      </c>
      <c r="AT125" s="124">
        <f t="shared" si="20"/>
        <v>1.4560585675505883E-2</v>
      </c>
      <c r="AU125" s="124">
        <f t="shared" si="21"/>
        <v>7.4408587546503447E-3</v>
      </c>
      <c r="AV125" s="124">
        <f t="shared" si="22"/>
        <v>9.6357405043068306E-2</v>
      </c>
      <c r="AW125" s="124">
        <f t="shared" si="23"/>
        <v>0.17803084876209938</v>
      </c>
      <c r="AX125" s="124">
        <f t="shared" si="24"/>
        <v>1</v>
      </c>
      <c r="AY125" s="124">
        <f>SUMPRODUCT(AN125:AW125,幕後結果_最佳化!$Z$1005:$AI$1005)</f>
        <v>-0.21983820751308827</v>
      </c>
      <c r="AZ125" s="124">
        <f>(SUMPRODUCT(AN125:AW125,MMULT(AN125:AW125,幕後結果!$AB$9:$AK$18)))*252</f>
        <v>6.0500354656503212E-2</v>
      </c>
      <c r="BA125" s="124">
        <f t="shared" si="25"/>
        <v>0.2459681984657838</v>
      </c>
      <c r="BB125" s="119">
        <f t="shared" si="26"/>
        <v>-1.0681795823683986</v>
      </c>
      <c r="BC125" s="56"/>
      <c r="BD125" s="56"/>
    </row>
    <row r="126" spans="1:56">
      <c r="A126" s="91">
        <v>125</v>
      </c>
      <c r="B126" s="120">
        <v>0.66679100765846644</v>
      </c>
      <c r="C126" s="120">
        <v>0.52462277315209405</v>
      </c>
      <c r="D126" s="120">
        <v>0.94586214335662766</v>
      </c>
      <c r="E126" s="120">
        <v>0.42132523163688829</v>
      </c>
      <c r="F126" s="120">
        <v>0.73009484887543774</v>
      </c>
      <c r="G126" s="120">
        <v>0.74028757000696821</v>
      </c>
      <c r="H126" s="120">
        <v>0.15055843419211756</v>
      </c>
      <c r="I126" s="120">
        <v>0.85218821628826436</v>
      </c>
      <c r="J126" s="120">
        <v>0.92368192238521507</v>
      </c>
      <c r="K126" s="100">
        <v>5.5808055796621625E-2</v>
      </c>
      <c r="L126" s="101"/>
      <c r="M126" s="102">
        <v>125</v>
      </c>
      <c r="N126" s="123">
        <v>0.43106929662685123</v>
      </c>
      <c r="O126" s="123">
        <v>6.175937758033672E-2</v>
      </c>
      <c r="P126" s="123">
        <v>1.6059917925843217</v>
      </c>
      <c r="Q126" s="123">
        <v>-0.19850437350681752</v>
      </c>
      <c r="R126" s="123">
        <v>0.61309987593960291</v>
      </c>
      <c r="S126" s="123">
        <v>0.64423222084615539</v>
      </c>
      <c r="T126" s="123">
        <v>-1.0340412738393512</v>
      </c>
      <c r="U126" s="120">
        <v>1.0458645631534376</v>
      </c>
      <c r="V126" s="120">
        <v>1.4302818033957043</v>
      </c>
      <c r="W126" s="94">
        <v>-1.5909709590366994</v>
      </c>
      <c r="X126" s="56"/>
      <c r="Y126" s="95">
        <v>125</v>
      </c>
      <c r="Z126" s="120">
        <f>(幕後結果!$AB$2+幕後結果!$AB$4*幕後結果_最佳化!$N1127)*12/3</f>
        <v>0.4869039313756573</v>
      </c>
      <c r="AA126" s="120">
        <f>(幕後結果!$AC$2+幕後結果!$AC$4*幕後結果_最佳化!$O1127)*12/3</f>
        <v>1.7692257667109832</v>
      </c>
      <c r="AB126" s="120">
        <f>(幕後結果!$AD$2+幕後結果!$AD$4*幕後結果_最佳化!$P1127)*12/3</f>
        <v>1.370404340070474</v>
      </c>
      <c r="AC126" s="120">
        <f>(幕後結果!$AE$2+幕後結果!$AE$4*幕後結果_最佳化!$Q1127)*12/3</f>
        <v>0.37036526529583114</v>
      </c>
      <c r="AD126" s="120">
        <f>(幕後結果!$AF$2+幕後結果!$AF$4*幕後結果_最佳化!$R1127)*12/3</f>
        <v>-0.10896563870771353</v>
      </c>
      <c r="AE126" s="120">
        <f>(幕後結果!$AG$2+幕後結果!$AG$4*幕後結果_最佳化!$S1127)*12/3</f>
        <v>0.40467736908410057</v>
      </c>
      <c r="AF126" s="120">
        <f>(幕後結果!$AH$2+幕後結果!$AH$4*幕後結果_最佳化!$T1127)*12/3</f>
        <v>-3.0487004162110254E-2</v>
      </c>
      <c r="AG126" s="120">
        <f>(幕後結果!$AI$2+幕後結果!$AI$4*幕後結果_最佳化!$U1127)*12/3</f>
        <v>0.23354510534568917</v>
      </c>
      <c r="AH126" s="120">
        <f>(幕後結果!$AJ$2+幕後結果!$AJ$4*幕後結果_最佳化!$V1127)*12/3</f>
        <v>1.41123253205037</v>
      </c>
      <c r="AI126" s="96">
        <f>(幕後結果!$AK$2+幕後結果!$AK$4*幕後結果_最佳化!$W1127)*12/3</f>
        <v>0.37890329273726597</v>
      </c>
      <c r="AJ126" s="56"/>
      <c r="AK126" s="56"/>
      <c r="AL126" s="56"/>
      <c r="AM126" s="104">
        <v>125</v>
      </c>
      <c r="AN126" s="124">
        <f t="shared" si="14"/>
        <v>0.11230366439505764</v>
      </c>
      <c r="AO126" s="124">
        <f t="shared" si="15"/>
        <v>0.13276073414640366</v>
      </c>
      <c r="AP126" s="124">
        <f t="shared" si="16"/>
        <v>8.4086372232490061E-2</v>
      </c>
      <c r="AQ126" s="124">
        <f t="shared" si="17"/>
        <v>4.8506764103750398E-2</v>
      </c>
      <c r="AR126" s="124">
        <f t="shared" si="18"/>
        <v>5.3892128112429522E-2</v>
      </c>
      <c r="AS126" s="124">
        <f t="shared" si="19"/>
        <v>8.9678456976528681E-2</v>
      </c>
      <c r="AT126" s="124">
        <f t="shared" si="20"/>
        <v>0.11965387531571986</v>
      </c>
      <c r="AU126" s="124">
        <f t="shared" si="21"/>
        <v>0.13136270812404791</v>
      </c>
      <c r="AV126" s="124">
        <f t="shared" si="22"/>
        <v>0.10008741617466876</v>
      </c>
      <c r="AW126" s="124">
        <f t="shared" si="23"/>
        <v>0.12766788041890337</v>
      </c>
      <c r="AX126" s="124">
        <f t="shared" si="24"/>
        <v>0.99999999999999978</v>
      </c>
      <c r="AY126" s="124">
        <f>SUMPRODUCT(AN126:AW126,幕後結果_最佳化!$Z$1005:$AI$1005)</f>
        <v>-5.4611127075279139E-2</v>
      </c>
      <c r="AZ126" s="124">
        <f>(SUMPRODUCT(AN126:AW126,MMULT(AN126:AW126,幕後結果!$AB$9:$AK$18)))*252</f>
        <v>6.5070010818453525E-2</v>
      </c>
      <c r="BA126" s="124">
        <f t="shared" si="25"/>
        <v>0.25508824123909263</v>
      </c>
      <c r="BB126" s="119">
        <f t="shared" si="26"/>
        <v>-0.38226429647097127</v>
      </c>
      <c r="BC126" s="56"/>
      <c r="BD126" s="56"/>
    </row>
    <row r="127" spans="1:56">
      <c r="A127" s="91">
        <v>126</v>
      </c>
      <c r="B127" s="120">
        <v>4.686737940424468E-2</v>
      </c>
      <c r="C127" s="120">
        <v>4.7195550722056945E-2</v>
      </c>
      <c r="D127" s="120">
        <v>4.8472089257830309E-2</v>
      </c>
      <c r="E127" s="120">
        <v>0.5017755916455735</v>
      </c>
      <c r="F127" s="120">
        <v>0.99204432512048513</v>
      </c>
      <c r="G127" s="120">
        <v>0.55049541921619682</v>
      </c>
      <c r="H127" s="120">
        <v>0.27234805723103661</v>
      </c>
      <c r="I127" s="120">
        <v>0.97693636312005228</v>
      </c>
      <c r="J127" s="120">
        <v>0.90407207260929079</v>
      </c>
      <c r="K127" s="100">
        <v>0.14014761397033459</v>
      </c>
      <c r="L127" s="101"/>
      <c r="M127" s="102">
        <v>126</v>
      </c>
      <c r="N127" s="123">
        <v>-1.6760175308518439</v>
      </c>
      <c r="O127" s="123">
        <v>-1.6726759743345856</v>
      </c>
      <c r="P127" s="123">
        <v>-1.6598522546460324</v>
      </c>
      <c r="Q127" s="123">
        <v>4.4507629173587675E-3</v>
      </c>
      <c r="R127" s="123">
        <v>2.4109426598863677</v>
      </c>
      <c r="S127" s="123">
        <v>0.12691312099471277</v>
      </c>
      <c r="T127" s="123">
        <v>-0.60572690560632969</v>
      </c>
      <c r="U127" s="120">
        <v>1.9942268077949152</v>
      </c>
      <c r="V127" s="120">
        <v>1.3051086469493696</v>
      </c>
      <c r="W127" s="94">
        <v>-1.0796563733122151</v>
      </c>
      <c r="X127" s="56"/>
      <c r="Y127" s="95">
        <v>126</v>
      </c>
      <c r="Z127" s="120">
        <f>(幕後結果!$AB$2+幕後結果!$AB$4*幕後結果_最佳化!$N1128)*12/3</f>
        <v>-2.1291505555552162</v>
      </c>
      <c r="AA127" s="120">
        <f>(幕後結果!$AC$2+幕後結果!$AC$4*幕後結果_最佳化!$O1128)*12/3</f>
        <v>-1.4105997481585806</v>
      </c>
      <c r="AB127" s="120">
        <f>(幕後結果!$AD$2+幕後結果!$AD$4*幕後結果_最佳化!$P1128)*12/3</f>
        <v>-5.0489494525691789</v>
      </c>
      <c r="AC127" s="120">
        <f>(幕後結果!$AE$2+幕後結果!$AE$4*幕後結果_最佳化!$Q1128)*12/3</f>
        <v>2.3382708827591636E-2</v>
      </c>
      <c r="AD127" s="120">
        <f>(幕後結果!$AF$2+幕後結果!$AF$4*幕後結果_最佳化!$R1128)*12/3</f>
        <v>0.62415616707861576</v>
      </c>
      <c r="AE127" s="120">
        <f>(幕後結果!$AG$2+幕後結果!$AG$4*幕後結果_最佳化!$S1128)*12/3</f>
        <v>-1.3655526921309804</v>
      </c>
      <c r="AF127" s="120">
        <f>(幕後結果!$AH$2+幕後結果!$AH$4*幕後結果_最佳化!$T1128)*12/3</f>
        <v>-0.76420780601702942</v>
      </c>
      <c r="AG127" s="120">
        <f>(幕後結果!$AI$2+幕後結果!$AI$4*幕後結果_最佳化!$U1128)*12/3</f>
        <v>0.67815973966501797</v>
      </c>
      <c r="AH127" s="120">
        <f>(幕後結果!$AJ$2+幕後結果!$AJ$4*幕後結果_最佳化!$V1128)*12/3</f>
        <v>0.19645432421464437</v>
      </c>
      <c r="AI127" s="96">
        <f>(幕後結果!$AK$2+幕後結果!$AK$4*幕後結果_最佳化!$W1128)*12/3</f>
        <v>0.60901502972847588</v>
      </c>
      <c r="AJ127" s="56"/>
      <c r="AK127" s="56"/>
      <c r="AL127" s="56"/>
      <c r="AM127" s="104">
        <v>126</v>
      </c>
      <c r="AN127" s="124">
        <f t="shared" si="14"/>
        <v>2.2659990866488875E-2</v>
      </c>
      <c r="AO127" s="124">
        <f t="shared" si="15"/>
        <v>0.10001695465908565</v>
      </c>
      <c r="AP127" s="124">
        <f t="shared" si="16"/>
        <v>0.18246626928404419</v>
      </c>
      <c r="AQ127" s="124">
        <f t="shared" si="17"/>
        <v>1.2460833846531039E-2</v>
      </c>
      <c r="AR127" s="124">
        <f t="shared" si="18"/>
        <v>0.16176304321032806</v>
      </c>
      <c r="AS127" s="124">
        <f t="shared" si="19"/>
        <v>0.15919979502132259</v>
      </c>
      <c r="AT127" s="124">
        <f t="shared" si="20"/>
        <v>4.5902783505536303E-2</v>
      </c>
      <c r="AU127" s="124">
        <f t="shared" si="21"/>
        <v>0.14016562716041478</v>
      </c>
      <c r="AV127" s="124">
        <f t="shared" si="22"/>
        <v>2.3954061415685443E-2</v>
      </c>
      <c r="AW127" s="124">
        <f t="shared" si="23"/>
        <v>0.15141064103056287</v>
      </c>
      <c r="AX127" s="124">
        <f t="shared" si="24"/>
        <v>0.99999999999999978</v>
      </c>
      <c r="AY127" s="124">
        <f>SUMPRODUCT(AN127:AW127,幕後結果_最佳化!$Z$1005:$AI$1005)</f>
        <v>-0.19295936535622477</v>
      </c>
      <c r="AZ127" s="124">
        <f>(SUMPRODUCT(AN127:AW127,MMULT(AN127:AW127,幕後結果!$AB$9:$AK$18)))*252</f>
        <v>6.5341712367853549E-2</v>
      </c>
      <c r="BA127" s="124">
        <f t="shared" si="25"/>
        <v>0.25562025030864349</v>
      </c>
      <c r="BB127" s="119">
        <f t="shared" si="26"/>
        <v>-0.92269436819438655</v>
      </c>
      <c r="BC127" s="56"/>
      <c r="BD127" s="56"/>
    </row>
    <row r="128" spans="1:56">
      <c r="A128" s="91">
        <v>127</v>
      </c>
      <c r="B128" s="120">
        <v>0.2779050734594013</v>
      </c>
      <c r="C128" s="120">
        <v>0.53189581584338019</v>
      </c>
      <c r="D128" s="120">
        <v>0.52243012487304563</v>
      </c>
      <c r="E128" s="120">
        <v>0.91342349085994079</v>
      </c>
      <c r="F128" s="120">
        <v>1.4913528920862618E-2</v>
      </c>
      <c r="G128" s="120">
        <v>0.57693487462118087</v>
      </c>
      <c r="H128" s="120">
        <v>0.18995648167214285</v>
      </c>
      <c r="I128" s="120">
        <v>0.84292792852738851</v>
      </c>
      <c r="J128" s="120">
        <v>0.19892104081872808</v>
      </c>
      <c r="K128" s="100">
        <v>0.26769367161215274</v>
      </c>
      <c r="L128" s="101"/>
      <c r="M128" s="102">
        <v>127</v>
      </c>
      <c r="N128" s="123">
        <v>-0.58907621672825294</v>
      </c>
      <c r="O128" s="123">
        <v>8.0036321406492472E-2</v>
      </c>
      <c r="P128" s="123">
        <v>5.6253639977517943E-2</v>
      </c>
      <c r="Q128" s="123">
        <v>1.3621421821663613</v>
      </c>
      <c r="R128" s="123">
        <v>-2.1723793956255486</v>
      </c>
      <c r="S128" s="123">
        <v>0.19405827688350269</v>
      </c>
      <c r="T128" s="123">
        <v>-0.87805667442051216</v>
      </c>
      <c r="U128" s="120">
        <v>1.0065644133940335</v>
      </c>
      <c r="V128" s="120">
        <v>-0.84548145676529052</v>
      </c>
      <c r="W128" s="94">
        <v>-0.61980322798202747</v>
      </c>
      <c r="X128" s="56"/>
      <c r="Y128" s="95">
        <v>127</v>
      </c>
      <c r="Z128" s="120">
        <f>(幕後結果!$AB$2+幕後結果!$AB$4*幕後結果_最佳化!$N1129)*12/3</f>
        <v>-0.77965813561254027</v>
      </c>
      <c r="AA128" s="120">
        <f>(幕後結果!$AC$2+幕後結果!$AC$4*幕後結果_最佳化!$O1129)*12/3</f>
        <v>1.1158091519904556</v>
      </c>
      <c r="AB128" s="120">
        <f>(幕後結果!$AD$2+幕後結果!$AD$4*幕後結果_最佳化!$P1129)*12/3</f>
        <v>-1.3497810886990393</v>
      </c>
      <c r="AC128" s="120">
        <f>(幕後結果!$AE$2+幕後結果!$AE$4*幕後結果_最佳化!$Q1129)*12/3</f>
        <v>1.4695632990154373</v>
      </c>
      <c r="AD128" s="120">
        <f>(幕後結果!$AF$2+幕後結果!$AF$4*幕後結果_最佳化!$R1129)*12/3</f>
        <v>-1.5936334541527757</v>
      </c>
      <c r="AE128" s="120">
        <f>(幕後結果!$AG$2+幕後結果!$AG$4*幕後結果_最佳化!$S1129)*12/3</f>
        <v>-1.4038579093464474</v>
      </c>
      <c r="AF128" s="120">
        <f>(幕後結果!$AH$2+幕後結果!$AH$4*幕後結果_最佳化!$T1129)*12/3</f>
        <v>-0.22737298429770555</v>
      </c>
      <c r="AG128" s="120">
        <f>(幕後結果!$AI$2+幕後結果!$AI$4*幕後結果_最佳化!$U1129)*12/3</f>
        <v>1.8867967136909469E-2</v>
      </c>
      <c r="AH128" s="120">
        <f>(幕後結果!$AJ$2+幕後結果!$AJ$4*幕後結果_最佳化!$V1129)*12/3</f>
        <v>-3.510446039746006</v>
      </c>
      <c r="AI128" s="96">
        <f>(幕後結果!$AK$2+幕後結果!$AK$4*幕後結果_最佳化!$W1129)*12/3</f>
        <v>0.18297007024043052</v>
      </c>
      <c r="AJ128" s="56"/>
      <c r="AK128" s="56"/>
      <c r="AL128" s="56"/>
      <c r="AM128" s="104">
        <v>127</v>
      </c>
      <c r="AN128" s="124">
        <f t="shared" si="14"/>
        <v>9.1514171967065461E-2</v>
      </c>
      <c r="AO128" s="124">
        <f t="shared" si="15"/>
        <v>0.14296033640692646</v>
      </c>
      <c r="AP128" s="124">
        <f t="shared" si="16"/>
        <v>4.6043889061234092E-2</v>
      </c>
      <c r="AQ128" s="124">
        <f t="shared" si="17"/>
        <v>0.15429303293906854</v>
      </c>
      <c r="AR128" s="124">
        <f t="shared" si="18"/>
        <v>0.17063713712543893</v>
      </c>
      <c r="AS128" s="124">
        <f t="shared" si="19"/>
        <v>8.6665840566705496E-2</v>
      </c>
      <c r="AT128" s="124">
        <f t="shared" si="20"/>
        <v>4.5138509951830039E-2</v>
      </c>
      <c r="AU128" s="124">
        <f t="shared" si="21"/>
        <v>5.1506100207305991E-2</v>
      </c>
      <c r="AV128" s="124">
        <f t="shared" si="22"/>
        <v>0.1576801501467473</v>
      </c>
      <c r="AW128" s="124">
        <f t="shared" si="23"/>
        <v>5.3560831627677746E-2</v>
      </c>
      <c r="AX128" s="124">
        <f t="shared" si="24"/>
        <v>0.99999999999999989</v>
      </c>
      <c r="AY128" s="124">
        <f>SUMPRODUCT(AN128:AW128,幕後結果_最佳化!$Z$1005:$AI$1005)</f>
        <v>-0.16638275035104708</v>
      </c>
      <c r="AZ128" s="124">
        <f>(SUMPRODUCT(AN128:AW128,MMULT(AN128:AW128,幕後結果!$AB$9:$AK$18)))*252</f>
        <v>6.6580409946136551E-2</v>
      </c>
      <c r="BA128" s="124">
        <f t="shared" si="25"/>
        <v>0.25803180026139522</v>
      </c>
      <c r="BB128" s="119">
        <f t="shared" si="26"/>
        <v>-0.81107348062927265</v>
      </c>
      <c r="BC128" s="56"/>
      <c r="BD128" s="56"/>
    </row>
    <row r="129" spans="1:56">
      <c r="A129" s="91">
        <v>128</v>
      </c>
      <c r="B129" s="120">
        <v>0.5378542412408247</v>
      </c>
      <c r="C129" s="120">
        <v>0.52399852818090742</v>
      </c>
      <c r="D129" s="120">
        <v>0.59639603475304059</v>
      </c>
      <c r="E129" s="120">
        <v>0.94195748959211856</v>
      </c>
      <c r="F129" s="120">
        <v>0.23859761707273197</v>
      </c>
      <c r="G129" s="120">
        <v>0.55017945536781898</v>
      </c>
      <c r="H129" s="120">
        <v>0.49976862300928526</v>
      </c>
      <c r="I129" s="120">
        <v>0.40908657972685414</v>
      </c>
      <c r="J129" s="120">
        <v>0.32029372961961111</v>
      </c>
      <c r="K129" s="100">
        <v>0.39418738165240108</v>
      </c>
      <c r="L129" s="101"/>
      <c r="M129" s="102">
        <v>128</v>
      </c>
      <c r="N129" s="123">
        <v>9.5029346171701903E-2</v>
      </c>
      <c r="O129" s="123">
        <v>6.0191715735884097E-2</v>
      </c>
      <c r="P129" s="123">
        <v>0.24402955455686945</v>
      </c>
      <c r="Q129" s="123">
        <v>1.5714204418590647</v>
      </c>
      <c r="R129" s="123">
        <v>-0.71082088940932087</v>
      </c>
      <c r="S129" s="123">
        <v>0.12611475330877045</v>
      </c>
      <c r="T129" s="123">
        <v>-5.7997613953924827E-4</v>
      </c>
      <c r="U129" s="120">
        <v>-0.22989526027092499</v>
      </c>
      <c r="V129" s="120">
        <v>-0.46687759034281845</v>
      </c>
      <c r="W129" s="94">
        <v>-0.2684216671332475</v>
      </c>
      <c r="X129" s="56"/>
      <c r="Y129" s="95">
        <v>128</v>
      </c>
      <c r="Z129" s="120">
        <f>(幕後結果!$AB$2+幕後結果!$AB$4*幕後結果_最佳化!$N1130)*12/3</f>
        <v>6.969339751828571E-2</v>
      </c>
      <c r="AA129" s="120">
        <f>(幕後結果!$AC$2+幕後結果!$AC$4*幕後結果_最佳化!$O1130)*12/3</f>
        <v>1.5461511586635555</v>
      </c>
      <c r="AB129" s="120">
        <f>(幕後結果!$AD$2+幕後結果!$AD$4*幕後結果_最佳化!$P1130)*12/3</f>
        <v>-0.41943564997204036</v>
      </c>
      <c r="AC129" s="120">
        <f>(幕後結果!$AE$2+幕後結果!$AE$4*幕後結果_最佳化!$Q1130)*12/3</f>
        <v>1.8524312252863036</v>
      </c>
      <c r="AD129" s="120">
        <f>(幕後結果!$AF$2+幕後結果!$AF$4*幕後結果_最佳化!$R1130)*12/3</f>
        <v>-0.5988771317122451</v>
      </c>
      <c r="AE129" s="120">
        <f>(幕後結果!$AG$2+幕後結果!$AG$4*幕後結果_最佳化!$S1130)*12/3</f>
        <v>-0.88132567605723933</v>
      </c>
      <c r="AF129" s="120">
        <f>(幕後結果!$AH$2+幕後結果!$AH$4*幕後結果_最佳化!$T1130)*12/3</f>
        <v>0.91442058081074451</v>
      </c>
      <c r="AG129" s="120">
        <f>(幕後結果!$AI$2+幕後結果!$AI$4*幕後結果_最佳化!$U1130)*12/3</f>
        <v>-0.30291905615530257</v>
      </c>
      <c r="AH129" s="120">
        <f>(幕後結果!$AJ$2+幕後結果!$AJ$4*幕後結果_最佳化!$V1130)*12/3</f>
        <v>-2.288587520713472</v>
      </c>
      <c r="AI129" s="96">
        <f>(幕後結果!$AK$2+幕後結果!$AK$4*幕後結果_最佳化!$W1130)*12/3</f>
        <v>0.46040757621829426</v>
      </c>
      <c r="AJ129" s="56"/>
      <c r="AK129" s="56"/>
      <c r="AL129" s="56"/>
      <c r="AM129" s="104">
        <v>128</v>
      </c>
      <c r="AN129" s="124">
        <f t="shared" si="14"/>
        <v>0.21040050071434507</v>
      </c>
      <c r="AO129" s="124">
        <f t="shared" si="15"/>
        <v>5.2126639297826939E-2</v>
      </c>
      <c r="AP129" s="124">
        <f t="shared" si="16"/>
        <v>5.008077099794999E-2</v>
      </c>
      <c r="AQ129" s="124">
        <f t="shared" si="17"/>
        <v>0.17672147493437793</v>
      </c>
      <c r="AR129" s="124">
        <f t="shared" si="18"/>
        <v>0.18286506437365288</v>
      </c>
      <c r="AS129" s="124">
        <f t="shared" si="19"/>
        <v>1.3142615550906301E-2</v>
      </c>
      <c r="AT129" s="124">
        <f t="shared" si="20"/>
        <v>7.8383909512799985E-2</v>
      </c>
      <c r="AU129" s="124">
        <f t="shared" si="21"/>
        <v>7.7103348100976868E-2</v>
      </c>
      <c r="AV129" s="124">
        <f t="shared" si="22"/>
        <v>1.0616732230748032E-2</v>
      </c>
      <c r="AW129" s="124">
        <f t="shared" si="23"/>
        <v>0.14855894428641611</v>
      </c>
      <c r="AX129" s="124">
        <f t="shared" si="24"/>
        <v>1</v>
      </c>
      <c r="AY129" s="124">
        <f>SUMPRODUCT(AN129:AW129,幕後結果_最佳化!$Z$1005:$AI$1005)</f>
        <v>7.616971925704745E-2</v>
      </c>
      <c r="AZ129" s="124">
        <f>(SUMPRODUCT(AN129:AW129,MMULT(AN129:AW129,幕後結果!$AB$9:$AK$18)))*252</f>
        <v>5.706749874431092E-2</v>
      </c>
      <c r="BA129" s="124">
        <f t="shared" si="25"/>
        <v>0.23888804646593542</v>
      </c>
      <c r="BB129" s="119">
        <f t="shared" si="26"/>
        <v>0.13926908336031621</v>
      </c>
      <c r="BC129" s="56"/>
      <c r="BD129" s="56"/>
    </row>
    <row r="130" spans="1:56">
      <c r="A130" s="91">
        <v>129</v>
      </c>
      <c r="B130" s="120">
        <v>0.13899858989320046</v>
      </c>
      <c r="C130" s="120">
        <v>0.58387291081671377</v>
      </c>
      <c r="D130" s="120">
        <v>0.84536451054714146</v>
      </c>
      <c r="E130" s="120">
        <v>9.33348234071536E-2</v>
      </c>
      <c r="F130" s="120">
        <v>0.2154802211688398</v>
      </c>
      <c r="G130" s="120">
        <v>0.67360472043137865</v>
      </c>
      <c r="H130" s="120">
        <v>5.0324445564733145E-2</v>
      </c>
      <c r="I130" s="120">
        <v>0.66161239027780883</v>
      </c>
      <c r="J130" s="120">
        <v>0.31108331212867801</v>
      </c>
      <c r="K130" s="100">
        <v>0.27581087038307239</v>
      </c>
      <c r="L130" s="101"/>
      <c r="M130" s="102">
        <v>129</v>
      </c>
      <c r="N130" s="123">
        <v>-1.084829494303001</v>
      </c>
      <c r="O130" s="123">
        <v>0.21181139490863382</v>
      </c>
      <c r="P130" s="123">
        <v>1.0167529304949503</v>
      </c>
      <c r="Q130" s="123">
        <v>-1.3204954720110413</v>
      </c>
      <c r="R130" s="123">
        <v>-0.78754919445282301</v>
      </c>
      <c r="S130" s="123">
        <v>0.44988888964352802</v>
      </c>
      <c r="T130" s="123">
        <v>-1.6417159184726802</v>
      </c>
      <c r="U130" s="120">
        <v>0.4168676464937392</v>
      </c>
      <c r="V130" s="120">
        <v>-0.49278200886074003</v>
      </c>
      <c r="W130" s="94">
        <v>-0.59533174412838463</v>
      </c>
      <c r="X130" s="56"/>
      <c r="Y130" s="95">
        <v>129</v>
      </c>
      <c r="Z130" s="120">
        <f>(幕後結果!$AB$2+幕後結果!$AB$4*幕後結果_最佳化!$N1131)*12/3</f>
        <v>-1.3951608141433425</v>
      </c>
      <c r="AA130" s="120">
        <f>(幕後結果!$AC$2+幕後結果!$AC$4*幕後結果_最佳化!$O1131)*12/3</f>
        <v>0.92518942591462994</v>
      </c>
      <c r="AB130" s="120">
        <f>(幕後結果!$AD$2+幕後結果!$AD$4*幕後結果_最佳化!$P1131)*12/3</f>
        <v>-0.82837688802754794</v>
      </c>
      <c r="AC130" s="120">
        <f>(幕後結果!$AE$2+幕後結果!$AE$4*幕後結果_最佳化!$Q1131)*12/3</f>
        <v>-1.0471136045950438</v>
      </c>
      <c r="AD130" s="120">
        <f>(幕後結果!$AF$2+幕後結果!$AF$4*幕後結果_最佳化!$R1131)*12/3</f>
        <v>-1.3109791634125558</v>
      </c>
      <c r="AE130" s="120">
        <f>(幕後結果!$AG$2+幕後結果!$AG$4*幕後結果_最佳化!$S1131)*12/3</f>
        <v>-0.68756920591148718</v>
      </c>
      <c r="AF130" s="120">
        <f>(幕後結果!$AH$2+幕後結果!$AH$4*幕後結果_最佳化!$T1131)*12/3</f>
        <v>-1.5019451637951224</v>
      </c>
      <c r="AG130" s="120">
        <f>(幕後結果!$AI$2+幕後結果!$AI$4*幕後結果_最佳化!$U1131)*12/3</f>
        <v>-0.26379208675010413</v>
      </c>
      <c r="AH130" s="120">
        <f>(幕後結果!$AJ$2+幕後結果!$AJ$4*幕後結果_最佳化!$V1131)*12/3</f>
        <v>-2.7231727877340663</v>
      </c>
      <c r="AI130" s="96">
        <f>(幕後結果!$AK$2+幕後結果!$AK$4*幕後結果_最佳化!$W1131)*12/3</f>
        <v>0.13964956370147452</v>
      </c>
      <c r="AJ130" s="56"/>
      <c r="AK130" s="56"/>
      <c r="AL130" s="56"/>
      <c r="AM130" s="104">
        <v>129</v>
      </c>
      <c r="AN130" s="124">
        <f t="shared" si="14"/>
        <v>3.5546532271830196E-2</v>
      </c>
      <c r="AO130" s="124">
        <f t="shared" si="15"/>
        <v>9.5966423861981467E-2</v>
      </c>
      <c r="AP130" s="124">
        <f t="shared" si="16"/>
        <v>0.1731964450289474</v>
      </c>
      <c r="AQ130" s="124">
        <f t="shared" si="17"/>
        <v>0.17118113853111913</v>
      </c>
      <c r="AR130" s="124">
        <f t="shared" si="18"/>
        <v>7.8972149277407866E-2</v>
      </c>
      <c r="AS130" s="124">
        <f t="shared" si="19"/>
        <v>0.14389980664114982</v>
      </c>
      <c r="AT130" s="124">
        <f t="shared" si="20"/>
        <v>9.9479787165236769E-2</v>
      </c>
      <c r="AU130" s="124">
        <f t="shared" si="21"/>
        <v>3.2225183164402496E-2</v>
      </c>
      <c r="AV130" s="124">
        <f t="shared" si="22"/>
        <v>0.11618863708936202</v>
      </c>
      <c r="AW130" s="124">
        <f t="shared" si="23"/>
        <v>5.3343896968562669E-2</v>
      </c>
      <c r="AX130" s="124">
        <f t="shared" si="24"/>
        <v>0.99999999999999978</v>
      </c>
      <c r="AY130" s="124">
        <f>SUMPRODUCT(AN130:AW130,幕後結果_最佳化!$Z$1005:$AI$1005)</f>
        <v>-0.23415488789277744</v>
      </c>
      <c r="AZ130" s="124">
        <f>(SUMPRODUCT(AN130:AW130,MMULT(AN130:AW130,幕後結果!$AB$9:$AK$18)))*252</f>
        <v>8.3057077926587869E-2</v>
      </c>
      <c r="BA130" s="124">
        <f t="shared" si="25"/>
        <v>0.28819624898077328</v>
      </c>
      <c r="BB130" s="119">
        <f t="shared" si="26"/>
        <v>-0.9613410614211737</v>
      </c>
      <c r="BC130" s="56"/>
      <c r="BD130" s="56"/>
    </row>
    <row r="131" spans="1:56">
      <c r="A131" s="91">
        <v>130</v>
      </c>
      <c r="B131" s="120">
        <v>0.87719310888634916</v>
      </c>
      <c r="C131" s="120">
        <v>0.54346055543145222</v>
      </c>
      <c r="D131" s="120">
        <v>0.65790355370178899</v>
      </c>
      <c r="E131" s="120">
        <v>0.47711724250357146</v>
      </c>
      <c r="F131" s="120">
        <v>0.22150966252444215</v>
      </c>
      <c r="G131" s="120">
        <v>0.2738617329535975</v>
      </c>
      <c r="H131" s="120">
        <v>0.85282348291736021</v>
      </c>
      <c r="I131" s="120">
        <v>0.32932963576419616</v>
      </c>
      <c r="J131" s="120">
        <v>3.3739179918315543E-2</v>
      </c>
      <c r="K131" s="100">
        <v>0.33942303731811996</v>
      </c>
      <c r="L131" s="101"/>
      <c r="M131" s="102">
        <v>130</v>
      </c>
      <c r="N131" s="123">
        <v>1.1610691428133371</v>
      </c>
      <c r="O131" s="123">
        <v>0.10915583544225214</v>
      </c>
      <c r="P131" s="123">
        <v>0.40674825829594746</v>
      </c>
      <c r="Q131" s="123">
        <v>-5.7390054874205516E-2</v>
      </c>
      <c r="R131" s="123">
        <v>-0.76710460358922594</v>
      </c>
      <c r="S131" s="123">
        <v>-0.60117495183981462</v>
      </c>
      <c r="T131" s="123">
        <v>1.0486200282175706</v>
      </c>
      <c r="U131" s="120">
        <v>-0.44176499526141805</v>
      </c>
      <c r="V131" s="120">
        <v>-1.8284745632409287</v>
      </c>
      <c r="W131" s="94">
        <v>-0.41403827706966861</v>
      </c>
      <c r="X131" s="56"/>
      <c r="Y131" s="95">
        <v>130</v>
      </c>
      <c r="Z131" s="120">
        <f>(幕後結果!$AB$2+幕後結果!$AB$4*幕後結果_最佳化!$N1132)*12/3</f>
        <v>1.3932355301357058</v>
      </c>
      <c r="AA131" s="120">
        <f>(幕後結果!$AC$2+幕後結果!$AC$4*幕後結果_最佳化!$O1132)*12/3</f>
        <v>2.2992554169724131</v>
      </c>
      <c r="AB131" s="120">
        <f>(幕後結果!$AD$2+幕後結果!$AD$4*幕後結果_最佳化!$P1132)*12/3</f>
        <v>0.92749108409805314</v>
      </c>
      <c r="AC131" s="120">
        <f>(幕後結果!$AE$2+幕後結果!$AE$4*幕後結果_最佳化!$Q1132)*12/3</f>
        <v>0.74901529747146256</v>
      </c>
      <c r="AD131" s="120">
        <f>(幕後結果!$AF$2+幕後結果!$AF$4*幕後結果_最佳化!$R1132)*12/3</f>
        <v>-0.83772056818636342</v>
      </c>
      <c r="AE131" s="120">
        <f>(幕後結果!$AG$2+幕後結果!$AG$4*幕後結果_最佳化!$S1132)*12/3</f>
        <v>-1.0761749646299892</v>
      </c>
      <c r="AF131" s="120">
        <f>(幕後結果!$AH$2+幕後結果!$AH$4*幕後結果_最佳化!$T1132)*12/3</f>
        <v>1.5120640053152019</v>
      </c>
      <c r="AG131" s="120">
        <f>(幕後結果!$AI$2+幕後結果!$AI$4*幕後結果_最佳化!$U1132)*12/3</f>
        <v>-0.64278880926659565</v>
      </c>
      <c r="AH131" s="120">
        <f>(幕後結果!$AJ$2+幕後結果!$AJ$4*幕後結果_最佳化!$V1132)*12/3</f>
        <v>-3.9249405269209898</v>
      </c>
      <c r="AI131" s="96">
        <f>(幕後結果!$AK$2+幕後結果!$AK$4*幕後結果_最佳化!$W1132)*12/3</f>
        <v>0.41078805610067559</v>
      </c>
      <c r="AJ131" s="56"/>
      <c r="AK131" s="56"/>
      <c r="AL131" s="56"/>
      <c r="AM131" s="104">
        <v>130</v>
      </c>
      <c r="AN131" s="124">
        <f t="shared" si="14"/>
        <v>0.13875789499281621</v>
      </c>
      <c r="AO131" s="124">
        <f t="shared" si="15"/>
        <v>0.14157455392286444</v>
      </c>
      <c r="AP131" s="124">
        <f t="shared" si="16"/>
        <v>0.1969949250398085</v>
      </c>
      <c r="AQ131" s="124">
        <f t="shared" si="17"/>
        <v>3.1857938387407025E-2</v>
      </c>
      <c r="AR131" s="124">
        <f t="shared" si="18"/>
        <v>4.7747405020616862E-2</v>
      </c>
      <c r="AS131" s="124">
        <f t="shared" si="19"/>
        <v>5.2275796956911882E-2</v>
      </c>
      <c r="AT131" s="124">
        <f t="shared" si="20"/>
        <v>7.576682024946739E-2</v>
      </c>
      <c r="AU131" s="124">
        <f t="shared" si="21"/>
        <v>7.0718909315592618E-2</v>
      </c>
      <c r="AV131" s="124">
        <f t="shared" si="22"/>
        <v>0.20062834985240788</v>
      </c>
      <c r="AW131" s="124">
        <f t="shared" si="23"/>
        <v>4.3677406262107074E-2</v>
      </c>
      <c r="AX131" s="124">
        <f t="shared" si="24"/>
        <v>0.99999999999999978</v>
      </c>
      <c r="AY131" s="124">
        <f>SUMPRODUCT(AN131:AW131,幕後結果_最佳化!$Z$1005:$AI$1005)</f>
        <v>-0.33353331161278027</v>
      </c>
      <c r="AZ131" s="124">
        <f>(SUMPRODUCT(AN131:AW131,MMULT(AN131:AW131,幕後結果!$AB$9:$AK$18)))*252</f>
        <v>0.11109369690992518</v>
      </c>
      <c r="BA131" s="124">
        <f t="shared" si="25"/>
        <v>0.3333072110079906</v>
      </c>
      <c r="BB131" s="119">
        <f t="shared" si="26"/>
        <v>-1.1293884415952697</v>
      </c>
      <c r="BC131" s="56"/>
      <c r="BD131" s="56"/>
    </row>
    <row r="132" spans="1:56">
      <c r="A132" s="91">
        <v>131</v>
      </c>
      <c r="B132" s="120">
        <v>0.66669509833448104</v>
      </c>
      <c r="C132" s="120">
        <v>0.52501254969154521</v>
      </c>
      <c r="D132" s="120">
        <v>0.25984460741586068</v>
      </c>
      <c r="E132" s="120">
        <v>0.14369907150539518</v>
      </c>
      <c r="F132" s="120">
        <v>9.8817510851112234E-2</v>
      </c>
      <c r="G132" s="120">
        <v>7.2230061966963133E-2</v>
      </c>
      <c r="H132" s="120">
        <v>0.73728034915653518</v>
      </c>
      <c r="I132" s="120">
        <v>0.27412982166562672</v>
      </c>
      <c r="J132" s="120">
        <v>0.45286161928072821</v>
      </c>
      <c r="K132" s="100">
        <v>0.75391561315594013</v>
      </c>
      <c r="L132" s="101"/>
      <c r="M132" s="102">
        <v>131</v>
      </c>
      <c r="N132" s="123">
        <v>0.43080549556683523</v>
      </c>
      <c r="O132" s="123">
        <v>6.2738297294344186E-2</v>
      </c>
      <c r="P132" s="123">
        <v>-0.64382454598450056</v>
      </c>
      <c r="Q132" s="123">
        <v>-1.0638467193110945</v>
      </c>
      <c r="R132" s="123">
        <v>-1.2883187705310513</v>
      </c>
      <c r="S132" s="123">
        <v>-1.45938154005346</v>
      </c>
      <c r="T132" s="123">
        <v>0.63498330783615875</v>
      </c>
      <c r="U132" s="120">
        <v>-0.60037005003356148</v>
      </c>
      <c r="V132" s="120">
        <v>-0.11843469250880555</v>
      </c>
      <c r="W132" s="94">
        <v>0.68686346207340265</v>
      </c>
      <c r="X132" s="56"/>
      <c r="Y132" s="95">
        <v>131</v>
      </c>
      <c r="Z132" s="120">
        <f>(幕後結果!$AB$2+幕後結果!$AB$4*幕後結果_最佳化!$N1133)*12/3</f>
        <v>0.48657640906489535</v>
      </c>
      <c r="AA132" s="120">
        <f>(幕後結果!$AC$2+幕後結果!$AC$4*幕後結果_最佳化!$O1133)*12/3</f>
        <v>1.7700628879623863</v>
      </c>
      <c r="AB132" s="120">
        <f>(幕後結果!$AD$2+幕後結果!$AD$4*幕後結果_最佳化!$P1133)*12/3</f>
        <v>-0.98284178354177321</v>
      </c>
      <c r="AC132" s="120">
        <f>(幕後結果!$AE$2+幕後結果!$AE$4*幕後結果_最佳化!$Q1133)*12/3</f>
        <v>-0.31587033356025906</v>
      </c>
      <c r="AD132" s="120">
        <f>(幕後結果!$AF$2+幕後結果!$AF$4*幕後結果_最佳化!$R1133)*12/3</f>
        <v>-1.4249302031520596</v>
      </c>
      <c r="AE132" s="120">
        <f>(幕後結果!$AG$2+幕後結果!$AG$4*幕後結果_最佳化!$S1133)*12/3</f>
        <v>-2.4651995449999817</v>
      </c>
      <c r="AF132" s="120">
        <f>(幕後結果!$AH$2+幕後結果!$AH$4*幕後結果_最佳化!$T1133)*12/3</f>
        <v>0.33222235168927988</v>
      </c>
      <c r="AG132" s="120">
        <f>(幕後結果!$AI$2+幕後結果!$AI$4*幕後結果_最佳化!$U1133)*12/3</f>
        <v>-0.91575235365789764</v>
      </c>
      <c r="AH132" s="120">
        <f>(幕後結果!$AJ$2+幕後結果!$AJ$4*幕後結果_最佳化!$V1133)*12/3</f>
        <v>-2.8096823841729868</v>
      </c>
      <c r="AI132" s="96">
        <f>(幕後結果!$AK$2+幕後結果!$AK$4*幕後結果_最佳化!$W1133)*12/3</f>
        <v>0.55243337351173805</v>
      </c>
      <c r="AJ132" s="56"/>
      <c r="AK132" s="56"/>
      <c r="AL132" s="56"/>
      <c r="AM132" s="104">
        <v>131</v>
      </c>
      <c r="AN132" s="124">
        <f t="shared" ref="AN132:AN195" si="27">B1133/SUM($B1133:$K1133)</f>
        <v>0.19724220764970896</v>
      </c>
      <c r="AO132" s="124">
        <f t="shared" ref="AO132:AO195" si="28">C1133/SUM($B1133:$K1133)</f>
        <v>7.8218030689459275E-2</v>
      </c>
      <c r="AP132" s="124">
        <f t="shared" ref="AP132:AP195" si="29">D1133/SUM($B1133:$K1133)</f>
        <v>9.5749951522411614E-2</v>
      </c>
      <c r="AQ132" s="124">
        <f t="shared" ref="AQ132:AQ195" si="30">E1133/SUM($B1133:$K1133)</f>
        <v>5.8345475639724587E-2</v>
      </c>
      <c r="AR132" s="124">
        <f t="shared" ref="AR132:AR195" si="31">F1133/SUM($B1133:$K1133)</f>
        <v>2.4193459820692358E-2</v>
      </c>
      <c r="AS132" s="124">
        <f t="shared" ref="AS132:AS195" si="32">G1133/SUM($B1133:$K1133)</f>
        <v>0.17138217602603587</v>
      </c>
      <c r="AT132" s="124">
        <f t="shared" ref="AT132:AT195" si="33">H1133/SUM($B1133:$K1133)</f>
        <v>0.14775822768548061</v>
      </c>
      <c r="AU132" s="124">
        <f t="shared" ref="AU132:AU195" si="34">I1133/SUM($B1133:$K1133)</f>
        <v>1.5742341238950408E-2</v>
      </c>
      <c r="AV132" s="124">
        <f t="shared" ref="AV132:AV195" si="35">J1133/SUM($B1133:$K1133)</f>
        <v>0.10816695215966489</v>
      </c>
      <c r="AW132" s="124">
        <f t="shared" ref="AW132:AW195" si="36">K1133/SUM($B1133:$K1133)</f>
        <v>0.10320117756787149</v>
      </c>
      <c r="AX132" s="124">
        <f t="shared" ref="AX132:AX195" si="37">SUM(AN132:AW132)</f>
        <v>1</v>
      </c>
      <c r="AY132" s="124">
        <f>SUMPRODUCT(AN132:AW132,幕後結果_最佳化!$Z$1005:$AI$1005)</f>
        <v>-0.18700075212476697</v>
      </c>
      <c r="AZ132" s="124">
        <f>(SUMPRODUCT(AN132:AW132,MMULT(AN132:AW132,幕後結果!$AB$9:$AK$18)))*252</f>
        <v>9.0891211648022469E-2</v>
      </c>
      <c r="BA132" s="124">
        <f t="shared" ref="BA132:BA195" si="38">AZ132^0.5</f>
        <v>0.30148169371957306</v>
      </c>
      <c r="BB132" s="119">
        <f t="shared" ref="BB132:BB195" si="39">(AY132-$BC$2)/$BA132</f>
        <v>-0.76256952549368384</v>
      </c>
      <c r="BC132" s="56"/>
      <c r="BD132" s="56"/>
    </row>
    <row r="133" spans="1:56">
      <c r="A133" s="91">
        <v>132</v>
      </c>
      <c r="B133" s="120">
        <v>2.1317453042568602E-3</v>
      </c>
      <c r="C133" s="120">
        <v>0.24535347703713817</v>
      </c>
      <c r="D133" s="120">
        <v>0.25825690823664216</v>
      </c>
      <c r="E133" s="120">
        <v>0.36829693724205192</v>
      </c>
      <c r="F133" s="120">
        <v>9.2304048815909479E-2</v>
      </c>
      <c r="G133" s="120">
        <v>9.0056328074028968E-2</v>
      </c>
      <c r="H133" s="120">
        <v>0.14090281159287565</v>
      </c>
      <c r="I133" s="120">
        <v>0.16460958567143802</v>
      </c>
      <c r="J133" s="120">
        <v>0.65574687236528262</v>
      </c>
      <c r="K133" s="100">
        <v>2.8053185692492377E-2</v>
      </c>
      <c r="L133" s="101"/>
      <c r="M133" s="102">
        <v>132</v>
      </c>
      <c r="N133" s="123">
        <v>-2.8579786617659737</v>
      </c>
      <c r="O133" s="123">
        <v>-0.68918484258905399</v>
      </c>
      <c r="P133" s="123">
        <v>-0.64872859763800861</v>
      </c>
      <c r="Q133" s="123">
        <v>-0.33636734066921503</v>
      </c>
      <c r="R133" s="123">
        <v>-1.3266995266191903</v>
      </c>
      <c r="S133" s="123">
        <v>-1.3404082465518592</v>
      </c>
      <c r="T133" s="123">
        <v>-1.0762720091719582</v>
      </c>
      <c r="U133" s="120">
        <v>-0.97568785740951347</v>
      </c>
      <c r="V133" s="120">
        <v>0.40088301543921373</v>
      </c>
      <c r="W133" s="94">
        <v>-1.9102085139344913</v>
      </c>
      <c r="X133" s="56"/>
      <c r="Y133" s="95">
        <v>132</v>
      </c>
      <c r="Z133" s="120">
        <f>(幕後結果!$AB$2+幕後結果!$AB$4*幕後結果_最佳化!$N1134)*12/3</f>
        <v>-3.5966148667462856</v>
      </c>
      <c r="AA133" s="120">
        <f>(幕後結果!$AC$2+幕後結果!$AC$4*幕後結果_最佳化!$O1134)*12/3</f>
        <v>-1.1738393543406211</v>
      </c>
      <c r="AB133" s="120">
        <f>(幕後結果!$AD$2+幕後結果!$AD$4*幕後結果_最佳化!$P1134)*12/3</f>
        <v>-4.8667294328892599</v>
      </c>
      <c r="AC133" s="120">
        <f>(幕後結果!$AE$2+幕後結果!$AE$4*幕後結果_最佳化!$Q1134)*12/3</f>
        <v>-0.66703458954595962</v>
      </c>
      <c r="AD133" s="120">
        <f>(幕後結果!$AF$2+幕後結果!$AF$4*幕後結果_最佳化!$R1134)*12/3</f>
        <v>-1.7229985812576727</v>
      </c>
      <c r="AE133" s="120">
        <f>(幕後結果!$AG$2+幕後結果!$AG$4*幕後結果_最佳化!$S1134)*12/3</f>
        <v>-3.807736682320551</v>
      </c>
      <c r="AF133" s="120">
        <f>(幕後結果!$AH$2+幕後結果!$AH$4*幕後結果_最佳化!$T1134)*12/3</f>
        <v>-1.9952717218405052</v>
      </c>
      <c r="AG133" s="120">
        <f>(幕後結果!$AI$2+幕後結果!$AI$4*幕後結果_最佳化!$U1134)*12/3</f>
        <v>-0.93696631684315046</v>
      </c>
      <c r="AH133" s="120">
        <f>(幕後結果!$AJ$2+幕後結果!$AJ$4*幕後結果_最佳化!$V1134)*12/3</f>
        <v>-3.4132060954683312</v>
      </c>
      <c r="AI133" s="96">
        <f>(幕後結果!$AK$2+幕後結果!$AK$4*幕後結果_最佳化!$W1134)*12/3</f>
        <v>-1.1245847822736366</v>
      </c>
      <c r="AJ133" s="56"/>
      <c r="AK133" s="56"/>
      <c r="AL133" s="56"/>
      <c r="AM133" s="104">
        <v>132</v>
      </c>
      <c r="AN133" s="124">
        <f t="shared" si="27"/>
        <v>3.6672971488981569E-2</v>
      </c>
      <c r="AO133" s="124">
        <f t="shared" si="28"/>
        <v>5.2408576340277446E-4</v>
      </c>
      <c r="AP133" s="124">
        <f t="shared" si="29"/>
        <v>2.8584676776592616E-2</v>
      </c>
      <c r="AQ133" s="124">
        <f t="shared" si="30"/>
        <v>0.10624476862985642</v>
      </c>
      <c r="AR133" s="124">
        <f t="shared" si="31"/>
        <v>0.11538058123719755</v>
      </c>
      <c r="AS133" s="124">
        <f t="shared" si="32"/>
        <v>0.12425676033508455</v>
      </c>
      <c r="AT133" s="124">
        <f t="shared" si="33"/>
        <v>0.16291318421746226</v>
      </c>
      <c r="AU133" s="124">
        <f t="shared" si="34"/>
        <v>0.180397642054268</v>
      </c>
      <c r="AV133" s="124">
        <f t="shared" si="35"/>
        <v>0.15577938028089477</v>
      </c>
      <c r="AW133" s="124">
        <f t="shared" si="36"/>
        <v>8.9245949216259446E-2</v>
      </c>
      <c r="AX133" s="124">
        <f t="shared" si="37"/>
        <v>1</v>
      </c>
      <c r="AY133" s="124">
        <f>SUMPRODUCT(AN133:AW133,幕後結果_最佳化!$Z$1005:$AI$1005)</f>
        <v>-0.32913151728805673</v>
      </c>
      <c r="AZ133" s="124">
        <f>(SUMPRODUCT(AN133:AW133,MMULT(AN133:AW133,幕後結果!$AB$9:$AK$18)))*252</f>
        <v>5.2322124717991886E-2</v>
      </c>
      <c r="BA133" s="124">
        <f t="shared" si="38"/>
        <v>0.22874029972436402</v>
      </c>
      <c r="BB133" s="119">
        <f t="shared" si="39"/>
        <v>-1.6264362586582297</v>
      </c>
      <c r="BC133" s="56"/>
      <c r="BD133" s="56"/>
    </row>
    <row r="134" spans="1:56">
      <c r="A134" s="91">
        <v>133</v>
      </c>
      <c r="B134" s="120">
        <v>0.79808834312029031</v>
      </c>
      <c r="C134" s="120">
        <v>3.3356988259897635E-2</v>
      </c>
      <c r="D134" s="120">
        <v>0.75508822327583824</v>
      </c>
      <c r="E134" s="120">
        <v>0.81237328784894469</v>
      </c>
      <c r="F134" s="120">
        <v>0.77278842505064604</v>
      </c>
      <c r="G134" s="120">
        <v>0.43635167394756658</v>
      </c>
      <c r="H134" s="120">
        <v>0.55285165791067459</v>
      </c>
      <c r="I134" s="120">
        <v>0.99186097279479468</v>
      </c>
      <c r="J134" s="120">
        <v>0.21805275684089365</v>
      </c>
      <c r="K134" s="100">
        <v>0.84678667808589281</v>
      </c>
      <c r="L134" s="101"/>
      <c r="M134" s="102">
        <v>133</v>
      </c>
      <c r="N134" s="123">
        <v>0.83481245199374954</v>
      </c>
      <c r="O134" s="123">
        <v>-1.8335960667585776</v>
      </c>
      <c r="P134" s="123">
        <v>0.6905894910643402</v>
      </c>
      <c r="Q134" s="123">
        <v>0.88667588663298536</v>
      </c>
      <c r="R134" s="123">
        <v>0.74806135586606815</v>
      </c>
      <c r="S134" s="123">
        <v>-0.1602256204721754</v>
      </c>
      <c r="T134" s="123">
        <v>0.13286937897946957</v>
      </c>
      <c r="U134" s="120">
        <v>2.4026208628001835</v>
      </c>
      <c r="V134" s="120">
        <v>-0.77878646227071568</v>
      </c>
      <c r="W134" s="94">
        <v>1.0227487742243779</v>
      </c>
      <c r="X134" s="56"/>
      <c r="Y134" s="95">
        <v>133</v>
      </c>
      <c r="Z134" s="120">
        <f>(幕後結果!$AB$2+幕後結果!$AB$4*幕後結果_最佳化!$N1135)*12/3</f>
        <v>0.98817140616171129</v>
      </c>
      <c r="AA134" s="120">
        <f>(幕後結果!$AC$2+幕後結果!$AC$4*幕後結果_最佳化!$O1135)*12/3</f>
        <v>7.7888013260800415E-2</v>
      </c>
      <c r="AB134" s="120">
        <f>(幕後結果!$AD$2+幕後結果!$AD$4*幕後結果_最佳化!$P1135)*12/3</f>
        <v>6.6925904606922826E-2</v>
      </c>
      <c r="AC134" s="120">
        <f>(幕後結果!$AE$2+幕後結果!$AE$4*幕後結果_最佳化!$Q1135)*12/3</f>
        <v>1.4785631983311387</v>
      </c>
      <c r="AD134" s="120">
        <f>(幕後結果!$AF$2+幕後結果!$AF$4*幕後結果_最佳化!$R1135)*12/3</f>
        <v>9.4210683902938852E-3</v>
      </c>
      <c r="AE134" s="120">
        <f>(幕後結果!$AG$2+幕後結果!$AG$4*幕後結果_最佳化!$S1135)*12/3</f>
        <v>-0.72504095254967593</v>
      </c>
      <c r="AF134" s="120">
        <f>(幕後結果!$AH$2+幕後結果!$AH$4*幕後結果_最佳化!$T1135)*12/3</f>
        <v>0.78587786997523912</v>
      </c>
      <c r="AG134" s="120">
        <f>(幕後結果!$AI$2+幕後結果!$AI$4*幕後結果_最佳化!$U1135)*12/3</f>
        <v>0.68521304624981438</v>
      </c>
      <c r="AH134" s="120">
        <f>(幕後結果!$AJ$2+幕後結果!$AJ$4*幕後結果_最佳化!$V1135)*12/3</f>
        <v>-1.2015023475928512</v>
      </c>
      <c r="AI134" s="96">
        <f>(幕後結果!$AK$2+幕後結果!$AK$4*幕後結果_最佳化!$W1135)*12/3</f>
        <v>1.7877491139831063</v>
      </c>
      <c r="AJ134" s="56"/>
      <c r="AK134" s="56"/>
      <c r="AL134" s="56"/>
      <c r="AM134" s="104">
        <v>133</v>
      </c>
      <c r="AN134" s="124">
        <f t="shared" si="27"/>
        <v>0.12741554636191671</v>
      </c>
      <c r="AO134" s="124">
        <f t="shared" si="28"/>
        <v>0.17168792171367378</v>
      </c>
      <c r="AP134" s="124">
        <f t="shared" si="29"/>
        <v>0.16824619507084412</v>
      </c>
      <c r="AQ134" s="124">
        <f t="shared" si="30"/>
        <v>9.9330564025848625E-2</v>
      </c>
      <c r="AR134" s="124">
        <f t="shared" si="31"/>
        <v>0.13913706999843464</v>
      </c>
      <c r="AS134" s="124">
        <f t="shared" si="32"/>
        <v>5.1648994988776425E-2</v>
      </c>
      <c r="AT134" s="124">
        <f t="shared" si="33"/>
        <v>0.18515357026478135</v>
      </c>
      <c r="AU134" s="124">
        <f t="shared" si="34"/>
        <v>1.5223555048215424E-2</v>
      </c>
      <c r="AV134" s="124">
        <f t="shared" si="35"/>
        <v>2.6366729501064931E-2</v>
      </c>
      <c r="AW134" s="124">
        <f t="shared" si="36"/>
        <v>1.5789853026443933E-2</v>
      </c>
      <c r="AX134" s="124">
        <f t="shared" si="37"/>
        <v>0.99999999999999989</v>
      </c>
      <c r="AY134" s="124">
        <f>SUMPRODUCT(AN134:AW134,幕後結果_最佳化!$Z$1005:$AI$1005)</f>
        <v>5.1829176189721771E-2</v>
      </c>
      <c r="AZ134" s="124">
        <f>(SUMPRODUCT(AN134:AW134,MMULT(AN134:AW134,幕後結果!$AB$9:$AK$18)))*252</f>
        <v>9.584945398792985E-2</v>
      </c>
      <c r="BA134" s="124">
        <f t="shared" si="38"/>
        <v>0.30959562979462396</v>
      </c>
      <c r="BB134" s="119">
        <f t="shared" si="39"/>
        <v>2.8841415480073494E-2</v>
      </c>
      <c r="BC134" s="56"/>
      <c r="BD134" s="56"/>
    </row>
    <row r="135" spans="1:56">
      <c r="A135" s="91">
        <v>134</v>
      </c>
      <c r="B135" s="120">
        <v>0.24042759124014101</v>
      </c>
      <c r="C135" s="120">
        <v>0.52787490697398232</v>
      </c>
      <c r="D135" s="120">
        <v>3.6570456616559222E-2</v>
      </c>
      <c r="E135" s="120">
        <v>0.94952609390175602</v>
      </c>
      <c r="F135" s="120">
        <v>0.94241295000874126</v>
      </c>
      <c r="G135" s="120">
        <v>3.663768544577195E-2</v>
      </c>
      <c r="H135" s="120">
        <v>0.85361910260535256</v>
      </c>
      <c r="I135" s="120">
        <v>0.69290227472050336</v>
      </c>
      <c r="J135" s="120">
        <v>0.91044591147920562</v>
      </c>
      <c r="K135" s="100">
        <v>8.1066535691782571E-2</v>
      </c>
      <c r="L135" s="101"/>
      <c r="M135" s="102">
        <v>134</v>
      </c>
      <c r="N135" s="123">
        <v>-0.70492777781858251</v>
      </c>
      <c r="O135" s="123">
        <v>6.9928981039915641E-2</v>
      </c>
      <c r="P135" s="123">
        <v>-1.7919503895535709</v>
      </c>
      <c r="Q135" s="123">
        <v>1.6402759096059949</v>
      </c>
      <c r="R135" s="123">
        <v>1.5753568435280056</v>
      </c>
      <c r="S135" s="123">
        <v>-1.7911117069106905</v>
      </c>
      <c r="T135" s="123">
        <v>1.0520822941771939</v>
      </c>
      <c r="U135" s="120">
        <v>0.5040938185250261</v>
      </c>
      <c r="V135" s="120">
        <v>1.3435060231055813</v>
      </c>
      <c r="W135" s="94">
        <v>-1.3979333877246145</v>
      </c>
      <c r="X135" s="56"/>
      <c r="Y135" s="95">
        <v>134</v>
      </c>
      <c r="Z135" s="120">
        <f>(幕後結果!$AB$2+幕後結果!$AB$4*幕後結果_最佳化!$N1136)*12/3</f>
        <v>-0.92349368726418068</v>
      </c>
      <c r="AA135" s="120">
        <f>(幕後結果!$AC$2+幕後結果!$AC$4*幕後結果_最佳化!$O1136)*12/3</f>
        <v>1.02902288612406</v>
      </c>
      <c r="AB135" s="120">
        <f>(幕後結果!$AD$2+幕後結果!$AD$4*幕後結果_最佳化!$P1136)*12/3</f>
        <v>-3.4129084627701567</v>
      </c>
      <c r="AC135" s="120">
        <f>(幕後結果!$AE$2+幕後結果!$AE$4*幕後結果_最佳化!$Q1136)*12/3</f>
        <v>1.7328272983964037</v>
      </c>
      <c r="AD135" s="120">
        <f>(幕後結果!$AF$2+幕後結果!$AF$4*幕後結果_最佳化!$R1136)*12/3</f>
        <v>0.73248342952532608</v>
      </c>
      <c r="AE135" s="120">
        <f>(幕後結果!$AG$2+幕後結果!$AG$4*幕後結果_最佳化!$S1136)*12/3</f>
        <v>-3.0183618697325589</v>
      </c>
      <c r="AF135" s="120">
        <f>(幕後結果!$AH$2+幕後結果!$AH$4*幕後結果_最佳化!$T1136)*12/3</f>
        <v>1.2456296683875856</v>
      </c>
      <c r="AG135" s="120">
        <f>(幕後結果!$AI$2+幕後結果!$AI$4*幕後結果_最佳化!$U1136)*12/3</f>
        <v>8.6505922799841983E-2</v>
      </c>
      <c r="AH135" s="120">
        <f>(幕後結果!$AJ$2+幕後結果!$AJ$4*幕後結果_最佳化!$V1136)*12/3</f>
        <v>-0.51680667259052071</v>
      </c>
      <c r="AI135" s="96">
        <f>(幕後結果!$AK$2+幕後結果!$AK$4*幕後結果_最佳化!$W1136)*12/3</f>
        <v>0.50148542370053206</v>
      </c>
      <c r="AJ135" s="56"/>
      <c r="AK135" s="56"/>
      <c r="AL135" s="56"/>
      <c r="AM135" s="104">
        <v>134</v>
      </c>
      <c r="AN135" s="124">
        <f t="shared" si="27"/>
        <v>2.9531530000508288E-2</v>
      </c>
      <c r="AO135" s="124">
        <f t="shared" si="28"/>
        <v>8.7084998915191586E-3</v>
      </c>
      <c r="AP135" s="124">
        <f t="shared" si="29"/>
        <v>0.19859414316506985</v>
      </c>
      <c r="AQ135" s="124">
        <f t="shared" si="30"/>
        <v>3.5154896939069119E-2</v>
      </c>
      <c r="AR135" s="124">
        <f t="shared" si="31"/>
        <v>0.22982834516005549</v>
      </c>
      <c r="AS135" s="124">
        <f t="shared" si="32"/>
        <v>8.6958272842623877E-3</v>
      </c>
      <c r="AT135" s="124">
        <f t="shared" si="33"/>
        <v>0.22709061866645255</v>
      </c>
      <c r="AU135" s="124">
        <f t="shared" si="34"/>
        <v>2.619568183635421E-2</v>
      </c>
      <c r="AV135" s="124">
        <f t="shared" si="35"/>
        <v>0.20004311104548561</v>
      </c>
      <c r="AW135" s="124">
        <f t="shared" si="36"/>
        <v>3.6157346011223397E-2</v>
      </c>
      <c r="AX135" s="124">
        <f t="shared" si="37"/>
        <v>1.0000000000000002</v>
      </c>
      <c r="AY135" s="124">
        <f>SUMPRODUCT(AN135:AW135,幕後結果_最佳化!$Z$1005:$AI$1005)</f>
        <v>-0.47819907330628192</v>
      </c>
      <c r="AZ135" s="124">
        <f>(SUMPRODUCT(AN135:AW135,MMULT(AN135:AW135,幕後結果!$AB$9:$AK$18)))*252</f>
        <v>8.8935457364099135E-2</v>
      </c>
      <c r="BA135" s="124">
        <f t="shared" si="38"/>
        <v>0.29822048448102811</v>
      </c>
      <c r="BB135" s="119">
        <f t="shared" si="39"/>
        <v>-1.7473617689714158</v>
      </c>
      <c r="BC135" s="56"/>
      <c r="BD135" s="56"/>
    </row>
    <row r="136" spans="1:56">
      <c r="A136" s="91">
        <v>135</v>
      </c>
      <c r="B136" s="120">
        <v>0.70721014508429692</v>
      </c>
      <c r="C136" s="120">
        <v>0.79296187601317647</v>
      </c>
      <c r="D136" s="120">
        <v>7.7537369528801747E-2</v>
      </c>
      <c r="E136" s="120">
        <v>0.16909245019654784</v>
      </c>
      <c r="F136" s="120">
        <v>0.96816978998403025</v>
      </c>
      <c r="G136" s="120">
        <v>0.19854421171518166</v>
      </c>
      <c r="H136" s="120">
        <v>0.8626290384049915</v>
      </c>
      <c r="I136" s="120">
        <v>0.57793192586073383</v>
      </c>
      <c r="J136" s="120">
        <v>0.998406197784792</v>
      </c>
      <c r="K136" s="100">
        <v>0.93360240414598827</v>
      </c>
      <c r="L136" s="101"/>
      <c r="M136" s="102">
        <v>135</v>
      </c>
      <c r="N136" s="123">
        <v>0.54525273024853405</v>
      </c>
      <c r="O136" s="123">
        <v>0.81674136313010604</v>
      </c>
      <c r="P136" s="123">
        <v>-1.4218329933997751</v>
      </c>
      <c r="Q136" s="123">
        <v>-0.95775780570094826</v>
      </c>
      <c r="R136" s="123">
        <v>1.8545506561780296</v>
      </c>
      <c r="S136" s="123">
        <v>-0.84683262005986615</v>
      </c>
      <c r="T136" s="123">
        <v>1.0922074624082252</v>
      </c>
      <c r="U136" s="120">
        <v>0.19660565073083192</v>
      </c>
      <c r="V136" s="120">
        <v>2.9490422035161039</v>
      </c>
      <c r="W136" s="94">
        <v>1.5031700768678462</v>
      </c>
      <c r="X136" s="56"/>
      <c r="Y136" s="95">
        <v>135</v>
      </c>
      <c r="Z136" s="120">
        <f>(幕後結果!$AB$2+幕後結果!$AB$4*幕後結果_最佳化!$N1137)*12/3</f>
        <v>0.62866841870654167</v>
      </c>
      <c r="AA136" s="120">
        <f>(幕後結果!$AC$2+幕後結果!$AC$4*幕後結果_最佳化!$O1137)*12/3</f>
        <v>2.6241751290471078</v>
      </c>
      <c r="AB136" s="120">
        <f>(幕後結果!$AD$2+幕後結果!$AD$4*幕後結果_最佳化!$P1137)*12/3</f>
        <v>-1.3606409468337501</v>
      </c>
      <c r="AC136" s="120">
        <f>(幕後結果!$AE$2+幕後結果!$AE$4*幕後結果_最佳化!$Q1137)*12/3</f>
        <v>-0.17084620819742447</v>
      </c>
      <c r="AD136" s="120">
        <f>(幕後結果!$AF$2+幕後結果!$AF$4*幕後結果_最佳化!$R1137)*12/3</f>
        <v>0.60730810639924182</v>
      </c>
      <c r="AE136" s="120">
        <f>(幕後結果!$AG$2+幕後結果!$AG$4*幕後結果_最佳化!$S1137)*12/3</f>
        <v>-1.1507227489467611</v>
      </c>
      <c r="AF136" s="120">
        <f>(幕後結果!$AH$2+幕後結果!$AH$4*幕後結果_最佳化!$T1137)*12/3</f>
        <v>1.2996018204953486</v>
      </c>
      <c r="AG136" s="120">
        <f>(幕後結果!$AI$2+幕後結果!$AI$4*幕後結果_最佳化!$U1137)*12/3</f>
        <v>-0.17948996002705433</v>
      </c>
      <c r="AH136" s="120">
        <f>(幕後結果!$AJ$2+幕後結果!$AJ$4*幕後結果_最佳化!$V1137)*12/3</f>
        <v>2.2807866230322595</v>
      </c>
      <c r="AI136" s="96">
        <f>(幕後結果!$AK$2+幕後結果!$AK$4*幕後結果_最佳化!$W1137)*12/3</f>
        <v>1.8301738508648053</v>
      </c>
      <c r="AJ136" s="56"/>
      <c r="AK136" s="56"/>
      <c r="AL136" s="56"/>
      <c r="AM136" s="104">
        <v>135</v>
      </c>
      <c r="AN136" s="124">
        <f t="shared" si="27"/>
        <v>6.4605644458024275E-2</v>
      </c>
      <c r="AO136" s="124">
        <f t="shared" si="28"/>
        <v>4.0593694002659803E-2</v>
      </c>
      <c r="AP136" s="124">
        <f t="shared" si="29"/>
        <v>0.148639141111994</v>
      </c>
      <c r="AQ136" s="124">
        <f t="shared" si="30"/>
        <v>0.10061891217734278</v>
      </c>
      <c r="AR136" s="124">
        <f t="shared" si="31"/>
        <v>1.545554578634431E-2</v>
      </c>
      <c r="AS136" s="124">
        <f t="shared" si="32"/>
        <v>0.14179952701136767</v>
      </c>
      <c r="AT136" s="124">
        <f t="shared" si="33"/>
        <v>0.13326451804477235</v>
      </c>
      <c r="AU136" s="124">
        <f t="shared" si="34"/>
        <v>0.11624001768918187</v>
      </c>
      <c r="AV136" s="124">
        <f t="shared" si="35"/>
        <v>0.11368281104586267</v>
      </c>
      <c r="AW136" s="124">
        <f t="shared" si="36"/>
        <v>0.12510018867244999</v>
      </c>
      <c r="AX136" s="124">
        <f t="shared" si="37"/>
        <v>0.99999999999999978</v>
      </c>
      <c r="AY136" s="124">
        <f>SUMPRODUCT(AN136:AW136,幕後結果_最佳化!$Z$1005:$AI$1005)</f>
        <v>-0.24931267555230152</v>
      </c>
      <c r="AZ136" s="124">
        <f>(SUMPRODUCT(AN136:AW136,MMULT(AN136:AW136,幕後結果!$AB$9:$AK$18)))*252</f>
        <v>7.1234056707102963E-2</v>
      </c>
      <c r="BA136" s="124">
        <f t="shared" si="38"/>
        <v>0.26689709010609869</v>
      </c>
      <c r="BB136" s="119">
        <f t="shared" si="39"/>
        <v>-1.0948514854026292</v>
      </c>
      <c r="BC136" s="56"/>
      <c r="BD136" s="56"/>
    </row>
    <row r="137" spans="1:56">
      <c r="A137" s="91">
        <v>136</v>
      </c>
      <c r="B137" s="120">
        <v>0.55875846454426914</v>
      </c>
      <c r="C137" s="120">
        <v>0.73708015040444819</v>
      </c>
      <c r="D137" s="120">
        <v>0.7552464741136018</v>
      </c>
      <c r="E137" s="120">
        <v>0.93851810670582214</v>
      </c>
      <c r="F137" s="120">
        <v>9.1566228591503762E-2</v>
      </c>
      <c r="G137" s="120">
        <v>0.79345033565782774</v>
      </c>
      <c r="H137" s="120">
        <v>0.77949556085790839</v>
      </c>
      <c r="I137" s="120">
        <v>0.80694799935465822</v>
      </c>
      <c r="J137" s="120">
        <v>0.69112147336402496</v>
      </c>
      <c r="K137" s="100">
        <v>0.65159163471622628</v>
      </c>
      <c r="L137" s="101"/>
      <c r="M137" s="102">
        <v>136</v>
      </c>
      <c r="N137" s="123">
        <v>0.14782222259848299</v>
      </c>
      <c r="O137" s="123">
        <v>0.63436951574936074</v>
      </c>
      <c r="P137" s="123">
        <v>0.69109307516630236</v>
      </c>
      <c r="Q137" s="123">
        <v>1.5424520289481189</v>
      </c>
      <c r="R137" s="123">
        <v>-1.3311718939532171</v>
      </c>
      <c r="S137" s="123">
        <v>0.81845166892759558</v>
      </c>
      <c r="T137" s="123">
        <v>0.77049068533412746</v>
      </c>
      <c r="U137" s="120">
        <v>0.86670438670305561</v>
      </c>
      <c r="V137" s="120">
        <v>0.49903169838315298</v>
      </c>
      <c r="W137" s="94">
        <v>0.38962112257414072</v>
      </c>
      <c r="X137" s="56"/>
      <c r="Y137" s="95">
        <v>136</v>
      </c>
      <c r="Z137" s="120">
        <f>(幕後結果!$AB$2+幕後結果!$AB$4*幕後結果_最佳化!$N1138)*12/3</f>
        <v>0.13523841419874533</v>
      </c>
      <c r="AA137" s="120">
        <f>(幕後結果!$AC$2+幕後結果!$AC$4*幕後結果_最佳化!$O1138)*12/3</f>
        <v>2.1739193221600925</v>
      </c>
      <c r="AB137" s="120">
        <f>(幕後結果!$AD$2+幕後結果!$AD$4*幕後結果_最佳化!$P1138)*12/3</f>
        <v>0.34296000146351502</v>
      </c>
      <c r="AC137" s="120">
        <f>(幕後結果!$AE$2+幕後結果!$AE$4*幕後結果_最佳化!$Q1138)*12/3</f>
        <v>1.8255361019690035</v>
      </c>
      <c r="AD137" s="120">
        <f>(幕後結果!$AF$2+幕後結果!$AF$4*幕後結果_最佳化!$R1138)*12/3</f>
        <v>-0.9118090715709366</v>
      </c>
      <c r="AE137" s="120">
        <f>(幕後結果!$AG$2+幕後結果!$AG$4*幕後結果_最佳化!$S1138)*12/3</f>
        <v>-0.12376422128674724</v>
      </c>
      <c r="AF137" s="120">
        <f>(幕後結果!$AH$2+幕後結果!$AH$4*幕後結果_最佳化!$T1138)*12/3</f>
        <v>1.8168187920641088</v>
      </c>
      <c r="AG137" s="120">
        <f>(幕後結果!$AI$2+幕後結果!$AI$4*幕後結果_最佳化!$U1138)*12/3</f>
        <v>9.8850712844139932E-2</v>
      </c>
      <c r="AH137" s="120">
        <f>(幕後結果!$AJ$2+幕後結果!$AJ$4*幕後結果_最佳化!$V1138)*12/3</f>
        <v>-0.74320133047904591</v>
      </c>
      <c r="AI137" s="96">
        <f>(幕後結果!$AK$2+幕後結果!$AK$4*幕後結果_最佳化!$W1138)*12/3</f>
        <v>1.1174679749526717</v>
      </c>
      <c r="AJ137" s="56"/>
      <c r="AK137" s="56"/>
      <c r="AL137" s="56"/>
      <c r="AM137" s="104">
        <v>136</v>
      </c>
      <c r="AN137" s="124">
        <f t="shared" si="27"/>
        <v>0.14855676802362414</v>
      </c>
      <c r="AO137" s="124">
        <f t="shared" si="28"/>
        <v>0.14515926052249742</v>
      </c>
      <c r="AP137" s="124">
        <f t="shared" si="29"/>
        <v>4.8163732568577089E-2</v>
      </c>
      <c r="AQ137" s="124">
        <f t="shared" si="30"/>
        <v>0.10414591703327142</v>
      </c>
      <c r="AR137" s="124">
        <f t="shared" si="31"/>
        <v>0.10725819263471058</v>
      </c>
      <c r="AS137" s="124">
        <f t="shared" si="32"/>
        <v>0.10930375178379197</v>
      </c>
      <c r="AT137" s="124">
        <f t="shared" si="33"/>
        <v>9.3060014801202261E-3</v>
      </c>
      <c r="AU137" s="124">
        <f t="shared" si="34"/>
        <v>0.12042449868171749</v>
      </c>
      <c r="AV137" s="124">
        <f t="shared" si="35"/>
        <v>6.0647671214761924E-2</v>
      </c>
      <c r="AW137" s="124">
        <f t="shared" si="36"/>
        <v>0.14703420605692766</v>
      </c>
      <c r="AX137" s="124">
        <f t="shared" si="37"/>
        <v>0.99999999999999967</v>
      </c>
      <c r="AY137" s="124">
        <f>SUMPRODUCT(AN137:AW137,幕後結果_最佳化!$Z$1005:$AI$1005)</f>
        <v>4.3259770406617465E-3</v>
      </c>
      <c r="AZ137" s="124">
        <f>(SUMPRODUCT(AN137:AW137,MMULT(AN137:AW137,幕後結果!$AB$9:$AK$18)))*252</f>
        <v>5.8397294332583657E-2</v>
      </c>
      <c r="BA137" s="124">
        <f t="shared" si="38"/>
        <v>0.24165532134133455</v>
      </c>
      <c r="BB137" s="119">
        <f t="shared" si="39"/>
        <v>-0.15962414047093554</v>
      </c>
      <c r="BC137" s="56"/>
      <c r="BD137" s="56"/>
    </row>
    <row r="138" spans="1:56">
      <c r="A138" s="91">
        <v>137</v>
      </c>
      <c r="B138" s="120">
        <v>0.57576355650870292</v>
      </c>
      <c r="C138" s="120">
        <v>0.37531950607015574</v>
      </c>
      <c r="D138" s="120">
        <v>0.27301226260891709</v>
      </c>
      <c r="E138" s="120">
        <v>0.19757739653393624</v>
      </c>
      <c r="F138" s="120">
        <v>0.8694133904011212</v>
      </c>
      <c r="G138" s="120">
        <v>1.1555990861371823E-2</v>
      </c>
      <c r="H138" s="120">
        <v>0.17298622191554824</v>
      </c>
      <c r="I138" s="120">
        <v>0.86919379171380284</v>
      </c>
      <c r="J138" s="120">
        <v>0.92742439128609977</v>
      </c>
      <c r="K138" s="100">
        <v>0.97846199350812446</v>
      </c>
      <c r="L138" s="101"/>
      <c r="M138" s="102">
        <v>137</v>
      </c>
      <c r="N138" s="123">
        <v>0.19106727380200628</v>
      </c>
      <c r="O138" s="123">
        <v>-0.31779688708409226</v>
      </c>
      <c r="P138" s="123">
        <v>-0.60372795489616715</v>
      </c>
      <c r="Q138" s="123">
        <v>-0.85030633923068233</v>
      </c>
      <c r="R138" s="123">
        <v>1.1236224707259554</v>
      </c>
      <c r="S138" s="123">
        <v>-2.2715784828595509</v>
      </c>
      <c r="T138" s="123">
        <v>-0.94243017599220358</v>
      </c>
      <c r="U138" s="120">
        <v>1.1225882297630863</v>
      </c>
      <c r="V138" s="120">
        <v>1.4568738073190646</v>
      </c>
      <c r="W138" s="94">
        <v>2.0229722077094414</v>
      </c>
      <c r="X138" s="56"/>
      <c r="Y138" s="95">
        <v>137</v>
      </c>
      <c r="Z138" s="120">
        <f>(幕後結果!$AB$2+幕後結果!$AB$4*幕後結果_最佳化!$N1139)*12/3</f>
        <v>0.18892932468386456</v>
      </c>
      <c r="AA138" s="120">
        <f>(幕後結果!$AC$2+幕後結果!$AC$4*幕後結果_最佳化!$O1139)*12/3</f>
        <v>1.2190774226805172</v>
      </c>
      <c r="AB138" s="120">
        <f>(幕後結果!$AD$2+幕後結果!$AD$4*幕後結果_最佳化!$P1139)*12/3</f>
        <v>-1.3583664138671325</v>
      </c>
      <c r="AC138" s="120">
        <f>(幕後結果!$AE$2+幕後結果!$AE$4*幕後結果_最佳化!$Q1139)*12/3</f>
        <v>-0.20052138648696827</v>
      </c>
      <c r="AD138" s="120">
        <f>(幕後結果!$AF$2+幕後結果!$AF$4*幕後結果_最佳化!$R1139)*12/3</f>
        <v>1.4824325611146827E-2</v>
      </c>
      <c r="AE138" s="120">
        <f>(幕後結果!$AG$2+幕後結果!$AG$4*幕後結果_最佳化!$S1139)*12/3</f>
        <v>-2.9480899128653046</v>
      </c>
      <c r="AF138" s="120">
        <f>(幕後結果!$AH$2+幕後結果!$AH$4*幕後結果_最佳化!$T1139)*12/3</f>
        <v>-1.0358792166834216</v>
      </c>
      <c r="AG138" s="120">
        <f>(幕後結果!$AI$2+幕後結果!$AI$4*幕後結果_最佳化!$U1139)*12/3</f>
        <v>2.8482635609039408E-2</v>
      </c>
      <c r="AH138" s="120">
        <f>(幕後結果!$AJ$2+幕後結果!$AJ$4*幕後結果_最佳化!$V1139)*12/3</f>
        <v>-2.1491074234516017E-2</v>
      </c>
      <c r="AI138" s="96">
        <f>(幕後結果!$AK$2+幕後結果!$AK$4*幕後結果_最佳化!$W1139)*12/3</f>
        <v>1.8713173440667807</v>
      </c>
      <c r="AJ138" s="56"/>
      <c r="AK138" s="56"/>
      <c r="AL138" s="56"/>
      <c r="AM138" s="104">
        <v>137</v>
      </c>
      <c r="AN138" s="124">
        <f t="shared" si="27"/>
        <v>2.9568963091248018E-3</v>
      </c>
      <c r="AO138" s="124">
        <f t="shared" si="28"/>
        <v>0.14382680411121668</v>
      </c>
      <c r="AP138" s="124">
        <f t="shared" si="29"/>
        <v>0.12237697694782361</v>
      </c>
      <c r="AQ138" s="124">
        <f t="shared" si="30"/>
        <v>9.4552161035612911E-2</v>
      </c>
      <c r="AR138" s="124">
        <f t="shared" si="31"/>
        <v>1.9775845186621486E-2</v>
      </c>
      <c r="AS138" s="124">
        <f t="shared" si="32"/>
        <v>5.1033637858546976E-2</v>
      </c>
      <c r="AT138" s="124">
        <f t="shared" si="33"/>
        <v>0.1811748064474899</v>
      </c>
      <c r="AU138" s="124">
        <f t="shared" si="34"/>
        <v>0.10749871583315818</v>
      </c>
      <c r="AV138" s="124">
        <f t="shared" si="35"/>
        <v>0.10591168815072503</v>
      </c>
      <c r="AW138" s="124">
        <f t="shared" si="36"/>
        <v>0.17089246811968029</v>
      </c>
      <c r="AX138" s="124">
        <f t="shared" si="37"/>
        <v>0.99999999999999989</v>
      </c>
      <c r="AY138" s="124">
        <f>SUMPRODUCT(AN138:AW138,幕後結果_最佳化!$Z$1005:$AI$1005)</f>
        <v>6.211419666257699E-2</v>
      </c>
      <c r="AZ138" s="124">
        <f>(SUMPRODUCT(AN138:AW138,MMULT(AN138:AW138,幕後結果!$AB$9:$AK$18)))*252</f>
        <v>6.4872380733630247E-2</v>
      </c>
      <c r="BA138" s="124">
        <f t="shared" si="38"/>
        <v>0.25470057073675795</v>
      </c>
      <c r="BB138" s="119">
        <f t="shared" si="39"/>
        <v>7.5438373015801141E-2</v>
      </c>
      <c r="BC138" s="56"/>
      <c r="BD138" s="56"/>
    </row>
    <row r="139" spans="1:56">
      <c r="A139" s="91">
        <v>138</v>
      </c>
      <c r="B139" s="120">
        <v>0.65016333729706788</v>
      </c>
      <c r="C139" s="120">
        <v>0.68920213752429293</v>
      </c>
      <c r="D139" s="120">
        <v>0.76707806420579661</v>
      </c>
      <c r="E139" s="120">
        <v>0.1032631659095089</v>
      </c>
      <c r="F139" s="120">
        <v>8.6983533636108668E-2</v>
      </c>
      <c r="G139" s="120">
        <v>0.48232837987494137</v>
      </c>
      <c r="H139" s="120">
        <v>0.99713064053940359</v>
      </c>
      <c r="I139" s="120">
        <v>0.9233163555519257</v>
      </c>
      <c r="J139" s="120">
        <v>0.59651722226443904</v>
      </c>
      <c r="K139" s="100">
        <v>0.23155732860209399</v>
      </c>
      <c r="L139" s="101"/>
      <c r="M139" s="102">
        <v>138</v>
      </c>
      <c r="N139" s="123">
        <v>0.38576148050024234</v>
      </c>
      <c r="O139" s="123">
        <v>0.49359005604387052</v>
      </c>
      <c r="P139" s="123">
        <v>0.7292579785895259</v>
      </c>
      <c r="Q139" s="123">
        <v>-1.2631748981458022</v>
      </c>
      <c r="R139" s="123">
        <v>-1.3595667462038674</v>
      </c>
      <c r="S139" s="123">
        <v>-4.4310678593151354E-2</v>
      </c>
      <c r="T139" s="123">
        <v>2.762348491406168</v>
      </c>
      <c r="U139" s="120">
        <v>1.4277379838029967</v>
      </c>
      <c r="V139" s="120">
        <v>0.24434251943519866</v>
      </c>
      <c r="W139" s="94">
        <v>-0.73372779106694719</v>
      </c>
      <c r="X139" s="56"/>
      <c r="Y139" s="95">
        <v>138</v>
      </c>
      <c r="Z139" s="120">
        <f>(幕後結果!$AB$2+幕後結果!$AB$4*幕後結果_最佳化!$N1140)*12/3</f>
        <v>0.43065199428159734</v>
      </c>
      <c r="AA139" s="120">
        <f>(幕後結果!$AC$2+幕後結果!$AC$4*幕後結果_最佳化!$O1140)*12/3</f>
        <v>2.1853363520944478</v>
      </c>
      <c r="AB139" s="120">
        <f>(幕後結果!$AD$2+幕後結果!$AD$4*幕後結果_最佳化!$P1140)*12/3</f>
        <v>0.58277637921796832</v>
      </c>
      <c r="AC139" s="120">
        <f>(幕後結果!$AE$2+幕後結果!$AE$4*幕後結果_最佳化!$Q1140)*12/3</f>
        <v>-0.54758227342636923</v>
      </c>
      <c r="AD139" s="120">
        <f>(幕後結果!$AF$2+幕後結果!$AF$4*幕後結果_最佳化!$R1140)*12/3</f>
        <v>-1.4667557038312082</v>
      </c>
      <c r="AE139" s="120">
        <f>(幕後結果!$AG$2+幕後結果!$AG$4*幕後結果_最佳化!$S1140)*12/3</f>
        <v>-0.74609973199936075</v>
      </c>
      <c r="AF139" s="120">
        <f>(幕後結果!$AH$2+幕後結果!$AH$4*幕後結果_最佳化!$T1140)*12/3</f>
        <v>2.5669846579969433</v>
      </c>
      <c r="AG139" s="120">
        <f>(幕後結果!$AI$2+幕後結果!$AI$4*幕後結果_最佳化!$U1140)*12/3</f>
        <v>-0.10159093398209747</v>
      </c>
      <c r="AH139" s="120">
        <f>(幕後結果!$AJ$2+幕後結果!$AJ$4*幕後結果_最佳化!$V1140)*12/3</f>
        <v>-1.1913538370328149</v>
      </c>
      <c r="AI139" s="96">
        <f>(幕後結果!$AK$2+幕後結果!$AK$4*幕後結果_最佳化!$W1140)*12/3</f>
        <v>0.78458705694793462</v>
      </c>
      <c r="AJ139" s="56"/>
      <c r="AK139" s="56"/>
      <c r="AL139" s="56"/>
      <c r="AM139" s="104">
        <v>138</v>
      </c>
      <c r="AN139" s="124">
        <f t="shared" si="27"/>
        <v>0.14093375983602108</v>
      </c>
      <c r="AO139" s="124">
        <f t="shared" si="28"/>
        <v>0.18892359795414565</v>
      </c>
      <c r="AP139" s="124">
        <f t="shared" si="29"/>
        <v>6.8682292064293257E-2</v>
      </c>
      <c r="AQ139" s="124">
        <f t="shared" si="30"/>
        <v>8.6713937050440559E-2</v>
      </c>
      <c r="AR139" s="124">
        <f t="shared" si="31"/>
        <v>3.7810555261674005E-2</v>
      </c>
      <c r="AS139" s="124">
        <f t="shared" si="32"/>
        <v>5.9797002637694413E-2</v>
      </c>
      <c r="AT139" s="124">
        <f t="shared" si="33"/>
        <v>8.6692677877598101E-2</v>
      </c>
      <c r="AU139" s="124">
        <f t="shared" si="34"/>
        <v>0.15982757701353686</v>
      </c>
      <c r="AV139" s="124">
        <f t="shared" si="35"/>
        <v>0.16192961645636864</v>
      </c>
      <c r="AW139" s="124">
        <f t="shared" si="36"/>
        <v>8.6889838482272479E-3</v>
      </c>
      <c r="AX139" s="124">
        <f t="shared" si="37"/>
        <v>0.99999999999999989</v>
      </c>
      <c r="AY139" s="124">
        <f>SUMPRODUCT(AN139:AW139,幕後結果_最佳化!$Z$1005:$AI$1005)</f>
        <v>-0.11970800779635969</v>
      </c>
      <c r="AZ139" s="124">
        <f>(SUMPRODUCT(AN139:AW139,MMULT(AN139:AW139,幕後結果!$AB$9:$AK$18)))*252</f>
        <v>7.7976194373518368E-2</v>
      </c>
      <c r="BA139" s="124">
        <f t="shared" si="38"/>
        <v>0.27924217871503287</v>
      </c>
      <c r="BB139" s="119">
        <f t="shared" si="39"/>
        <v>-0.58231893385383393</v>
      </c>
      <c r="BC139" s="56"/>
      <c r="BD139" s="56"/>
    </row>
    <row r="140" spans="1:56">
      <c r="A140" s="91">
        <v>139</v>
      </c>
      <c r="B140" s="120">
        <v>0.23033633058859126</v>
      </c>
      <c r="C140" s="120">
        <v>0.46389112792723952</v>
      </c>
      <c r="D140" s="120">
        <v>0.96159802070325973</v>
      </c>
      <c r="E140" s="120">
        <v>0.39201876131099334</v>
      </c>
      <c r="F140" s="120">
        <v>0.80071299219906145</v>
      </c>
      <c r="G140" s="120">
        <v>0.88160396095900162</v>
      </c>
      <c r="H140" s="120">
        <v>0.21342243260537774</v>
      </c>
      <c r="I140" s="120">
        <v>0.61510975113314337</v>
      </c>
      <c r="J140" s="120">
        <v>0.70544675240002164</v>
      </c>
      <c r="K140" s="100">
        <v>0.53744803199348246</v>
      </c>
      <c r="L140" s="101"/>
      <c r="M140" s="102">
        <v>139</v>
      </c>
      <c r="N140" s="123">
        <v>-0.73773966910278821</v>
      </c>
      <c r="O140" s="123">
        <v>-9.0635458765983182E-2</v>
      </c>
      <c r="P140" s="123">
        <v>1.7695390587045106</v>
      </c>
      <c r="Q140" s="123">
        <v>-0.27406128838064914</v>
      </c>
      <c r="R140" s="123">
        <v>0.8441707166516792</v>
      </c>
      <c r="S140" s="123">
        <v>1.183043070780635</v>
      </c>
      <c r="T140" s="123">
        <v>-0.79460232544865483</v>
      </c>
      <c r="U140" s="120">
        <v>0.2926620269053849</v>
      </c>
      <c r="V140" s="120">
        <v>0.54013128728877868</v>
      </c>
      <c r="W140" s="94">
        <v>9.4006572181517298E-2</v>
      </c>
      <c r="X140" s="56"/>
      <c r="Y140" s="95">
        <v>139</v>
      </c>
      <c r="Z140" s="120">
        <f>(幕後結果!$AB$2+幕後結果!$AB$4*幕後結果_最佳化!$N1141)*12/3</f>
        <v>-0.9642313039106889</v>
      </c>
      <c r="AA140" s="120">
        <f>(幕後結果!$AC$2+幕後結果!$AC$4*幕後結果_最佳化!$O1141)*12/3</f>
        <v>0.84157788891538721</v>
      </c>
      <c r="AB140" s="120">
        <f>(幕後結果!$AD$2+幕後結果!$AD$4*幕後結果_最佳化!$P1141)*12/3</f>
        <v>0.21049365159872568</v>
      </c>
      <c r="AC140" s="120">
        <f>(幕後結果!$AE$2+幕後結果!$AE$4*幕後結果_最佳化!$Q1141)*12/3</f>
        <v>-5.1344427781666035E-2</v>
      </c>
      <c r="AD140" s="120">
        <f>(幕後結果!$AF$2+幕後結果!$AF$4*幕後結果_最佳化!$R1141)*12/3</f>
        <v>-0.11842086603089658</v>
      </c>
      <c r="AE140" s="120">
        <f>(幕後結果!$AG$2+幕後結果!$AG$4*幕後結果_最佳化!$S1141)*12/3</f>
        <v>0.55597208465752845</v>
      </c>
      <c r="AF140" s="120">
        <f>(幕後結果!$AH$2+幕後結果!$AH$4*幕後結果_最佳化!$T1141)*12/3</f>
        <v>-6.6017561520012202E-2</v>
      </c>
      <c r="AG140" s="120">
        <f>(幕後結果!$AI$2+幕後結果!$AI$4*幕後結果_最佳化!$U1141)*12/3</f>
        <v>-5.4646839167895034E-3</v>
      </c>
      <c r="AH140" s="120">
        <f>(幕後結果!$AJ$2+幕後結果!$AJ$4*幕後結果_最佳化!$V1141)*12/3</f>
        <v>-3.6509029793671877E-2</v>
      </c>
      <c r="AI140" s="96">
        <f>(幕後結果!$AK$2+幕後結果!$AK$4*幕後結果_最佳化!$W1141)*12/3</f>
        <v>0.92513462580858896</v>
      </c>
      <c r="AJ140" s="56"/>
      <c r="AK140" s="56"/>
      <c r="AL140" s="56"/>
      <c r="AM140" s="104">
        <v>139</v>
      </c>
      <c r="AN140" s="124">
        <f t="shared" si="27"/>
        <v>0.1563515080476871</v>
      </c>
      <c r="AO140" s="124">
        <f t="shared" si="28"/>
        <v>8.0148035521724392E-2</v>
      </c>
      <c r="AP140" s="124">
        <f t="shared" si="29"/>
        <v>7.8194975965803024E-3</v>
      </c>
      <c r="AQ140" s="124">
        <f t="shared" si="30"/>
        <v>0.22521597363262483</v>
      </c>
      <c r="AR140" s="124">
        <f t="shared" si="31"/>
        <v>6.1083819697069983E-2</v>
      </c>
      <c r="AS140" s="124">
        <f t="shared" si="32"/>
        <v>3.6023245892822159E-2</v>
      </c>
      <c r="AT140" s="124">
        <f t="shared" si="33"/>
        <v>2.5156181164517549E-2</v>
      </c>
      <c r="AU140" s="124">
        <f t="shared" si="34"/>
        <v>0.20189451694592789</v>
      </c>
      <c r="AV140" s="124">
        <f t="shared" si="35"/>
        <v>0.10303709077852055</v>
      </c>
      <c r="AW140" s="124">
        <f t="shared" si="36"/>
        <v>0.10327013072252496</v>
      </c>
      <c r="AX140" s="124">
        <f t="shared" si="37"/>
        <v>0.99999999999999967</v>
      </c>
      <c r="AY140" s="124">
        <f>SUMPRODUCT(AN140:AW140,幕後結果_最佳化!$Z$1005:$AI$1005)</f>
        <v>-2.7176565857038731E-2</v>
      </c>
      <c r="AZ140" s="124">
        <f>(SUMPRODUCT(AN140:AW140,MMULT(AN140:AW140,幕後結果!$AB$9:$AK$18)))*252</f>
        <v>5.0172724339093699E-2</v>
      </c>
      <c r="BA140" s="124">
        <f t="shared" si="38"/>
        <v>0.22399268813756779</v>
      </c>
      <c r="BB140" s="119">
        <f t="shared" si="39"/>
        <v>-0.31285202405357254</v>
      </c>
      <c r="BC140" s="56"/>
      <c r="BD140" s="56"/>
    </row>
    <row r="141" spans="1:56">
      <c r="A141" s="91">
        <v>140</v>
      </c>
      <c r="B141" s="120">
        <v>0.30177341918486644</v>
      </c>
      <c r="C141" s="120">
        <v>0.77887483634275179</v>
      </c>
      <c r="D141" s="120">
        <v>0.24801840733329938</v>
      </c>
      <c r="E141" s="120">
        <v>0.59550190731954356</v>
      </c>
      <c r="F141" s="120">
        <v>0.43511427667147196</v>
      </c>
      <c r="G141" s="120">
        <v>0.77580834274121968</v>
      </c>
      <c r="H141" s="120">
        <v>0.70927455793437466</v>
      </c>
      <c r="I141" s="120">
        <v>0.82688693666622481</v>
      </c>
      <c r="J141" s="120">
        <v>0.84213532164418559</v>
      </c>
      <c r="K141" s="100">
        <v>0.86154915062201742</v>
      </c>
      <c r="L141" s="101"/>
      <c r="M141" s="102">
        <v>140</v>
      </c>
      <c r="N141" s="123">
        <v>-0.51930676241551998</v>
      </c>
      <c r="O141" s="123">
        <v>0.76839874237200512</v>
      </c>
      <c r="P141" s="123">
        <v>-0.68073874641850862</v>
      </c>
      <c r="Q141" s="123">
        <v>0.24172122068160848</v>
      </c>
      <c r="R141" s="123">
        <v>-0.16336818204649908</v>
      </c>
      <c r="S141" s="123">
        <v>0.75811303898679616</v>
      </c>
      <c r="T141" s="123">
        <v>0.55126666832537452</v>
      </c>
      <c r="U141" s="120">
        <v>0.94193459539982138</v>
      </c>
      <c r="V141" s="120">
        <v>1.0032725913869001</v>
      </c>
      <c r="W141" s="94">
        <v>1.0873057715503058</v>
      </c>
      <c r="X141" s="56"/>
      <c r="Y141" s="95">
        <v>140</v>
      </c>
      <c r="Z141" s="120">
        <f>(幕後結果!$AB$2+幕後結果!$AB$4*幕後結果_最佳化!$N1142)*12/3</f>
        <v>-0.69303584191999956</v>
      </c>
      <c r="AA141" s="120">
        <f>(幕後結果!$AC$2+幕後結果!$AC$4*幕後結果_最佳化!$O1142)*12/3</f>
        <v>1.8726882616790312</v>
      </c>
      <c r="AB141" s="120">
        <f>(幕後結果!$AD$2+幕後結果!$AD$4*幕後結果_最佳化!$P1142)*12/3</f>
        <v>-1.7602935296957753</v>
      </c>
      <c r="AC141" s="120">
        <f>(幕後結果!$AE$2+幕後結果!$AE$4*幕後結果_最佳化!$Q1142)*12/3</f>
        <v>0.53166429777510293</v>
      </c>
      <c r="AD141" s="120">
        <f>(幕後結果!$AF$2+幕後結果!$AF$4*幕後結果_最佳化!$R1142)*12/3</f>
        <v>-0.5011894858729633</v>
      </c>
      <c r="AE141" s="120">
        <f>(幕後結果!$AG$2+幕後結果!$AG$4*幕後結果_最佳化!$S1142)*12/3</f>
        <v>-0.3156563450624551</v>
      </c>
      <c r="AF141" s="120">
        <f>(幕後結果!$AH$2+幕後結果!$AH$4*幕後結果_最佳化!$T1142)*12/3</f>
        <v>1.0758791682605304</v>
      </c>
      <c r="AG141" s="120">
        <f>(幕後結果!$AI$2+幕後結果!$AI$4*幕後結果_最佳化!$U1142)*12/3</f>
        <v>0.13058392733720625</v>
      </c>
      <c r="AH141" s="120">
        <f>(幕後結果!$AJ$2+幕後結果!$AJ$4*幕後結果_最佳化!$V1142)*12/3</f>
        <v>-0.56059027482080048</v>
      </c>
      <c r="AI141" s="96">
        <f>(幕後結果!$AK$2+幕後結果!$AK$4*幕後結果_最佳化!$W1142)*12/3</f>
        <v>1.4317562084511291</v>
      </c>
      <c r="AJ141" s="56"/>
      <c r="AK141" s="56"/>
      <c r="AL141" s="56"/>
      <c r="AM141" s="104">
        <v>140</v>
      </c>
      <c r="AN141" s="124">
        <f t="shared" si="27"/>
        <v>0.10642317648410195</v>
      </c>
      <c r="AO141" s="124">
        <f t="shared" si="28"/>
        <v>6.7777730223543525E-2</v>
      </c>
      <c r="AP141" s="124">
        <f t="shared" si="29"/>
        <v>0.10610319094925093</v>
      </c>
      <c r="AQ141" s="124">
        <f t="shared" si="30"/>
        <v>0.18806306209176599</v>
      </c>
      <c r="AR141" s="124">
        <f t="shared" si="31"/>
        <v>4.6809730941426618E-2</v>
      </c>
      <c r="AS141" s="124">
        <f t="shared" si="32"/>
        <v>0.10465438935139143</v>
      </c>
      <c r="AT141" s="124">
        <f t="shared" si="33"/>
        <v>0.18450002034120333</v>
      </c>
      <c r="AU141" s="124">
        <f t="shared" si="34"/>
        <v>8.7734442061491308E-2</v>
      </c>
      <c r="AV141" s="124">
        <f t="shared" si="35"/>
        <v>4.2098223667817333E-2</v>
      </c>
      <c r="AW141" s="124">
        <f t="shared" si="36"/>
        <v>6.583603388800742E-2</v>
      </c>
      <c r="AX141" s="124">
        <f t="shared" si="37"/>
        <v>0.99999999999999978</v>
      </c>
      <c r="AY141" s="124">
        <f>SUMPRODUCT(AN141:AW141,幕後結果_最佳化!$Z$1005:$AI$1005)</f>
        <v>-1.5258663881597676E-2</v>
      </c>
      <c r="AZ141" s="124">
        <f>(SUMPRODUCT(AN141:AW141,MMULT(AN141:AW141,幕後結果!$AB$9:$AK$18)))*252</f>
        <v>6.9115784418483067E-2</v>
      </c>
      <c r="BA141" s="124">
        <f t="shared" si="38"/>
        <v>0.26289881022645017</v>
      </c>
      <c r="BB141" s="119">
        <f t="shared" si="39"/>
        <v>-0.22122071922464087</v>
      </c>
      <c r="BC141" s="56"/>
      <c r="BD141" s="56"/>
    </row>
    <row r="142" spans="1:56">
      <c r="A142" s="91">
        <v>141</v>
      </c>
      <c r="B142" s="120">
        <v>0.18208091746935007</v>
      </c>
      <c r="C142" s="120">
        <v>0.34211544359853741</v>
      </c>
      <c r="D142" s="120">
        <v>0.9081398198967674</v>
      </c>
      <c r="E142" s="120">
        <v>0.63731322788050493</v>
      </c>
      <c r="F142" s="120">
        <v>0.58474981376711321</v>
      </c>
      <c r="G142" s="120">
        <v>0.13911870060115428</v>
      </c>
      <c r="H142" s="120">
        <v>0.24662136135159662</v>
      </c>
      <c r="I142" s="120">
        <v>0.71726266424740448</v>
      </c>
      <c r="J142" s="120">
        <v>0.15719437150005588</v>
      </c>
      <c r="K142" s="100">
        <v>0.15639372979504262</v>
      </c>
      <c r="L142" s="101"/>
      <c r="M142" s="102">
        <v>141</v>
      </c>
      <c r="N142" s="123">
        <v>-0.9074633257101391</v>
      </c>
      <c r="O142" s="123">
        <v>-0.40669653299882708</v>
      </c>
      <c r="P142" s="123">
        <v>1.3293868918183089</v>
      </c>
      <c r="Q142" s="123">
        <v>0.35128633683034011</v>
      </c>
      <c r="R142" s="123">
        <v>0.21405986622882878</v>
      </c>
      <c r="S142" s="123">
        <v>-1.0842873750973152</v>
      </c>
      <c r="T142" s="123">
        <v>-0.68516037910888472</v>
      </c>
      <c r="U142" s="120">
        <v>0.57472888136681444</v>
      </c>
      <c r="V142" s="120">
        <v>-1.0060557706963651</v>
      </c>
      <c r="W142" s="94">
        <v>-1.0093903604950383</v>
      </c>
      <c r="X142" s="56"/>
      <c r="Y142" s="95">
        <v>141</v>
      </c>
      <c r="Z142" s="120">
        <f>(幕後結果!$AB$2+幕後結果!$AB$4*幕後結果_最佳化!$N1143)*12/3</f>
        <v>-1.1749517771326043</v>
      </c>
      <c r="AA142" s="120">
        <f>(幕後結果!$AC$2+幕後結果!$AC$4*幕後結果_最佳化!$O1143)*12/3</f>
        <v>0.40331816726527059</v>
      </c>
      <c r="AB142" s="120">
        <f>(幕後結果!$AD$2+幕後結果!$AD$4*幕後結果_最佳化!$P1143)*12/3</f>
        <v>-0.56476272466484423</v>
      </c>
      <c r="AC142" s="120">
        <f>(幕後結果!$AE$2+幕後結果!$AE$4*幕後結果_最佳化!$Q1143)*12/3</f>
        <v>0.45793796475643389</v>
      </c>
      <c r="AD142" s="120">
        <f>(幕後結果!$AF$2+幕後結果!$AF$4*幕後結果_最佳化!$R1143)*12/3</f>
        <v>-0.43178974013959581</v>
      </c>
      <c r="AE142" s="120">
        <f>(幕後結果!$AG$2+幕後結果!$AG$4*幕後結果_最佳化!$S1143)*12/3</f>
        <v>-2.1361566108732966</v>
      </c>
      <c r="AF142" s="120">
        <f>(幕後結果!$AH$2+幕後結果!$AH$4*幕後結果_最佳化!$T1143)*12/3</f>
        <v>-0.48233242961914619</v>
      </c>
      <c r="AG142" s="120">
        <f>(幕後結果!$AI$2+幕後結果!$AI$4*幕後結果_最佳化!$U1143)*12/3</f>
        <v>-7.0077772717357822E-2</v>
      </c>
      <c r="AH142" s="120">
        <f>(幕後結果!$AJ$2+幕後結果!$AJ$4*幕後結果_最佳化!$V1143)*12/3</f>
        <v>-3.0324920504929858</v>
      </c>
      <c r="AI142" s="96">
        <f>(幕後結果!$AK$2+幕後結果!$AK$4*幕後結果_最佳化!$W1143)*12/3</f>
        <v>0.35651710088567673</v>
      </c>
      <c r="AJ142" s="56"/>
      <c r="AK142" s="56"/>
      <c r="AL142" s="56"/>
      <c r="AM142" s="104">
        <v>141</v>
      </c>
      <c r="AN142" s="124">
        <f t="shared" si="27"/>
        <v>5.7010938439510529E-2</v>
      </c>
      <c r="AO142" s="124">
        <f t="shared" si="28"/>
        <v>0.1448104872060835</v>
      </c>
      <c r="AP142" s="124">
        <f t="shared" si="29"/>
        <v>0.16579326254194476</v>
      </c>
      <c r="AQ142" s="124">
        <f t="shared" si="30"/>
        <v>0.16711583279681766</v>
      </c>
      <c r="AR142" s="124">
        <f t="shared" si="31"/>
        <v>8.8857362211861884E-2</v>
      </c>
      <c r="AS142" s="124">
        <f t="shared" si="32"/>
        <v>2.529190455343772E-2</v>
      </c>
      <c r="AT142" s="124">
        <f t="shared" si="33"/>
        <v>0.16435394981840543</v>
      </c>
      <c r="AU142" s="124">
        <f t="shared" si="34"/>
        <v>0.12734296588209007</v>
      </c>
      <c r="AV142" s="124">
        <f t="shared" si="35"/>
        <v>2.8076578818788302E-2</v>
      </c>
      <c r="AW142" s="124">
        <f t="shared" si="36"/>
        <v>3.1346717731060209E-2</v>
      </c>
      <c r="AX142" s="124">
        <f t="shared" si="37"/>
        <v>1.0000000000000002</v>
      </c>
      <c r="AY142" s="124">
        <f>SUMPRODUCT(AN142:AW142,幕後結果_最佳化!$Z$1005:$AI$1005)</f>
        <v>6.7963426017324996E-2</v>
      </c>
      <c r="AZ142" s="124">
        <f>(SUMPRODUCT(AN142:AW142,MMULT(AN142:AW142,幕後結果!$AB$9:$AK$18)))*252</f>
        <v>7.4080912685032821E-2</v>
      </c>
      <c r="BA142" s="124">
        <f t="shared" si="38"/>
        <v>0.27217809001650523</v>
      </c>
      <c r="BB142" s="119">
        <f t="shared" si="39"/>
        <v>9.2084656835548798E-2</v>
      </c>
      <c r="BC142" s="56"/>
      <c r="BD142" s="56"/>
    </row>
    <row r="143" spans="1:56">
      <c r="A143" s="91">
        <v>142</v>
      </c>
      <c r="B143" s="120">
        <v>0.36466907496612455</v>
      </c>
      <c r="C143" s="120">
        <v>0.70706108485822816</v>
      </c>
      <c r="D143" s="120">
        <v>0.6170549834326966</v>
      </c>
      <c r="E143" s="120">
        <v>0.1720756434940236</v>
      </c>
      <c r="F143" s="120">
        <v>9.7952153113689544E-3</v>
      </c>
      <c r="G143" s="120">
        <v>0.55799871530468459</v>
      </c>
      <c r="H143" s="120">
        <v>0.66139019889089923</v>
      </c>
      <c r="I143" s="120">
        <v>0.55179406578690982</v>
      </c>
      <c r="J143" s="120">
        <v>0.92106845520811365</v>
      </c>
      <c r="K143" s="100">
        <v>0.32681083109957987</v>
      </c>
      <c r="L143" s="101"/>
      <c r="M143" s="102">
        <v>142</v>
      </c>
      <c r="N143" s="123">
        <v>-0.34600607405398082</v>
      </c>
      <c r="O143" s="123">
        <v>0.54481926090162025</v>
      </c>
      <c r="P143" s="123">
        <v>0.29775516917666656</v>
      </c>
      <c r="Q143" s="123">
        <v>-0.94599470490773363</v>
      </c>
      <c r="R143" s="123">
        <v>-2.3341010636735988</v>
      </c>
      <c r="S143" s="123">
        <v>0.14589716532245464</v>
      </c>
      <c r="T143" s="123">
        <v>0.4162602143850937</v>
      </c>
      <c r="U143" s="120">
        <v>0.1301953563252751</v>
      </c>
      <c r="V143" s="120">
        <v>1.4122950966260881</v>
      </c>
      <c r="W143" s="94">
        <v>-0.44873662310810974</v>
      </c>
      <c r="X143" s="56"/>
      <c r="Y143" s="95">
        <v>142</v>
      </c>
      <c r="Z143" s="120">
        <f>(幕後結果!$AB$2+幕後結果!$AB$4*幕後結果_最佳化!$N1144)*12/3</f>
        <v>-0.47787430350399535</v>
      </c>
      <c r="AA143" s="120">
        <f>(幕後結果!$AC$2+幕後結果!$AC$4*幕後結果_最佳化!$O1144)*12/3</f>
        <v>1.7559964975833691</v>
      </c>
      <c r="AB143" s="120">
        <f>(幕後結果!$AD$2+幕後結果!$AD$4*幕後結果_最佳化!$P1144)*12/3</f>
        <v>-0.64123755311361885</v>
      </c>
      <c r="AC143" s="120">
        <f>(幕後結果!$AE$2+幕後結果!$AE$4*幕後結果_最佳化!$Q1144)*12/3</f>
        <v>-0.47895798039082482</v>
      </c>
      <c r="AD143" s="120">
        <f>(幕後結果!$AF$2+幕後結果!$AF$4*幕後結果_最佳化!$R1144)*12/3</f>
        <v>-2.063442644639915</v>
      </c>
      <c r="AE143" s="120">
        <f>(幕後結果!$AG$2+幕後結果!$AG$4*幕後結果_最佳化!$S1144)*12/3</f>
        <v>-1.1293622450294585</v>
      </c>
      <c r="AF143" s="120">
        <f>(幕後結果!$AH$2+幕後結果!$AH$4*幕後結果_最佳化!$T1144)*12/3</f>
        <v>0.36909852685649097</v>
      </c>
      <c r="AG143" s="120">
        <f>(幕後結果!$AI$2+幕後結果!$AI$4*幕後結果_最佳化!$U1144)*12/3</f>
        <v>-0.59323093841120988</v>
      </c>
      <c r="AH143" s="120">
        <f>(幕後結果!$AJ$2+幕後結果!$AJ$4*幕後結果_最佳化!$V1144)*12/3</f>
        <v>-0.64300672361102862</v>
      </c>
      <c r="AI143" s="96">
        <f>(幕後結果!$AK$2+幕後結果!$AK$4*幕後結果_最佳化!$W1144)*12/3</f>
        <v>0.1156608465012624</v>
      </c>
      <c r="AJ143" s="56"/>
      <c r="AK143" s="56"/>
      <c r="AL143" s="56"/>
      <c r="AM143" s="104">
        <v>142</v>
      </c>
      <c r="AN143" s="124">
        <f t="shared" si="27"/>
        <v>2.7662538872860243E-2</v>
      </c>
      <c r="AO143" s="124">
        <f t="shared" si="28"/>
        <v>0.11101528998763902</v>
      </c>
      <c r="AP143" s="124">
        <f t="shared" si="29"/>
        <v>0.16043603185478267</v>
      </c>
      <c r="AQ143" s="124">
        <f t="shared" si="30"/>
        <v>0.14438753341916016</v>
      </c>
      <c r="AR143" s="124">
        <f t="shared" si="31"/>
        <v>8.9323525788333386E-2</v>
      </c>
      <c r="AS143" s="124">
        <f t="shared" si="32"/>
        <v>9.4819758036768925E-2</v>
      </c>
      <c r="AT143" s="124">
        <f t="shared" si="33"/>
        <v>6.641289808928405E-2</v>
      </c>
      <c r="AU143" s="124">
        <f t="shared" si="34"/>
        <v>0.15237493508890379</v>
      </c>
      <c r="AV143" s="124">
        <f t="shared" si="35"/>
        <v>9.0128359105571734E-3</v>
      </c>
      <c r="AW143" s="124">
        <f t="shared" si="36"/>
        <v>0.14455465295171072</v>
      </c>
      <c r="AX143" s="124">
        <f t="shared" si="37"/>
        <v>1</v>
      </c>
      <c r="AY143" s="124">
        <f>SUMPRODUCT(AN143:AW143,幕後結果_最佳化!$Z$1005:$AI$1005)</f>
        <v>1.4456451462759146E-2</v>
      </c>
      <c r="AZ143" s="124">
        <f>(SUMPRODUCT(AN143:AW143,MMULT(AN143:AW143,幕後結果!$AB$9:$AK$18)))*252</f>
        <v>5.8959467973165675E-2</v>
      </c>
      <c r="BA143" s="124">
        <f t="shared" si="38"/>
        <v>0.24281570783861095</v>
      </c>
      <c r="BB143" s="119">
        <f t="shared" si="39"/>
        <v>-0.11714047987433353</v>
      </c>
      <c r="BC143" s="56"/>
      <c r="BD143" s="56"/>
    </row>
    <row r="144" spans="1:56">
      <c r="A144" s="91">
        <v>143</v>
      </c>
      <c r="B144" s="120">
        <v>0.73176148783723516</v>
      </c>
      <c r="C144" s="120">
        <v>0.18025229937628806</v>
      </c>
      <c r="D144" s="120">
        <v>0.22005903681865435</v>
      </c>
      <c r="E144" s="120">
        <v>0.1659964493437851</v>
      </c>
      <c r="F144" s="120">
        <v>0.9592466728671718</v>
      </c>
      <c r="G144" s="120">
        <v>0.71953594600403692</v>
      </c>
      <c r="H144" s="120">
        <v>0.47139520148248693</v>
      </c>
      <c r="I144" s="120">
        <v>0.65256135720151498</v>
      </c>
      <c r="J144" s="120">
        <v>0.14483522152014938</v>
      </c>
      <c r="K144" s="100">
        <v>0.54674455955580448</v>
      </c>
      <c r="L144" s="101"/>
      <c r="M144" s="102">
        <v>143</v>
      </c>
      <c r="N144" s="123">
        <v>0.61814915243527713</v>
      </c>
      <c r="O144" s="123">
        <v>-0.91440400386680143</v>
      </c>
      <c r="P144" s="123">
        <v>-0.77199384386130743</v>
      </c>
      <c r="Q144" s="123">
        <v>-0.97010752465461947</v>
      </c>
      <c r="R144" s="123">
        <v>1.7420102297009696</v>
      </c>
      <c r="S144" s="123">
        <v>0.58146350476306896</v>
      </c>
      <c r="T144" s="123">
        <v>-7.1763145290754976E-2</v>
      </c>
      <c r="U144" s="120">
        <v>0.39224488082296738</v>
      </c>
      <c r="V144" s="120">
        <v>-1.0588448524907004</v>
      </c>
      <c r="W144" s="94">
        <v>0.11744063990480626</v>
      </c>
      <c r="X144" s="56"/>
      <c r="Y144" s="95">
        <v>143</v>
      </c>
      <c r="Z144" s="120">
        <f>(幕後結果!$AB$2+幕後結果!$AB$4*幕後結果_最佳化!$N1145)*12/3</f>
        <v>0.7191730006041116</v>
      </c>
      <c r="AA144" s="120">
        <f>(幕後結果!$AC$2+幕後結果!$AC$4*幕後結果_最佳化!$O1145)*12/3</f>
        <v>0.88439061045715095</v>
      </c>
      <c r="AB144" s="120">
        <f>(幕後結果!$AD$2+幕後結果!$AD$4*幕後結果_最佳化!$P1145)*12/3</f>
        <v>-1.3178293993683132</v>
      </c>
      <c r="AC144" s="120">
        <f>(幕後結果!$AE$2+幕後結果!$AE$4*幕後結果_最佳化!$Q1145)*12/3</f>
        <v>-0.16697352919730502</v>
      </c>
      <c r="AD144" s="120">
        <f>(幕後結果!$AF$2+幕後結果!$AF$4*幕後結果_最佳化!$R1145)*12/3</f>
        <v>0.34216563223695856</v>
      </c>
      <c r="AE144" s="120">
        <f>(幕後結果!$AG$2+幕後結果!$AG$4*幕後結果_最佳化!$S1145)*12/3</f>
        <v>0.18442522080895896</v>
      </c>
      <c r="AF144" s="120">
        <f>(幕後結果!$AH$2+幕後結果!$AH$4*幕後結果_最佳化!$T1145)*12/3</f>
        <v>0.32928598072166387</v>
      </c>
      <c r="AG144" s="120">
        <f>(幕後結果!$AI$2+幕後結果!$AI$4*幕後結果_最佳化!$U1145)*12/3</f>
        <v>-7.8223462573723646E-2</v>
      </c>
      <c r="AH144" s="120">
        <f>(幕後結果!$AJ$2+幕後結果!$AJ$4*幕後結果_最佳化!$V1145)*12/3</f>
        <v>-2.1977058561163649</v>
      </c>
      <c r="AI144" s="96">
        <f>(幕後結果!$AK$2+幕後結果!$AK$4*幕後結果_最佳化!$W1145)*12/3</f>
        <v>0.88201508633801973</v>
      </c>
      <c r="AJ144" s="56"/>
      <c r="AK144" s="56"/>
      <c r="AL144" s="56"/>
      <c r="AM144" s="104">
        <v>143</v>
      </c>
      <c r="AN144" s="124">
        <f t="shared" si="27"/>
        <v>0.11607415617781856</v>
      </c>
      <c r="AO144" s="124">
        <f t="shared" si="28"/>
        <v>0.1949358621317854</v>
      </c>
      <c r="AP144" s="124">
        <f t="shared" si="29"/>
        <v>9.9762842688794345E-2</v>
      </c>
      <c r="AQ144" s="124">
        <f t="shared" si="30"/>
        <v>7.8940584226988575E-2</v>
      </c>
      <c r="AR144" s="124">
        <f t="shared" si="31"/>
        <v>1.7013598094043562E-2</v>
      </c>
      <c r="AS144" s="124">
        <f t="shared" si="32"/>
        <v>0.17444387376548451</v>
      </c>
      <c r="AT144" s="124">
        <f t="shared" si="33"/>
        <v>2.366214784887348E-2</v>
      </c>
      <c r="AU144" s="124">
        <f t="shared" si="34"/>
        <v>6.6997648460808329E-2</v>
      </c>
      <c r="AV144" s="124">
        <f t="shared" si="35"/>
        <v>9.0585412729882839E-2</v>
      </c>
      <c r="AW144" s="124">
        <f t="shared" si="36"/>
        <v>0.13758387387552035</v>
      </c>
      <c r="AX144" s="124">
        <f t="shared" si="37"/>
        <v>1</v>
      </c>
      <c r="AY144" s="124">
        <f>SUMPRODUCT(AN144:AW144,幕後結果_最佳化!$Z$1005:$AI$1005)</f>
        <v>-2.8247328603881017E-2</v>
      </c>
      <c r="AZ144" s="124">
        <f>(SUMPRODUCT(AN144:AW144,MMULT(AN144:AW144,幕後結果!$AB$9:$AK$18)))*252</f>
        <v>8.2038700157447589E-2</v>
      </c>
      <c r="BA144" s="124">
        <f t="shared" si="38"/>
        <v>0.28642398670056873</v>
      </c>
      <c r="BB144" s="119">
        <f t="shared" si="39"/>
        <v>-0.24839863945563795</v>
      </c>
      <c r="BC144" s="56"/>
      <c r="BD144" s="56"/>
    </row>
    <row r="145" spans="1:56">
      <c r="A145" s="91">
        <v>144</v>
      </c>
      <c r="B145" s="120">
        <v>3.0059019373091855E-2</v>
      </c>
      <c r="C145" s="120">
        <v>0.4899251497200392</v>
      </c>
      <c r="D145" s="120">
        <v>0.91669988961401394</v>
      </c>
      <c r="E145" s="120">
        <v>4.2337254743405106E-2</v>
      </c>
      <c r="F145" s="120">
        <v>0.87092830297225721</v>
      </c>
      <c r="G145" s="120">
        <v>0.97996405153247945</v>
      </c>
      <c r="H145" s="120">
        <v>0.73858773736510241</v>
      </c>
      <c r="I145" s="120">
        <v>0.58693519556007634</v>
      </c>
      <c r="J145" s="120">
        <v>0.2233707679618866</v>
      </c>
      <c r="K145" s="100">
        <v>0.95234510318473586</v>
      </c>
      <c r="L145" s="101"/>
      <c r="M145" s="102">
        <v>144</v>
      </c>
      <c r="N145" s="123">
        <v>-1.8799269179755413</v>
      </c>
      <c r="O145" s="123">
        <v>-2.5256589494190337E-2</v>
      </c>
      <c r="P145" s="123">
        <v>1.3832108599763078</v>
      </c>
      <c r="Q145" s="123">
        <v>-1.7241846766992448</v>
      </c>
      <c r="R145" s="123">
        <v>1.1307902276170179</v>
      </c>
      <c r="S145" s="123">
        <v>2.0530070173215798</v>
      </c>
      <c r="T145" s="123">
        <v>0.63899755068434416</v>
      </c>
      <c r="U145" s="120">
        <v>0.2196681532459791</v>
      </c>
      <c r="V145" s="120">
        <v>-0.76085858783186278</v>
      </c>
      <c r="W145" s="94">
        <v>1.6680298888033638</v>
      </c>
      <c r="X145" s="56"/>
      <c r="Y145" s="95">
        <v>144</v>
      </c>
      <c r="Z145" s="120">
        <f>(幕後結果!$AB$2+幕後結果!$AB$4*幕後結果_最佳化!$N1146)*12/3</f>
        <v>-2.3823143360675632</v>
      </c>
      <c r="AA145" s="120">
        <f>(幕後結果!$AC$2+幕後結果!$AC$4*幕後結果_最佳化!$O1146)*12/3</f>
        <v>0.15637792743278278</v>
      </c>
      <c r="AB145" s="120">
        <f>(幕後結果!$AD$2+幕後結果!$AD$4*幕後結果_最佳化!$P1146)*12/3</f>
        <v>-1.4056477135929368</v>
      </c>
      <c r="AC145" s="120">
        <f>(幕後結果!$AE$2+幕後結果!$AE$4*幕後結果_最佳化!$Q1146)*12/3</f>
        <v>-1.6476991072728435</v>
      </c>
      <c r="AD145" s="120">
        <f>(幕後結果!$AF$2+幕後結果!$AF$4*幕後結果_最佳化!$R1146)*12/3</f>
        <v>-0.33151505507387469</v>
      </c>
      <c r="AE145" s="120">
        <f>(幕後結果!$AG$2+幕後結果!$AG$4*幕後結果_最佳化!$S1146)*12/3</f>
        <v>1.1065380484007123</v>
      </c>
      <c r="AF145" s="120">
        <f>(幕後結果!$AH$2+幕後結果!$AH$4*幕後結果_最佳化!$T1146)*12/3</f>
        <v>0.60305911522764233</v>
      </c>
      <c r="AG145" s="120">
        <f>(幕後結果!$AI$2+幕後結果!$AI$4*幕後結果_最佳化!$U1146)*12/3</f>
        <v>-0.12809187335640188</v>
      </c>
      <c r="AH145" s="120">
        <f>(幕後結果!$AJ$2+幕後結果!$AJ$4*幕後結果_最佳化!$V1146)*12/3</f>
        <v>-2.0666485405765571</v>
      </c>
      <c r="AI145" s="96">
        <f>(幕後結果!$AK$2+幕後結果!$AK$4*幕後結果_最佳化!$W1146)*12/3</f>
        <v>1.6129267890143344</v>
      </c>
      <c r="AJ145" s="56"/>
      <c r="AK145" s="56"/>
      <c r="AL145" s="56"/>
      <c r="AM145" s="104">
        <v>144</v>
      </c>
      <c r="AN145" s="124">
        <f t="shared" si="27"/>
        <v>6.2279835194450767E-2</v>
      </c>
      <c r="AO145" s="124">
        <f t="shared" si="28"/>
        <v>5.3558260932824446E-2</v>
      </c>
      <c r="AP145" s="124">
        <f t="shared" si="29"/>
        <v>0.20172521113813396</v>
      </c>
      <c r="AQ145" s="124">
        <f t="shared" si="30"/>
        <v>4.3869220569983783E-2</v>
      </c>
      <c r="AR145" s="124">
        <f t="shared" si="31"/>
        <v>8.5988425986953068E-2</v>
      </c>
      <c r="AS145" s="124">
        <f t="shared" si="32"/>
        <v>0.1515002256053698</v>
      </c>
      <c r="AT145" s="124">
        <f t="shared" si="33"/>
        <v>6.51154640350425E-3</v>
      </c>
      <c r="AU145" s="124">
        <f t="shared" si="34"/>
        <v>0.20166021801459544</v>
      </c>
      <c r="AV145" s="124">
        <f t="shared" si="35"/>
        <v>2.3606713136093829E-2</v>
      </c>
      <c r="AW145" s="124">
        <f t="shared" si="36"/>
        <v>0.16930034301809066</v>
      </c>
      <c r="AX145" s="124">
        <f t="shared" si="37"/>
        <v>1</v>
      </c>
      <c r="AY145" s="124">
        <f>SUMPRODUCT(AN145:AW145,幕後結果_最佳化!$Z$1005:$AI$1005)</f>
        <v>-0.24205991718157827</v>
      </c>
      <c r="AZ145" s="124">
        <f>(SUMPRODUCT(AN145:AW145,MMULT(AN145:AW145,幕後結果!$AB$9:$AK$18)))*252</f>
        <v>6.4591392736639719E-2</v>
      </c>
      <c r="BA145" s="124">
        <f t="shared" si="38"/>
        <v>0.2541483675663484</v>
      </c>
      <c r="BB145" s="119">
        <f t="shared" si="39"/>
        <v>-1.1212344974326311</v>
      </c>
      <c r="BC145" s="56"/>
      <c r="BD145" s="56"/>
    </row>
    <row r="146" spans="1:56">
      <c r="A146" s="91">
        <v>145</v>
      </c>
      <c r="B146" s="120">
        <v>0.75864913486563301</v>
      </c>
      <c r="C146" s="120">
        <v>0.24706774662745357</v>
      </c>
      <c r="D146" s="120">
        <v>0.37738824187733044</v>
      </c>
      <c r="E146" s="120">
        <v>0.70953621461618721</v>
      </c>
      <c r="F146" s="120">
        <v>0.42915010756728456</v>
      </c>
      <c r="G146" s="120">
        <v>0.1207511045290357</v>
      </c>
      <c r="H146" s="120">
        <v>0.34959966937294906</v>
      </c>
      <c r="I146" s="120">
        <v>0.53727281586647768</v>
      </c>
      <c r="J146" s="120">
        <v>0.70445736879230547</v>
      </c>
      <c r="K146" s="100">
        <v>0.92595668763703398</v>
      </c>
      <c r="L146" s="101"/>
      <c r="M146" s="102">
        <v>145</v>
      </c>
      <c r="N146" s="123">
        <v>0.70196381439504063</v>
      </c>
      <c r="O146" s="123">
        <v>-0.68374612275045366</v>
      </c>
      <c r="P146" s="123">
        <v>-0.31234744854658902</v>
      </c>
      <c r="Q146" s="123">
        <v>0.55203033381630007</v>
      </c>
      <c r="R146" s="123">
        <v>-0.17853833841548009</v>
      </c>
      <c r="S146" s="123">
        <v>-1.1712402790448091</v>
      </c>
      <c r="T146" s="123">
        <v>-0.38640150087004299</v>
      </c>
      <c r="U146" s="120">
        <v>9.3565434657869137E-2</v>
      </c>
      <c r="V146" s="120">
        <v>0.53726400912092087</v>
      </c>
      <c r="W146" s="94">
        <v>1.446323010297722</v>
      </c>
      <c r="X146" s="56"/>
      <c r="Y146" s="95">
        <v>145</v>
      </c>
      <c r="Z146" s="120">
        <f>(幕後結果!$AB$2+幕後結果!$AB$4*幕後結果_最佳化!$N1147)*12/3</f>
        <v>0.82323312742517929</v>
      </c>
      <c r="AA146" s="120">
        <f>(幕後結果!$AC$2+幕後結果!$AC$4*幕後結果_最佳化!$O1147)*12/3</f>
        <v>1.1778355917370342</v>
      </c>
      <c r="AB146" s="120">
        <f>(幕後結果!$AD$2+幕後結果!$AD$4*幕後結果_最佳化!$P1147)*12/3</f>
        <v>-0.65070130312194441</v>
      </c>
      <c r="AC146" s="120">
        <f>(幕後結果!$AE$2+幕後結果!$AE$4*幕後結果_最佳化!$Q1147)*12/3</f>
        <v>1.1690573868465857</v>
      </c>
      <c r="AD146" s="120">
        <f>(幕後結果!$AF$2+幕後結果!$AF$4*幕後結果_最佳化!$R1147)*12/3</f>
        <v>-0.49624992204116164</v>
      </c>
      <c r="AE146" s="120">
        <f>(幕後結果!$AG$2+幕後結果!$AG$4*幕後結果_最佳化!$S1147)*12/3</f>
        <v>-1.9895611706699743</v>
      </c>
      <c r="AF146" s="120">
        <f>(幕後結果!$AH$2+幕後結果!$AH$4*幕後結果_最佳化!$T1147)*12/3</f>
        <v>5.0525139761545268E-2</v>
      </c>
      <c r="AG146" s="120">
        <f>(幕後結果!$AI$2+幕後結果!$AI$4*幕後結果_最佳化!$U1147)*12/3</f>
        <v>-0.34258299948242837</v>
      </c>
      <c r="AH146" s="120">
        <f>(幕後結果!$AJ$2+幕後結果!$AJ$4*幕後結果_最佳化!$V1147)*12/3</f>
        <v>-0.99140099334998111</v>
      </c>
      <c r="AI146" s="96">
        <f>(幕後結果!$AK$2+幕後結果!$AK$4*幕後結果_最佳化!$W1147)*12/3</f>
        <v>1.2249511341922739</v>
      </c>
      <c r="AJ146" s="56"/>
      <c r="AK146" s="56"/>
      <c r="AL146" s="56"/>
      <c r="AM146" s="104">
        <v>145</v>
      </c>
      <c r="AN146" s="124">
        <f t="shared" si="27"/>
        <v>0.12913333254161469</v>
      </c>
      <c r="AO146" s="124">
        <f t="shared" si="28"/>
        <v>4.0074541134569618E-2</v>
      </c>
      <c r="AP146" s="124">
        <f t="shared" si="29"/>
        <v>3.6381834219717794E-2</v>
      </c>
      <c r="AQ146" s="124">
        <f t="shared" si="30"/>
        <v>0.17503839572530969</v>
      </c>
      <c r="AR146" s="124">
        <f t="shared" si="31"/>
        <v>0.10856167527046216</v>
      </c>
      <c r="AS146" s="124">
        <f t="shared" si="32"/>
        <v>0.20623583392455186</v>
      </c>
      <c r="AT146" s="124">
        <f t="shared" si="33"/>
        <v>0.10854159357094122</v>
      </c>
      <c r="AU146" s="124">
        <f t="shared" si="34"/>
        <v>5.5598191831212534E-2</v>
      </c>
      <c r="AV146" s="124">
        <f t="shared" si="35"/>
        <v>9.8057230885636761E-3</v>
      </c>
      <c r="AW146" s="124">
        <f t="shared" si="36"/>
        <v>0.13062887869305703</v>
      </c>
      <c r="AX146" s="124">
        <f t="shared" si="37"/>
        <v>1.0000000000000002</v>
      </c>
      <c r="AY146" s="124">
        <f>SUMPRODUCT(AN146:AW146,幕後結果_最佳化!$Z$1005:$AI$1005)</f>
        <v>-4.9880620524899777E-2</v>
      </c>
      <c r="AZ146" s="124">
        <f>(SUMPRODUCT(AN146:AW146,MMULT(AN146:AW146,幕後結果!$AB$9:$AK$18)))*252</f>
        <v>5.8324546649970693E-2</v>
      </c>
      <c r="BA146" s="124">
        <f t="shared" si="38"/>
        <v>0.24150475492207332</v>
      </c>
      <c r="BB146" s="119">
        <f t="shared" si="39"/>
        <v>-0.38417719996791544</v>
      </c>
      <c r="BC146" s="56"/>
      <c r="BD146" s="56"/>
    </row>
    <row r="147" spans="1:56">
      <c r="A147" s="91">
        <v>146</v>
      </c>
      <c r="B147" s="120">
        <v>0.67934353606839615</v>
      </c>
      <c r="C147" s="120">
        <v>0.908653369028527</v>
      </c>
      <c r="D147" s="120">
        <v>0.1224541591767847</v>
      </c>
      <c r="E147" s="120">
        <v>3.406448608403867E-2</v>
      </c>
      <c r="F147" s="120">
        <v>0.46553204283021898</v>
      </c>
      <c r="G147" s="120">
        <v>8.1697108431693977E-2</v>
      </c>
      <c r="H147" s="120">
        <v>0.85124785899101907</v>
      </c>
      <c r="I147" s="120">
        <v>0.49482029522987281</v>
      </c>
      <c r="J147" s="120">
        <v>0.11998281259267141</v>
      </c>
      <c r="K147" s="100">
        <v>0.9269444624591574</v>
      </c>
      <c r="L147" s="101"/>
      <c r="M147" s="102">
        <v>146</v>
      </c>
      <c r="N147" s="123">
        <v>0.46586389261151073</v>
      </c>
      <c r="O147" s="123">
        <v>1.3325081597393393</v>
      </c>
      <c r="P147" s="123">
        <v>-1.1628057631954747</v>
      </c>
      <c r="Q147" s="123">
        <v>-1.8241528190303922</v>
      </c>
      <c r="R147" s="123">
        <v>-8.6506127037737426E-2</v>
      </c>
      <c r="S147" s="123">
        <v>-1.3937463414346967</v>
      </c>
      <c r="T147" s="123">
        <v>1.0418002849487535</v>
      </c>
      <c r="U147" s="120">
        <v>-1.2983959234710674E-2</v>
      </c>
      <c r="V147" s="120">
        <v>-1.1750727160483516</v>
      </c>
      <c r="W147" s="94">
        <v>1.4534059512892223</v>
      </c>
      <c r="X147" s="56"/>
      <c r="Y147" s="95">
        <v>146</v>
      </c>
      <c r="Z147" s="120">
        <f>(幕後結果!$AB$2+幕後結果!$AB$4*幕後結果_最佳化!$N1148)*12/3</f>
        <v>0.53010317582992306</v>
      </c>
      <c r="AA147" s="120">
        <f>(幕後結果!$AC$2+幕後結果!$AC$4*幕後結果_最佳化!$O1148)*12/3</f>
        <v>3.1045100362527847</v>
      </c>
      <c r="AB147" s="120">
        <f>(幕後結果!$AD$2+幕後結果!$AD$4*幕後結果_最佳化!$P1148)*12/3</f>
        <v>-0.96248936410225505</v>
      </c>
      <c r="AC147" s="120">
        <f>(幕後結果!$AE$2+幕後結果!$AE$4*幕後結果_最佳化!$Q1148)*12/3</f>
        <v>-0.9611423307590613</v>
      </c>
      <c r="AD147" s="120">
        <f>(幕後結果!$AF$2+幕後結果!$AF$4*幕後結果_最佳化!$R1148)*12/3</f>
        <v>-0.69052098953738827</v>
      </c>
      <c r="AE147" s="120">
        <f>(幕後結果!$AG$2+幕後結果!$AG$4*幕後結果_最佳化!$S1148)*12/3</f>
        <v>-1.9814442062712454</v>
      </c>
      <c r="AF147" s="120">
        <f>(幕後結果!$AH$2+幕後結果!$AH$4*幕後結果_最佳化!$T1148)*12/3</f>
        <v>0.80700209098013265</v>
      </c>
      <c r="AG147" s="120">
        <f>(幕後結果!$AI$2+幕後結果!$AI$4*幕後結果_最佳化!$U1148)*12/3</f>
        <v>-0.57663930880954362</v>
      </c>
      <c r="AH147" s="120">
        <f>(幕後結果!$AJ$2+幕後結果!$AJ$4*幕後結果_最佳化!$V1148)*12/3</f>
        <v>-4.1625912569177252</v>
      </c>
      <c r="AI147" s="96">
        <f>(幕後結果!$AK$2+幕後結果!$AK$4*幕後結果_最佳化!$W1148)*12/3</f>
        <v>1.3832786232707956</v>
      </c>
      <c r="AJ147" s="56"/>
      <c r="AK147" s="56"/>
      <c r="AL147" s="56"/>
      <c r="AM147" s="104">
        <v>146</v>
      </c>
      <c r="AN147" s="124">
        <f t="shared" si="27"/>
        <v>2.7545331184477131E-2</v>
      </c>
      <c r="AO147" s="124">
        <f t="shared" si="28"/>
        <v>8.4465010459201351E-2</v>
      </c>
      <c r="AP147" s="124">
        <f t="shared" si="29"/>
        <v>0.10776397489976923</v>
      </c>
      <c r="AQ147" s="124">
        <f t="shared" si="30"/>
        <v>6.062026993407308E-2</v>
      </c>
      <c r="AR147" s="124">
        <f t="shared" si="31"/>
        <v>0.12161925337454799</v>
      </c>
      <c r="AS147" s="124">
        <f t="shared" si="32"/>
        <v>0.1277765452011328</v>
      </c>
      <c r="AT147" s="124">
        <f t="shared" si="33"/>
        <v>0.12920009660279316</v>
      </c>
      <c r="AU147" s="124">
        <f t="shared" si="34"/>
        <v>0.10466678553494797</v>
      </c>
      <c r="AV147" s="124">
        <f t="shared" si="35"/>
        <v>0.10017181293276348</v>
      </c>
      <c r="AW147" s="124">
        <f t="shared" si="36"/>
        <v>0.13617091987629396</v>
      </c>
      <c r="AX147" s="124">
        <f t="shared" si="37"/>
        <v>1.0000000000000002</v>
      </c>
      <c r="AY147" s="124">
        <f>SUMPRODUCT(AN147:AW147,幕後結果_最佳化!$Z$1005:$AI$1005)</f>
        <v>-0.17531669488395726</v>
      </c>
      <c r="AZ147" s="124">
        <f>(SUMPRODUCT(AN147:AW147,MMULT(AN147:AW147,幕後結果!$AB$9:$AK$18)))*252</f>
        <v>5.9572084611395307E-2</v>
      </c>
      <c r="BA147" s="124">
        <f t="shared" si="38"/>
        <v>0.24407393267490757</v>
      </c>
      <c r="BB147" s="119">
        <f t="shared" si="39"/>
        <v>-0.89405981414086255</v>
      </c>
      <c r="BC147" s="56"/>
      <c r="BD147" s="56"/>
    </row>
    <row r="148" spans="1:56">
      <c r="A148" s="91">
        <v>147</v>
      </c>
      <c r="B148" s="120">
        <v>0.35387265860906414</v>
      </c>
      <c r="C148" s="120">
        <v>0.91404600618622212</v>
      </c>
      <c r="D148" s="120">
        <v>0.68064893983691976</v>
      </c>
      <c r="E148" s="120">
        <v>0.63974452506273316</v>
      </c>
      <c r="F148" s="120">
        <v>0.50996535800858833</v>
      </c>
      <c r="G148" s="120">
        <v>0.10977249787072241</v>
      </c>
      <c r="H148" s="120">
        <v>0.71436652392479161</v>
      </c>
      <c r="I148" s="120">
        <v>0.91363234318843878</v>
      </c>
      <c r="J148" s="120">
        <v>0.15771984283066076</v>
      </c>
      <c r="K148" s="100">
        <v>0.2699271179432392</v>
      </c>
      <c r="L148" s="101"/>
      <c r="M148" s="102">
        <v>147</v>
      </c>
      <c r="N148" s="123">
        <v>-0.37488591154177592</v>
      </c>
      <c r="O148" s="123">
        <v>1.3660986957420773</v>
      </c>
      <c r="P148" s="123">
        <v>0.4695142237583052</v>
      </c>
      <c r="Q148" s="123">
        <v>0.35777600355683398</v>
      </c>
      <c r="R148" s="123">
        <v>2.4982046468116928E-2</v>
      </c>
      <c r="S148" s="123">
        <v>-1.2277389077512031</v>
      </c>
      <c r="T148" s="123">
        <v>0.56618657940027317</v>
      </c>
      <c r="U148" s="120">
        <v>1.363467204012943</v>
      </c>
      <c r="V148" s="120">
        <v>-1.003873304008482</v>
      </c>
      <c r="W148" s="94">
        <v>-0.61303342944930961</v>
      </c>
      <c r="X148" s="56"/>
      <c r="Y148" s="95">
        <v>147</v>
      </c>
      <c r="Z148" s="120">
        <f>(幕後結果!$AB$2+幕後結果!$AB$4*幕後結果_最佳化!$N1149)*12/3</f>
        <v>-0.51373007719899011</v>
      </c>
      <c r="AA148" s="120">
        <f>(幕後結果!$AC$2+幕後結果!$AC$4*幕後結果_最佳化!$O1149)*12/3</f>
        <v>2.5851329903108295</v>
      </c>
      <c r="AB148" s="120">
        <f>(幕後結果!$AD$2+幕後結果!$AD$4*幕後結果_最佳化!$P1149)*12/3</f>
        <v>-0.15321461292410821</v>
      </c>
      <c r="AC148" s="120">
        <f>(幕後結果!$AE$2+幕後結果!$AE$4*幕後結果_最佳化!$Q1149)*12/3</f>
        <v>0.63735530986701627</v>
      </c>
      <c r="AD148" s="120">
        <f>(幕後結果!$AF$2+幕後結果!$AF$4*幕後結果_最佳化!$R1149)*12/3</f>
        <v>-0.28493193021699359</v>
      </c>
      <c r="AE148" s="120">
        <f>(幕後結果!$AG$2+幕後結果!$AG$4*幕後結果_最佳化!$S1149)*12/3</f>
        <v>-2.00083501161807</v>
      </c>
      <c r="AF148" s="120">
        <f>(幕後結果!$AH$2+幕後結果!$AH$4*幕後結果_最佳化!$T1149)*12/3</f>
        <v>0.97131764203321291</v>
      </c>
      <c r="AG148" s="120">
        <f>(幕後結果!$AI$2+幕後結果!$AI$4*幕後結果_最佳化!$U1149)*12/3</f>
        <v>0.24385493688078452</v>
      </c>
      <c r="AH148" s="120">
        <f>(幕後結果!$AJ$2+幕後結果!$AJ$4*幕後結果_最佳化!$V1149)*12/3</f>
        <v>-3.3518885766663122</v>
      </c>
      <c r="AI148" s="96">
        <f>(幕後結果!$AK$2+幕後結果!$AK$4*幕後結果_最佳化!$W1149)*12/3</f>
        <v>1.0196684114514523</v>
      </c>
      <c r="AJ148" s="56"/>
      <c r="AK148" s="56"/>
      <c r="AL148" s="56"/>
      <c r="AM148" s="104">
        <v>147</v>
      </c>
      <c r="AN148" s="124">
        <f t="shared" si="27"/>
        <v>0.18758979119294095</v>
      </c>
      <c r="AO148" s="124">
        <f t="shared" si="28"/>
        <v>3.2087069547917964E-2</v>
      </c>
      <c r="AP148" s="124">
        <f t="shared" si="29"/>
        <v>2.9231048383264967E-2</v>
      </c>
      <c r="AQ148" s="124">
        <f t="shared" si="30"/>
        <v>0.20120585530832968</v>
      </c>
      <c r="AR148" s="124">
        <f t="shared" si="31"/>
        <v>0.11843804740825792</v>
      </c>
      <c r="AS148" s="124">
        <f t="shared" si="32"/>
        <v>0.11030154031602162</v>
      </c>
      <c r="AT148" s="124">
        <f t="shared" si="33"/>
        <v>2.9674061966800711E-2</v>
      </c>
      <c r="AU148" s="124">
        <f t="shared" si="34"/>
        <v>2.0888997236210204E-2</v>
      </c>
      <c r="AV148" s="124">
        <f t="shared" si="35"/>
        <v>0.17335958332178</v>
      </c>
      <c r="AW148" s="124">
        <f t="shared" si="36"/>
        <v>9.7224005318475984E-2</v>
      </c>
      <c r="AX148" s="124">
        <f t="shared" si="37"/>
        <v>0.99999999999999989</v>
      </c>
      <c r="AY148" s="124">
        <f>SUMPRODUCT(AN148:AW148,幕後結果_最佳化!$Z$1005:$AI$1005)</f>
        <v>-0.28500738186258445</v>
      </c>
      <c r="AZ148" s="124">
        <f>(SUMPRODUCT(AN148:AW148,MMULT(AN148:AW148,幕後結果!$AB$9:$AK$18)))*252</f>
        <v>7.2636009970529339E-2</v>
      </c>
      <c r="BA148" s="124">
        <f t="shared" si="38"/>
        <v>0.26951068618986029</v>
      </c>
      <c r="BB148" s="119">
        <f t="shared" si="39"/>
        <v>-1.2166767355250094</v>
      </c>
      <c r="BC148" s="56"/>
      <c r="BD148" s="56"/>
    </row>
    <row r="149" spans="1:56">
      <c r="A149" s="91">
        <v>148</v>
      </c>
      <c r="B149" s="120">
        <v>0.65550157762488603</v>
      </c>
      <c r="C149" s="120">
        <v>0.25316990717577337</v>
      </c>
      <c r="D149" s="120">
        <v>0.30200475395924387</v>
      </c>
      <c r="E149" s="120">
        <v>0.8374753607530927</v>
      </c>
      <c r="F149" s="120">
        <v>0.15878409096192736</v>
      </c>
      <c r="G149" s="120">
        <v>0.7481619361766072</v>
      </c>
      <c r="H149" s="120">
        <v>0.79048313837515161</v>
      </c>
      <c r="I149" s="120">
        <v>0.97882881884469519</v>
      </c>
      <c r="J149" s="120">
        <v>0.14345982002252766</v>
      </c>
      <c r="K149" s="100">
        <v>0.91700875256222791</v>
      </c>
      <c r="L149" s="101"/>
      <c r="M149" s="102">
        <v>148</v>
      </c>
      <c r="N149" s="123">
        <v>0.40021679595526416</v>
      </c>
      <c r="O149" s="123">
        <v>-0.66454772461401135</v>
      </c>
      <c r="P149" s="123">
        <v>-0.5186433001440458</v>
      </c>
      <c r="Q149" s="123">
        <v>0.98413471827149068</v>
      </c>
      <c r="R149" s="123">
        <v>-0.99946769284005232</v>
      </c>
      <c r="S149" s="123">
        <v>0.66871683299334439</v>
      </c>
      <c r="T149" s="123">
        <v>0.80809877414558584</v>
      </c>
      <c r="U149" s="120">
        <v>2.0301394912795625</v>
      </c>
      <c r="V149" s="120">
        <v>-1.0649034137877571</v>
      </c>
      <c r="W149" s="94">
        <v>1.3852288723689341</v>
      </c>
      <c r="X149" s="56"/>
      <c r="Y149" s="95">
        <v>148</v>
      </c>
      <c r="Z149" s="120">
        <f>(幕後結果!$AB$2+幕後結果!$AB$4*幕後結果_最佳化!$N1150)*12/3</f>
        <v>0.4485989969219018</v>
      </c>
      <c r="AA149" s="120">
        <f>(幕後結果!$AC$2+幕後結果!$AC$4*幕後結果_最佳化!$O1150)*12/3</f>
        <v>0.99880652286633786</v>
      </c>
      <c r="AB149" s="120">
        <f>(幕後結果!$AD$2+幕後結果!$AD$4*幕後結果_最佳化!$P1150)*12/3</f>
        <v>-1.1858941439099127</v>
      </c>
      <c r="AC149" s="120">
        <f>(幕後結果!$AE$2+幕後結果!$AE$4*幕後結果_最佳化!$Q1150)*12/3</f>
        <v>1.4607680062910384</v>
      </c>
      <c r="AD149" s="120">
        <f>(幕後結果!$AF$2+幕後結果!$AF$4*幕後結果_最佳化!$R1150)*12/3</f>
        <v>-0.93862667099743946</v>
      </c>
      <c r="AE149" s="120">
        <f>(幕後結果!$AG$2+幕後結果!$AG$4*幕後結果_最佳化!$S1150)*12/3</f>
        <v>-0.44857115388084196</v>
      </c>
      <c r="AF149" s="120">
        <f>(幕後結果!$AH$2+幕後結果!$AH$4*幕後結果_最佳化!$T1150)*12/3</f>
        <v>1.4059661505382632</v>
      </c>
      <c r="AG149" s="120">
        <f>(幕後結果!$AI$2+幕後結果!$AI$4*幕後結果_最佳化!$U1150)*12/3</f>
        <v>0.43370909695531895</v>
      </c>
      <c r="AH149" s="120">
        <f>(幕後結果!$AJ$2+幕後結果!$AJ$4*幕後結果_最佳化!$V1150)*12/3</f>
        <v>-2.7226313152448576</v>
      </c>
      <c r="AI149" s="96">
        <f>(幕後結果!$AK$2+幕後結果!$AK$4*幕後結果_最佳化!$W1150)*12/3</f>
        <v>1.6090425983651295</v>
      </c>
      <c r="AJ149" s="56"/>
      <c r="AK149" s="56"/>
      <c r="AL149" s="56"/>
      <c r="AM149" s="104">
        <v>148</v>
      </c>
      <c r="AN149" s="124">
        <f t="shared" si="27"/>
        <v>7.0625133470626406E-2</v>
      </c>
      <c r="AO149" s="124">
        <f t="shared" si="28"/>
        <v>1.7820960415129497E-2</v>
      </c>
      <c r="AP149" s="124">
        <f t="shared" si="29"/>
        <v>0.21448793807094318</v>
      </c>
      <c r="AQ149" s="124">
        <f t="shared" si="30"/>
        <v>0.10841639787552231</v>
      </c>
      <c r="AR149" s="124">
        <f t="shared" si="31"/>
        <v>9.7272753522134645E-2</v>
      </c>
      <c r="AS149" s="124">
        <f t="shared" si="32"/>
        <v>0.11590916353981709</v>
      </c>
      <c r="AT149" s="124">
        <f t="shared" si="33"/>
        <v>0.19501877974626083</v>
      </c>
      <c r="AU149" s="124">
        <f t="shared" si="34"/>
        <v>0.10511504898234571</v>
      </c>
      <c r="AV149" s="124">
        <f t="shared" si="35"/>
        <v>4.7870206968650131E-2</v>
      </c>
      <c r="AW149" s="124">
        <f t="shared" si="36"/>
        <v>2.7463617408570198E-2</v>
      </c>
      <c r="AX149" s="124">
        <f t="shared" si="37"/>
        <v>0.99999999999999989</v>
      </c>
      <c r="AY149" s="124">
        <f>SUMPRODUCT(AN149:AW149,幕後結果_最佳化!$Z$1005:$AI$1005)</f>
        <v>-0.27400465688025277</v>
      </c>
      <c r="AZ149" s="124">
        <f>(SUMPRODUCT(AN149:AW149,MMULT(AN149:AW149,幕後結果!$AB$9:$AK$18)))*252</f>
        <v>8.098223685704653E-2</v>
      </c>
      <c r="BA149" s="124">
        <f t="shared" si="38"/>
        <v>0.28457378104288972</v>
      </c>
      <c r="BB149" s="119">
        <f t="shared" si="39"/>
        <v>-1.1136115762979946</v>
      </c>
      <c r="BC149" s="56"/>
      <c r="BD149" s="56"/>
    </row>
    <row r="150" spans="1:56">
      <c r="A150" s="91">
        <v>149</v>
      </c>
      <c r="B150" s="120">
        <v>0.99904873069548228</v>
      </c>
      <c r="C150" s="120">
        <v>5.8871238166030571E-2</v>
      </c>
      <c r="D150" s="120">
        <v>0.26867676190730649</v>
      </c>
      <c r="E150" s="120">
        <v>0.89036845087163941</v>
      </c>
      <c r="F150" s="120">
        <v>0.89732641776429212</v>
      </c>
      <c r="G150" s="120">
        <v>0.70220630833078079</v>
      </c>
      <c r="H150" s="120">
        <v>0.9481829428937889</v>
      </c>
      <c r="I150" s="120">
        <v>0.43557016891191136</v>
      </c>
      <c r="J150" s="120">
        <v>0.55002576469954234</v>
      </c>
      <c r="K150" s="100">
        <v>0.63728807721323499</v>
      </c>
      <c r="L150" s="101"/>
      <c r="M150" s="102">
        <v>149</v>
      </c>
      <c r="N150" s="123">
        <v>3.1050391185266317</v>
      </c>
      <c r="O150" s="123">
        <v>-1.564319834815374</v>
      </c>
      <c r="P150" s="123">
        <v>-0.61681990118884922</v>
      </c>
      <c r="Q150" s="123">
        <v>1.2284899540834331</v>
      </c>
      <c r="R150" s="123">
        <v>1.2664635689785202</v>
      </c>
      <c r="S150" s="123">
        <v>0.53075670831521982</v>
      </c>
      <c r="T150" s="123">
        <v>1.6274850830047138</v>
      </c>
      <c r="U150" s="120">
        <v>-0.16221018719317182</v>
      </c>
      <c r="V150" s="120">
        <v>0.12572644156799251</v>
      </c>
      <c r="W150" s="94">
        <v>0.35121928189397206</v>
      </c>
      <c r="X150" s="56"/>
      <c r="Y150" s="95">
        <v>149</v>
      </c>
      <c r="Z150" s="120">
        <f>(幕後結果!$AB$2+幕後結果!$AB$4*幕後結果_最佳化!$N1151)*12/3</f>
        <v>3.8067722250183409</v>
      </c>
      <c r="AA150" s="120">
        <f>(幕後結果!$AC$2+幕後結果!$AC$4*幕後結果_最佳化!$O1151)*12/3</f>
        <v>1.8520956855598421</v>
      </c>
      <c r="AB150" s="120">
        <f>(幕後結果!$AD$2+幕後結果!$AD$4*幕後結果_最佳化!$P1151)*12/3</f>
        <v>1.2735167176575015</v>
      </c>
      <c r="AC150" s="120">
        <f>(幕後結果!$AE$2+幕後結果!$AE$4*幕後結果_最佳化!$Q1151)*12/3</f>
        <v>2.4976647678345292</v>
      </c>
      <c r="AD150" s="120">
        <f>(幕後結果!$AF$2+幕後結果!$AF$4*幕後結果_最佳化!$R1151)*12/3</f>
        <v>0.65410790899802262</v>
      </c>
      <c r="AE150" s="120">
        <f>(幕後結果!$AG$2+幕後結果!$AG$4*幕後結果_最佳化!$S1151)*12/3</f>
        <v>0.79755064613388027</v>
      </c>
      <c r="AF150" s="120">
        <f>(幕後結果!$AH$2+幕後結果!$AH$4*幕後結果_最佳化!$T1151)*12/3</f>
        <v>2.9568409460929064</v>
      </c>
      <c r="AG150" s="120">
        <f>(幕後結果!$AI$2+幕後結果!$AI$4*幕後結果_最佳化!$U1151)*12/3</f>
        <v>-0.23126222187560133</v>
      </c>
      <c r="AH150" s="120">
        <f>(幕後結果!$AJ$2+幕後結果!$AJ$4*幕後結果_最佳化!$V1151)*12/3</f>
        <v>0.60002411635353869</v>
      </c>
      <c r="AI150" s="96">
        <f>(幕後結果!$AK$2+幕後結果!$AK$4*幕後結果_最佳化!$W1151)*12/3</f>
        <v>1.1378401201575588</v>
      </c>
      <c r="AJ150" s="56"/>
      <c r="AK150" s="56"/>
      <c r="AL150" s="56"/>
      <c r="AM150" s="104">
        <v>149</v>
      </c>
      <c r="AN150" s="124">
        <f t="shared" si="27"/>
        <v>1.5171474167153852E-2</v>
      </c>
      <c r="AO150" s="124">
        <f t="shared" si="28"/>
        <v>4.302659249778585E-2</v>
      </c>
      <c r="AP150" s="124">
        <f t="shared" si="29"/>
        <v>0.16820422673959981</v>
      </c>
      <c r="AQ150" s="124">
        <f t="shared" si="30"/>
        <v>0.17355048139086615</v>
      </c>
      <c r="AR150" s="124">
        <f t="shared" si="31"/>
        <v>8.9457321859332195E-2</v>
      </c>
      <c r="AS150" s="124">
        <f t="shared" si="32"/>
        <v>0.16177776049222581</v>
      </c>
      <c r="AT150" s="124">
        <f t="shared" si="33"/>
        <v>0.15734609826587415</v>
      </c>
      <c r="AU150" s="124">
        <f t="shared" si="34"/>
        <v>1.2597131123536028E-2</v>
      </c>
      <c r="AV150" s="124">
        <f t="shared" si="35"/>
        <v>8.8415937864034191E-2</v>
      </c>
      <c r="AW150" s="124">
        <f t="shared" si="36"/>
        <v>9.0452975599591881E-2</v>
      </c>
      <c r="AX150" s="124">
        <f t="shared" si="37"/>
        <v>1</v>
      </c>
      <c r="AY150" s="124">
        <f>SUMPRODUCT(AN150:AW150,幕後結果_最佳化!$Z$1005:$AI$1005)</f>
        <v>-0.21965305939674401</v>
      </c>
      <c r="AZ150" s="124">
        <f>(SUMPRODUCT(AN150:AW150,MMULT(AN150:AW150,幕後結果!$AB$9:$AK$18)))*252</f>
        <v>7.6693515635348222E-2</v>
      </c>
      <c r="BA150" s="124">
        <f t="shared" si="38"/>
        <v>0.27693594139321864</v>
      </c>
      <c r="BB150" s="119">
        <f t="shared" si="39"/>
        <v>-0.94806422769064658</v>
      </c>
      <c r="BC150" s="56"/>
      <c r="BD150" s="56"/>
    </row>
    <row r="151" spans="1:56">
      <c r="A151" s="91">
        <v>150</v>
      </c>
      <c r="B151" s="120">
        <v>0.25609249125799738</v>
      </c>
      <c r="C151" s="120">
        <v>1.9225201354283961E-2</v>
      </c>
      <c r="D151" s="120">
        <v>0.65797225037082696</v>
      </c>
      <c r="E151" s="120">
        <v>0.56754849928065587</v>
      </c>
      <c r="F151" s="120">
        <v>0.56560539063801518</v>
      </c>
      <c r="G151" s="120">
        <v>0.50449231444188269</v>
      </c>
      <c r="H151" s="120">
        <v>0.44834685846386324</v>
      </c>
      <c r="I151" s="120">
        <v>0.89531268006729703</v>
      </c>
      <c r="J151" s="120">
        <v>0.33429959522546238</v>
      </c>
      <c r="K151" s="100">
        <v>0.23834514885537184</v>
      </c>
      <c r="L151" s="101"/>
      <c r="M151" s="102">
        <v>150</v>
      </c>
      <c r="N151" s="123">
        <v>-0.65543925804501701</v>
      </c>
      <c r="O151" s="123">
        <v>-2.0700207355708189</v>
      </c>
      <c r="P151" s="123">
        <v>0.40693531267395433</v>
      </c>
      <c r="Q151" s="123">
        <v>0.17013622999926556</v>
      </c>
      <c r="R151" s="123">
        <v>0.16519662869270701</v>
      </c>
      <c r="S151" s="123">
        <v>1.1260800382835249E-2</v>
      </c>
      <c r="T151" s="123">
        <v>-0.12983911324894423</v>
      </c>
      <c r="U151" s="120">
        <v>1.2552868699326263</v>
      </c>
      <c r="V151" s="120">
        <v>-0.42807132836513889</v>
      </c>
      <c r="W151" s="94">
        <v>-0.71163585575179733</v>
      </c>
      <c r="X151" s="56"/>
      <c r="Y151" s="95">
        <v>150</v>
      </c>
      <c r="Z151" s="120">
        <f>(幕後結果!$AB$2+幕後結果!$AB$4*幕後結果_最佳化!$N1152)*12/3</f>
        <v>-0.86205119589797585</v>
      </c>
      <c r="AA151" s="120">
        <f>(幕後結果!$AC$2+幕後結果!$AC$4*幕後結果_最佳化!$O1152)*12/3</f>
        <v>-1.1483767298764305</v>
      </c>
      <c r="AB151" s="120">
        <f>(幕後結果!$AD$2+幕後結果!$AD$4*幕後結果_最佳化!$P1152)*12/3</f>
        <v>-1.9442334718612899</v>
      </c>
      <c r="AC151" s="120">
        <f>(幕後結果!$AE$2+幕後結果!$AE$4*幕後結果_最佳化!$Q1152)*12/3</f>
        <v>0.41561579991285164</v>
      </c>
      <c r="AD151" s="120">
        <f>(幕後結果!$AF$2+幕後結果!$AF$4*幕後結果_最佳化!$R1152)*12/3</f>
        <v>-0.65968264081658945</v>
      </c>
      <c r="AE151" s="120">
        <f>(幕後結果!$AG$2+幕後結果!$AG$4*幕後結果_最佳化!$S1152)*12/3</f>
        <v>-1.291028031487252</v>
      </c>
      <c r="AF151" s="120">
        <f>(幕後結果!$AH$2+幕後結果!$AH$4*幕後結果_最佳化!$T1152)*12/3</f>
        <v>-0.16337094311221384</v>
      </c>
      <c r="AG151" s="120">
        <f>(幕後結果!$AI$2+幕後結果!$AI$4*幕後結果_最佳化!$U1152)*12/3</f>
        <v>0.12019837881180545</v>
      </c>
      <c r="AH151" s="120">
        <f>(幕後結果!$AJ$2+幕後結果!$AJ$4*幕後結果_最佳化!$V1152)*12/3</f>
        <v>-1.7505286871396841</v>
      </c>
      <c r="AI151" s="96">
        <f>(幕後結果!$AK$2+幕後結果!$AK$4*幕後結果_最佳化!$W1152)*12/3</f>
        <v>0.39477384781661778</v>
      </c>
      <c r="AJ151" s="56"/>
      <c r="AK151" s="56"/>
      <c r="AL151" s="56"/>
      <c r="AM151" s="104">
        <v>150</v>
      </c>
      <c r="AN151" s="124">
        <f t="shared" si="27"/>
        <v>1.9582470982767105E-2</v>
      </c>
      <c r="AO151" s="124">
        <f t="shared" si="28"/>
        <v>0.13331269550344971</v>
      </c>
      <c r="AP151" s="124">
        <f t="shared" si="29"/>
        <v>0.13168991530507715</v>
      </c>
      <c r="AQ151" s="124">
        <f t="shared" si="30"/>
        <v>8.5093787520200387E-2</v>
      </c>
      <c r="AR151" s="124">
        <f t="shared" si="31"/>
        <v>0.14993578454232107</v>
      </c>
      <c r="AS151" s="124">
        <f t="shared" si="32"/>
        <v>0.16035386937951421</v>
      </c>
      <c r="AT151" s="124">
        <f t="shared" si="33"/>
        <v>6.233078615171319E-2</v>
      </c>
      <c r="AU151" s="124">
        <f t="shared" si="34"/>
        <v>9.7712638759038989E-2</v>
      </c>
      <c r="AV151" s="124">
        <f t="shared" si="35"/>
        <v>0.14409266033467766</v>
      </c>
      <c r="AW151" s="124">
        <f t="shared" si="36"/>
        <v>1.5895391521240736E-2</v>
      </c>
      <c r="AX151" s="124">
        <f t="shared" si="37"/>
        <v>1.0000000000000002</v>
      </c>
      <c r="AY151" s="124">
        <f>SUMPRODUCT(AN151:AW151,幕後結果_最佳化!$Z$1005:$AI$1005)</f>
        <v>-0.33763856495259531</v>
      </c>
      <c r="AZ151" s="124">
        <f>(SUMPRODUCT(AN151:AW151,MMULT(AN151:AW151,幕後結果!$AB$9:$AK$18)))*252</f>
        <v>7.5255642812986093E-2</v>
      </c>
      <c r="BA151" s="124">
        <f t="shared" si="38"/>
        <v>0.27432761948623785</v>
      </c>
      <c r="BB151" s="119">
        <f t="shared" si="39"/>
        <v>-1.3871682540214867</v>
      </c>
      <c r="BC151" s="56"/>
      <c r="BD151" s="56"/>
    </row>
    <row r="152" spans="1:56">
      <c r="A152" s="91">
        <v>151</v>
      </c>
      <c r="B152" s="120">
        <v>0.276081993591625</v>
      </c>
      <c r="C152" s="120">
        <v>0.80641008197038699</v>
      </c>
      <c r="D152" s="120">
        <v>0.44591490594877015</v>
      </c>
      <c r="E152" s="120">
        <v>4.2423963271592369E-2</v>
      </c>
      <c r="F152" s="120">
        <v>0.41501326924925119</v>
      </c>
      <c r="G152" s="120">
        <v>0.82436881340766166</v>
      </c>
      <c r="H152" s="120">
        <v>0.32090776232749585</v>
      </c>
      <c r="I152" s="120">
        <v>0.86121454691795418</v>
      </c>
      <c r="J152" s="120">
        <v>0.87019858012211615</v>
      </c>
      <c r="K152" s="100">
        <v>0.77940044356374028</v>
      </c>
      <c r="L152" s="101"/>
      <c r="M152" s="102">
        <v>151</v>
      </c>
      <c r="N152" s="123">
        <v>-0.59452057183325369</v>
      </c>
      <c r="O152" s="123">
        <v>0.86474304837734139</v>
      </c>
      <c r="P152" s="123">
        <v>-0.13598920873148146</v>
      </c>
      <c r="Q152" s="123">
        <v>-1.7232245459288924</v>
      </c>
      <c r="R152" s="123">
        <v>-0.2146675315339141</v>
      </c>
      <c r="S152" s="123">
        <v>0.93214349362321136</v>
      </c>
      <c r="T152" s="123">
        <v>-0.46516189448333373</v>
      </c>
      <c r="U152" s="120">
        <v>1.0857922721034325</v>
      </c>
      <c r="V152" s="120">
        <v>1.127330338700903</v>
      </c>
      <c r="W152" s="94">
        <v>0.77016990591387668</v>
      </c>
      <c r="X152" s="56"/>
      <c r="Y152" s="95">
        <v>151</v>
      </c>
      <c r="Z152" s="120">
        <f>(幕後結果!$AB$2+幕後結果!$AB$4*幕後結果_最佳化!$N1153)*12/3</f>
        <v>-0.78641757685394609</v>
      </c>
      <c r="AA152" s="120">
        <f>(幕後結果!$AC$2+幕後結果!$AC$4*幕後結果_最佳化!$O1153)*12/3</f>
        <v>1.9226198700115333</v>
      </c>
      <c r="AB152" s="120">
        <f>(幕後結果!$AD$2+幕後結果!$AD$4*幕後結果_最佳化!$P1153)*12/3</f>
        <v>-1.232216734667263</v>
      </c>
      <c r="AC152" s="120">
        <f>(幕後結果!$AE$2+幕後結果!$AE$4*幕後結果_最佳化!$Q1153)*12/3</f>
        <v>-1.2202177741422657</v>
      </c>
      <c r="AD152" s="120">
        <f>(幕後結果!$AF$2+幕後結果!$AF$4*幕後結果_最佳化!$R1153)*12/3</f>
        <v>-0.91257538044367459</v>
      </c>
      <c r="AE152" s="120">
        <f>(幕後結果!$AG$2+幕後結果!$AG$4*幕後結果_最佳化!$S1153)*12/3</f>
        <v>5.8226083068866341E-2</v>
      </c>
      <c r="AF152" s="120">
        <f>(幕後結果!$AH$2+幕後結果!$AH$4*幕後結果_最佳化!$T1153)*12/3</f>
        <v>-0.28129470849312271</v>
      </c>
      <c r="AG152" s="120">
        <f>(幕後結果!$AI$2+幕後結果!$AI$4*幕後結果_最佳化!$U1153)*12/3</f>
        <v>3.0193009445312446E-2</v>
      </c>
      <c r="AH152" s="120">
        <f>(幕後結果!$AJ$2+幕後結果!$AJ$4*幕後結果_最佳化!$V1153)*12/3</f>
        <v>-0.40481341276232974</v>
      </c>
      <c r="AI152" s="96">
        <f>(幕後結果!$AK$2+幕後結果!$AK$4*幕後結果_最佳化!$W1153)*12/3</f>
        <v>1.1473935218217113</v>
      </c>
      <c r="AJ152" s="56"/>
      <c r="AK152" s="56"/>
      <c r="AL152" s="56"/>
      <c r="AM152" s="104">
        <v>151</v>
      </c>
      <c r="AN152" s="124">
        <f t="shared" si="27"/>
        <v>0.17155803510517972</v>
      </c>
      <c r="AO152" s="124">
        <f t="shared" si="28"/>
        <v>0.10629834216991652</v>
      </c>
      <c r="AP152" s="124">
        <f t="shared" si="29"/>
        <v>0.12621084232450319</v>
      </c>
      <c r="AQ152" s="124">
        <f t="shared" si="30"/>
        <v>0.13904233228939025</v>
      </c>
      <c r="AR152" s="124">
        <f t="shared" si="31"/>
        <v>2.3488771675544442E-2</v>
      </c>
      <c r="AS152" s="124">
        <f t="shared" si="32"/>
        <v>0.11896233076178622</v>
      </c>
      <c r="AT152" s="124">
        <f t="shared" si="33"/>
        <v>8.540415555255447E-2</v>
      </c>
      <c r="AU152" s="124">
        <f t="shared" si="34"/>
        <v>2.8709710580377218E-2</v>
      </c>
      <c r="AV152" s="124">
        <f t="shared" si="35"/>
        <v>0.15749286671407969</v>
      </c>
      <c r="AW152" s="124">
        <f t="shared" si="36"/>
        <v>4.2832612826668386E-2</v>
      </c>
      <c r="AX152" s="124">
        <f t="shared" si="37"/>
        <v>1</v>
      </c>
      <c r="AY152" s="124">
        <f>SUMPRODUCT(AN152:AW152,幕後結果_最佳化!$Z$1005:$AI$1005)</f>
        <v>-0.24065975611622031</v>
      </c>
      <c r="AZ152" s="124">
        <f>(SUMPRODUCT(AN152:AW152,MMULT(AN152:AW152,幕後結果!$AB$9:$AK$18)))*252</f>
        <v>9.7268376037543985E-2</v>
      </c>
      <c r="BA152" s="124">
        <f t="shared" si="38"/>
        <v>0.31187878420556919</v>
      </c>
      <c r="BB152" s="119">
        <f t="shared" si="39"/>
        <v>-0.90919860688349063</v>
      </c>
      <c r="BC152" s="56"/>
      <c r="BD152" s="56"/>
    </row>
    <row r="153" spans="1:56">
      <c r="A153" s="91">
        <v>152</v>
      </c>
      <c r="B153" s="120">
        <v>1.5591535398999934E-3</v>
      </c>
      <c r="C153" s="120">
        <v>0.60714983896927999</v>
      </c>
      <c r="D153" s="120">
        <v>0.29548654649320993</v>
      </c>
      <c r="E153" s="120">
        <v>0.72768764442115108</v>
      </c>
      <c r="F153" s="120">
        <v>0.44352859483814711</v>
      </c>
      <c r="G153" s="120">
        <v>0.46661001629655052</v>
      </c>
      <c r="H153" s="120">
        <v>2.3041883219766746E-2</v>
      </c>
      <c r="I153" s="120">
        <v>3.4502275911766578E-2</v>
      </c>
      <c r="J153" s="120">
        <v>0.62346593435950171</v>
      </c>
      <c r="K153" s="100">
        <v>3.0701855991145832E-2</v>
      </c>
      <c r="L153" s="101"/>
      <c r="M153" s="102">
        <v>152</v>
      </c>
      <c r="N153" s="123">
        <v>-2.9558282247032208</v>
      </c>
      <c r="O153" s="123">
        <v>0.27189816520940108</v>
      </c>
      <c r="P153" s="123">
        <v>-0.53742642688101949</v>
      </c>
      <c r="Q153" s="123">
        <v>0.60583441955632733</v>
      </c>
      <c r="R153" s="123">
        <v>-0.14202888544664452</v>
      </c>
      <c r="S153" s="123">
        <v>-8.3794233882075866E-2</v>
      </c>
      <c r="T153" s="123">
        <v>-1.994625260234951</v>
      </c>
      <c r="U153" s="120">
        <v>-1.8183899598626396</v>
      </c>
      <c r="V153" s="120">
        <v>0.3145963757474986</v>
      </c>
      <c r="W153" s="94">
        <v>-1.8705771661775139</v>
      </c>
      <c r="X153" s="56"/>
      <c r="Y153" s="95">
        <v>152</v>
      </c>
      <c r="Z153" s="120">
        <f>(幕後結果!$AB$2+幕後結果!$AB$4*幕後結果_最佳化!$N1154)*12/3</f>
        <v>-3.7181000304462137</v>
      </c>
      <c r="AA153" s="120">
        <f>(幕後結果!$AC$2+幕後結果!$AC$4*幕後結果_最佳化!$O1154)*12/3</f>
        <v>-0.24577414654880703</v>
      </c>
      <c r="AB153" s="120">
        <f>(幕後結果!$AD$2+幕後結果!$AD$4*幕後結果_最佳化!$P1154)*12/3</f>
        <v>-4.4589420685700469</v>
      </c>
      <c r="AC153" s="120">
        <f>(幕後結果!$AE$2+幕後結果!$AE$4*幕後結果_最佳化!$Q1154)*12/3</f>
        <v>0.11429211127899996</v>
      </c>
      <c r="AD153" s="120">
        <f>(幕後結果!$AF$2+幕後結果!$AF$4*幕後結果_最佳化!$R1154)*12/3</f>
        <v>-0.71928125459829095</v>
      </c>
      <c r="AE153" s="120">
        <f>(幕後結果!$AG$2+幕後結果!$AG$4*幕後結果_最佳化!$S1154)*12/3</f>
        <v>-2.2128459795486664</v>
      </c>
      <c r="AF153" s="120">
        <f>(幕後結果!$AH$2+幕後結果!$AH$4*幕後結果_最佳化!$T1154)*12/3</f>
        <v>-1.9574069328443262</v>
      </c>
      <c r="AG153" s="120">
        <f>(幕後結果!$AI$2+幕後結果!$AI$4*幕後結果_最佳化!$U1154)*12/3</f>
        <v>-0.86815444386534313</v>
      </c>
      <c r="AH153" s="120">
        <f>(幕後結果!$AJ$2+幕後結果!$AJ$4*幕後結果_最佳化!$V1154)*12/3</f>
        <v>-3.0716449310497804</v>
      </c>
      <c r="AI153" s="96">
        <f>(幕後結果!$AK$2+幕後結果!$AK$4*幕後結果_最佳化!$W1154)*12/3</f>
        <v>-1.0179705367275944</v>
      </c>
      <c r="AJ153" s="56"/>
      <c r="AK153" s="56"/>
      <c r="AL153" s="56"/>
      <c r="AM153" s="104">
        <v>152</v>
      </c>
      <c r="AN153" s="124">
        <f t="shared" si="27"/>
        <v>6.0720376714691444E-2</v>
      </c>
      <c r="AO153" s="124">
        <f t="shared" si="28"/>
        <v>5.4828736314075949E-2</v>
      </c>
      <c r="AP153" s="124">
        <f t="shared" si="29"/>
        <v>4.7950100182857044E-2</v>
      </c>
      <c r="AQ153" s="124">
        <f t="shared" si="30"/>
        <v>0.13842977073883408</v>
      </c>
      <c r="AR153" s="124">
        <f t="shared" si="31"/>
        <v>2.8955288389082477E-2</v>
      </c>
      <c r="AS153" s="124">
        <f t="shared" si="32"/>
        <v>9.8209734228621101E-2</v>
      </c>
      <c r="AT153" s="124">
        <f t="shared" si="33"/>
        <v>0.13900859629520271</v>
      </c>
      <c r="AU153" s="124">
        <f t="shared" si="34"/>
        <v>0.12920546809314701</v>
      </c>
      <c r="AV153" s="124">
        <f t="shared" si="35"/>
        <v>0.16338866072591701</v>
      </c>
      <c r="AW153" s="124">
        <f t="shared" si="36"/>
        <v>0.13930326831757103</v>
      </c>
      <c r="AX153" s="124">
        <f t="shared" si="37"/>
        <v>0.99999999999999978</v>
      </c>
      <c r="AY153" s="124">
        <f>SUMPRODUCT(AN153:AW153,幕後結果_最佳化!$Z$1005:$AI$1005)</f>
        <v>-0.17076988098365165</v>
      </c>
      <c r="AZ153" s="124">
        <f>(SUMPRODUCT(AN153:AW153,MMULT(AN153:AW153,幕後結果!$AB$9:$AK$18)))*252</f>
        <v>5.8302958282043606E-2</v>
      </c>
      <c r="BA153" s="124">
        <f t="shared" si="38"/>
        <v>0.24146005525147138</v>
      </c>
      <c r="BB153" s="119">
        <f t="shared" si="39"/>
        <v>-0.88490777806342613</v>
      </c>
      <c r="BC153" s="56"/>
      <c r="BD153" s="56"/>
    </row>
    <row r="154" spans="1:56">
      <c r="A154" s="91">
        <v>153</v>
      </c>
      <c r="B154" s="120">
        <v>0.52675227966651295</v>
      </c>
      <c r="C154" s="120">
        <v>0.5558356206186823</v>
      </c>
      <c r="D154" s="120">
        <v>9.6629422707161794E-3</v>
      </c>
      <c r="E154" s="120">
        <v>6.2899661743143653E-2</v>
      </c>
      <c r="F154" s="120">
        <v>0.12335069990268566</v>
      </c>
      <c r="G154" s="120">
        <v>0.12902339481769376</v>
      </c>
      <c r="H154" s="120">
        <v>0.94577159948556644</v>
      </c>
      <c r="I154" s="120">
        <v>0.34209964784587177</v>
      </c>
      <c r="J154" s="120">
        <v>0.98368417066770686</v>
      </c>
      <c r="K154" s="100">
        <v>0.42063870768378031</v>
      </c>
      <c r="L154" s="101"/>
      <c r="M154" s="102">
        <v>153</v>
      </c>
      <c r="N154" s="123">
        <v>6.7108357382558256E-2</v>
      </c>
      <c r="O154" s="123">
        <v>0.14041923793980832</v>
      </c>
      <c r="P154" s="123">
        <v>-2.3391845460138412</v>
      </c>
      <c r="Q154" s="123">
        <v>-1.5308789058433452</v>
      </c>
      <c r="R154" s="123">
        <v>-1.1583986255450458</v>
      </c>
      <c r="S154" s="123">
        <v>-1.1310197243700235</v>
      </c>
      <c r="T154" s="123">
        <v>1.6051681666032511</v>
      </c>
      <c r="U154" s="120">
        <v>-0.40673954113879573</v>
      </c>
      <c r="V154" s="120">
        <v>2.1365862536056492</v>
      </c>
      <c r="W154" s="94">
        <v>-0.20025978114098217</v>
      </c>
      <c r="X154" s="56"/>
      <c r="Y154" s="95">
        <v>153</v>
      </c>
      <c r="Z154" s="120">
        <f>(幕後結果!$AB$2+幕後結果!$AB$4*幕後結果_最佳化!$N1155)*12/3</f>
        <v>3.5028082805655808E-2</v>
      </c>
      <c r="AA154" s="120">
        <f>(幕後結果!$AC$2+幕後結果!$AC$4*幕後結果_最佳化!$O1155)*12/3</f>
        <v>1.6106050208161296</v>
      </c>
      <c r="AB154" s="120">
        <f>(幕後結果!$AD$2+幕後結果!$AD$4*幕後結果_最佳化!$P1155)*12/3</f>
        <v>-3.118649586665919</v>
      </c>
      <c r="AC154" s="120">
        <f>(幕後結果!$AE$2+幕後結果!$AE$4*幕後結果_最佳化!$Q1155)*12/3</f>
        <v>-0.78177057165529595</v>
      </c>
      <c r="AD154" s="120">
        <f>(幕後結果!$AF$2+幕後結果!$AF$4*幕後結果_最佳化!$R1155)*12/3</f>
        <v>-1.458181791658375</v>
      </c>
      <c r="AE154" s="120">
        <f>(幕後結果!$AG$2+幕後結果!$AG$4*幕後結果_最佳化!$S1155)*12/3</f>
        <v>-2.4733943968622834</v>
      </c>
      <c r="AF154" s="120">
        <f>(幕後結果!$AH$2+幕後結果!$AH$4*幕後結果_最佳化!$T1155)*12/3</f>
        <v>0.87901106098141002</v>
      </c>
      <c r="AG154" s="120">
        <f>(幕後結果!$AI$2+幕後結果!$AI$4*幕後結果_最佳化!$U1155)*12/3</f>
        <v>-0.89340012987789896</v>
      </c>
      <c r="AH154" s="120">
        <f>(幕後結果!$AJ$2+幕後結果!$AJ$4*幕後結果_最佳化!$V1155)*12/3</f>
        <v>-0.33524956777981907</v>
      </c>
      <c r="AI154" s="96">
        <f>(幕後結果!$AK$2+幕後結果!$AK$4*幕後結果_最佳化!$W1155)*12/3</f>
        <v>0.15000605204273137</v>
      </c>
      <c r="AJ154" s="56"/>
      <c r="AK154" s="56"/>
      <c r="AL154" s="56"/>
      <c r="AM154" s="104">
        <v>153</v>
      </c>
      <c r="AN154" s="124">
        <f t="shared" si="27"/>
        <v>0.12200178491663813</v>
      </c>
      <c r="AO154" s="124">
        <f t="shared" si="28"/>
        <v>7.3409069316282327E-2</v>
      </c>
      <c r="AP154" s="124">
        <f t="shared" si="29"/>
        <v>0.13835719507595373</v>
      </c>
      <c r="AQ154" s="124">
        <f t="shared" si="30"/>
        <v>0.13527559184316301</v>
      </c>
      <c r="AR154" s="124">
        <f t="shared" si="31"/>
        <v>7.6812781603985206E-2</v>
      </c>
      <c r="AS154" s="124">
        <f t="shared" si="32"/>
        <v>0.10360901800997953</v>
      </c>
      <c r="AT154" s="124">
        <f t="shared" si="33"/>
        <v>1.0614040903371284E-2</v>
      </c>
      <c r="AU154" s="124">
        <f t="shared" si="34"/>
        <v>7.7644825728181169E-2</v>
      </c>
      <c r="AV154" s="124">
        <f t="shared" si="35"/>
        <v>0.14168543254862676</v>
      </c>
      <c r="AW154" s="124">
        <f t="shared" si="36"/>
        <v>0.12059026005381887</v>
      </c>
      <c r="AX154" s="124">
        <f t="shared" si="37"/>
        <v>1</v>
      </c>
      <c r="AY154" s="124">
        <f>SUMPRODUCT(AN154:AW154,幕後結果_最佳化!$Z$1005:$AI$1005)</f>
        <v>-0.27211500995761329</v>
      </c>
      <c r="AZ154" s="124">
        <f>(SUMPRODUCT(AN154:AW154,MMULT(AN154:AW154,幕後結果!$AB$9:$AK$18)))*252</f>
        <v>7.6069664159360187E-2</v>
      </c>
      <c r="BA154" s="124">
        <f t="shared" si="38"/>
        <v>0.27580729533382575</v>
      </c>
      <c r="BB154" s="119">
        <f t="shared" si="39"/>
        <v>-1.1421561912506053</v>
      </c>
      <c r="BC154" s="56"/>
      <c r="BD154" s="56"/>
    </row>
    <row r="155" spans="1:56">
      <c r="A155" s="91">
        <v>154</v>
      </c>
      <c r="B155" s="120">
        <v>0.1604500853909463</v>
      </c>
      <c r="C155" s="120">
        <v>0.38253923433158943</v>
      </c>
      <c r="D155" s="120">
        <v>0.33251786239704417</v>
      </c>
      <c r="E155" s="120">
        <v>0.54487679036677261</v>
      </c>
      <c r="F155" s="120">
        <v>0.51638264900762398</v>
      </c>
      <c r="G155" s="120">
        <v>0.82468309916554761</v>
      </c>
      <c r="H155" s="120">
        <v>0.93077265655696939</v>
      </c>
      <c r="I155" s="120">
        <v>0.73349570509920747</v>
      </c>
      <c r="J155" s="120">
        <v>5.286657987390897E-2</v>
      </c>
      <c r="K155" s="100">
        <v>0.5818869635244508</v>
      </c>
      <c r="L155" s="101"/>
      <c r="M155" s="102">
        <v>154</v>
      </c>
      <c r="N155" s="123">
        <v>-0.9926097513903207</v>
      </c>
      <c r="O155" s="123">
        <v>-0.29881858635736686</v>
      </c>
      <c r="P155" s="123">
        <v>-0.43297115590217772</v>
      </c>
      <c r="Q155" s="123">
        <v>0.11272772589383459</v>
      </c>
      <c r="R155" s="123">
        <v>4.1076759763610401E-2</v>
      </c>
      <c r="S155" s="123">
        <v>0.93336062784217655</v>
      </c>
      <c r="T155" s="123">
        <v>1.4815702234739976</v>
      </c>
      <c r="U155" s="120">
        <v>0.62341995236672754</v>
      </c>
      <c r="V155" s="120">
        <v>-1.6176726658651883</v>
      </c>
      <c r="W155" s="94">
        <v>0.20672315495042617</v>
      </c>
      <c r="X155" s="56"/>
      <c r="Y155" s="95">
        <v>154</v>
      </c>
      <c r="Z155" s="120">
        <f>(幕後結果!$AB$2+幕後結果!$AB$4*幕後結果_最佳化!$N1156)*12/3</f>
        <v>-1.2806653557293164</v>
      </c>
      <c r="AA155" s="120">
        <f>(幕後結果!$AC$2+幕後結果!$AC$4*幕後結果_最佳化!$O1156)*12/3</f>
        <v>0.45861528602453072</v>
      </c>
      <c r="AB155" s="120">
        <f>(幕後結果!$AD$2+幕後結果!$AD$4*幕後結果_最佳化!$P1156)*12/3</f>
        <v>-2.455983599418091</v>
      </c>
      <c r="AC155" s="120">
        <f>(幕後結果!$AE$2+幕後結果!$AE$4*幕後結果_最佳化!$Q1156)*12/3</f>
        <v>0.27681431407824852</v>
      </c>
      <c r="AD155" s="120">
        <f>(幕後結果!$AF$2+幕後結果!$AF$4*幕後結果_最佳化!$R1156)*12/3</f>
        <v>-0.57315659634010629</v>
      </c>
      <c r="AE155" s="120">
        <f>(幕後結果!$AG$2+幕後結果!$AG$4*幕後結果_最佳化!$S1156)*12/3</f>
        <v>-0.38170932429315313</v>
      </c>
      <c r="AF155" s="120">
        <f>(幕後結果!$AH$2+幕後結果!$AH$4*幕後結果_最佳化!$T1156)*12/3</f>
        <v>1.561580877786849</v>
      </c>
      <c r="AG155" s="120">
        <f>(幕後結果!$AI$2+幕後結果!$AI$4*幕後結果_最佳化!$U1156)*12/3</f>
        <v>-4.7139710831756387E-2</v>
      </c>
      <c r="AH155" s="120">
        <f>(幕後結果!$AJ$2+幕後結果!$AJ$4*幕後結果_最佳化!$V1156)*12/3</f>
        <v>-3.8582649168645049</v>
      </c>
      <c r="AI155" s="96">
        <f>(幕後結果!$AK$2+幕後結果!$AK$4*幕後結果_最佳化!$W1156)*12/3</f>
        <v>0.90292096385313203</v>
      </c>
      <c r="AJ155" s="56"/>
      <c r="AK155" s="56"/>
      <c r="AL155" s="56"/>
      <c r="AM155" s="104">
        <v>154</v>
      </c>
      <c r="AN155" s="124">
        <f t="shared" si="27"/>
        <v>9.6032008173787223E-2</v>
      </c>
      <c r="AO155" s="124">
        <f t="shared" si="28"/>
        <v>0.12676024757560705</v>
      </c>
      <c r="AP155" s="124">
        <f t="shared" si="29"/>
        <v>5.305575426954056E-2</v>
      </c>
      <c r="AQ155" s="124">
        <f t="shared" si="30"/>
        <v>0.16996148129345676</v>
      </c>
      <c r="AR155" s="124">
        <f t="shared" si="31"/>
        <v>5.6024468080213712E-2</v>
      </c>
      <c r="AS155" s="124">
        <f t="shared" si="32"/>
        <v>0.25487675335410476</v>
      </c>
      <c r="AT155" s="124">
        <f t="shared" si="33"/>
        <v>0.13642532481954825</v>
      </c>
      <c r="AU155" s="124">
        <f t="shared" si="34"/>
        <v>1.6783870275850665E-2</v>
      </c>
      <c r="AV155" s="124">
        <f t="shared" si="35"/>
        <v>6.3497867988625223E-2</v>
      </c>
      <c r="AW155" s="124">
        <f t="shared" si="36"/>
        <v>2.6582224169265655E-2</v>
      </c>
      <c r="AX155" s="124">
        <f t="shared" si="37"/>
        <v>0.99999999999999989</v>
      </c>
      <c r="AY155" s="124">
        <f>SUMPRODUCT(AN155:AW155,幕後結果_最佳化!$Z$1005:$AI$1005)</f>
        <v>-9.7071006799462178E-2</v>
      </c>
      <c r="AZ155" s="124">
        <f>(SUMPRODUCT(AN155:AW155,MMULT(AN155:AW155,幕後結果!$AB$9:$AK$18)))*252</f>
        <v>8.0512674849029658E-2</v>
      </c>
      <c r="BA155" s="124">
        <f t="shared" si="38"/>
        <v>0.28374755478951647</v>
      </c>
      <c r="BB155" s="119">
        <f t="shared" si="39"/>
        <v>-0.49329414275760886</v>
      </c>
      <c r="BC155" s="56"/>
      <c r="BD155" s="56"/>
    </row>
    <row r="156" spans="1:56">
      <c r="A156" s="91">
        <v>155</v>
      </c>
      <c r="B156" s="120">
        <v>0.88397852758962792</v>
      </c>
      <c r="C156" s="120">
        <v>0.64776090920366447</v>
      </c>
      <c r="D156" s="120">
        <v>0.56769503021217038</v>
      </c>
      <c r="E156" s="120">
        <v>0.81314078839515713</v>
      </c>
      <c r="F156" s="120">
        <v>0.11313422687587815</v>
      </c>
      <c r="G156" s="120">
        <v>0.63242571414941784</v>
      </c>
      <c r="H156" s="120">
        <v>8.54561958353377E-2</v>
      </c>
      <c r="I156" s="120">
        <v>0.36399175643840231</v>
      </c>
      <c r="J156" s="120">
        <v>0.54273908519672442</v>
      </c>
      <c r="K156" s="100">
        <v>0.98037176178817531</v>
      </c>
      <c r="L156" s="101"/>
      <c r="M156" s="102">
        <v>155</v>
      </c>
      <c r="N156" s="123">
        <v>1.1951128430103477</v>
      </c>
      <c r="O156" s="123">
        <v>0.37928238140801379</v>
      </c>
      <c r="P156" s="123">
        <v>0.17050889502777358</v>
      </c>
      <c r="Q156" s="123">
        <v>0.88952978480811329</v>
      </c>
      <c r="R156" s="123">
        <v>-1.2100272055134049</v>
      </c>
      <c r="S156" s="123">
        <v>0.33828480713664527</v>
      </c>
      <c r="T156" s="123">
        <v>-1.369278001717118</v>
      </c>
      <c r="U156" s="120">
        <v>-0.34780915615903379</v>
      </c>
      <c r="V156" s="120">
        <v>0.10733675132316471</v>
      </c>
      <c r="W156" s="94">
        <v>2.0614883222283082</v>
      </c>
      <c r="X156" s="56"/>
      <c r="Y156" s="95">
        <v>155</v>
      </c>
      <c r="Z156" s="120">
        <f>(幕後結果!$AB$2+幕後結果!$AB$4*幕後結果_最佳化!$N1157)*12/3</f>
        <v>1.4355024996267955</v>
      </c>
      <c r="AA156" s="120">
        <f>(幕後結果!$AC$2+幕後結果!$AC$4*幕後結果_最佳化!$O1157)*12/3</f>
        <v>2.6006614501395955</v>
      </c>
      <c r="AB156" s="120">
        <f>(幕後結果!$AD$2+幕後結果!$AD$4*幕後結果_最佳化!$P1157)*12/3</f>
        <v>0.82903684539097533</v>
      </c>
      <c r="AC156" s="120">
        <f>(幕後結果!$AE$2+幕後結果!$AE$4*幕後結果_最佳化!$Q1157)*12/3</f>
        <v>1.5895577588689018</v>
      </c>
      <c r="AD156" s="120">
        <f>(幕後結果!$AF$2+幕後結果!$AF$4*幕後結果_最佳化!$R1157)*12/3</f>
        <v>-0.88762142446325887</v>
      </c>
      <c r="AE156" s="120">
        <f>(幕後結果!$AG$2+幕後結果!$AG$4*幕後結果_最佳化!$S1157)*12/3</f>
        <v>-0.2537567044883039</v>
      </c>
      <c r="AF156" s="120">
        <f>(幕後結果!$AH$2+幕後結果!$AH$4*幕後結果_最佳化!$T1157)*12/3</f>
        <v>-7.5871086472436067E-2</v>
      </c>
      <c r="AG156" s="120">
        <f>(幕後結果!$AI$2+幕後結果!$AI$4*幕後結果_最佳化!$U1157)*12/3</f>
        <v>-0.41715085522271173</v>
      </c>
      <c r="AH156" s="120">
        <f>(幕後結果!$AJ$2+幕後結果!$AJ$4*幕後結果_最佳化!$V1157)*12/3</f>
        <v>-1.4032136022615702</v>
      </c>
      <c r="AI156" s="96">
        <f>(幕後結果!$AK$2+幕後結果!$AK$4*幕後結果_最佳化!$W1157)*12/3</f>
        <v>1.3023847721136834</v>
      </c>
      <c r="AJ156" s="56"/>
      <c r="AK156" s="56"/>
      <c r="AL156" s="56"/>
      <c r="AM156" s="104">
        <v>155</v>
      </c>
      <c r="AN156" s="124">
        <f t="shared" si="27"/>
        <v>0.14439022203498245</v>
      </c>
      <c r="AO156" s="124">
        <f t="shared" si="28"/>
        <v>0.13931889218021096</v>
      </c>
      <c r="AP156" s="124">
        <f t="shared" si="29"/>
        <v>0.14831692629175677</v>
      </c>
      <c r="AQ156" s="124">
        <f t="shared" si="30"/>
        <v>2.9623392020680636E-2</v>
      </c>
      <c r="AR156" s="124">
        <f t="shared" si="31"/>
        <v>6.7218583593190495E-2</v>
      </c>
      <c r="AS156" s="124">
        <f t="shared" si="32"/>
        <v>4.2873599233869464E-2</v>
      </c>
      <c r="AT156" s="124">
        <f t="shared" si="33"/>
        <v>0.16978087363275821</v>
      </c>
      <c r="AU156" s="124">
        <f t="shared" si="34"/>
        <v>8.7202587308583865E-2</v>
      </c>
      <c r="AV156" s="124">
        <f t="shared" si="35"/>
        <v>0.11492703150873983</v>
      </c>
      <c r="AW156" s="124">
        <f t="shared" si="36"/>
        <v>5.6347892195227268E-2</v>
      </c>
      <c r="AX156" s="124">
        <f t="shared" si="37"/>
        <v>0.99999999999999989</v>
      </c>
      <c r="AY156" s="124">
        <f>SUMPRODUCT(AN156:AW156,幕後結果_最佳化!$Z$1005:$AI$1005)</f>
        <v>-0.11294248530846332</v>
      </c>
      <c r="AZ156" s="124">
        <f>(SUMPRODUCT(AN156:AW156,MMULT(AN156:AW156,幕後結果!$AB$9:$AK$18)))*252</f>
        <v>8.9048330291858338E-2</v>
      </c>
      <c r="BA156" s="124">
        <f t="shared" si="38"/>
        <v>0.29840966856296453</v>
      </c>
      <c r="BB156" s="119">
        <f t="shared" si="39"/>
        <v>-0.52224341811358066</v>
      </c>
      <c r="BC156" s="56"/>
      <c r="BD156" s="56"/>
    </row>
    <row r="157" spans="1:56">
      <c r="A157" s="91">
        <v>156</v>
      </c>
      <c r="B157" s="120">
        <v>0.3916351062328316</v>
      </c>
      <c r="C157" s="120">
        <v>0.13769933354130282</v>
      </c>
      <c r="D157" s="120">
        <v>0.74923014598377424</v>
      </c>
      <c r="E157" s="120">
        <v>0.1875130572515582</v>
      </c>
      <c r="F157" s="120">
        <v>0.68611104308639748</v>
      </c>
      <c r="G157" s="120">
        <v>0.39491428060762757</v>
      </c>
      <c r="H157" s="120">
        <v>0.3143018422506183</v>
      </c>
      <c r="I157" s="120">
        <v>6.4482654999754363E-2</v>
      </c>
      <c r="J157" s="120">
        <v>0.95025415976394512</v>
      </c>
      <c r="K157" s="100">
        <v>0.1774593381161258</v>
      </c>
      <c r="L157" s="101"/>
      <c r="M157" s="102">
        <v>156</v>
      </c>
      <c r="N157" s="123">
        <v>-0.27505990830253685</v>
      </c>
      <c r="O157" s="123">
        <v>-1.0907141846380288</v>
      </c>
      <c r="P157" s="123">
        <v>0.67206909828942507</v>
      </c>
      <c r="Q157" s="123">
        <v>-0.88709804876582787</v>
      </c>
      <c r="R157" s="123">
        <v>0.48485682026271348</v>
      </c>
      <c r="S157" s="123">
        <v>-0.26653324247795612</v>
      </c>
      <c r="T157" s="123">
        <v>-0.48369310891190992</v>
      </c>
      <c r="U157" s="120">
        <v>-1.5181947524635571</v>
      </c>
      <c r="V157" s="120">
        <v>1.6473229627779271</v>
      </c>
      <c r="W157" s="94">
        <v>-0.92509080377345054</v>
      </c>
      <c r="X157" s="56"/>
      <c r="Y157" s="95">
        <v>156</v>
      </c>
      <c r="Z157" s="120">
        <f>(幕後結果!$AB$2+幕後結果!$AB$4*幕後結果_最佳化!$N1158)*12/3</f>
        <v>-0.38979106325770169</v>
      </c>
      <c r="AA157" s="120">
        <f>(幕後結果!$AC$2+幕後結果!$AC$4*幕後結果_最佳化!$O1158)*12/3</f>
        <v>0.11366905920363757</v>
      </c>
      <c r="AB157" s="120">
        <f>(幕後結果!$AD$2+幕後結果!$AD$4*幕後結果_最佳化!$P1158)*12/3</f>
        <v>-0.84920213898351005</v>
      </c>
      <c r="AC157" s="120">
        <f>(幕後結果!$AE$2+幕後結果!$AE$4*幕後結果_最佳化!$Q1158)*12/3</f>
        <v>-0.40596225961419785</v>
      </c>
      <c r="AD157" s="120">
        <f>(幕後結果!$AF$2+幕後結果!$AF$4*幕後結果_最佳化!$R1158)*12/3</f>
        <v>-0.52086652672621747</v>
      </c>
      <c r="AE157" s="120">
        <f>(幕後結果!$AG$2+幕後結果!$AG$4*幕後結果_最佳化!$S1158)*12/3</f>
        <v>-1.1054802919853279</v>
      </c>
      <c r="AF157" s="120">
        <f>(幕後結果!$AH$2+幕後結果!$AH$4*幕後結果_最佳化!$T1158)*12/3</f>
        <v>-0.47267807322997829</v>
      </c>
      <c r="AG157" s="120">
        <f>(幕後結果!$AI$2+幕後結果!$AI$4*幕後結果_最佳化!$U1158)*12/3</f>
        <v>-0.97634243817066269</v>
      </c>
      <c r="AH157" s="120">
        <f>(幕後結果!$AJ$2+幕後結果!$AJ$4*幕後結果_最佳化!$V1158)*12/3</f>
        <v>0.66523747693002955</v>
      </c>
      <c r="AI157" s="96">
        <f>(幕後結果!$AK$2+幕後結果!$AK$4*幕後結果_最佳化!$W1158)*12/3</f>
        <v>-0.24910551356267308</v>
      </c>
      <c r="AJ157" s="56"/>
      <c r="AK157" s="56"/>
      <c r="AL157" s="56"/>
      <c r="AM157" s="104">
        <v>156</v>
      </c>
      <c r="AN157" s="124">
        <f t="shared" si="27"/>
        <v>0.20177596481724294</v>
      </c>
      <c r="AO157" s="124">
        <f t="shared" si="28"/>
        <v>0.16644372818837039</v>
      </c>
      <c r="AP157" s="124">
        <f t="shared" si="29"/>
        <v>0.17079072065756029</v>
      </c>
      <c r="AQ157" s="124">
        <f t="shared" si="30"/>
        <v>4.4594480233436852E-2</v>
      </c>
      <c r="AR157" s="124">
        <f t="shared" si="31"/>
        <v>5.9844411029770971E-2</v>
      </c>
      <c r="AS157" s="124">
        <f t="shared" si="32"/>
        <v>5.7603723416699198E-2</v>
      </c>
      <c r="AT157" s="124">
        <f t="shared" si="33"/>
        <v>6.3635466157755428E-3</v>
      </c>
      <c r="AU157" s="124">
        <f t="shared" si="34"/>
        <v>0.1172902968973039</v>
      </c>
      <c r="AV157" s="124">
        <f t="shared" si="35"/>
        <v>8.0532387685541426E-2</v>
      </c>
      <c r="AW157" s="124">
        <f t="shared" si="36"/>
        <v>9.4760740458298395E-2</v>
      </c>
      <c r="AX157" s="124">
        <f t="shared" si="37"/>
        <v>0.99999999999999978</v>
      </c>
      <c r="AY157" s="124">
        <f>SUMPRODUCT(AN157:AW157,幕後結果_最佳化!$Z$1005:$AI$1005)</f>
        <v>-9.9314200754684986E-2</v>
      </c>
      <c r="AZ157" s="124">
        <f>(SUMPRODUCT(AN157:AW157,MMULT(AN157:AW157,幕後結果!$AB$9:$AK$18)))*252</f>
        <v>9.5808026098909385E-2</v>
      </c>
      <c r="BA157" s="124">
        <f t="shared" si="38"/>
        <v>0.30952871611356092</v>
      </c>
      <c r="BB157" s="119">
        <f t="shared" si="39"/>
        <v>-0.45945398068497456</v>
      </c>
      <c r="BC157" s="56"/>
      <c r="BD157" s="56"/>
    </row>
    <row r="158" spans="1:56">
      <c r="A158" s="91">
        <v>157</v>
      </c>
      <c r="B158" s="120">
        <v>0.43279926524803192</v>
      </c>
      <c r="C158" s="120">
        <v>3.7299834637389839E-3</v>
      </c>
      <c r="D158" s="120">
        <v>0.73128186466136968</v>
      </c>
      <c r="E158" s="120">
        <v>0.49845924973430233</v>
      </c>
      <c r="F158" s="120">
        <v>0.45387188062844364</v>
      </c>
      <c r="G158" s="120">
        <v>0.36917278794008768</v>
      </c>
      <c r="H158" s="120">
        <v>0.94984714853375407</v>
      </c>
      <c r="I158" s="120">
        <v>0.42402916657080136</v>
      </c>
      <c r="J158" s="120">
        <v>0.97643924876091837</v>
      </c>
      <c r="K158" s="100">
        <v>0.80317631976402581</v>
      </c>
      <c r="L158" s="101"/>
      <c r="M158" s="102">
        <v>157</v>
      </c>
      <c r="N158" s="123">
        <v>-0.16925187177700673</v>
      </c>
      <c r="O158" s="123">
        <v>-2.6755817858004249</v>
      </c>
      <c r="P158" s="123">
        <v>0.6166944681369313</v>
      </c>
      <c r="Q158" s="123">
        <v>-3.862097781167393E-3</v>
      </c>
      <c r="R158" s="123">
        <v>-0.11588490234535737</v>
      </c>
      <c r="S158" s="123">
        <v>-0.33404503459806145</v>
      </c>
      <c r="T158" s="123">
        <v>1.6433733867817237</v>
      </c>
      <c r="U158" s="120">
        <v>-0.19159643767534898</v>
      </c>
      <c r="V158" s="120">
        <v>1.9852064906539488</v>
      </c>
      <c r="W158" s="94">
        <v>0.85302153784526225</v>
      </c>
      <c r="X158" s="56"/>
      <c r="Y158" s="95">
        <v>157</v>
      </c>
      <c r="Z158" s="120">
        <f>(幕後結果!$AB$2+幕後結果!$AB$4*幕後結果_最佳化!$N1159)*12/3</f>
        <v>-0.25842505351562928</v>
      </c>
      <c r="AA158" s="120">
        <f>(幕後結果!$AC$2+幕後結果!$AC$4*幕後結果_最佳化!$O1159)*12/3</f>
        <v>-1.4533591738711469</v>
      </c>
      <c r="AB158" s="120">
        <f>(幕後結果!$AD$2+幕後結果!$AD$4*幕後結果_最佳化!$P1159)*12/3</f>
        <v>-1.4478569699703272</v>
      </c>
      <c r="AC158" s="120">
        <f>(幕後結果!$AE$2+幕後結果!$AE$4*幕後結果_最佳化!$Q1159)*12/3</f>
        <v>0.40840449151627722</v>
      </c>
      <c r="AD158" s="120">
        <f>(幕後結果!$AF$2+幕後結果!$AF$4*幕後結果_最佳化!$R1159)*12/3</f>
        <v>-0.88611853544930919</v>
      </c>
      <c r="AE158" s="120">
        <f>(幕後結果!$AG$2+幕後結果!$AG$4*幕後結果_最佳化!$S1159)*12/3</f>
        <v>-1.5538646469272628</v>
      </c>
      <c r="AF158" s="120">
        <f>(幕後結果!$AH$2+幕後結果!$AH$4*幕後結果_最佳化!$T1159)*12/3</f>
        <v>1.2364984329485866</v>
      </c>
      <c r="AG158" s="120">
        <f>(幕後結果!$AI$2+幕後結果!$AI$4*幕後結果_最佳化!$U1159)*12/3</f>
        <v>-0.5967065054745313</v>
      </c>
      <c r="AH158" s="120">
        <f>(幕後結果!$AJ$2+幕後結果!$AJ$4*幕後結果_最佳化!$V1159)*12/3</f>
        <v>1.5909324845642203</v>
      </c>
      <c r="AI158" s="96">
        <f>(幕後結果!$AK$2+幕後結果!$AK$4*幕後結果_最佳化!$W1159)*12/3</f>
        <v>0.84121673523097351</v>
      </c>
      <c r="AJ158" s="56"/>
      <c r="AK158" s="56"/>
      <c r="AL158" s="56"/>
      <c r="AM158" s="104">
        <v>157</v>
      </c>
      <c r="AN158" s="124">
        <f t="shared" si="27"/>
        <v>7.1390323559611724E-2</v>
      </c>
      <c r="AO158" s="124">
        <f t="shared" si="28"/>
        <v>0.13649892005373554</v>
      </c>
      <c r="AP158" s="124">
        <f t="shared" si="29"/>
        <v>0.12165512975692221</v>
      </c>
      <c r="AQ158" s="124">
        <f t="shared" si="30"/>
        <v>0.12715481520461611</v>
      </c>
      <c r="AR158" s="124">
        <f t="shared" si="31"/>
        <v>9.8026431096030708E-2</v>
      </c>
      <c r="AS158" s="124">
        <f t="shared" si="32"/>
        <v>4.2572562650533578E-3</v>
      </c>
      <c r="AT158" s="124">
        <f t="shared" si="33"/>
        <v>7.6720026026807692E-2</v>
      </c>
      <c r="AU158" s="124">
        <f t="shared" si="34"/>
        <v>0.12301064681081726</v>
      </c>
      <c r="AV158" s="124">
        <f t="shared" si="35"/>
        <v>9.3705811856634361E-2</v>
      </c>
      <c r="AW158" s="124">
        <f t="shared" si="36"/>
        <v>0.14758063936977117</v>
      </c>
      <c r="AX158" s="124">
        <f t="shared" si="37"/>
        <v>1.0000000000000002</v>
      </c>
      <c r="AY158" s="124">
        <f>SUMPRODUCT(AN158:AW158,幕後結果_最佳化!$Z$1005:$AI$1005)</f>
        <v>2.07201753800412E-2</v>
      </c>
      <c r="AZ158" s="124">
        <f>(SUMPRODUCT(AN158:AW158,MMULT(AN158:AW158,幕後結果!$AB$9:$AK$18)))*252</f>
        <v>6.1465520763126044E-2</v>
      </c>
      <c r="BA158" s="124">
        <f t="shared" si="38"/>
        <v>0.2479224087554936</v>
      </c>
      <c r="BB158" s="119">
        <f t="shared" si="39"/>
        <v>-8.9462766723249362E-2</v>
      </c>
      <c r="BC158" s="56"/>
      <c r="BD158" s="56"/>
    </row>
    <row r="159" spans="1:56">
      <c r="A159" s="91">
        <v>158</v>
      </c>
      <c r="B159" s="120">
        <v>0.33587678033541901</v>
      </c>
      <c r="C159" s="120">
        <v>0.93322950192312004</v>
      </c>
      <c r="D159" s="120">
        <v>7.1937226634231743E-2</v>
      </c>
      <c r="E159" s="120">
        <v>7.6941730931952224E-2</v>
      </c>
      <c r="F159" s="120">
        <v>5.4943736891219785E-3</v>
      </c>
      <c r="G159" s="120">
        <v>0.81919446766263526</v>
      </c>
      <c r="H159" s="120">
        <v>0.26270616903248767</v>
      </c>
      <c r="I159" s="120">
        <v>0.60871229556967599</v>
      </c>
      <c r="J159" s="120">
        <v>0.15485467717378354</v>
      </c>
      <c r="K159" s="100">
        <v>0.16425031074044338</v>
      </c>
      <c r="L159" s="101"/>
      <c r="M159" s="102">
        <v>158</v>
      </c>
      <c r="N159" s="123">
        <v>-0.42374257661694725</v>
      </c>
      <c r="O159" s="123">
        <v>1.5002834440780852</v>
      </c>
      <c r="P159" s="123">
        <v>-1.4615139383043632</v>
      </c>
      <c r="Q159" s="123">
        <v>-1.4259476214250586</v>
      </c>
      <c r="R159" s="123">
        <v>-2.543056451856863</v>
      </c>
      <c r="S159" s="123">
        <v>0.91229952432526351</v>
      </c>
      <c r="T159" s="123">
        <v>-0.63502465050051338</v>
      </c>
      <c r="U159" s="120">
        <v>0.27596440086385993</v>
      </c>
      <c r="V159" s="120">
        <v>-1.0158320849684588</v>
      </c>
      <c r="W159" s="94">
        <v>-0.97713843598543859</v>
      </c>
      <c r="X159" s="56"/>
      <c r="Y159" s="95">
        <v>158</v>
      </c>
      <c r="Z159" s="120">
        <f>(幕後結果!$AB$2+幕後結果!$AB$4*幕後結果_最佳化!$N1160)*12/3</f>
        <v>-0.57438808911362882</v>
      </c>
      <c r="AA159" s="120">
        <f>(幕後結果!$AC$2+幕後結果!$AC$4*幕後結果_最佳化!$O1160)*12/3</f>
        <v>2.6915137396304125</v>
      </c>
      <c r="AB159" s="120">
        <f>(幕後結果!$AD$2+幕後結果!$AD$4*幕後結果_最佳化!$P1160)*12/3</f>
        <v>-2.1706199302418021</v>
      </c>
      <c r="AC159" s="120">
        <f>(幕後結果!$AE$2+幕後結果!$AE$4*幕後結果_最佳化!$Q1160)*12/3</f>
        <v>-0.874287857009591</v>
      </c>
      <c r="AD159" s="120">
        <f>(幕後結果!$AF$2+幕後結果!$AF$4*幕後結果_最佳化!$R1160)*12/3</f>
        <v>-2.17526125726262</v>
      </c>
      <c r="AE159" s="120">
        <f>(幕後結果!$AG$2+幕後結果!$AG$4*幕後結果_最佳化!$S1160)*12/3</f>
        <v>-0.5303393999166216</v>
      </c>
      <c r="AF159" s="120">
        <f>(幕後結果!$AH$2+幕後結果!$AH$4*幕後結果_最佳化!$T1160)*12/3</f>
        <v>-0.49976157144634453</v>
      </c>
      <c r="AG159" s="120">
        <f>(幕後結果!$AI$2+幕後結果!$AI$4*幕後結果_最佳化!$U1160)*12/3</f>
        <v>-0.49921259544420832</v>
      </c>
      <c r="AH159" s="120">
        <f>(幕後結果!$AJ$2+幕後結果!$AJ$4*幕後結果_最佳化!$V1160)*12/3</f>
        <v>-4.6339042765104796</v>
      </c>
      <c r="AI159" s="96">
        <f>(幕後結果!$AK$2+幕後結果!$AK$4*幕後結果_最佳化!$W1160)*12/3</f>
        <v>-0.33485463679765709</v>
      </c>
      <c r="AJ159" s="56"/>
      <c r="AK159" s="56"/>
      <c r="AL159" s="56"/>
      <c r="AM159" s="104">
        <v>158</v>
      </c>
      <c r="AN159" s="124">
        <f t="shared" si="27"/>
        <v>7.8250012765251425E-2</v>
      </c>
      <c r="AO159" s="124">
        <f t="shared" si="28"/>
        <v>0.15147172250507882</v>
      </c>
      <c r="AP159" s="124">
        <f t="shared" si="29"/>
        <v>0.12256764418563389</v>
      </c>
      <c r="AQ159" s="124">
        <f t="shared" si="30"/>
        <v>0.15511585566992156</v>
      </c>
      <c r="AR159" s="124">
        <f t="shared" si="31"/>
        <v>8.1137922095724735E-2</v>
      </c>
      <c r="AS159" s="124">
        <f t="shared" si="32"/>
        <v>6.0263405478759184E-2</v>
      </c>
      <c r="AT159" s="124">
        <f t="shared" si="33"/>
        <v>3.3874896352480609E-2</v>
      </c>
      <c r="AU159" s="124">
        <f t="shared" si="34"/>
        <v>9.4776213775964138E-2</v>
      </c>
      <c r="AV159" s="124">
        <f t="shared" si="35"/>
        <v>0.13497852997820359</v>
      </c>
      <c r="AW159" s="124">
        <f t="shared" si="36"/>
        <v>8.7563797192982101E-2</v>
      </c>
      <c r="AX159" s="124">
        <f t="shared" si="37"/>
        <v>1</v>
      </c>
      <c r="AY159" s="124">
        <f>SUMPRODUCT(AN159:AW159,幕後結果_最佳化!$Z$1005:$AI$1005)</f>
        <v>-0.1080532196042216</v>
      </c>
      <c r="AZ159" s="124">
        <f>(SUMPRODUCT(AN159:AW159,MMULT(AN159:AW159,幕後結果!$AB$9:$AK$18)))*252</f>
        <v>7.2322392028519297E-2</v>
      </c>
      <c r="BA159" s="124">
        <f t="shared" si="38"/>
        <v>0.26892822839657293</v>
      </c>
      <c r="BB159" s="119">
        <f t="shared" si="39"/>
        <v>-0.56131414877585695</v>
      </c>
      <c r="BC159" s="56"/>
      <c r="BD159" s="56"/>
    </row>
    <row r="160" spans="1:56">
      <c r="A160" s="91">
        <v>159</v>
      </c>
      <c r="B160" s="120">
        <v>0.24792182814374231</v>
      </c>
      <c r="C160" s="120">
        <v>0.16674667239443375</v>
      </c>
      <c r="D160" s="120">
        <v>0.76234056412797435</v>
      </c>
      <c r="E160" s="120">
        <v>0.52864040850998162</v>
      </c>
      <c r="F160" s="120">
        <v>0.85841376247165235</v>
      </c>
      <c r="G160" s="120">
        <v>6.4169727910655894E-2</v>
      </c>
      <c r="H160" s="120">
        <v>0.12377842608186951</v>
      </c>
      <c r="I160" s="120">
        <v>0.94636677392713664</v>
      </c>
      <c r="J160" s="120">
        <v>0.36088611732285858</v>
      </c>
      <c r="K160" s="100">
        <v>2.430603689615829E-2</v>
      </c>
      <c r="L160" s="101"/>
      <c r="M160" s="102">
        <v>159</v>
      </c>
      <c r="N160" s="123">
        <v>-0.68104398947071909</v>
      </c>
      <c r="O160" s="123">
        <v>-0.9671014018496159</v>
      </c>
      <c r="P160" s="123">
        <v>0.71385172410222886</v>
      </c>
      <c r="Q160" s="123">
        <v>7.1852636733232556E-2</v>
      </c>
      <c r="R160" s="123">
        <v>1.0732198755203965</v>
      </c>
      <c r="S160" s="123">
        <v>-1.5206828048715315</v>
      </c>
      <c r="T160" s="123">
        <v>-1.1563039526232963</v>
      </c>
      <c r="U160" s="120">
        <v>1.610602208568259</v>
      </c>
      <c r="V160" s="120">
        <v>-0.35609124355285071</v>
      </c>
      <c r="W160" s="94">
        <v>-1.9719783874134715</v>
      </c>
      <c r="X160" s="56"/>
      <c r="Y160" s="95">
        <v>159</v>
      </c>
      <c r="Z160" s="120">
        <f>(幕後結果!$AB$2+幕後結果!$AB$4*幕後結果_最佳化!$N1161)*12/3</f>
        <v>-0.89384076036173321</v>
      </c>
      <c r="AA160" s="120">
        <f>(幕後結果!$AC$2+幕後結果!$AC$4*幕後結果_最佳化!$O1161)*12/3</f>
        <v>-2.6220883081575996E-2</v>
      </c>
      <c r="AB160" s="120">
        <f>(幕後結果!$AD$2+幕後結果!$AD$4*幕後結果_最佳化!$P1161)*12/3</f>
        <v>-1.1947909268596395</v>
      </c>
      <c r="AC160" s="120">
        <f>(幕後結果!$AE$2+幕後結果!$AE$4*幕後結果_最佳化!$Q1161)*12/3</f>
        <v>0.30518942128942883</v>
      </c>
      <c r="AD160" s="120">
        <f>(幕後結果!$AF$2+幕後結果!$AF$4*幕後結果_最佳化!$R1161)*12/3</f>
        <v>-3.4503678381792025E-3</v>
      </c>
      <c r="AE160" s="120">
        <f>(幕後結果!$AG$2+幕後結果!$AG$4*幕後結果_最佳化!$S1161)*12/3</f>
        <v>-2.4735668389373373</v>
      </c>
      <c r="AF160" s="120">
        <f>(幕後結果!$AH$2+幕後結果!$AH$4*幕後結果_最佳化!$T1161)*12/3</f>
        <v>-1.0708820367808991</v>
      </c>
      <c r="AG160" s="120">
        <f>(幕後結果!$AI$2+幕後結果!$AI$4*幕後結果_最佳化!$U1161)*12/3</f>
        <v>0.34809406482615407</v>
      </c>
      <c r="AH160" s="120">
        <f>(幕後結果!$AJ$2+幕後結果!$AJ$4*幕後結果_最佳化!$V1161)*12/3</f>
        <v>-1.9320562995277661</v>
      </c>
      <c r="AI160" s="96">
        <f>(幕後結果!$AK$2+幕後結果!$AK$4*幕後結果_最佳化!$W1161)*12/3</f>
        <v>0.17703252670656702</v>
      </c>
      <c r="AJ160" s="56"/>
      <c r="AK160" s="56"/>
      <c r="AL160" s="56"/>
      <c r="AM160" s="104">
        <v>159</v>
      </c>
      <c r="AN160" s="124">
        <f t="shared" si="27"/>
        <v>0.12244880152544646</v>
      </c>
      <c r="AO160" s="124">
        <f t="shared" si="28"/>
        <v>1.2747708683882785E-2</v>
      </c>
      <c r="AP160" s="124">
        <f t="shared" si="29"/>
        <v>4.4420468916680417E-2</v>
      </c>
      <c r="AQ160" s="124">
        <f t="shared" si="30"/>
        <v>0.18422768331312933</v>
      </c>
      <c r="AR160" s="124">
        <f t="shared" si="31"/>
        <v>6.8302640152311883E-2</v>
      </c>
      <c r="AS160" s="124">
        <f t="shared" si="32"/>
        <v>6.9782423917648939E-2</v>
      </c>
      <c r="AT160" s="124">
        <f t="shared" si="33"/>
        <v>9.4299106631807558E-2</v>
      </c>
      <c r="AU160" s="124">
        <f t="shared" si="34"/>
        <v>0.13874485582399085</v>
      </c>
      <c r="AV160" s="124">
        <f t="shared" si="35"/>
        <v>9.4582113291290792E-2</v>
      </c>
      <c r="AW160" s="124">
        <f t="shared" si="36"/>
        <v>0.17044419774381089</v>
      </c>
      <c r="AX160" s="124">
        <f t="shared" si="37"/>
        <v>1</v>
      </c>
      <c r="AY160" s="124">
        <f>SUMPRODUCT(AN160:AW160,幕後結果_最佳化!$Z$1005:$AI$1005)</f>
        <v>-9.2324522976907894E-2</v>
      </c>
      <c r="AZ160" s="124">
        <f>(SUMPRODUCT(AN160:AW160,MMULT(AN160:AW160,幕後結果!$AB$9:$AK$18)))*252</f>
        <v>4.9782719837345737E-2</v>
      </c>
      <c r="BA160" s="124">
        <f t="shared" si="38"/>
        <v>0.22312041555479797</v>
      </c>
      <c r="BB160" s="119">
        <f t="shared" si="39"/>
        <v>-0.60606073469640431</v>
      </c>
      <c r="BC160" s="56"/>
      <c r="BD160" s="56"/>
    </row>
    <row r="161" spans="1:56">
      <c r="A161" s="91">
        <v>160</v>
      </c>
      <c r="B161" s="120">
        <v>0.18488749239585256</v>
      </c>
      <c r="C161" s="120">
        <v>0.52741097794554115</v>
      </c>
      <c r="D161" s="120">
        <v>0.68998502474652113</v>
      </c>
      <c r="E161" s="120">
        <v>5.5680715844649509E-2</v>
      </c>
      <c r="F161" s="120">
        <v>0.5182507267837424</v>
      </c>
      <c r="G161" s="120">
        <v>0.72645371861615615</v>
      </c>
      <c r="H161" s="120">
        <v>0.26988648646121471</v>
      </c>
      <c r="I161" s="120">
        <v>5.8690557920790809E-2</v>
      </c>
      <c r="J161" s="120">
        <v>0.99123236463886388</v>
      </c>
      <c r="K161" s="100">
        <v>8.7284629420909976E-2</v>
      </c>
      <c r="L161" s="101"/>
      <c r="M161" s="102">
        <v>160</v>
      </c>
      <c r="N161" s="123">
        <v>-0.8968949317843713</v>
      </c>
      <c r="O161" s="123">
        <v>6.8763283868774588E-2</v>
      </c>
      <c r="P161" s="123">
        <v>0.49580790015113479</v>
      </c>
      <c r="Q161" s="123">
        <v>-1.5921035851312273</v>
      </c>
      <c r="R161" s="123">
        <v>4.5763756774526883E-2</v>
      </c>
      <c r="S161" s="123">
        <v>0.60212255360487088</v>
      </c>
      <c r="T161" s="123">
        <v>-0.61315633600866848</v>
      </c>
      <c r="U161" s="120">
        <v>-1.5658611963509217</v>
      </c>
      <c r="V161" s="120">
        <v>2.375287821859696</v>
      </c>
      <c r="W161" s="94">
        <v>-1.3576673582391854</v>
      </c>
      <c r="X161" s="56"/>
      <c r="Y161" s="95">
        <v>160</v>
      </c>
      <c r="Z161" s="120">
        <f>(幕後結果!$AB$2+幕後結果!$AB$4*幕後結果_最佳化!$N1162)*12/3</f>
        <v>-1.1618305834596125</v>
      </c>
      <c r="AA161" s="120">
        <f>(幕後結果!$AC$2+幕後結果!$AC$4*幕後結果_最佳化!$O1162)*12/3</f>
        <v>0.90130964531489932</v>
      </c>
      <c r="AB161" s="120">
        <f>(幕後結果!$AD$2+幕後結果!$AD$4*幕後結果_最佳化!$P1162)*12/3</f>
        <v>-1.2285883416024266</v>
      </c>
      <c r="AC161" s="120">
        <f>(幕後結果!$AE$2+幕後結果!$AE$4*幕後結果_最佳化!$Q1162)*12/3</f>
        <v>-1.2104466478993725</v>
      </c>
      <c r="AD161" s="120">
        <f>(幕後結果!$AF$2+幕後結果!$AF$4*幕後結果_最佳化!$R1162)*12/3</f>
        <v>-0.85296910558038164</v>
      </c>
      <c r="AE161" s="120">
        <f>(幕後結果!$AG$2+幕後結果!$AG$4*幕後結果_最佳化!$S1162)*12/3</f>
        <v>-0.36600096011914757</v>
      </c>
      <c r="AF161" s="120">
        <f>(幕後結果!$AH$2+幕後結果!$AH$4*幕後結果_最佳化!$T1162)*12/3</f>
        <v>-0.6079993714800227</v>
      </c>
      <c r="AG161" s="120">
        <f>(幕後結果!$AI$2+幕後結果!$AI$4*幕後結果_最佳化!$U1162)*12/3</f>
        <v>-0.99507745908370515</v>
      </c>
      <c r="AH161" s="120">
        <f>(幕後結果!$AJ$2+幕後結果!$AJ$4*幕後結果_最佳化!$V1162)*12/3</f>
        <v>1.151865833248805</v>
      </c>
      <c r="AI161" s="96">
        <f>(幕後結果!$AK$2+幕後結果!$AK$4*幕後結果_最佳化!$W1162)*12/3</f>
        <v>-0.49492710705993659</v>
      </c>
      <c r="AJ161" s="56"/>
      <c r="AK161" s="56"/>
      <c r="AL161" s="56"/>
      <c r="AM161" s="104">
        <v>160</v>
      </c>
      <c r="AN161" s="124">
        <f t="shared" si="27"/>
        <v>0.11965405440242641</v>
      </c>
      <c r="AO161" s="124">
        <f t="shared" si="28"/>
        <v>0.13411770771728576</v>
      </c>
      <c r="AP161" s="124">
        <f t="shared" si="29"/>
        <v>0.10340907395396856</v>
      </c>
      <c r="AQ161" s="124">
        <f t="shared" si="30"/>
        <v>8.6755079230711435E-2</v>
      </c>
      <c r="AR161" s="124">
        <f t="shared" si="31"/>
        <v>0.21858392756780315</v>
      </c>
      <c r="AS161" s="124">
        <f t="shared" si="32"/>
        <v>6.9225617960331193E-2</v>
      </c>
      <c r="AT161" s="124">
        <f t="shared" si="33"/>
        <v>0.15375018757432837</v>
      </c>
      <c r="AU161" s="124">
        <f t="shared" si="34"/>
        <v>6.1550789889677111E-2</v>
      </c>
      <c r="AV161" s="124">
        <f t="shared" si="35"/>
        <v>5.224495196082185E-2</v>
      </c>
      <c r="AW161" s="124">
        <f t="shared" si="36"/>
        <v>7.0860974264627197E-4</v>
      </c>
      <c r="AX161" s="124">
        <f t="shared" si="37"/>
        <v>1.0000000000000002</v>
      </c>
      <c r="AY161" s="124">
        <f>SUMPRODUCT(AN161:AW161,幕後結果_最佳化!$Z$1005:$AI$1005)</f>
        <v>-8.2593796896052507E-2</v>
      </c>
      <c r="AZ161" s="124">
        <f>(SUMPRODUCT(AN161:AW161,MMULT(AN161:AW161,幕後結果!$AB$9:$AK$18)))*252</f>
        <v>7.2340020933027646E-2</v>
      </c>
      <c r="BA161" s="124">
        <f t="shared" si="38"/>
        <v>0.26896100262496725</v>
      </c>
      <c r="BB161" s="119">
        <f t="shared" si="39"/>
        <v>-0.46658733300097793</v>
      </c>
      <c r="BC161" s="56"/>
      <c r="BD161" s="56"/>
    </row>
    <row r="162" spans="1:56">
      <c r="A162" s="91">
        <v>161</v>
      </c>
      <c r="B162" s="120">
        <v>0.85238740376641453</v>
      </c>
      <c r="C162" s="120">
        <v>0.40859820249117207</v>
      </c>
      <c r="D162" s="120">
        <v>0.9771047704130833</v>
      </c>
      <c r="E162" s="120">
        <v>0.87240572110408454</v>
      </c>
      <c r="F162" s="120">
        <v>0.50341993040128119</v>
      </c>
      <c r="G162" s="120">
        <v>0.24284656295845952</v>
      </c>
      <c r="H162" s="120">
        <v>0.78984390063814169</v>
      </c>
      <c r="I162" s="120">
        <v>0.17032740040167171</v>
      </c>
      <c r="J162" s="120">
        <v>0.48161465348940502</v>
      </c>
      <c r="K162" s="100">
        <v>0.81982227817917508</v>
      </c>
      <c r="L162" s="101"/>
      <c r="M162" s="102">
        <v>161</v>
      </c>
      <c r="N162" s="123">
        <v>1.0467276823505194</v>
      </c>
      <c r="O162" s="123">
        <v>-0.23115240374893276</v>
      </c>
      <c r="P162" s="123">
        <v>1.997319750485206</v>
      </c>
      <c r="Q162" s="123">
        <v>1.1378369857945581</v>
      </c>
      <c r="R162" s="123">
        <v>8.5725992392423553E-3</v>
      </c>
      <c r="S162" s="123">
        <v>-0.69717525000762459</v>
      </c>
      <c r="T162" s="123">
        <v>0.80587973211788322</v>
      </c>
      <c r="U162" s="120">
        <v>-0.95287225177794654</v>
      </c>
      <c r="V162" s="120">
        <v>-4.6101554546256265E-2</v>
      </c>
      <c r="W162" s="94">
        <v>0.91468800417612528</v>
      </c>
      <c r="X162" s="56"/>
      <c r="Y162" s="95">
        <v>161</v>
      </c>
      <c r="Z162" s="120">
        <f>(幕後結果!$AB$2+幕後結果!$AB$4*幕後結果_最佳化!$N1163)*12/3</f>
        <v>1.2512748445174915</v>
      </c>
      <c r="AA162" s="120">
        <f>(幕後結果!$AC$2+幕後結果!$AC$4*幕後結果_最佳化!$O1163)*12/3</f>
        <v>1.872452398867835</v>
      </c>
      <c r="AB162" s="120">
        <f>(幕後結果!$AD$2+幕後結果!$AD$4*幕後結果_最佳化!$P1163)*12/3</f>
        <v>2.326474223909984</v>
      </c>
      <c r="AC162" s="120">
        <f>(幕後結果!$AE$2+幕後結果!$AE$4*幕後結果_最佳化!$Q1163)*12/3</f>
        <v>1.7104604280589573</v>
      </c>
      <c r="AD162" s="120">
        <f>(幕後結果!$AF$2+幕後結果!$AF$4*幕後結果_最佳化!$R1163)*12/3</f>
        <v>-0.19021471856637776</v>
      </c>
      <c r="AE162" s="120">
        <f>(幕後結果!$AG$2+幕後結果!$AG$4*幕後結果_最佳化!$S1163)*12/3</f>
        <v>-0.93009794682871316</v>
      </c>
      <c r="AF162" s="120">
        <f>(幕後結果!$AH$2+幕後結果!$AH$4*幕後結果_最佳化!$T1163)*12/3</f>
        <v>1.7316001654992379</v>
      </c>
      <c r="AG162" s="120">
        <f>(幕後結果!$AI$2+幕後結果!$AI$4*幕後結果_最佳化!$U1163)*12/3</f>
        <v>-0.62471809346310159</v>
      </c>
      <c r="AH162" s="120">
        <f>(幕後結果!$AJ$2+幕後結果!$AJ$4*幕後結果_最佳化!$V1163)*12/3</f>
        <v>-0.75672311569494732</v>
      </c>
      <c r="AI162" s="96">
        <f>(幕後結果!$AK$2+幕後結果!$AK$4*幕後結果_最佳化!$W1163)*12/3</f>
        <v>1.1893907121767144</v>
      </c>
      <c r="AJ162" s="56"/>
      <c r="AK162" s="56"/>
      <c r="AL162" s="56"/>
      <c r="AM162" s="104">
        <v>161</v>
      </c>
      <c r="AN162" s="124">
        <f t="shared" si="27"/>
        <v>4.3855370381516455E-2</v>
      </c>
      <c r="AO162" s="124">
        <f t="shared" si="28"/>
        <v>0.15274862981291806</v>
      </c>
      <c r="AP162" s="124">
        <f t="shared" si="29"/>
        <v>0.17544624180448518</v>
      </c>
      <c r="AQ162" s="124">
        <f t="shared" si="30"/>
        <v>5.1161608328207896E-2</v>
      </c>
      <c r="AR162" s="124">
        <f t="shared" si="31"/>
        <v>6.7561830859426353E-2</v>
      </c>
      <c r="AS162" s="124">
        <f t="shared" si="32"/>
        <v>0.16943497306200095</v>
      </c>
      <c r="AT162" s="124">
        <f t="shared" si="33"/>
        <v>0.1597043078874385</v>
      </c>
      <c r="AU162" s="124">
        <f t="shared" si="34"/>
        <v>7.2939414722068274E-2</v>
      </c>
      <c r="AV162" s="124">
        <f t="shared" si="35"/>
        <v>0.10059629711553651</v>
      </c>
      <c r="AW162" s="124">
        <f t="shared" si="36"/>
        <v>6.5513260264018006E-3</v>
      </c>
      <c r="AX162" s="124">
        <f t="shared" si="37"/>
        <v>1</v>
      </c>
      <c r="AY162" s="124">
        <f>SUMPRODUCT(AN162:AW162,幕後結果_最佳化!$Z$1005:$AI$1005)</f>
        <v>-0.21974313777467624</v>
      </c>
      <c r="AZ162" s="124">
        <f>(SUMPRODUCT(AN162:AW162,MMULT(AN162:AW162,幕後結果!$AB$9:$AK$18)))*252</f>
        <v>9.3683477786833572E-2</v>
      </c>
      <c r="BA162" s="124">
        <f t="shared" si="38"/>
        <v>0.30607756825163385</v>
      </c>
      <c r="BB162" s="119">
        <f t="shared" si="39"/>
        <v>-0.85809338879336261</v>
      </c>
      <c r="BC162" s="56"/>
      <c r="BD162" s="56"/>
    </row>
    <row r="163" spans="1:56">
      <c r="A163" s="91">
        <v>162</v>
      </c>
      <c r="B163" s="120">
        <v>0.59631022800655886</v>
      </c>
      <c r="C163" s="120">
        <v>0.87253452411240628</v>
      </c>
      <c r="D163" s="120">
        <v>0.36210411103703244</v>
      </c>
      <c r="E163" s="120">
        <v>0.760359842182877</v>
      </c>
      <c r="F163" s="120">
        <v>0.70439646971315395</v>
      </c>
      <c r="G163" s="120">
        <v>0.66388973693377284</v>
      </c>
      <c r="H163" s="120">
        <v>0.30129836417653677</v>
      </c>
      <c r="I163" s="120">
        <v>0.17837106358894594</v>
      </c>
      <c r="J163" s="120">
        <v>0.39897897699484486</v>
      </c>
      <c r="K163" s="100">
        <v>0.50502248365838631</v>
      </c>
      <c r="L163" s="101"/>
      <c r="M163" s="102">
        <v>162</v>
      </c>
      <c r="N163" s="123">
        <v>0.24380797441226715</v>
      </c>
      <c r="O163" s="123">
        <v>1.1384540112540162</v>
      </c>
      <c r="P163" s="123">
        <v>-0.35284022968845569</v>
      </c>
      <c r="Q163" s="123">
        <v>0.70746055731348811</v>
      </c>
      <c r="R163" s="123">
        <v>0.53708766531573582</v>
      </c>
      <c r="S163" s="123">
        <v>0.42310243465151998</v>
      </c>
      <c r="T163" s="123">
        <v>-0.52066992557813585</v>
      </c>
      <c r="U163" s="120">
        <v>-0.9215906695560363</v>
      </c>
      <c r="V163" s="120">
        <v>-0.25599078346853615</v>
      </c>
      <c r="W163" s="94">
        <v>1.2589832128601441E-2</v>
      </c>
      <c r="X163" s="56"/>
      <c r="Y163" s="95">
        <v>162</v>
      </c>
      <c r="Z163" s="120">
        <f>(幕後結果!$AB$2+幕後結果!$AB$4*幕後結果_最佳化!$N1164)*12/3</f>
        <v>0.25440956245861562</v>
      </c>
      <c r="AA163" s="120">
        <f>(幕後結果!$AC$2+幕後結果!$AC$4*幕後結果_最佳化!$O1164)*12/3</f>
        <v>2.7577640571352062</v>
      </c>
      <c r="AB163" s="120">
        <f>(幕後結果!$AD$2+幕後結果!$AD$4*幕後結果_最佳化!$P1164)*12/3</f>
        <v>-0.4363992341117891</v>
      </c>
      <c r="AC163" s="120">
        <f>(幕後結果!$AE$2+幕後結果!$AE$4*幕後結果_最佳化!$Q1164)*12/3</f>
        <v>1.154799911202447</v>
      </c>
      <c r="AD163" s="120">
        <f>(幕後結果!$AF$2+幕後結果!$AF$4*幕後結果_最佳化!$R1164)*12/3</f>
        <v>0.13303354867989342</v>
      </c>
      <c r="AE163" s="120">
        <f>(幕後結果!$AG$2+幕後結果!$AG$4*幕後結果_最佳化!$S1164)*12/3</f>
        <v>-0.1373582970106505</v>
      </c>
      <c r="AF163" s="120">
        <f>(幕後結果!$AH$2+幕後結果!$AH$4*幕後結果_最佳化!$T1164)*12/3</f>
        <v>0.61144257248638878</v>
      </c>
      <c r="AG163" s="120">
        <f>(幕後結果!$AI$2+幕後結果!$AI$4*幕後結果_最佳化!$U1164)*12/3</f>
        <v>-0.43119438090826301</v>
      </c>
      <c r="AH163" s="120">
        <f>(幕後結果!$AJ$2+幕後結果!$AJ$4*幕後結果_最佳化!$V1164)*12/3</f>
        <v>-2.0387440884111219</v>
      </c>
      <c r="AI163" s="96">
        <f>(幕後結果!$AK$2+幕後結果!$AK$4*幕後結果_最佳化!$W1164)*12/3</f>
        <v>0.63601233059987095</v>
      </c>
      <c r="AJ163" s="56"/>
      <c r="AK163" s="56"/>
      <c r="AL163" s="56"/>
      <c r="AM163" s="104">
        <v>162</v>
      </c>
      <c r="AN163" s="124">
        <f t="shared" si="27"/>
        <v>8.1062249351821658E-2</v>
      </c>
      <c r="AO163" s="124">
        <f t="shared" si="28"/>
        <v>3.0730450687418958E-2</v>
      </c>
      <c r="AP163" s="124">
        <f t="shared" si="29"/>
        <v>1.4006640176589195E-2</v>
      </c>
      <c r="AQ163" s="124">
        <f t="shared" si="30"/>
        <v>7.6325947800234009E-2</v>
      </c>
      <c r="AR163" s="124">
        <f t="shared" si="31"/>
        <v>0.19109015662005049</v>
      </c>
      <c r="AS163" s="124">
        <f t="shared" si="32"/>
        <v>0.13197360582493098</v>
      </c>
      <c r="AT163" s="124">
        <f t="shared" si="33"/>
        <v>3.8989956217826374E-2</v>
      </c>
      <c r="AU163" s="124">
        <f t="shared" si="34"/>
        <v>0.16579683473624163</v>
      </c>
      <c r="AV163" s="124">
        <f t="shared" si="35"/>
        <v>0.1565682107056498</v>
      </c>
      <c r="AW163" s="124">
        <f t="shared" si="36"/>
        <v>0.1134559478792368</v>
      </c>
      <c r="AX163" s="124">
        <f t="shared" si="37"/>
        <v>1</v>
      </c>
      <c r="AY163" s="124">
        <f>SUMPRODUCT(AN163:AW163,幕後結果_最佳化!$Z$1005:$AI$1005)</f>
        <v>-0.3697904322315711</v>
      </c>
      <c r="AZ163" s="124">
        <f>(SUMPRODUCT(AN163:AW163,MMULT(AN163:AW163,幕後結果!$AB$9:$AK$18)))*252</f>
        <v>5.0172723813822789E-2</v>
      </c>
      <c r="BA163" s="124">
        <f t="shared" si="38"/>
        <v>0.22399268696504979</v>
      </c>
      <c r="BB163" s="119">
        <f t="shared" si="39"/>
        <v>-1.8424281516653458</v>
      </c>
      <c r="BC163" s="56"/>
      <c r="BD163" s="56"/>
    </row>
    <row r="164" spans="1:56">
      <c r="A164" s="91">
        <v>163</v>
      </c>
      <c r="B164" s="120">
        <v>1.8867406270307363E-2</v>
      </c>
      <c r="C164" s="120">
        <v>0.10138824058908491</v>
      </c>
      <c r="D164" s="120">
        <v>0.93264421318724211</v>
      </c>
      <c r="E164" s="120">
        <v>0.78733775101575554</v>
      </c>
      <c r="F164" s="120">
        <v>0.41625146686717573</v>
      </c>
      <c r="G164" s="120">
        <v>0.83105924598448189</v>
      </c>
      <c r="H164" s="120">
        <v>0.49838793401510162</v>
      </c>
      <c r="I164" s="120">
        <v>0.49903093238003371</v>
      </c>
      <c r="J164" s="120">
        <v>0.6734301499127533</v>
      </c>
      <c r="K164" s="100">
        <v>0.38931130152999627</v>
      </c>
      <c r="L164" s="101"/>
      <c r="M164" s="102">
        <v>163</v>
      </c>
      <c r="N164" s="123">
        <v>-2.0777237253674166</v>
      </c>
      <c r="O164" s="123">
        <v>-1.2736810325331616</v>
      </c>
      <c r="P164" s="123">
        <v>1.4957777797263825</v>
      </c>
      <c r="Q164" s="123">
        <v>0.7972178896216835</v>
      </c>
      <c r="R164" s="123">
        <v>-0.21149256441560094</v>
      </c>
      <c r="S164" s="123">
        <v>0.95835950417077465</v>
      </c>
      <c r="T164" s="123">
        <v>-4.0408611751969296E-3</v>
      </c>
      <c r="U164" s="120">
        <v>-2.4290946850473579E-3</v>
      </c>
      <c r="V164" s="120">
        <v>0.44940475722944534</v>
      </c>
      <c r="W164" s="94">
        <v>-0.28111446998728196</v>
      </c>
      <c r="X164" s="56"/>
      <c r="Y164" s="95">
        <v>163</v>
      </c>
      <c r="Z164" s="120">
        <f>(幕後結果!$AB$2+幕後結果!$AB$4*幕後結果_最佳化!$N1165)*12/3</f>
        <v>-2.6278890407878643</v>
      </c>
      <c r="AA164" s="120">
        <f>(幕後結果!$AC$2+幕後結果!$AC$4*幕後結果_最佳化!$O1165)*12/3</f>
        <v>-1.2632721112982781</v>
      </c>
      <c r="AB164" s="120">
        <f>(幕後結果!$AD$2+幕後結果!$AD$4*幕後結果_最佳化!$P1165)*12/3</f>
        <v>-2.0188338611059162</v>
      </c>
      <c r="AC164" s="120">
        <f>(幕後結果!$AE$2+幕後結果!$AE$4*幕後結果_最佳化!$Q1165)*12/3</f>
        <v>0.4951616426461331</v>
      </c>
      <c r="AD164" s="120">
        <f>(幕後結果!$AF$2+幕後結果!$AF$4*幕後結果_最佳化!$R1165)*12/3</f>
        <v>-0.82151142271963418</v>
      </c>
      <c r="AE164" s="120">
        <f>(幕後結果!$AG$2+幕後結果!$AG$4*幕後結果_最佳化!$S1165)*12/3</f>
        <v>-0.71282081449080581</v>
      </c>
      <c r="AF164" s="120">
        <f>(幕後結果!$AH$2+幕後結果!$AH$4*幕後結果_最佳化!$T1165)*12/3</f>
        <v>0.12468070381032614</v>
      </c>
      <c r="AG164" s="120">
        <f>(幕後結果!$AI$2+幕後結果!$AI$4*幕後結果_最佳化!$U1165)*12/3</f>
        <v>-0.21986948736243508</v>
      </c>
      <c r="AH164" s="120">
        <f>(幕後結果!$AJ$2+幕後結果!$AJ$4*幕後結果_最佳化!$V1165)*12/3</f>
        <v>-0.90358091734754209</v>
      </c>
      <c r="AI164" s="96">
        <f>(幕後結果!$AK$2+幕後結果!$AK$4*幕後結果_最佳化!$W1165)*12/3</f>
        <v>0.37480954726351184</v>
      </c>
      <c r="AJ164" s="56"/>
      <c r="AK164" s="56"/>
      <c r="AL164" s="56"/>
      <c r="AM164" s="104">
        <v>163</v>
      </c>
      <c r="AN164" s="124">
        <f t="shared" si="27"/>
        <v>0.18297147322354615</v>
      </c>
      <c r="AO164" s="124">
        <f t="shared" si="28"/>
        <v>8.6317330453883803E-2</v>
      </c>
      <c r="AP164" s="124">
        <f t="shared" si="29"/>
        <v>0.11444064478046174</v>
      </c>
      <c r="AQ164" s="124">
        <f t="shared" si="30"/>
        <v>0.17225794035667299</v>
      </c>
      <c r="AR164" s="124">
        <f t="shared" si="31"/>
        <v>0.15124782693358413</v>
      </c>
      <c r="AS164" s="124">
        <f t="shared" si="32"/>
        <v>4.6389885639723585E-2</v>
      </c>
      <c r="AT164" s="124">
        <f t="shared" si="33"/>
        <v>0.16720694023858637</v>
      </c>
      <c r="AU164" s="124">
        <f t="shared" si="34"/>
        <v>6.8134569633075751E-3</v>
      </c>
      <c r="AV164" s="124">
        <f t="shared" si="35"/>
        <v>3.6342742159757004E-2</v>
      </c>
      <c r="AW164" s="124">
        <f t="shared" si="36"/>
        <v>3.6011759250476505E-2</v>
      </c>
      <c r="AX164" s="124">
        <f t="shared" si="37"/>
        <v>0.99999999999999978</v>
      </c>
      <c r="AY164" s="124">
        <f>SUMPRODUCT(AN164:AW164,幕後結果_最佳化!$Z$1005:$AI$1005)</f>
        <v>-3.534285394990528E-3</v>
      </c>
      <c r="AZ164" s="124">
        <f>(SUMPRODUCT(AN164:AW164,MMULT(AN164:AW164,幕後結果!$AB$9:$AK$18)))*252</f>
        <v>8.2037619053193941E-2</v>
      </c>
      <c r="BA164" s="124">
        <f t="shared" si="38"/>
        <v>0.28642209944973507</v>
      </c>
      <c r="BB164" s="119">
        <f t="shared" si="39"/>
        <v>-0.16211837523779971</v>
      </c>
      <c r="BC164" s="56"/>
      <c r="BD164" s="56"/>
    </row>
    <row r="165" spans="1:56">
      <c r="A165" s="91">
        <v>164</v>
      </c>
      <c r="B165" s="120">
        <v>0.58517846343600177</v>
      </c>
      <c r="C165" s="120">
        <v>0.73428818139105001</v>
      </c>
      <c r="D165" s="120">
        <v>0.99612847131364313</v>
      </c>
      <c r="E165" s="120">
        <v>0.28193253875553359</v>
      </c>
      <c r="F165" s="120">
        <v>0.51606683136844644</v>
      </c>
      <c r="G165" s="120">
        <v>0.64744162953579432</v>
      </c>
      <c r="H165" s="120">
        <v>0.35440425113430396</v>
      </c>
      <c r="I165" s="120">
        <v>0.73406513951220931</v>
      </c>
      <c r="J165" s="120">
        <v>0.82285963386159033</v>
      </c>
      <c r="K165" s="100">
        <v>0.82211770246157534</v>
      </c>
      <c r="L165" s="101"/>
      <c r="M165" s="102">
        <v>164</v>
      </c>
      <c r="N165" s="123">
        <v>0.21515936224556148</v>
      </c>
      <c r="O165" s="123">
        <v>0.62583429129191348</v>
      </c>
      <c r="P165" s="123">
        <v>2.663073176110573</v>
      </c>
      <c r="Q165" s="123">
        <v>-0.57711010648769756</v>
      </c>
      <c r="R165" s="123">
        <v>4.0284467002589898E-2</v>
      </c>
      <c r="S165" s="123">
        <v>0.37842252056140047</v>
      </c>
      <c r="T165" s="123">
        <v>-0.37345678607941019</v>
      </c>
      <c r="U165" s="120">
        <v>0.62515440899712993</v>
      </c>
      <c r="V165" s="120">
        <v>0.92631802303676836</v>
      </c>
      <c r="W165" s="94">
        <v>0.92346564643455176</v>
      </c>
      <c r="X165" s="56"/>
      <c r="Y165" s="95">
        <v>164</v>
      </c>
      <c r="Z165" s="120">
        <f>(幕後結果!$AB$2+幕後結果!$AB$4*幕後結果_最佳化!$N1166)*12/3</f>
        <v>0.21884086665278957</v>
      </c>
      <c r="AA165" s="120">
        <f>(幕後結果!$AC$2+幕後結果!$AC$4*幕後結果_最佳化!$O1166)*12/3</f>
        <v>2.2094808833736681</v>
      </c>
      <c r="AB165" s="120">
        <f>(幕後結果!$AD$2+幕後結果!$AD$4*幕後結果_最佳化!$P1166)*12/3</f>
        <v>2.4752198862376344</v>
      </c>
      <c r="AC165" s="120">
        <f>(幕後結果!$AE$2+幕後結果!$AE$4*幕後結果_最佳化!$Q1166)*12/3</f>
        <v>-6.0433022853521812E-2</v>
      </c>
      <c r="AD165" s="120">
        <f>(幕後結果!$AF$2+幕後結果!$AF$4*幕後結果_最佳化!$R1166)*12/3</f>
        <v>-0.49119437752057532</v>
      </c>
      <c r="AE165" s="120">
        <f>(幕後結果!$AG$2+幕後結果!$AG$4*幕後結果_最佳化!$S1166)*12/3</f>
        <v>0.20048582866312681</v>
      </c>
      <c r="AF165" s="120">
        <f>(幕後結果!$AH$2+幕後結果!$AH$4*幕後結果_最佳化!$T1166)*12/3</f>
        <v>0.44829589388494256</v>
      </c>
      <c r="AG165" s="120">
        <f>(幕後結果!$AI$2+幕後結果!$AI$4*幕後結果_最佳化!$U1166)*12/3</f>
        <v>-2.7504529536780009E-2</v>
      </c>
      <c r="AH165" s="120">
        <f>(幕後結果!$AJ$2+幕後結果!$AJ$4*幕後結果_最佳化!$V1166)*12/3</f>
        <v>0.60087296167297977</v>
      </c>
      <c r="AI165" s="96">
        <f>(幕後結果!$AK$2+幕後結果!$AK$4*幕後結果_最佳化!$W1166)*12/3</f>
        <v>1.5014535687860129</v>
      </c>
      <c r="AJ165" s="56"/>
      <c r="AK165" s="56"/>
      <c r="AL165" s="56"/>
      <c r="AM165" s="104">
        <v>164</v>
      </c>
      <c r="AN165" s="124">
        <f t="shared" si="27"/>
        <v>8.6692508384898156E-2</v>
      </c>
      <c r="AO165" s="124">
        <f t="shared" si="28"/>
        <v>5.8144790205656903E-2</v>
      </c>
      <c r="AP165" s="124">
        <f t="shared" si="29"/>
        <v>7.162691420354636E-2</v>
      </c>
      <c r="AQ165" s="124">
        <f t="shared" si="30"/>
        <v>0.14677851693357369</v>
      </c>
      <c r="AR165" s="124">
        <f t="shared" si="31"/>
        <v>6.9861440920024831E-2</v>
      </c>
      <c r="AS165" s="124">
        <f t="shared" si="32"/>
        <v>7.2348199772160685E-2</v>
      </c>
      <c r="AT165" s="124">
        <f t="shared" si="33"/>
        <v>0.12057861403757396</v>
      </c>
      <c r="AU165" s="124">
        <f t="shared" si="34"/>
        <v>0.20457009001809637</v>
      </c>
      <c r="AV165" s="124">
        <f t="shared" si="35"/>
        <v>0.11519072138339793</v>
      </c>
      <c r="AW165" s="124">
        <f t="shared" si="36"/>
        <v>5.4208204141071019E-2</v>
      </c>
      <c r="AX165" s="124">
        <f t="shared" si="37"/>
        <v>0.99999999999999989</v>
      </c>
      <c r="AY165" s="124">
        <f>SUMPRODUCT(AN165:AW165,幕後結果_最佳化!$Z$1005:$AI$1005)</f>
        <v>-0.18657531369744609</v>
      </c>
      <c r="AZ165" s="124">
        <f>(SUMPRODUCT(AN165:AW165,MMULT(AN165:AW165,幕後結果!$AB$9:$AK$18)))*252</f>
        <v>5.4213947818729798E-2</v>
      </c>
      <c r="BA165" s="124">
        <f t="shared" si="38"/>
        <v>0.23283888811521541</v>
      </c>
      <c r="BB165" s="119">
        <f t="shared" si="39"/>
        <v>-0.98555406940396939</v>
      </c>
      <c r="BC165" s="56"/>
      <c r="BD165" s="56"/>
    </row>
    <row r="166" spans="1:56">
      <c r="A166" s="91">
        <v>165</v>
      </c>
      <c r="B166" s="120">
        <v>0.82124477678733032</v>
      </c>
      <c r="C166" s="120">
        <v>0.31203020731288578</v>
      </c>
      <c r="D166" s="120">
        <v>0.85484080543095731</v>
      </c>
      <c r="E166" s="120">
        <v>0.10994375459204786</v>
      </c>
      <c r="F166" s="120">
        <v>0.66829509801061815</v>
      </c>
      <c r="G166" s="120">
        <v>0.46324191365538936</v>
      </c>
      <c r="H166" s="120">
        <v>0.73284661510052662</v>
      </c>
      <c r="I166" s="120">
        <v>0.74275655331239521</v>
      </c>
      <c r="J166" s="120">
        <v>0.60625891061992077</v>
      </c>
      <c r="K166" s="100">
        <v>0.71613089176732347</v>
      </c>
      <c r="L166" s="101"/>
      <c r="M166" s="102">
        <v>165</v>
      </c>
      <c r="N166" s="123">
        <v>0.92011924892628272</v>
      </c>
      <c r="O166" s="123">
        <v>-0.49010384893935754</v>
      </c>
      <c r="P166" s="123">
        <v>1.0574234166766132</v>
      </c>
      <c r="Q166" s="123">
        <v>-1.2268272960376236</v>
      </c>
      <c r="R166" s="123">
        <v>0.43521027652123923</v>
      </c>
      <c r="S166" s="123">
        <v>-9.2269617223667139E-2</v>
      </c>
      <c r="T166" s="123">
        <v>0.62144515483879359</v>
      </c>
      <c r="U166" s="120">
        <v>0.65186712649162348</v>
      </c>
      <c r="V166" s="120">
        <v>0.26958157235736796</v>
      </c>
      <c r="W166" s="94">
        <v>0.57138570572222236</v>
      </c>
      <c r="X166" s="56"/>
      <c r="Y166" s="95">
        <v>165</v>
      </c>
      <c r="Z166" s="120">
        <f>(幕後結果!$AB$2+幕後結果!$AB$4*幕後結果_最佳化!$N1167)*12/3</f>
        <v>1.0940840937504295</v>
      </c>
      <c r="AA166" s="120">
        <f>(幕後結果!$AC$2+幕後結果!$AC$4*幕後結果_最佳化!$O1167)*12/3</f>
        <v>1.5215857309170913</v>
      </c>
      <c r="AB166" s="120">
        <f>(幕後結果!$AD$2+幕後結果!$AD$4*幕後結果_最佳化!$P1167)*12/3</f>
        <v>1.0988663131589658</v>
      </c>
      <c r="AC166" s="120">
        <f>(幕後結果!$AE$2+幕後結果!$AE$4*幕後結果_最佳化!$Q1167)*12/3</f>
        <v>-0.35789415341696279</v>
      </c>
      <c r="AD166" s="120">
        <f>(幕後結果!$AF$2+幕後結果!$AF$4*幕後結果_最佳化!$R1167)*12/3</f>
        <v>-0.42951808682869946</v>
      </c>
      <c r="AE166" s="120">
        <f>(幕後結果!$AG$2+幕後結果!$AG$4*幕後結果_最佳化!$S1167)*12/3</f>
        <v>-0.29394331883526748</v>
      </c>
      <c r="AF166" s="120">
        <f>(幕後結果!$AH$2+幕後結果!$AH$4*幕後結果_最佳化!$T1167)*12/3</f>
        <v>0.89964854929825755</v>
      </c>
      <c r="AG166" s="120">
        <f>(幕後結果!$AI$2+幕後結果!$AI$4*幕後結果_最佳化!$U1167)*12/3</f>
        <v>-0.1805401382758561</v>
      </c>
      <c r="AH166" s="120">
        <f>(幕後結果!$AJ$2+幕後結果!$AJ$4*幕後結果_最佳化!$V1167)*12/3</f>
        <v>-0.30856985444371188</v>
      </c>
      <c r="AI166" s="96">
        <f>(幕後結果!$AK$2+幕後結果!$AK$4*幕後結果_最佳化!$W1167)*12/3</f>
        <v>1.2253140669904088</v>
      </c>
      <c r="AJ166" s="56"/>
      <c r="AK166" s="56"/>
      <c r="AL166" s="56"/>
      <c r="AM166" s="104">
        <v>165</v>
      </c>
      <c r="AN166" s="124">
        <f t="shared" si="27"/>
        <v>1.8132786720382925E-2</v>
      </c>
      <c r="AO166" s="124">
        <f t="shared" si="28"/>
        <v>2.7634089975252355E-2</v>
      </c>
      <c r="AP166" s="124">
        <f t="shared" si="29"/>
        <v>0.16616055176562008</v>
      </c>
      <c r="AQ166" s="124">
        <f t="shared" si="30"/>
        <v>9.1905747617079592E-2</v>
      </c>
      <c r="AR166" s="124">
        <f t="shared" si="31"/>
        <v>5.2303374442840105E-2</v>
      </c>
      <c r="AS166" s="124">
        <f t="shared" si="32"/>
        <v>0.10213914688938856</v>
      </c>
      <c r="AT166" s="124">
        <f t="shared" si="33"/>
        <v>0.19762659478694727</v>
      </c>
      <c r="AU166" s="124">
        <f t="shared" si="34"/>
        <v>0.10198153041362792</v>
      </c>
      <c r="AV166" s="124">
        <f t="shared" si="35"/>
        <v>0.13947167165076288</v>
      </c>
      <c r="AW166" s="124">
        <f t="shared" si="36"/>
        <v>0.10264450573809826</v>
      </c>
      <c r="AX166" s="124">
        <f t="shared" si="37"/>
        <v>0.99999999999999989</v>
      </c>
      <c r="AY166" s="124">
        <f>SUMPRODUCT(AN166:AW166,幕後結果_最佳化!$Z$1005:$AI$1005)</f>
        <v>-0.28880068088295513</v>
      </c>
      <c r="AZ166" s="124">
        <f>(SUMPRODUCT(AN166:AW166,MMULT(AN166:AW166,幕後結果!$AB$9:$AK$18)))*252</f>
        <v>7.3402322119557842E-2</v>
      </c>
      <c r="BA166" s="124">
        <f t="shared" si="38"/>
        <v>0.27092862919883132</v>
      </c>
      <c r="BB166" s="119">
        <f t="shared" si="39"/>
        <v>-1.224310187756215</v>
      </c>
      <c r="BC166" s="56"/>
      <c r="BD166" s="56"/>
    </row>
    <row r="167" spans="1:56">
      <c r="A167" s="91">
        <v>166</v>
      </c>
      <c r="B167" s="120">
        <v>0.18794803260659476</v>
      </c>
      <c r="C167" s="120">
        <v>0.40310633675336893</v>
      </c>
      <c r="D167" s="120">
        <v>2.1839211050779683E-2</v>
      </c>
      <c r="E167" s="120">
        <v>0.70587470426223087</v>
      </c>
      <c r="F167" s="120">
        <v>0.55346293367938215</v>
      </c>
      <c r="G167" s="120">
        <v>0.22619946502626265</v>
      </c>
      <c r="H167" s="120">
        <v>0.92071681328385369</v>
      </c>
      <c r="I167" s="120">
        <v>0.86960335628760799</v>
      </c>
      <c r="J167" s="120">
        <v>0.26859198154523378</v>
      </c>
      <c r="K167" s="100">
        <v>0.67965845057178065</v>
      </c>
      <c r="L167" s="101"/>
      <c r="M167" s="102">
        <v>166</v>
      </c>
      <c r="N167" s="123">
        <v>-0.8854832211739182</v>
      </c>
      <c r="O167" s="123">
        <v>-0.24531482526120602</v>
      </c>
      <c r="P167" s="123">
        <v>-2.0171638031622421</v>
      </c>
      <c r="Q167" s="123">
        <v>0.5413728867385178</v>
      </c>
      <c r="R167" s="123">
        <v>0.13441536466501885</v>
      </c>
      <c r="S167" s="123">
        <v>-0.75142166202638239</v>
      </c>
      <c r="T167" s="123">
        <v>1.4099096142805778</v>
      </c>
      <c r="U167" s="120">
        <v>1.1245181210295867</v>
      </c>
      <c r="V167" s="120">
        <v>-0.61707696263730794</v>
      </c>
      <c r="W167" s="94">
        <v>0.46674392561474354</v>
      </c>
      <c r="X167" s="56"/>
      <c r="Y167" s="95">
        <v>166</v>
      </c>
      <c r="Z167" s="120">
        <f>(幕後結果!$AB$2+幕後結果!$AB$4*幕後結果_最佳化!$N1168)*12/3</f>
        <v>-1.1476623696220487</v>
      </c>
      <c r="AA167" s="120">
        <f>(幕後結果!$AC$2+幕後結果!$AC$4*幕後結果_最佳化!$O1168)*12/3</f>
        <v>0.5844688723317677</v>
      </c>
      <c r="AB167" s="120">
        <f>(幕後結果!$AD$2+幕後結果!$AD$4*幕後結果_最佳化!$P1168)*12/3</f>
        <v>-3.9747460293976697</v>
      </c>
      <c r="AC167" s="120">
        <f>(幕後結果!$AE$2+幕後結果!$AE$4*幕後結果_最佳化!$Q1168)*12/3</f>
        <v>0.72996713957638759</v>
      </c>
      <c r="AD167" s="120">
        <f>(幕後結果!$AF$2+幕後結果!$AF$4*幕後結果_最佳化!$R1168)*12/3</f>
        <v>-0.41060240449889518</v>
      </c>
      <c r="AE167" s="120">
        <f>(幕後結果!$AG$2+幕後結果!$AG$4*幕後結果_最佳化!$S1168)*12/3</f>
        <v>-2.3301693380596498</v>
      </c>
      <c r="AF167" s="120">
        <f>(幕後結果!$AH$2+幕後結果!$AH$4*幕後結果_最佳化!$T1168)*12/3</f>
        <v>1.1863474834403727</v>
      </c>
      <c r="AG167" s="120">
        <f>(幕後結果!$AI$2+幕後結果!$AI$4*幕後結果_最佳化!$U1168)*12/3</f>
        <v>8.2330499637035259E-2</v>
      </c>
      <c r="AH167" s="120">
        <f>(幕後結果!$AJ$2+幕後結果!$AJ$4*幕後結果_最佳化!$V1168)*12/3</f>
        <v>-3.3800071820384101</v>
      </c>
      <c r="AI167" s="96">
        <f>(幕後結果!$AK$2+幕後結果!$AK$4*幕後結果_最佳化!$W1168)*12/3</f>
        <v>1.0883045506308873</v>
      </c>
      <c r="AJ167" s="56"/>
      <c r="AK167" s="56"/>
      <c r="AL167" s="56"/>
      <c r="AM167" s="104">
        <v>166</v>
      </c>
      <c r="AN167" s="124">
        <f t="shared" si="27"/>
        <v>0.19148702328047001</v>
      </c>
      <c r="AO167" s="124">
        <f t="shared" si="28"/>
        <v>0.15186031009560419</v>
      </c>
      <c r="AP167" s="124">
        <f t="shared" si="29"/>
        <v>9.2905987844957225E-2</v>
      </c>
      <c r="AQ167" s="124">
        <f t="shared" si="30"/>
        <v>0.17659515078412699</v>
      </c>
      <c r="AR167" s="124">
        <f t="shared" si="31"/>
        <v>0.10715947904138808</v>
      </c>
      <c r="AS167" s="124">
        <f t="shared" si="32"/>
        <v>8.3399465787022189E-2</v>
      </c>
      <c r="AT167" s="124">
        <f t="shared" si="33"/>
        <v>4.1608900914164693E-2</v>
      </c>
      <c r="AU167" s="124">
        <f t="shared" si="34"/>
        <v>3.9389165927109678E-2</v>
      </c>
      <c r="AV167" s="124">
        <f t="shared" si="35"/>
        <v>1.1591508641516774E-2</v>
      </c>
      <c r="AW167" s="124">
        <f t="shared" si="36"/>
        <v>0.10400300768364022</v>
      </c>
      <c r="AX167" s="124">
        <f t="shared" si="37"/>
        <v>1.0000000000000002</v>
      </c>
      <c r="AY167" s="124">
        <f>SUMPRODUCT(AN167:AW167,幕後結果_最佳化!$Z$1005:$AI$1005)</f>
        <v>0.11602424535017578</v>
      </c>
      <c r="AZ167" s="124">
        <f>(SUMPRODUCT(AN167:AW167,MMULT(AN167:AW167,幕後結果!$AB$9:$AK$18)))*252</f>
        <v>7.7431973253869399E-2</v>
      </c>
      <c r="BA167" s="124">
        <f t="shared" si="38"/>
        <v>0.27826601167564358</v>
      </c>
      <c r="BB167" s="119">
        <f t="shared" si="39"/>
        <v>0.26278540059506772</v>
      </c>
      <c r="BC167" s="56"/>
      <c r="BD167" s="56"/>
    </row>
    <row r="168" spans="1:56">
      <c r="A168" s="91">
        <v>167</v>
      </c>
      <c r="B168" s="120">
        <v>0.8535875170541305</v>
      </c>
      <c r="C168" s="120">
        <v>0.46104702946741538</v>
      </c>
      <c r="D168" s="120">
        <v>0.50793970910152342</v>
      </c>
      <c r="E168" s="120">
        <v>0.47680806915883123</v>
      </c>
      <c r="F168" s="120">
        <v>0.51023709963385833</v>
      </c>
      <c r="G168" s="120">
        <v>0.89663408424121083</v>
      </c>
      <c r="H168" s="120">
        <v>0.45318138976058231</v>
      </c>
      <c r="I168" s="120">
        <v>0.80850473967952796</v>
      </c>
      <c r="J168" s="120">
        <v>0.61429245344868111</v>
      </c>
      <c r="K168" s="100">
        <v>6.6948799025495331E-2</v>
      </c>
      <c r="L168" s="101"/>
      <c r="M168" s="102">
        <v>167</v>
      </c>
      <c r="N168" s="123">
        <v>1.0519446042217326</v>
      </c>
      <c r="O168" s="123">
        <v>-9.7796283047722782E-2</v>
      </c>
      <c r="P168" s="123">
        <v>1.990321331766684E-2</v>
      </c>
      <c r="Q168" s="123">
        <v>-5.8166332191407946E-2</v>
      </c>
      <c r="R168" s="123">
        <v>2.5663420149873072E-2</v>
      </c>
      <c r="S168" s="123">
        <v>1.2626031604789487</v>
      </c>
      <c r="T168" s="123">
        <v>-0.11762754396506821</v>
      </c>
      <c r="U168" s="120">
        <v>0.87239941300803625</v>
      </c>
      <c r="V168" s="120">
        <v>0.29052439181574236</v>
      </c>
      <c r="W168" s="94">
        <v>-1.498907624810873</v>
      </c>
      <c r="X168" s="56"/>
      <c r="Y168" s="95">
        <v>167</v>
      </c>
      <c r="Z168" s="120">
        <f>(幕後結果!$AB$2+幕後結果!$AB$4*幕後結果_最佳化!$N1169)*12/3</f>
        <v>1.2577519159372232</v>
      </c>
      <c r="AA168" s="120">
        <f>(幕後結果!$AC$2+幕後結果!$AC$4*幕後結果_最佳化!$O1169)*12/3</f>
        <v>2.0136127360591485</v>
      </c>
      <c r="AB168" s="120">
        <f>(幕後結果!$AD$2+幕後結果!$AD$4*幕後結果_最佳化!$P1169)*12/3</f>
        <v>0.31886315627896322</v>
      </c>
      <c r="AC168" s="120">
        <f>(幕後結果!$AE$2+幕後結果!$AE$4*幕後結果_最佳化!$Q1169)*12/3</f>
        <v>0.7286067264142968</v>
      </c>
      <c r="AD168" s="120">
        <f>(幕後結果!$AF$2+幕後結果!$AF$4*幕後結果_最佳化!$R1169)*12/3</f>
        <v>-0.3893304537186611</v>
      </c>
      <c r="AE168" s="120">
        <f>(幕後結果!$AG$2+幕後結果!$AG$4*幕後結果_最佳化!$S1169)*12/3</f>
        <v>0.87501594333925825</v>
      </c>
      <c r="AF168" s="120">
        <f>(幕後結果!$AH$2+幕後結果!$AH$4*幕後結果_最佳化!$T1169)*12/3</f>
        <v>0.88510276615828298</v>
      </c>
      <c r="AG168" s="120">
        <f>(幕後結果!$AI$2+幕後結果!$AI$4*幕後結果_最佳化!$U1169)*12/3</f>
        <v>9.2926681735150674E-2</v>
      </c>
      <c r="AH168" s="120">
        <f>(幕後結果!$AJ$2+幕後結果!$AJ$4*幕後結果_最佳化!$V1169)*12/3</f>
        <v>-0.33909747775077759</v>
      </c>
      <c r="AI168" s="96">
        <f>(幕後結果!$AK$2+幕後結果!$AK$4*幕後結果_最佳化!$W1169)*12/3</f>
        <v>0.2124951654833902</v>
      </c>
      <c r="AJ168" s="56"/>
      <c r="AK168" s="56"/>
      <c r="AL168" s="56"/>
      <c r="AM168" s="104">
        <v>167</v>
      </c>
      <c r="AN168" s="124">
        <f t="shared" si="27"/>
        <v>7.1153314598077916E-2</v>
      </c>
      <c r="AO168" s="124">
        <f t="shared" si="28"/>
        <v>0.18246187316921908</v>
      </c>
      <c r="AP168" s="124">
        <f t="shared" si="29"/>
        <v>2.8280471433033031E-2</v>
      </c>
      <c r="AQ168" s="124">
        <f t="shared" si="30"/>
        <v>5.0379756903589984E-3</v>
      </c>
      <c r="AR168" s="124">
        <f t="shared" si="31"/>
        <v>0.12431153784152746</v>
      </c>
      <c r="AS168" s="124">
        <f t="shared" si="32"/>
        <v>9.8814006154591488E-2</v>
      </c>
      <c r="AT168" s="124">
        <f t="shared" si="33"/>
        <v>9.3287302517761211E-2</v>
      </c>
      <c r="AU168" s="124">
        <f t="shared" si="34"/>
        <v>0.12520858192790413</v>
      </c>
      <c r="AV168" s="124">
        <f t="shared" si="35"/>
        <v>0.13649792408227451</v>
      </c>
      <c r="AW168" s="124">
        <f t="shared" si="36"/>
        <v>0.13494701258525219</v>
      </c>
      <c r="AX168" s="124">
        <f t="shared" si="37"/>
        <v>1</v>
      </c>
      <c r="AY168" s="124">
        <f>SUMPRODUCT(AN168:AW168,幕後結果_最佳化!$Z$1005:$AI$1005)</f>
        <v>-6.1192534698919596E-2</v>
      </c>
      <c r="AZ168" s="124">
        <f>(SUMPRODUCT(AN168:AW168,MMULT(AN168:AW168,幕後結果!$AB$9:$AK$18)))*252</f>
        <v>5.9548050151911967E-2</v>
      </c>
      <c r="BA168" s="124">
        <f t="shared" si="38"/>
        <v>0.24402469168490301</v>
      </c>
      <c r="BB168" s="119">
        <f t="shared" si="39"/>
        <v>-0.42656558227857178</v>
      </c>
      <c r="BC168" s="56"/>
      <c r="BD168" s="56"/>
    </row>
    <row r="169" spans="1:56">
      <c r="A169" s="91">
        <v>168</v>
      </c>
      <c r="B169" s="120">
        <v>0.30626323069104133</v>
      </c>
      <c r="C169" s="120">
        <v>0.56773236982979203</v>
      </c>
      <c r="D169" s="120">
        <v>0.13059629822894103</v>
      </c>
      <c r="E169" s="120">
        <v>0.97808543356465916</v>
      </c>
      <c r="F169" s="120">
        <v>0.59244356435717616</v>
      </c>
      <c r="G169" s="120">
        <v>0.10812901363588701</v>
      </c>
      <c r="H169" s="120">
        <v>0.44994711294960132</v>
      </c>
      <c r="I169" s="120">
        <v>0.10862653829879942</v>
      </c>
      <c r="J169" s="120">
        <v>0.26796518787679324</v>
      </c>
      <c r="K169" s="100">
        <v>0.59826274834506932</v>
      </c>
      <c r="L169" s="101"/>
      <c r="M169" s="102">
        <v>168</v>
      </c>
      <c r="N169" s="123">
        <v>-0.50647040378738817</v>
      </c>
      <c r="O169" s="123">
        <v>0.17060386285470688</v>
      </c>
      <c r="P169" s="123">
        <v>-1.1235768149716703</v>
      </c>
      <c r="Q169" s="123">
        <v>2.0157212441947974</v>
      </c>
      <c r="R169" s="123">
        <v>0.23383526450811956</v>
      </c>
      <c r="S169" s="123">
        <v>-1.2365396758339466</v>
      </c>
      <c r="T169" s="123">
        <v>-0.12579496697307144</v>
      </c>
      <c r="U169" s="120">
        <v>-1.2338653672831428</v>
      </c>
      <c r="V169" s="120">
        <v>-0.61897872299947865</v>
      </c>
      <c r="W169" s="94">
        <v>0.24885298575137754</v>
      </c>
      <c r="X169" s="56"/>
      <c r="Y169" s="95">
        <v>168</v>
      </c>
      <c r="Z169" s="120">
        <f>(幕後結果!$AB$2+幕後結果!$AB$4*幕後結果_最佳化!$N1170)*12/3</f>
        <v>-0.67709885577066264</v>
      </c>
      <c r="AA169" s="120">
        <f>(幕後結果!$AC$2+幕後結果!$AC$4*幕後結果_最佳化!$O1170)*12/3</f>
        <v>1.2637804766944489</v>
      </c>
      <c r="AB169" s="120">
        <f>(幕後結果!$AD$2+幕後結果!$AD$4*幕後結果_最佳化!$P1170)*12/3</f>
        <v>-2.4568412270672146</v>
      </c>
      <c r="AC169" s="120">
        <f>(幕後結果!$AE$2+幕後結果!$AE$4*幕後結果_最佳化!$Q1170)*12/3</f>
        <v>2.0988651325517687</v>
      </c>
      <c r="AD169" s="120">
        <f>(幕後結果!$AF$2+幕後結果!$AF$4*幕後結果_最佳化!$R1170)*12/3</f>
        <v>1.9020848240385801E-2</v>
      </c>
      <c r="AE169" s="120">
        <f>(幕後結果!$AG$2+幕後結果!$AG$4*幕後結果_最佳化!$S1170)*12/3</f>
        <v>-2.5565409413739415</v>
      </c>
      <c r="AF169" s="120">
        <f>(幕後結果!$AH$2+幕後結果!$AH$4*幕後結果_最佳化!$T1170)*12/3</f>
        <v>0.47154243212175628</v>
      </c>
      <c r="AG169" s="120">
        <f>(幕後結果!$AI$2+幕後結果!$AI$4*幕後結果_最佳化!$U1170)*12/3</f>
        <v>-0.61855344983342864</v>
      </c>
      <c r="AH169" s="120">
        <f>(幕後結果!$AJ$2+幕後結果!$AJ$4*幕後結果_最佳化!$V1170)*12/3</f>
        <v>-3.411849636093566</v>
      </c>
      <c r="AI169" s="96">
        <f>(幕後結果!$AK$2+幕後結果!$AK$4*幕後結果_最佳化!$W1170)*12/3</f>
        <v>0.5072518804820455</v>
      </c>
      <c r="AJ169" s="56"/>
      <c r="AK169" s="56"/>
      <c r="AL169" s="56"/>
      <c r="AM169" s="104">
        <v>168</v>
      </c>
      <c r="AN169" s="124">
        <f t="shared" si="27"/>
        <v>0.16649448714428242</v>
      </c>
      <c r="AO169" s="124">
        <f t="shared" si="28"/>
        <v>8.5598394315657439E-2</v>
      </c>
      <c r="AP169" s="124">
        <f t="shared" si="29"/>
        <v>9.8002309095567494E-2</v>
      </c>
      <c r="AQ169" s="124">
        <f t="shared" si="30"/>
        <v>0.13696092735935833</v>
      </c>
      <c r="AR169" s="124">
        <f t="shared" si="31"/>
        <v>3.9081420131653735E-2</v>
      </c>
      <c r="AS169" s="124">
        <f t="shared" si="32"/>
        <v>0.13134241890162859</v>
      </c>
      <c r="AT169" s="124">
        <f t="shared" si="33"/>
        <v>9.250291580428982E-2</v>
      </c>
      <c r="AU169" s="124">
        <f t="shared" si="34"/>
        <v>8.9097243098958875E-2</v>
      </c>
      <c r="AV169" s="124">
        <f t="shared" si="35"/>
        <v>3.8846315732446887E-2</v>
      </c>
      <c r="AW169" s="124">
        <f t="shared" si="36"/>
        <v>0.12207356841615641</v>
      </c>
      <c r="AX169" s="124">
        <f t="shared" si="37"/>
        <v>1</v>
      </c>
      <c r="AY169" s="124">
        <f>SUMPRODUCT(AN169:AW169,幕後結果_最佳化!$Z$1005:$AI$1005)</f>
        <v>-2.9784987214771033E-2</v>
      </c>
      <c r="AZ169" s="124">
        <f>(SUMPRODUCT(AN169:AW169,MMULT(AN169:AW169,幕後結果!$AB$9:$AK$18)))*252</f>
        <v>7.0228497348354721E-2</v>
      </c>
      <c r="BA169" s="124">
        <f t="shared" si="38"/>
        <v>0.2650065986883246</v>
      </c>
      <c r="BB169" s="119">
        <f t="shared" si="39"/>
        <v>-0.27427614095095104</v>
      </c>
      <c r="BC169" s="56"/>
      <c r="BD169" s="56"/>
    </row>
    <row r="170" spans="1:56">
      <c r="A170" s="91">
        <v>169</v>
      </c>
      <c r="B170" s="120">
        <v>0.68399117015597111</v>
      </c>
      <c r="C170" s="120">
        <v>8.6533058553093012E-2</v>
      </c>
      <c r="D170" s="120">
        <v>0.13077441101823939</v>
      </c>
      <c r="E170" s="120">
        <v>0.17394296142927668</v>
      </c>
      <c r="F170" s="120">
        <v>8.5195535987321325E-2</v>
      </c>
      <c r="G170" s="120">
        <v>0.33994863532239439</v>
      </c>
      <c r="H170" s="120">
        <v>0.88128289801792281</v>
      </c>
      <c r="I170" s="120">
        <v>0.5820996987962237</v>
      </c>
      <c r="J170" s="120">
        <v>0.42062703517925026</v>
      </c>
      <c r="K170" s="100">
        <v>0.83820306163251801</v>
      </c>
      <c r="L170" s="101"/>
      <c r="M170" s="102">
        <v>169</v>
      </c>
      <c r="N170" s="123">
        <v>0.47888891164644859</v>
      </c>
      <c r="O170" s="123">
        <v>-1.3624176487079622</v>
      </c>
      <c r="P170" s="123">
        <v>-1.1227379105726134</v>
      </c>
      <c r="Q170" s="123">
        <v>-0.93869780086894028</v>
      </c>
      <c r="R170" s="123">
        <v>-1.3709483037547456</v>
      </c>
      <c r="S170" s="123">
        <v>-0.4126033169809154</v>
      </c>
      <c r="T170" s="123">
        <v>1.1814243136615421</v>
      </c>
      <c r="U170" s="120">
        <v>0.20726795054128619</v>
      </c>
      <c r="V170" s="120">
        <v>-0.20028963247555936</v>
      </c>
      <c r="W170" s="94">
        <v>0.98709947172735246</v>
      </c>
      <c r="X170" s="56"/>
      <c r="Y170" s="95">
        <v>169</v>
      </c>
      <c r="Z170" s="120">
        <f>(幕後結果!$AB$2+幕後結果!$AB$4*幕後結果_最佳化!$N1171)*12/3</f>
        <v>0.54627439338220674</v>
      </c>
      <c r="AA170" s="120">
        <f>(幕後結果!$AC$2+幕後結果!$AC$4*幕後結果_最佳化!$O1171)*12/3</f>
        <v>0.32993395950445015</v>
      </c>
      <c r="AB170" s="120">
        <f>(幕後結果!$AD$2+幕後結果!$AD$4*幕後結果_最佳化!$P1171)*12/3</f>
        <v>-2.0210918693468329</v>
      </c>
      <c r="AC170" s="120">
        <f>(幕後結果!$AE$2+幕後結果!$AE$4*幕後結果_最佳化!$Q1171)*12/3</f>
        <v>-0.1677930293732296</v>
      </c>
      <c r="AD170" s="120">
        <f>(幕後結果!$AF$2+幕後結果!$AF$4*幕後結果_最佳化!$R1171)*12/3</f>
        <v>-1.6084177546917642</v>
      </c>
      <c r="AE170" s="120">
        <f>(幕後結果!$AG$2+幕後結果!$AG$4*幕後結果_最佳化!$S1171)*12/3</f>
        <v>-1.6738094485389539</v>
      </c>
      <c r="AF170" s="120">
        <f>(幕後結果!$AH$2+幕後結果!$AH$4*幕後結果_最佳化!$T1171)*12/3</f>
        <v>0.74233702646722133</v>
      </c>
      <c r="AG170" s="120">
        <f>(幕後結果!$AI$2+幕後結果!$AI$4*幕後結果_最佳化!$U1171)*12/3</f>
        <v>-0.63239714536770264</v>
      </c>
      <c r="AH170" s="120">
        <f>(幕後結果!$AJ$2+幕後結果!$AJ$4*幕後結果_最佳化!$V1171)*12/3</f>
        <v>-2.3777517475644245</v>
      </c>
      <c r="AI170" s="96">
        <f>(幕後結果!$AK$2+幕後結果!$AK$4*幕後結果_最佳化!$W1171)*12/3</f>
        <v>0.69193447967731714</v>
      </c>
      <c r="AJ170" s="56"/>
      <c r="AK170" s="56"/>
      <c r="AL170" s="56"/>
      <c r="AM170" s="104">
        <v>169</v>
      </c>
      <c r="AN170" s="124">
        <f t="shared" si="27"/>
        <v>5.8680686005066658E-2</v>
      </c>
      <c r="AO170" s="124">
        <f t="shared" si="28"/>
        <v>0.14574900895281961</v>
      </c>
      <c r="AP170" s="124">
        <f t="shared" si="29"/>
        <v>0.11438435831078103</v>
      </c>
      <c r="AQ170" s="124">
        <f t="shared" si="30"/>
        <v>2.1407295118152172E-2</v>
      </c>
      <c r="AR170" s="124">
        <f t="shared" si="31"/>
        <v>0.15517644097007657</v>
      </c>
      <c r="AS170" s="124">
        <f t="shared" si="32"/>
        <v>7.3022656614761844E-2</v>
      </c>
      <c r="AT170" s="124">
        <f t="shared" si="33"/>
        <v>0.12399785147439997</v>
      </c>
      <c r="AU170" s="124">
        <f t="shared" si="34"/>
        <v>6.0056656333974251E-2</v>
      </c>
      <c r="AV170" s="124">
        <f t="shared" si="35"/>
        <v>4.6901119043426684E-2</v>
      </c>
      <c r="AW170" s="124">
        <f t="shared" si="36"/>
        <v>0.20062392717654112</v>
      </c>
      <c r="AX170" s="124">
        <f t="shared" si="37"/>
        <v>0.99999999999999989</v>
      </c>
      <c r="AY170" s="124">
        <f>SUMPRODUCT(AN170:AW170,幕後結果_最佳化!$Z$1005:$AI$1005)</f>
        <v>5.6647475940035261E-2</v>
      </c>
      <c r="AZ170" s="124">
        <f>(SUMPRODUCT(AN170:AW170,MMULT(AN170:AW170,幕後結果!$AB$9:$AK$18)))*252</f>
        <v>6.2609007825362772E-2</v>
      </c>
      <c r="BA170" s="124">
        <f t="shared" si="38"/>
        <v>0.25021792067188708</v>
      </c>
      <c r="BB170" s="119">
        <f t="shared" si="39"/>
        <v>5.4942011759671061E-2</v>
      </c>
      <c r="BC170" s="56"/>
      <c r="BD170" s="56"/>
    </row>
    <row r="171" spans="1:56">
      <c r="A171" s="91">
        <v>170</v>
      </c>
      <c r="B171" s="120">
        <v>0.44546467725889372</v>
      </c>
      <c r="C171" s="120">
        <v>0.22830906843016074</v>
      </c>
      <c r="D171" s="120">
        <v>0.71906916206475535</v>
      </c>
      <c r="E171" s="120">
        <v>0.46409205132516296</v>
      </c>
      <c r="F171" s="120">
        <v>0.92633211883094058</v>
      </c>
      <c r="G171" s="120">
        <v>0.99138424949403325</v>
      </c>
      <c r="H171" s="120">
        <v>0.56619357650190483</v>
      </c>
      <c r="I171" s="120">
        <v>0.44865575024798376</v>
      </c>
      <c r="J171" s="120">
        <v>0.37888908224221129</v>
      </c>
      <c r="K171" s="100">
        <v>0.95953625179613455</v>
      </c>
      <c r="L171" s="101"/>
      <c r="M171" s="102">
        <v>170</v>
      </c>
      <c r="N171" s="123">
        <v>-0.13712833679123954</v>
      </c>
      <c r="O171" s="123">
        <v>-0.74442708711435746</v>
      </c>
      <c r="P171" s="123">
        <v>0.58007850872068434</v>
      </c>
      <c r="Q171" s="123">
        <v>-9.01297571608079E-2</v>
      </c>
      <c r="R171" s="123">
        <v>1.4490065179813836</v>
      </c>
      <c r="S171" s="123">
        <v>2.3817305422116619</v>
      </c>
      <c r="T171" s="123">
        <v>0.16669143262371966</v>
      </c>
      <c r="U171" s="120">
        <v>-0.12905832182936247</v>
      </c>
      <c r="V171" s="120">
        <v>-0.3083997601102938</v>
      </c>
      <c r="W171" s="94">
        <v>1.7453296915695549</v>
      </c>
      <c r="X171" s="56"/>
      <c r="Y171" s="95">
        <v>170</v>
      </c>
      <c r="Z171" s="120">
        <f>(幕後結果!$AB$2+幕後結果!$AB$4*幕後結果_最佳化!$N1172)*12/3</f>
        <v>-0.21854206590464675</v>
      </c>
      <c r="AA171" s="120">
        <f>(幕後結果!$AC$2+幕後結果!$AC$4*幕後結果_最佳化!$O1172)*12/3</f>
        <v>0.56219294280762167</v>
      </c>
      <c r="AB171" s="120">
        <f>(幕後結果!$AD$2+幕後結果!$AD$4*幕後結果_最佳化!$P1172)*12/3</f>
        <v>-0.65256766945068778</v>
      </c>
      <c r="AC171" s="120">
        <f>(幕後結果!$AE$2+幕後結果!$AE$4*幕後結果_最佳化!$Q1172)*12/3</f>
        <v>0.33032154572612948</v>
      </c>
      <c r="AD171" s="120">
        <f>(幕後結果!$AF$2+幕後結果!$AF$4*幕後結果_最佳化!$R1172)*12/3</f>
        <v>0.2741321432693839</v>
      </c>
      <c r="AE171" s="120">
        <f>(幕後結果!$AG$2+幕後結果!$AG$4*幕後結果_最佳化!$S1172)*12/3</f>
        <v>1.8584025941987796</v>
      </c>
      <c r="AF171" s="120">
        <f>(幕後結果!$AH$2+幕後結果!$AH$4*幕後結果_最佳化!$T1172)*12/3</f>
        <v>1.0660715789096216</v>
      </c>
      <c r="AG171" s="120">
        <f>(幕後結果!$AI$2+幕後結果!$AI$4*幕後結果_最佳化!$U1172)*12/3</f>
        <v>-8.5519177199347485E-2</v>
      </c>
      <c r="AH171" s="120">
        <f>(幕後結果!$AJ$2+幕後結果!$AJ$4*幕後結果_最佳化!$V1172)*12/3</f>
        <v>-0.65164444941343769</v>
      </c>
      <c r="AI171" s="96">
        <f>(幕後結果!$AK$2+幕後結果!$AK$4*幕後結果_最佳化!$W1172)*12/3</f>
        <v>1.5942967076991428</v>
      </c>
      <c r="AJ171" s="56"/>
      <c r="AK171" s="56"/>
      <c r="AL171" s="56"/>
      <c r="AM171" s="104">
        <v>170</v>
      </c>
      <c r="AN171" s="124">
        <f t="shared" si="27"/>
        <v>5.9668388327535141E-2</v>
      </c>
      <c r="AO171" s="124">
        <f t="shared" si="28"/>
        <v>0.12915316528553766</v>
      </c>
      <c r="AP171" s="124">
        <f t="shared" si="29"/>
        <v>0.10797532028568395</v>
      </c>
      <c r="AQ171" s="124">
        <f t="shared" si="30"/>
        <v>7.1076620371147245E-2</v>
      </c>
      <c r="AR171" s="124">
        <f t="shared" si="31"/>
        <v>0.12162858928480742</v>
      </c>
      <c r="AS171" s="124">
        <f t="shared" si="32"/>
        <v>0.11686656891906964</v>
      </c>
      <c r="AT171" s="124">
        <f t="shared" si="33"/>
        <v>0.13510997788824397</v>
      </c>
      <c r="AU171" s="124">
        <f t="shared" si="34"/>
        <v>7.6200688493905919E-2</v>
      </c>
      <c r="AV171" s="124">
        <f t="shared" si="35"/>
        <v>8.8707307431912713E-2</v>
      </c>
      <c r="AW171" s="124">
        <f t="shared" si="36"/>
        <v>9.3613373712156209E-2</v>
      </c>
      <c r="AX171" s="124">
        <f t="shared" si="37"/>
        <v>0.99999999999999978</v>
      </c>
      <c r="AY171" s="124">
        <f>SUMPRODUCT(AN171:AW171,幕後結果_最佳化!$Z$1005:$AI$1005)</f>
        <v>-0.10185064946761774</v>
      </c>
      <c r="AZ171" s="124">
        <f>(SUMPRODUCT(AN171:AW171,MMULT(AN171:AW171,幕後結果!$AB$9:$AK$18)))*252</f>
        <v>6.7496541337425428E-2</v>
      </c>
      <c r="BA171" s="124">
        <f t="shared" si="38"/>
        <v>0.2598009648508362</v>
      </c>
      <c r="BB171" s="119">
        <f t="shared" si="39"/>
        <v>-0.55715978403207933</v>
      </c>
      <c r="BC171" s="56"/>
      <c r="BD171" s="56"/>
    </row>
    <row r="172" spans="1:56">
      <c r="A172" s="91">
        <v>171</v>
      </c>
      <c r="B172" s="120">
        <v>0.50832703219362463</v>
      </c>
      <c r="C172" s="120">
        <v>5.425030283162946E-2</v>
      </c>
      <c r="D172" s="120">
        <v>0.63515068488363791</v>
      </c>
      <c r="E172" s="120">
        <v>0.92994662862279975</v>
      </c>
      <c r="F172" s="120">
        <v>3.5275705347807884E-2</v>
      </c>
      <c r="G172" s="120">
        <v>6.7358029752643045E-2</v>
      </c>
      <c r="H172" s="120">
        <v>0.87363919961257053</v>
      </c>
      <c r="I172" s="120">
        <v>0.77891292838764148</v>
      </c>
      <c r="J172" s="120">
        <v>0.95653030209309575</v>
      </c>
      <c r="K172" s="100">
        <v>0.10929292332547114</v>
      </c>
      <c r="L172" s="101"/>
      <c r="M172" s="102">
        <v>171</v>
      </c>
      <c r="N172" s="123">
        <v>2.0874290187810729E-2</v>
      </c>
      <c r="O172" s="123">
        <v>-1.6049690971796109</v>
      </c>
      <c r="P172" s="123">
        <v>0.34552644844176272</v>
      </c>
      <c r="Q172" s="123">
        <v>1.4753936455998273</v>
      </c>
      <c r="R172" s="123">
        <v>-1.808354075289393</v>
      </c>
      <c r="S172" s="123">
        <v>-1.495760571480157</v>
      </c>
      <c r="T172" s="123">
        <v>1.1437638134324406</v>
      </c>
      <c r="U172" s="120">
        <v>0.76852702188762723</v>
      </c>
      <c r="V172" s="120">
        <v>1.7117681932070929</v>
      </c>
      <c r="W172" s="94">
        <v>-1.2302971620897436</v>
      </c>
      <c r="X172" s="56"/>
      <c r="Y172" s="95">
        <v>171</v>
      </c>
      <c r="Z172" s="120">
        <f>(幕後結果!$AB$2+幕後結果!$AB$4*幕後結果_最佳化!$N1173)*12/3</f>
        <v>-2.2373841669668507E-2</v>
      </c>
      <c r="AA172" s="120">
        <f>(幕後結果!$AC$2+幕後結果!$AC$4*幕後結果_最佳化!$O1173)*12/3</f>
        <v>-0.22239766044086084</v>
      </c>
      <c r="AB172" s="120">
        <f>(幕後結果!$AD$2+幕後結果!$AD$4*幕後結果_最佳化!$P1173)*12/3</f>
        <v>-1.0824373594234959</v>
      </c>
      <c r="AC172" s="120">
        <f>(幕後結果!$AE$2+幕後結果!$AE$4*幕後結果_最佳化!$Q1173)*12/3</f>
        <v>1.7551733969468701</v>
      </c>
      <c r="AD172" s="120">
        <f>(幕後結果!$AF$2+幕後結果!$AF$4*幕後結果_最佳化!$R1173)*12/3</f>
        <v>-1.4842550241292549</v>
      </c>
      <c r="AE172" s="120">
        <f>(幕後結果!$AG$2+幕後結果!$AG$4*幕後結果_最佳化!$S1173)*12/3</f>
        <v>-3.0249798948440039</v>
      </c>
      <c r="AF172" s="120">
        <f>(幕後結果!$AH$2+幕後結果!$AH$4*幕後結果_最佳化!$T1173)*12/3</f>
        <v>1.0717332503941623</v>
      </c>
      <c r="AG172" s="120">
        <f>(幕後結果!$AI$2+幕後結果!$AI$4*幕後結果_最佳化!$U1173)*12/3</f>
        <v>-0.27679215644172489</v>
      </c>
      <c r="AH172" s="120">
        <f>(幕後結果!$AJ$2+幕後結果!$AJ$4*幕後結果_最佳化!$V1173)*12/3</f>
        <v>0.32251530689904828</v>
      </c>
      <c r="AI172" s="96">
        <f>(幕後結果!$AK$2+幕後結果!$AK$4*幕後結果_最佳化!$W1173)*12/3</f>
        <v>1.1996585207416532E-2</v>
      </c>
      <c r="AJ172" s="56"/>
      <c r="AK172" s="56"/>
      <c r="AL172" s="56"/>
      <c r="AM172" s="104">
        <v>171</v>
      </c>
      <c r="AN172" s="124">
        <f t="shared" si="27"/>
        <v>0.16906095297266591</v>
      </c>
      <c r="AO172" s="124">
        <f t="shared" si="28"/>
        <v>0.21115949695617101</v>
      </c>
      <c r="AP172" s="124">
        <f t="shared" si="29"/>
        <v>0.18255721987866946</v>
      </c>
      <c r="AQ172" s="124">
        <f t="shared" si="30"/>
        <v>1.2102088867143566E-2</v>
      </c>
      <c r="AR172" s="124">
        <f t="shared" si="31"/>
        <v>6.0685185845310427E-3</v>
      </c>
      <c r="AS172" s="124">
        <f t="shared" si="32"/>
        <v>7.6476359615501782E-2</v>
      </c>
      <c r="AT172" s="124">
        <f t="shared" si="33"/>
        <v>0.17816010760470335</v>
      </c>
      <c r="AU172" s="124">
        <f t="shared" si="34"/>
        <v>6.8205819184193481E-2</v>
      </c>
      <c r="AV172" s="124">
        <f t="shared" si="35"/>
        <v>1.8496794667788946E-2</v>
      </c>
      <c r="AW172" s="124">
        <f t="shared" si="36"/>
        <v>7.7712641668631399E-2</v>
      </c>
      <c r="AX172" s="124">
        <f t="shared" si="37"/>
        <v>1</v>
      </c>
      <c r="AY172" s="124">
        <f>SUMPRODUCT(AN172:AW172,幕後結果_最佳化!$Z$1005:$AI$1005)</f>
        <v>0.12816025905870765</v>
      </c>
      <c r="AZ172" s="124">
        <f>(SUMPRODUCT(AN172:AW172,MMULT(AN172:AW172,幕後結果!$AB$9:$AK$18)))*252</f>
        <v>0.11121755208506655</v>
      </c>
      <c r="BA172" s="124">
        <f t="shared" si="38"/>
        <v>0.33349295657489764</v>
      </c>
      <c r="BB172" s="119">
        <f t="shared" si="39"/>
        <v>0.25565835013237964</v>
      </c>
      <c r="BC172" s="56"/>
      <c r="BD172" s="56"/>
    </row>
    <row r="173" spans="1:56">
      <c r="A173" s="91">
        <v>172</v>
      </c>
      <c r="B173" s="120">
        <v>0.54318031500280939</v>
      </c>
      <c r="C173" s="120">
        <v>0.65659393448568193</v>
      </c>
      <c r="D173" s="120">
        <v>0.50555420028888887</v>
      </c>
      <c r="E173" s="120">
        <v>0.41160347413678955</v>
      </c>
      <c r="F173" s="120">
        <v>0.21018328166512501</v>
      </c>
      <c r="G173" s="120">
        <v>0.58559881002749847</v>
      </c>
      <c r="H173" s="120">
        <v>0.52560288560424628</v>
      </c>
      <c r="I173" s="120">
        <v>0.37493386019774166</v>
      </c>
      <c r="J173" s="120">
        <v>0.91238877223568404</v>
      </c>
      <c r="K173" s="100">
        <v>0.5122741300882574</v>
      </c>
      <c r="L173" s="101"/>
      <c r="M173" s="102">
        <v>172</v>
      </c>
      <c r="N173" s="123">
        <v>0.10844920666780017</v>
      </c>
      <c r="O173" s="123">
        <v>0.40318500354956716</v>
      </c>
      <c r="P173" s="123">
        <v>1.3922765280024422E-2</v>
      </c>
      <c r="Q173" s="123">
        <v>-0.22342217378245172</v>
      </c>
      <c r="R173" s="123">
        <v>-0.80578545978366978</v>
      </c>
      <c r="S173" s="123">
        <v>0.2162378133289197</v>
      </c>
      <c r="T173" s="123">
        <v>6.4221034581539549E-2</v>
      </c>
      <c r="U173" s="120">
        <v>-0.3188137903105594</v>
      </c>
      <c r="V173" s="120">
        <v>1.3556126163427649</v>
      </c>
      <c r="W173" s="94">
        <v>3.0771537033313267E-2</v>
      </c>
      <c r="X173" s="56"/>
      <c r="Y173" s="95">
        <v>172</v>
      </c>
      <c r="Z173" s="120">
        <f>(幕後結果!$AB$2+幕後結果!$AB$4*幕後結果_最佳化!$N1174)*12/3</f>
        <v>8.6354830643380412E-2</v>
      </c>
      <c r="AA173" s="120">
        <f>(幕後結果!$AC$2+幕後結果!$AC$4*幕後結果_最佳化!$O1174)*12/3</f>
        <v>1.9092182121439196</v>
      </c>
      <c r="AB173" s="120">
        <f>(幕後結果!$AD$2+幕後結果!$AD$4*幕後結果_最佳化!$P1174)*12/3</f>
        <v>-0.50371001519232528</v>
      </c>
      <c r="AC173" s="120">
        <f>(幕後結果!$AE$2+幕後結果!$AE$4*幕後結果_最佳化!$Q1174)*12/3</f>
        <v>0.29707906626639624</v>
      </c>
      <c r="AD173" s="120">
        <f>(幕後結果!$AF$2+幕後結果!$AF$4*幕後結果_最佳化!$R1174)*12/3</f>
        <v>-0.96372167316754143</v>
      </c>
      <c r="AE173" s="120">
        <f>(幕後結果!$AG$2+幕後結果!$AG$4*幕後結果_最佳化!$S1174)*12/3</f>
        <v>-0.66930632586253447</v>
      </c>
      <c r="AF173" s="120">
        <f>(幕後結果!$AH$2+幕後結果!$AH$4*幕後結果_最佳化!$T1174)*12/3</f>
        <v>0.51690212473692121</v>
      </c>
      <c r="AG173" s="120">
        <f>(幕後結果!$AI$2+幕後結果!$AI$4*幕後結果_最佳化!$U1174)*12/3</f>
        <v>-0.51448974428329142</v>
      </c>
      <c r="AH173" s="120">
        <f>(幕後結果!$AJ$2+幕後結果!$AJ$4*幕後結果_最佳化!$V1174)*12/3</f>
        <v>-0.11677438526966633</v>
      </c>
      <c r="AI173" s="96">
        <f>(幕後結果!$AK$2+幕後結果!$AK$4*幕後結果_最佳化!$W1174)*12/3</f>
        <v>0.49276176656836412</v>
      </c>
      <c r="AJ173" s="56"/>
      <c r="AK173" s="56"/>
      <c r="AL173" s="56"/>
      <c r="AM173" s="104">
        <v>172</v>
      </c>
      <c r="AN173" s="124">
        <f t="shared" si="27"/>
        <v>5.0081273562912774E-2</v>
      </c>
      <c r="AO173" s="124">
        <f t="shared" si="28"/>
        <v>3.5377691407905518E-2</v>
      </c>
      <c r="AP173" s="124">
        <f t="shared" si="29"/>
        <v>0.14021210804734777</v>
      </c>
      <c r="AQ173" s="124">
        <f t="shared" si="30"/>
        <v>2.1823785327409206E-2</v>
      </c>
      <c r="AR173" s="124">
        <f t="shared" si="31"/>
        <v>0.10407240996324484</v>
      </c>
      <c r="AS173" s="124">
        <f t="shared" si="32"/>
        <v>0.205413333046671</v>
      </c>
      <c r="AT173" s="124">
        <f t="shared" si="33"/>
        <v>7.9931304546936671E-2</v>
      </c>
      <c r="AU173" s="124">
        <f t="shared" si="34"/>
        <v>4.3069079999296607E-2</v>
      </c>
      <c r="AV173" s="124">
        <f t="shared" si="35"/>
        <v>0.20335678745273869</v>
      </c>
      <c r="AW173" s="124">
        <f t="shared" si="36"/>
        <v>0.11666222664553685</v>
      </c>
      <c r="AX173" s="124">
        <f t="shared" si="37"/>
        <v>0.99999999999999989</v>
      </c>
      <c r="AY173" s="124">
        <f>SUMPRODUCT(AN173:AW173,幕後結果_最佳化!$Z$1005:$AI$1005)</f>
        <v>-0.53676941388709898</v>
      </c>
      <c r="AZ173" s="124">
        <f>(SUMPRODUCT(AN173:AW173,MMULT(AN173:AW173,幕後結果!$AB$9:$AK$18)))*252</f>
        <v>8.7954168224365734E-2</v>
      </c>
      <c r="BA173" s="124">
        <f t="shared" si="38"/>
        <v>0.29657067998095449</v>
      </c>
      <c r="BB173" s="119">
        <f t="shared" si="39"/>
        <v>-1.9545742482848436</v>
      </c>
      <c r="BC173" s="56"/>
      <c r="BD173" s="56"/>
    </row>
    <row r="174" spans="1:56">
      <c r="A174" s="91">
        <v>173</v>
      </c>
      <c r="B174" s="120">
        <v>0.86060926488125711</v>
      </c>
      <c r="C174" s="120">
        <v>0.23031377678799991</v>
      </c>
      <c r="D174" s="120">
        <v>0.29773892848657102</v>
      </c>
      <c r="E174" s="120">
        <v>4.2594402289494404E-2</v>
      </c>
      <c r="F174" s="120">
        <v>0.83406066777689314</v>
      </c>
      <c r="G174" s="120">
        <v>0.32921862013454706</v>
      </c>
      <c r="H174" s="120">
        <v>0.33344354545451171</v>
      </c>
      <c r="I174" s="120">
        <v>0.71988435384682781</v>
      </c>
      <c r="J174" s="120">
        <v>0.19560360496515283</v>
      </c>
      <c r="K174" s="100">
        <v>0.89656463382044449</v>
      </c>
      <c r="L174" s="101"/>
      <c r="M174" s="102">
        <v>173</v>
      </c>
      <c r="N174" s="123">
        <v>1.0830607250343087</v>
      </c>
      <c r="O174" s="123">
        <v>-0.73781388656131774</v>
      </c>
      <c r="P174" s="123">
        <v>-0.53091474859532817</v>
      </c>
      <c r="Q174" s="123">
        <v>-1.7213418772867655</v>
      </c>
      <c r="R174" s="123">
        <v>0.97033675054538937</v>
      </c>
      <c r="S174" s="123">
        <v>-0.44207181348710034</v>
      </c>
      <c r="T174" s="123">
        <v>-0.43042420524382924</v>
      </c>
      <c r="U174" s="120">
        <v>0.58249799402237068</v>
      </c>
      <c r="V174" s="120">
        <v>-0.85743013671041957</v>
      </c>
      <c r="W174" s="94">
        <v>1.2622169466299897</v>
      </c>
      <c r="X174" s="56"/>
      <c r="Y174" s="95">
        <v>173</v>
      </c>
      <c r="Z174" s="120">
        <f>(幕後結果!$AB$2+幕後結果!$AB$4*幕後結果_最佳化!$N1175)*12/3</f>
        <v>1.2963841480816509</v>
      </c>
      <c r="AA174" s="120">
        <f>(幕後結果!$AC$2+幕後結果!$AC$4*幕後結果_最佳化!$O1175)*12/3</f>
        <v>1.3731464735221073</v>
      </c>
      <c r="AB174" s="120">
        <f>(幕後結果!$AD$2+幕後結果!$AD$4*幕後結果_最佳化!$P1175)*12/3</f>
        <v>-0.48826757506865959</v>
      </c>
      <c r="AC174" s="120">
        <f>(幕後結果!$AE$2+幕後結果!$AE$4*幕後結果_最佳化!$Q1175)*12/3</f>
        <v>-0.6900471851632447</v>
      </c>
      <c r="AD174" s="120">
        <f>(幕後結果!$AF$2+幕後結果!$AF$4*幕後結果_最佳化!$R1175)*12/3</f>
        <v>-0.20685781068979225</v>
      </c>
      <c r="AE174" s="120">
        <f>(幕後結果!$AG$2+幕後結果!$AG$4*幕後結果_最佳化!$S1175)*12/3</f>
        <v>-0.73332763340821838</v>
      </c>
      <c r="AF174" s="120">
        <f>(幕後結果!$AH$2+幕後結果!$AH$4*幕後結果_最佳化!$T1175)*12/3</f>
        <v>-0.29434775540046804</v>
      </c>
      <c r="AG174" s="120">
        <f>(幕後結果!$AI$2+幕後結果!$AI$4*幕後結果_最佳化!$U1175)*12/3</f>
        <v>-0.21808871316755263</v>
      </c>
      <c r="AH174" s="120">
        <f>(幕後結果!$AJ$2+幕後結果!$AJ$4*幕後結果_最佳化!$V1175)*12/3</f>
        <v>-2.2794359568152558</v>
      </c>
      <c r="AI174" s="96">
        <f>(幕後結果!$AK$2+幕後結果!$AK$4*幕後結果_最佳化!$W1175)*12/3</f>
        <v>1.3057560114032216</v>
      </c>
      <c r="AJ174" s="56"/>
      <c r="AK174" s="56"/>
      <c r="AL174" s="56"/>
      <c r="AM174" s="104">
        <v>173</v>
      </c>
      <c r="AN174" s="124">
        <f t="shared" si="27"/>
        <v>0.17180939022088781</v>
      </c>
      <c r="AO174" s="124">
        <f t="shared" si="28"/>
        <v>0.11193510342215131</v>
      </c>
      <c r="AP174" s="124">
        <f t="shared" si="29"/>
        <v>2.7209890538323421E-2</v>
      </c>
      <c r="AQ174" s="124">
        <f t="shared" si="30"/>
        <v>5.9412728242872505E-2</v>
      </c>
      <c r="AR174" s="124">
        <f t="shared" si="31"/>
        <v>0.17429445671930266</v>
      </c>
      <c r="AS174" s="124">
        <f t="shared" si="32"/>
        <v>0.17142469451692141</v>
      </c>
      <c r="AT174" s="124">
        <f t="shared" si="33"/>
        <v>2.8084009034515717E-2</v>
      </c>
      <c r="AU174" s="124">
        <f t="shared" si="34"/>
        <v>0.15715827449649658</v>
      </c>
      <c r="AV174" s="124">
        <f t="shared" si="35"/>
        <v>7.5285256382392668E-2</v>
      </c>
      <c r="AW174" s="124">
        <f t="shared" si="36"/>
        <v>2.338619642613576E-2</v>
      </c>
      <c r="AX174" s="124">
        <f t="shared" si="37"/>
        <v>0.99999999999999978</v>
      </c>
      <c r="AY174" s="124">
        <f>SUMPRODUCT(AN174:AW174,幕後結果_最佳化!$Z$1005:$AI$1005)</f>
        <v>-0.24051380446529674</v>
      </c>
      <c r="AZ174" s="124">
        <f>(SUMPRODUCT(AN174:AW174,MMULT(AN174:AW174,幕後結果!$AB$9:$AK$18)))*252</f>
        <v>6.1596896237666836E-2</v>
      </c>
      <c r="BA174" s="124">
        <f t="shared" si="38"/>
        <v>0.24818722013364594</v>
      </c>
      <c r="BB174" s="119">
        <f t="shared" si="39"/>
        <v>-1.1419355288023358</v>
      </c>
      <c r="BC174" s="56"/>
      <c r="BD174" s="56"/>
    </row>
    <row r="175" spans="1:56">
      <c r="A175" s="91">
        <v>174</v>
      </c>
      <c r="B175" s="120">
        <v>0.9543345765487834</v>
      </c>
      <c r="C175" s="120">
        <v>0.91532067272713902</v>
      </c>
      <c r="D175" s="120">
        <v>0.5562846486451074</v>
      </c>
      <c r="E175" s="120">
        <v>3.3418887716007983E-2</v>
      </c>
      <c r="F175" s="120">
        <v>0.1073884848503146</v>
      </c>
      <c r="G175" s="120">
        <v>0.87593607521384631</v>
      </c>
      <c r="H175" s="120">
        <v>0.46057886117544178</v>
      </c>
      <c r="I175" s="120">
        <v>0.85300289545894392</v>
      </c>
      <c r="J175" s="120">
        <v>0.57583005251655606</v>
      </c>
      <c r="K175" s="100">
        <v>0.95587293704212617</v>
      </c>
      <c r="L175" s="101"/>
      <c r="M175" s="102">
        <v>174</v>
      </c>
      <c r="N175" s="123">
        <v>1.6884188897068784</v>
      </c>
      <c r="O175" s="123">
        <v>1.37426749196527</v>
      </c>
      <c r="P175" s="123">
        <v>0.14155602665243655</v>
      </c>
      <c r="Q175" s="123">
        <v>-1.8327633248532444</v>
      </c>
      <c r="R175" s="123">
        <v>-1.2405366427035107</v>
      </c>
      <c r="S175" s="123">
        <v>1.1549086188348883</v>
      </c>
      <c r="T175" s="123">
        <v>-9.8975500488821061E-2</v>
      </c>
      <c r="U175" s="120">
        <v>1.0493996720725105</v>
      </c>
      <c r="V175" s="120">
        <v>0.19123702774939694</v>
      </c>
      <c r="W175" s="94">
        <v>1.7046799785315541</v>
      </c>
      <c r="X175" s="56"/>
      <c r="Y175" s="95">
        <v>174</v>
      </c>
      <c r="Z175" s="120">
        <f>(幕後結果!$AB$2+幕後結果!$AB$4*幕後結果_最佳化!$N1176)*12/3</f>
        <v>2.0479668176894736</v>
      </c>
      <c r="AA175" s="120">
        <f>(幕後結果!$AC$2+幕後結果!$AC$4*幕後結果_最佳化!$O1176)*12/3</f>
        <v>3.9533195988528078</v>
      </c>
      <c r="AB175" s="120">
        <f>(幕後結果!$AD$2+幕後結果!$AD$4*幕後結果_最佳化!$P1176)*12/3</f>
        <v>1.7454366114733146</v>
      </c>
      <c r="AC175" s="120">
        <f>(幕後結果!$AE$2+幕後結果!$AE$4*幕後結果_最佳化!$Q1176)*12/3</f>
        <v>-0.64006768923972024</v>
      </c>
      <c r="AD175" s="120">
        <f>(幕後結果!$AF$2+幕後結果!$AF$4*幕後結果_最佳化!$R1176)*12/3</f>
        <v>-1.271061326166758</v>
      </c>
      <c r="AE175" s="120">
        <f>(幕後結果!$AG$2+幕後結果!$AG$4*幕後結果_最佳化!$S1176)*12/3</f>
        <v>1.0973159548760558</v>
      </c>
      <c r="AF175" s="120">
        <f>(幕後結果!$AH$2+幕後結果!$AH$4*幕後結果_最佳化!$T1176)*12/3</f>
        <v>0.7322743366256782</v>
      </c>
      <c r="AG175" s="120">
        <f>(幕後結果!$AI$2+幕後結果!$AI$4*幕後結果_最佳化!$U1176)*12/3</f>
        <v>-0.10426698545131789</v>
      </c>
      <c r="AH175" s="120">
        <f>(幕後結果!$AJ$2+幕後結果!$AJ$4*幕後結果_最佳化!$V1176)*12/3</f>
        <v>-0.98219371927081489</v>
      </c>
      <c r="AI175" s="96">
        <f>(幕後結果!$AK$2+幕後結果!$AK$4*幕後結果_最佳化!$W1176)*12/3</f>
        <v>1.5988980236567791</v>
      </c>
      <c r="AJ175" s="56"/>
      <c r="AK175" s="56"/>
      <c r="AL175" s="56"/>
      <c r="AM175" s="104">
        <v>174</v>
      </c>
      <c r="AN175" s="124">
        <f t="shared" si="27"/>
        <v>0.18708011448466716</v>
      </c>
      <c r="AO175" s="124">
        <f t="shared" si="28"/>
        <v>4.8291880867681346E-2</v>
      </c>
      <c r="AP175" s="124">
        <f t="shared" si="29"/>
        <v>0.1414064466372161</v>
      </c>
      <c r="AQ175" s="124">
        <f t="shared" si="30"/>
        <v>1.8312017201541471E-2</v>
      </c>
      <c r="AR175" s="124">
        <f t="shared" si="31"/>
        <v>3.0024669257483812E-2</v>
      </c>
      <c r="AS175" s="124">
        <f t="shared" si="32"/>
        <v>7.6592677403903353E-2</v>
      </c>
      <c r="AT175" s="124">
        <f t="shared" si="33"/>
        <v>8.2778522113974573E-2</v>
      </c>
      <c r="AU175" s="124">
        <f t="shared" si="34"/>
        <v>0.13080022207959965</v>
      </c>
      <c r="AV175" s="124">
        <f t="shared" si="35"/>
        <v>4.9939855339888088E-2</v>
      </c>
      <c r="AW175" s="124">
        <f t="shared" si="36"/>
        <v>0.23477359461404457</v>
      </c>
      <c r="AX175" s="124">
        <f t="shared" si="37"/>
        <v>1</v>
      </c>
      <c r="AY175" s="124">
        <f>SUMPRODUCT(AN175:AW175,幕後結果_最佳化!$Z$1005:$AI$1005)</f>
        <v>-7.7827986007110384E-2</v>
      </c>
      <c r="AZ175" s="124">
        <f>(SUMPRODUCT(AN175:AW175,MMULT(AN175:AW175,幕後結果!$AB$9:$AK$18)))*252</f>
        <v>6.9499618383920991E-2</v>
      </c>
      <c r="BA175" s="124">
        <f t="shared" si="38"/>
        <v>0.26362780275213954</v>
      </c>
      <c r="BB175" s="119">
        <f t="shared" si="39"/>
        <v>-0.45794861068055759</v>
      </c>
      <c r="BC175" s="56"/>
      <c r="BD175" s="56"/>
    </row>
    <row r="176" spans="1:56">
      <c r="A176" s="91">
        <v>175</v>
      </c>
      <c r="B176" s="120">
        <v>0.32295775718772357</v>
      </c>
      <c r="C176" s="120">
        <v>0.87434420582817984</v>
      </c>
      <c r="D176" s="120">
        <v>9.497514606995594E-2</v>
      </c>
      <c r="E176" s="120">
        <v>0.44273313004062897</v>
      </c>
      <c r="F176" s="120">
        <v>0.332495089357143</v>
      </c>
      <c r="G176" s="120">
        <v>0.44797919206035552</v>
      </c>
      <c r="H176" s="120">
        <v>0.9876833690760749</v>
      </c>
      <c r="I176" s="120">
        <v>0.65317372484844971</v>
      </c>
      <c r="J176" s="120">
        <v>0.57958203555314958</v>
      </c>
      <c r="K176" s="100">
        <v>0.65839803343203696</v>
      </c>
      <c r="L176" s="101"/>
      <c r="M176" s="102">
        <v>175</v>
      </c>
      <c r="N176" s="123">
        <v>-0.45944378153195015</v>
      </c>
      <c r="O176" s="123">
        <v>1.1471694662148153</v>
      </c>
      <c r="P176" s="123">
        <v>-1.3107261749523735</v>
      </c>
      <c r="Q176" s="123">
        <v>-0.14404332229805461</v>
      </c>
      <c r="R176" s="123">
        <v>-0.43303384963532676</v>
      </c>
      <c r="S176" s="123">
        <v>-0.13076857358064825</v>
      </c>
      <c r="T176" s="123">
        <v>2.2471058704193561</v>
      </c>
      <c r="U176" s="120">
        <v>0.39390314233689006</v>
      </c>
      <c r="V176" s="120">
        <v>0.20082434150267808</v>
      </c>
      <c r="W176" s="94">
        <v>0.40809499669478383</v>
      </c>
      <c r="X176" s="56"/>
      <c r="Y176" s="95">
        <v>175</v>
      </c>
      <c r="Z176" s="120">
        <f>(幕後結果!$AB$2+幕後結果!$AB$4*幕後結果_最佳化!$N1177)*12/3</f>
        <v>-0.61871293424518337</v>
      </c>
      <c r="AA176" s="120">
        <f>(幕後結果!$AC$2+幕後結果!$AC$4*幕後結果_最佳化!$O1177)*12/3</f>
        <v>2.3033108799720119</v>
      </c>
      <c r="AB176" s="120">
        <f>(幕後結果!$AD$2+幕後結果!$AD$4*幕後結果_最佳化!$P1177)*12/3</f>
        <v>-2.1976726424313133</v>
      </c>
      <c r="AC176" s="120">
        <f>(幕後結果!$AE$2+幕後結果!$AE$4*幕後結果_最佳化!$Q1177)*12/3</f>
        <v>0.22987862456769201</v>
      </c>
      <c r="AD176" s="120">
        <f>(幕後結果!$AF$2+幕後結果!$AF$4*幕後結果_最佳化!$R1177)*12/3</f>
        <v>-0.68823507021607055</v>
      </c>
      <c r="AE176" s="120">
        <f>(幕後結果!$AG$2+幕後結果!$AG$4*幕後結果_最佳化!$S1177)*12/3</f>
        <v>-1.2852154744673396</v>
      </c>
      <c r="AF176" s="120">
        <f>(幕後結果!$AH$2+幕後結果!$AH$4*幕後結果_最佳化!$T1177)*12/3</f>
        <v>2.2368233667528727</v>
      </c>
      <c r="AG176" s="120">
        <f>(幕後結果!$AI$2+幕後結果!$AI$4*幕後結果_最佳化!$U1177)*12/3</f>
        <v>-0.24575523681137804</v>
      </c>
      <c r="AH176" s="120">
        <f>(幕後結果!$AJ$2+幕後結果!$AJ$4*幕後結果_最佳化!$V1177)*12/3</f>
        <v>-2.2245187218203237</v>
      </c>
      <c r="AI176" s="96">
        <f>(幕後結果!$AK$2+幕後結果!$AK$4*幕後結果_最佳化!$W1177)*12/3</f>
        <v>1.0849965944754971</v>
      </c>
      <c r="AJ176" s="56"/>
      <c r="AK176" s="56"/>
      <c r="AL176" s="56"/>
      <c r="AM176" s="104">
        <v>175</v>
      </c>
      <c r="AN176" s="124">
        <f t="shared" si="27"/>
        <v>9.1535609530733253E-2</v>
      </c>
      <c r="AO176" s="124">
        <f t="shared" si="28"/>
        <v>4.450182804798921E-2</v>
      </c>
      <c r="AP176" s="124">
        <f t="shared" si="29"/>
        <v>7.6659890102572598E-2</v>
      </c>
      <c r="AQ176" s="124">
        <f t="shared" si="30"/>
        <v>7.376980301557344E-2</v>
      </c>
      <c r="AR176" s="124">
        <f t="shared" si="31"/>
        <v>7.7953416314869822E-2</v>
      </c>
      <c r="AS176" s="124">
        <f t="shared" si="32"/>
        <v>2.5761819427631838E-4</v>
      </c>
      <c r="AT176" s="124">
        <f t="shared" si="33"/>
        <v>0.13728548584039704</v>
      </c>
      <c r="AU176" s="124">
        <f t="shared" si="34"/>
        <v>0.2024638196472886</v>
      </c>
      <c r="AV176" s="124">
        <f t="shared" si="35"/>
        <v>0.10405852262766994</v>
      </c>
      <c r="AW176" s="124">
        <f t="shared" si="36"/>
        <v>0.19151400667862964</v>
      </c>
      <c r="AX176" s="124">
        <f t="shared" si="37"/>
        <v>0.99999999999999989</v>
      </c>
      <c r="AY176" s="124">
        <f>SUMPRODUCT(AN176:AW176,幕後結果_最佳化!$Z$1005:$AI$1005)</f>
        <v>-6.4848251741624729E-2</v>
      </c>
      <c r="AZ176" s="124">
        <f>(SUMPRODUCT(AN176:AW176,MMULT(AN176:AW176,幕後結果!$AB$9:$AK$18)))*252</f>
        <v>4.7793372585952974E-2</v>
      </c>
      <c r="BA176" s="124">
        <f t="shared" si="38"/>
        <v>0.2186169540222189</v>
      </c>
      <c r="BB176" s="119">
        <f t="shared" si="39"/>
        <v>-0.49286320095134911</v>
      </c>
      <c r="BC176" s="56"/>
      <c r="BD176" s="56"/>
    </row>
    <row r="177" spans="1:56">
      <c r="A177" s="91">
        <v>176</v>
      </c>
      <c r="B177" s="120">
        <v>0.69133489141449633</v>
      </c>
      <c r="C177" s="120">
        <v>0.6902162025399281</v>
      </c>
      <c r="D177" s="120">
        <v>0.85461764755263192</v>
      </c>
      <c r="E177" s="120">
        <v>0.1623606054419604</v>
      </c>
      <c r="F177" s="120">
        <v>0.94629539603922952</v>
      </c>
      <c r="G177" s="120">
        <v>0.95945595139588713</v>
      </c>
      <c r="H177" s="120">
        <v>0.15257974392159968</v>
      </c>
      <c r="I177" s="120">
        <v>0.94967423324025746</v>
      </c>
      <c r="J177" s="120">
        <v>0.49125956226259304</v>
      </c>
      <c r="K177" s="100">
        <v>0.76287917971880304</v>
      </c>
      <c r="L177" s="101"/>
      <c r="M177" s="102">
        <v>176</v>
      </c>
      <c r="N177" s="123">
        <v>0.4996376856854029</v>
      </c>
      <c r="O177" s="123">
        <v>0.49646327075901497</v>
      </c>
      <c r="P177" s="123">
        <v>1.0564455500617398</v>
      </c>
      <c r="Q177" s="123">
        <v>-0.98480225884356876</v>
      </c>
      <c r="R177" s="123">
        <v>1.6099480043309116</v>
      </c>
      <c r="S177" s="123">
        <v>1.7444072757873634</v>
      </c>
      <c r="T177" s="123">
        <v>-1.0254318043662185</v>
      </c>
      <c r="U177" s="120">
        <v>1.6417031742214288</v>
      </c>
      <c r="V177" s="120">
        <v>-2.1910781402201082E-2</v>
      </c>
      <c r="W177" s="94">
        <v>0.71559471070778857</v>
      </c>
      <c r="X177" s="56"/>
      <c r="Y177" s="95">
        <v>176</v>
      </c>
      <c r="Z177" s="120">
        <f>(幕後結果!$AB$2+幕後結果!$AB$4*幕後結果_最佳化!$N1178)*12/3</f>
        <v>0.57203504202518252</v>
      </c>
      <c r="AA177" s="120">
        <f>(幕後結果!$AC$2+幕後結果!$AC$4*幕後結果_最佳化!$O1178)*12/3</f>
        <v>2.2633498507733134</v>
      </c>
      <c r="AB177" s="120">
        <f>(幕後結果!$AD$2+幕後結果!$AD$4*幕後結果_最佳化!$P1178)*12/3</f>
        <v>1.0497470276158227</v>
      </c>
      <c r="AC177" s="120">
        <f>(幕後結果!$AE$2+幕後結果!$AE$4*幕後結果_最佳化!$Q1178)*12/3</f>
        <v>-0.28061804064675222</v>
      </c>
      <c r="AD177" s="120">
        <f>(幕後結果!$AF$2+幕後結果!$AF$4*幕後結果_最佳化!$R1178)*12/3</f>
        <v>0.40310943960361584</v>
      </c>
      <c r="AE177" s="120">
        <f>(幕後結果!$AG$2+幕後結果!$AG$4*幕後結果_最佳化!$S1178)*12/3</f>
        <v>1.8016577101052338</v>
      </c>
      <c r="AF177" s="120">
        <f>(幕後結果!$AH$2+幕後結果!$AH$4*幕後結果_最佳化!$T1178)*12/3</f>
        <v>0.14022734581485424</v>
      </c>
      <c r="AG177" s="120">
        <f>(幕後結果!$AI$2+幕後結果!$AI$4*幕後結果_最佳化!$U1178)*12/3</f>
        <v>0.58199599253475143</v>
      </c>
      <c r="AH177" s="120">
        <f>(幕後結果!$AJ$2+幕後結果!$AJ$4*幕後結果_最佳化!$V1178)*12/3</f>
        <v>-0.11162152368193357</v>
      </c>
      <c r="AI177" s="96">
        <f>(幕後結果!$AK$2+幕後結果!$AK$4*幕後結果_最佳化!$W1178)*12/3</f>
        <v>1.6924471899421427</v>
      </c>
      <c r="AJ177" s="56"/>
      <c r="AK177" s="56"/>
      <c r="AL177" s="56"/>
      <c r="AM177" s="104">
        <v>176</v>
      </c>
      <c r="AN177" s="124">
        <f t="shared" si="27"/>
        <v>0.13486241207807229</v>
      </c>
      <c r="AO177" s="124">
        <f t="shared" si="28"/>
        <v>0.17785319158843235</v>
      </c>
      <c r="AP177" s="124">
        <f t="shared" si="29"/>
        <v>0.15324047781382305</v>
      </c>
      <c r="AQ177" s="124">
        <f t="shared" si="30"/>
        <v>1.5090448211693031E-2</v>
      </c>
      <c r="AR177" s="124">
        <f t="shared" si="31"/>
        <v>1.82125219319661E-2</v>
      </c>
      <c r="AS177" s="124">
        <f t="shared" si="32"/>
        <v>0.13918435714995941</v>
      </c>
      <c r="AT177" s="124">
        <f t="shared" si="33"/>
        <v>8.5003980939916804E-2</v>
      </c>
      <c r="AU177" s="124">
        <f t="shared" si="34"/>
        <v>4.8012226193488487E-2</v>
      </c>
      <c r="AV177" s="124">
        <f t="shared" si="35"/>
        <v>0.18915327163413309</v>
      </c>
      <c r="AW177" s="124">
        <f t="shared" si="36"/>
        <v>3.9387112458515339E-2</v>
      </c>
      <c r="AX177" s="124">
        <f t="shared" si="37"/>
        <v>0.99999999999999989</v>
      </c>
      <c r="AY177" s="124">
        <f>SUMPRODUCT(AN177:AW177,幕後結果_最佳化!$Z$1005:$AI$1005)</f>
        <v>-0.29136186094090594</v>
      </c>
      <c r="AZ177" s="124">
        <f>(SUMPRODUCT(AN177:AW177,MMULT(AN177:AW177,幕後結果!$AB$9:$AK$18)))*252</f>
        <v>0.11239646027203479</v>
      </c>
      <c r="BA177" s="124">
        <f t="shared" si="38"/>
        <v>0.33525581318156855</v>
      </c>
      <c r="BB177" s="119">
        <f t="shared" si="39"/>
        <v>-0.99703524233858898</v>
      </c>
      <c r="BC177" s="56"/>
      <c r="BD177" s="56"/>
    </row>
    <row r="178" spans="1:56">
      <c r="A178" s="91">
        <v>177</v>
      </c>
      <c r="B178" s="120">
        <v>0.76951778623438605</v>
      </c>
      <c r="C178" s="120">
        <v>0.45144998605866293</v>
      </c>
      <c r="D178" s="120">
        <v>0.65573044797490754</v>
      </c>
      <c r="E178" s="120">
        <v>0.35490211134205518</v>
      </c>
      <c r="F178" s="120">
        <v>2.2825626661721055E-2</v>
      </c>
      <c r="G178" s="120">
        <v>0.56899397538264207</v>
      </c>
      <c r="H178" s="120">
        <v>0.45608626683229203</v>
      </c>
      <c r="I178" s="120">
        <v>0.64213042479759896</v>
      </c>
      <c r="J178" s="120">
        <v>0.90205728210819602</v>
      </c>
      <c r="K178" s="100">
        <v>0.9052647700085219</v>
      </c>
      <c r="L178" s="101"/>
      <c r="M178" s="102">
        <v>177</v>
      </c>
      <c r="N178" s="123">
        <v>0.73725971159322212</v>
      </c>
      <c r="O178" s="123">
        <v>-0.12199879560110279</v>
      </c>
      <c r="P178" s="123">
        <v>0.40083840130876541</v>
      </c>
      <c r="Q178" s="123">
        <v>-0.37211903746519781</v>
      </c>
      <c r="R178" s="123">
        <v>-1.9986036669423237</v>
      </c>
      <c r="S178" s="123">
        <v>0.17381348115709844</v>
      </c>
      <c r="T178" s="123">
        <v>-0.11029864270180358</v>
      </c>
      <c r="U178" s="120">
        <v>0.36415917528901748</v>
      </c>
      <c r="V178" s="120">
        <v>1.2933633035159644</v>
      </c>
      <c r="W178" s="94">
        <v>1.3121472384036155</v>
      </c>
      <c r="X178" s="56"/>
      <c r="Y178" s="95">
        <v>177</v>
      </c>
      <c r="Z178" s="120">
        <f>(幕後結果!$AB$2+幕後結果!$AB$4*幕後結果_最佳化!$N1179)*12/3</f>
        <v>0.86705476260005321</v>
      </c>
      <c r="AA178" s="120">
        <f>(幕後結果!$AC$2+幕後結果!$AC$4*幕後結果_最佳化!$O1179)*12/3</f>
        <v>1.7812355141710643</v>
      </c>
      <c r="AB178" s="120">
        <f>(幕後結果!$AD$2+幕後結果!$AD$4*幕後結果_最佳化!$P1179)*12/3</f>
        <v>0.36594252602588462</v>
      </c>
      <c r="AC178" s="120">
        <f>(幕後結果!$AE$2+幕後結果!$AE$4*幕後結果_最佳化!$Q1179)*12/3</f>
        <v>0.34895639573113585</v>
      </c>
      <c r="AD178" s="120">
        <f>(幕後結果!$AF$2+幕後結果!$AF$4*幕後結果_最佳化!$R1179)*12/3</f>
        <v>-1.7165768421948266</v>
      </c>
      <c r="AE178" s="120">
        <f>(幕後結果!$AG$2+幕後結果!$AG$4*幕後結果_最佳化!$S1179)*12/3</f>
        <v>-0.7185990844777933</v>
      </c>
      <c r="AF178" s="120">
        <f>(幕後結果!$AH$2+幕後結果!$AH$4*幕後結果_最佳化!$T1179)*12/3</f>
        <v>0.31276783267565916</v>
      </c>
      <c r="AG178" s="120">
        <f>(幕後結果!$AI$2+幕後結果!$AI$4*幕後結果_最佳化!$U1179)*12/3</f>
        <v>-0.4320334560450545</v>
      </c>
      <c r="AH178" s="120">
        <f>(幕後結果!$AJ$2+幕後結果!$AJ$4*幕後結果_最佳化!$V1179)*12/3</f>
        <v>-4.614783256998134E-2</v>
      </c>
      <c r="AI178" s="96">
        <f>(幕後結果!$AK$2+幕後結果!$AK$4*幕後結果_最佳化!$W1179)*12/3</f>
        <v>0.99065493896633561</v>
      </c>
      <c r="AJ178" s="56"/>
      <c r="AK178" s="56"/>
      <c r="AL178" s="56"/>
      <c r="AM178" s="104">
        <v>177</v>
      </c>
      <c r="AN178" s="124">
        <f t="shared" si="27"/>
        <v>0.15863758006646322</v>
      </c>
      <c r="AO178" s="124">
        <f t="shared" si="28"/>
        <v>6.9823396618414413E-2</v>
      </c>
      <c r="AP178" s="124">
        <f t="shared" si="29"/>
        <v>0.12116854897179125</v>
      </c>
      <c r="AQ178" s="124">
        <f t="shared" si="30"/>
        <v>6.4145517593955814E-2</v>
      </c>
      <c r="AR178" s="124">
        <f t="shared" si="31"/>
        <v>0.12156832932330432</v>
      </c>
      <c r="AS178" s="124">
        <f t="shared" si="32"/>
        <v>0.13856663705865832</v>
      </c>
      <c r="AT178" s="124">
        <f t="shared" si="33"/>
        <v>0.12895004172769656</v>
      </c>
      <c r="AU178" s="124">
        <f t="shared" si="34"/>
        <v>2.3467528155956967E-2</v>
      </c>
      <c r="AV178" s="124">
        <f t="shared" si="35"/>
        <v>2.9342404703118323E-2</v>
      </c>
      <c r="AW178" s="124">
        <f t="shared" si="36"/>
        <v>0.14433001578064095</v>
      </c>
      <c r="AX178" s="124">
        <f t="shared" si="37"/>
        <v>1.0000000000000002</v>
      </c>
      <c r="AY178" s="124">
        <f>SUMPRODUCT(AN178:AW178,幕後結果_最佳化!$Z$1005:$AI$1005)</f>
        <v>-8.2554046512077525E-2</v>
      </c>
      <c r="AZ178" s="124">
        <f>(SUMPRODUCT(AN178:AW178,MMULT(AN178:AW178,幕後結果!$AB$9:$AK$18)))*252</f>
        <v>7.4576857052060241E-2</v>
      </c>
      <c r="BA178" s="124">
        <f t="shared" si="38"/>
        <v>0.27308763621237092</v>
      </c>
      <c r="BB178" s="119">
        <f t="shared" si="39"/>
        <v>-0.45939116194376595</v>
      </c>
      <c r="BC178" s="56"/>
      <c r="BD178" s="56"/>
    </row>
    <row r="179" spans="1:56">
      <c r="A179" s="91">
        <v>178</v>
      </c>
      <c r="B179" s="120">
        <v>0.60849810547258043</v>
      </c>
      <c r="C179" s="120">
        <v>0.13697215324725143</v>
      </c>
      <c r="D179" s="120">
        <v>2.8629815001594006E-2</v>
      </c>
      <c r="E179" s="120">
        <v>0.80215750746115821</v>
      </c>
      <c r="F179" s="120">
        <v>0.61116181499789946</v>
      </c>
      <c r="G179" s="120">
        <v>0.22209399405698327</v>
      </c>
      <c r="H179" s="120">
        <v>0.9611387718330755</v>
      </c>
      <c r="I179" s="120">
        <v>0.74897272285443672</v>
      </c>
      <c r="J179" s="120">
        <v>0.86539045633124956</v>
      </c>
      <c r="K179" s="100">
        <v>0.24734434097250069</v>
      </c>
      <c r="L179" s="101"/>
      <c r="M179" s="102">
        <v>178</v>
      </c>
      <c r="N179" s="123">
        <v>0.2754067105959187</v>
      </c>
      <c r="O179" s="123">
        <v>-1.0940243326623074</v>
      </c>
      <c r="P179" s="123">
        <v>-1.901323674278242</v>
      </c>
      <c r="Q179" s="123">
        <v>0.84935284273137379</v>
      </c>
      <c r="R179" s="123">
        <v>0.28234840879036349</v>
      </c>
      <c r="S179" s="123">
        <v>-0.76514032774303742</v>
      </c>
      <c r="T179" s="123">
        <v>1.7640565646612973</v>
      </c>
      <c r="U179" s="120">
        <v>0.67126056122726163</v>
      </c>
      <c r="V179" s="120">
        <v>1.1048626991913397</v>
      </c>
      <c r="W179" s="94">
        <v>-0.68287049098292563</v>
      </c>
      <c r="X179" s="56"/>
      <c r="Y179" s="95">
        <v>178</v>
      </c>
      <c r="Z179" s="120">
        <f>(幕後結果!$AB$2+幕後結果!$AB$4*幕後結果_最佳化!$N1180)*12/3</f>
        <v>0.29364098590854576</v>
      </c>
      <c r="AA179" s="120">
        <f>(幕後結果!$AC$2+幕後結果!$AC$4*幕後結果_最佳化!$O1180)*12/3</f>
        <v>0.47301670567485904</v>
      </c>
      <c r="AB179" s="120">
        <f>(幕後結果!$AD$2+幕後結果!$AD$4*幕後結果_最佳化!$P1180)*12/3</f>
        <v>-2.9452451405292823</v>
      </c>
      <c r="AC179" s="120">
        <f>(幕後結果!$AE$2+幕後結果!$AE$4*幕後結果_最佳化!$Q1180)*12/3</f>
        <v>1.3504825127469877</v>
      </c>
      <c r="AD179" s="120">
        <f>(幕後結果!$AF$2+幕後結果!$AF$4*幕後結果_最佳化!$R1180)*12/3</f>
        <v>-0.24263709756036392</v>
      </c>
      <c r="AE179" s="120">
        <f>(幕後結果!$AG$2+幕後結果!$AG$4*幕後結果_最佳化!$S1180)*12/3</f>
        <v>-1.9768055370788826</v>
      </c>
      <c r="AF179" s="120">
        <f>(幕後結果!$AH$2+幕後結果!$AH$4*幕後結果_最佳化!$T1180)*12/3</f>
        <v>1.7654137085764698</v>
      </c>
      <c r="AG179" s="120">
        <f>(幕後結果!$AI$2+幕後結果!$AI$4*幕後結果_最佳化!$U1180)*12/3</f>
        <v>-0.10952035747618354</v>
      </c>
      <c r="AH179" s="120">
        <f>(幕後結果!$AJ$2+幕後結果!$AJ$4*幕後結果_最佳化!$V1180)*12/3</f>
        <v>-0.37002781069270463</v>
      </c>
      <c r="AI179" s="96">
        <f>(幕後結果!$AK$2+幕後結果!$AK$4*幕後結果_最佳化!$W1180)*12/3</f>
        <v>0.51300775445726132</v>
      </c>
      <c r="AJ179" s="56"/>
      <c r="AK179" s="56"/>
      <c r="AL179" s="56"/>
      <c r="AM179" s="104">
        <v>178</v>
      </c>
      <c r="AN179" s="124">
        <f t="shared" si="27"/>
        <v>0.11803442203929121</v>
      </c>
      <c r="AO179" s="124">
        <f t="shared" si="28"/>
        <v>0.11721346646340784</v>
      </c>
      <c r="AP179" s="124">
        <f t="shared" si="29"/>
        <v>8.0733623715386671E-2</v>
      </c>
      <c r="AQ179" s="124">
        <f t="shared" si="30"/>
        <v>8.2512658785058646E-2</v>
      </c>
      <c r="AR179" s="124">
        <f t="shared" si="31"/>
        <v>9.9535086310480733E-2</v>
      </c>
      <c r="AS179" s="124">
        <f t="shared" si="32"/>
        <v>0.1240017261978984</v>
      </c>
      <c r="AT179" s="124">
        <f t="shared" si="33"/>
        <v>7.936648242909157E-2</v>
      </c>
      <c r="AU179" s="124">
        <f t="shared" si="34"/>
        <v>8.0177784445969083E-2</v>
      </c>
      <c r="AV179" s="124">
        <f t="shared" si="35"/>
        <v>8.2983001063371753E-2</v>
      </c>
      <c r="AW179" s="124">
        <f t="shared" si="36"/>
        <v>0.13544174855004401</v>
      </c>
      <c r="AX179" s="124">
        <f t="shared" si="37"/>
        <v>1</v>
      </c>
      <c r="AY179" s="124">
        <f>SUMPRODUCT(AN179:AW179,幕後結果_最佳化!$Z$1005:$AI$1005)</f>
        <v>-8.0233065201384943E-2</v>
      </c>
      <c r="AZ179" s="124">
        <f>(SUMPRODUCT(AN179:AW179,MMULT(AN179:AW179,幕後結果!$AB$9:$AK$18)))*252</f>
        <v>6.4439760772028537E-2</v>
      </c>
      <c r="BA179" s="124">
        <f t="shared" si="38"/>
        <v>0.25384987841641471</v>
      </c>
      <c r="BB179" s="119">
        <f t="shared" si="39"/>
        <v>-0.48506253368929242</v>
      </c>
      <c r="BC179" s="56"/>
      <c r="BD179" s="56"/>
    </row>
    <row r="180" spans="1:56">
      <c r="A180" s="91">
        <v>179</v>
      </c>
      <c r="B180" s="120">
        <v>0.64597539692889483</v>
      </c>
      <c r="C180" s="120">
        <v>0.66041192724191466</v>
      </c>
      <c r="D180" s="120">
        <v>0.48040696483077694</v>
      </c>
      <c r="E180" s="120">
        <v>0.39541513221827396</v>
      </c>
      <c r="F180" s="120">
        <v>0.31582515688092627</v>
      </c>
      <c r="G180" s="120">
        <v>0.54340175224372889</v>
      </c>
      <c r="H180" s="120">
        <v>0.64907234486135623</v>
      </c>
      <c r="I180" s="120">
        <v>0.74374549543676882</v>
      </c>
      <c r="J180" s="120">
        <v>0.57225059176831383</v>
      </c>
      <c r="K180" s="100">
        <v>6.7279314542310731E-2</v>
      </c>
      <c r="L180" s="101"/>
      <c r="M180" s="102">
        <v>179</v>
      </c>
      <c r="N180" s="123">
        <v>0.374477348276752</v>
      </c>
      <c r="O180" s="123">
        <v>0.41358761428421947</v>
      </c>
      <c r="P180" s="123">
        <v>-4.9132216106173146E-2</v>
      </c>
      <c r="Q180" s="123">
        <v>-0.26523262379962415</v>
      </c>
      <c r="R180" s="123">
        <v>-0.47940531405413384</v>
      </c>
      <c r="S180" s="123">
        <v>0.10900755816605169</v>
      </c>
      <c r="T180" s="123">
        <v>0.38281719620958654</v>
      </c>
      <c r="U180" s="120">
        <v>0.65493592483700824</v>
      </c>
      <c r="V180" s="120">
        <v>0.18210692216902691</v>
      </c>
      <c r="W180" s="94">
        <v>-1.4963647541987903</v>
      </c>
      <c r="X180" s="56"/>
      <c r="Y180" s="95">
        <v>179</v>
      </c>
      <c r="Z180" s="120">
        <f>(幕後結果!$AB$2+幕後結果!$AB$4*幕後結果_最佳化!$N1181)*12/3</f>
        <v>0.41664217544100102</v>
      </c>
      <c r="AA180" s="120">
        <f>(幕後結果!$AC$2+幕後結果!$AC$4*幕後結果_最佳化!$O1181)*12/3</f>
        <v>2.0952781474945565</v>
      </c>
      <c r="AB180" s="120">
        <f>(幕後結果!$AD$2+幕後結果!$AD$4*幕後結果_最佳化!$P1181)*12/3</f>
        <v>-0.27677047174614233</v>
      </c>
      <c r="AC180" s="120">
        <f>(幕後結果!$AE$2+幕後結果!$AE$4*幕後結果_最佳化!$Q1181)*12/3</f>
        <v>0.34259881392817376</v>
      </c>
      <c r="AD180" s="120">
        <f>(幕後結果!$AF$2+幕後結果!$AF$4*幕後結果_最佳化!$R1181)*12/3</f>
        <v>-0.74535905457653817</v>
      </c>
      <c r="AE180" s="120">
        <f>(幕後結果!$AG$2+幕後結果!$AG$4*幕後結果_最佳化!$S1181)*12/3</f>
        <v>-0.61134780969702507</v>
      </c>
      <c r="AF180" s="120">
        <f>(幕後結果!$AH$2+幕後結果!$AH$4*幕後結果_最佳化!$T1181)*12/3</f>
        <v>0.85850881219559216</v>
      </c>
      <c r="AG180" s="120">
        <f>(幕後結果!$AI$2+幕後結果!$AI$4*幕後結果_最佳化!$U1181)*12/3</f>
        <v>-0.12522616168039138</v>
      </c>
      <c r="AH180" s="120">
        <f>(幕後結果!$AJ$2+幕後結果!$AJ$4*幕後結果_最佳化!$V1181)*12/3</f>
        <v>-1.3836382900722244</v>
      </c>
      <c r="AI180" s="96">
        <f>(幕後結果!$AK$2+幕後結果!$AK$4*幕後結果_最佳化!$W1181)*12/3</f>
        <v>0.14350886108045713</v>
      </c>
      <c r="AJ180" s="56"/>
      <c r="AK180" s="56"/>
      <c r="AL180" s="56"/>
      <c r="AM180" s="104">
        <v>179</v>
      </c>
      <c r="AN180" s="124">
        <f t="shared" si="27"/>
        <v>9.0869384653176843E-2</v>
      </c>
      <c r="AO180" s="124">
        <f t="shared" si="28"/>
        <v>0.15027419905449441</v>
      </c>
      <c r="AP180" s="124">
        <f t="shared" si="29"/>
        <v>0.17383275216872721</v>
      </c>
      <c r="AQ180" s="124">
        <f t="shared" si="30"/>
        <v>2.1826192330676751E-2</v>
      </c>
      <c r="AR180" s="124">
        <f t="shared" si="31"/>
        <v>6.8838812597596302E-3</v>
      </c>
      <c r="AS180" s="124">
        <f t="shared" si="32"/>
        <v>0.11962705754709671</v>
      </c>
      <c r="AT180" s="124">
        <f t="shared" si="33"/>
        <v>3.6982179729198438E-3</v>
      </c>
      <c r="AU180" s="124">
        <f t="shared" si="34"/>
        <v>0.17439290094498364</v>
      </c>
      <c r="AV180" s="124">
        <f t="shared" si="35"/>
        <v>0.12126737359283292</v>
      </c>
      <c r="AW180" s="124">
        <f t="shared" si="36"/>
        <v>0.13732804047533195</v>
      </c>
      <c r="AX180" s="124">
        <f t="shared" si="37"/>
        <v>0.99999999999999989</v>
      </c>
      <c r="AY180" s="124">
        <f>SUMPRODUCT(AN180:AW180,幕後結果_最佳化!$Z$1005:$AI$1005)</f>
        <v>-0.20948271918030853</v>
      </c>
      <c r="AZ180" s="124">
        <f>(SUMPRODUCT(AN180:AW180,MMULT(AN180:AW180,幕後結果!$AB$9:$AK$18)))*252</f>
        <v>8.2391253611001136E-2</v>
      </c>
      <c r="BA180" s="124">
        <f t="shared" si="38"/>
        <v>0.28703876673892176</v>
      </c>
      <c r="BB180" s="119">
        <f t="shared" si="39"/>
        <v>-0.87926352961885845</v>
      </c>
      <c r="BC180" s="56"/>
      <c r="BD180" s="56"/>
    </row>
    <row r="181" spans="1:56">
      <c r="A181" s="91">
        <v>180</v>
      </c>
      <c r="B181" s="120">
        <v>0.50044345399989165</v>
      </c>
      <c r="C181" s="120">
        <v>0.22193407959205946</v>
      </c>
      <c r="D181" s="120">
        <v>0.94932252703992481</v>
      </c>
      <c r="E181" s="120">
        <v>3.8929235220129366E-2</v>
      </c>
      <c r="F181" s="120">
        <v>0.97043616353036621</v>
      </c>
      <c r="G181" s="120">
        <v>0.20572229947329435</v>
      </c>
      <c r="H181" s="120">
        <v>0.24965446949533199</v>
      </c>
      <c r="I181" s="120">
        <v>7.6642225013314746E-3</v>
      </c>
      <c r="J181" s="120">
        <v>0.23235269825891613</v>
      </c>
      <c r="K181" s="100">
        <v>0.71168548960796119</v>
      </c>
      <c r="L181" s="101"/>
      <c r="M181" s="102">
        <v>180</v>
      </c>
      <c r="N181" s="123">
        <v>1.1115745635364718E-3</v>
      </c>
      <c r="O181" s="123">
        <v>-0.76567759897628607</v>
      </c>
      <c r="P181" s="123">
        <v>1.6383200565691598</v>
      </c>
      <c r="Q181" s="123">
        <v>-1.76324919176665</v>
      </c>
      <c r="R181" s="123">
        <v>1.8872428230151526</v>
      </c>
      <c r="S181" s="123">
        <v>-0.82135410245857599</v>
      </c>
      <c r="T181" s="123">
        <v>-0.6755774872109348</v>
      </c>
      <c r="U181" s="120">
        <v>-2.4245245946338567</v>
      </c>
      <c r="V181" s="120">
        <v>-0.73112075745459992</v>
      </c>
      <c r="W181" s="94">
        <v>0.55831541465494205</v>
      </c>
      <c r="X181" s="56"/>
      <c r="Y181" s="95">
        <v>180</v>
      </c>
      <c r="Z181" s="120">
        <f>(幕後結果!$AB$2+幕後結果!$AB$4*幕後結果_最佳化!$N1182)*12/3</f>
        <v>-4.6910249096544843E-2</v>
      </c>
      <c r="AA181" s="120">
        <f>(幕後結果!$AC$2+幕後結果!$AC$4*幕後結果_最佳化!$O1182)*12/3</f>
        <v>0.63134895146916303</v>
      </c>
      <c r="AB181" s="120">
        <f>(幕後結果!$AD$2+幕後結果!$AD$4*幕後結果_最佳化!$P1182)*12/3</f>
        <v>0.59555652554464933</v>
      </c>
      <c r="AC181" s="120">
        <f>(幕後結果!$AE$2+幕後結果!$AE$4*幕後結果_最佳化!$Q1182)*12/3</f>
        <v>-1.1176471125508365</v>
      </c>
      <c r="AD181" s="120">
        <f>(幕後結果!$AF$2+幕後結果!$AF$4*幕後結果_最佳化!$R1182)*12/3</f>
        <v>0.22307099151276591</v>
      </c>
      <c r="AE181" s="120">
        <f>(幕後結果!$AG$2+幕後結果!$AG$4*幕後結果_最佳化!$S1182)*12/3</f>
        <v>-1.0096493964901407</v>
      </c>
      <c r="AF181" s="120">
        <f>(幕後結果!$AH$2+幕後結果!$AH$4*幕後結果_最佳化!$T1182)*12/3</f>
        <v>-0.64978127113899831</v>
      </c>
      <c r="AG181" s="120">
        <f>(幕後結果!$AI$2+幕後結果!$AI$4*幕後結果_最佳化!$U1182)*12/3</f>
        <v>-1.2578741676273952</v>
      </c>
      <c r="AH181" s="120">
        <f>(幕後結果!$AJ$2+幕後結果!$AJ$4*幕後結果_最佳化!$V1182)*12/3</f>
        <v>-2.0315959979430782</v>
      </c>
      <c r="AI181" s="96">
        <f>(幕後結果!$AK$2+幕後結果!$AK$4*幕後結果_最佳化!$W1182)*12/3</f>
        <v>0.51072525044582351</v>
      </c>
      <c r="AJ181" s="56"/>
      <c r="AK181" s="56"/>
      <c r="AL181" s="56"/>
      <c r="AM181" s="104">
        <v>180</v>
      </c>
      <c r="AN181" s="124">
        <f t="shared" si="27"/>
        <v>0.17277073513570529</v>
      </c>
      <c r="AO181" s="124">
        <f t="shared" si="28"/>
        <v>4.6903716762931577E-2</v>
      </c>
      <c r="AP181" s="124">
        <f t="shared" si="29"/>
        <v>0.17541580136016316</v>
      </c>
      <c r="AQ181" s="124">
        <f t="shared" si="30"/>
        <v>0.13953315631944221</v>
      </c>
      <c r="AR181" s="124">
        <f t="shared" si="31"/>
        <v>0.12247781658545014</v>
      </c>
      <c r="AS181" s="124">
        <f t="shared" si="32"/>
        <v>2.3004889272482832E-2</v>
      </c>
      <c r="AT181" s="124">
        <f t="shared" si="33"/>
        <v>0.18578715413731545</v>
      </c>
      <c r="AU181" s="124">
        <f t="shared" si="34"/>
        <v>3.3125023731116281E-3</v>
      </c>
      <c r="AV181" s="124">
        <f t="shared" si="35"/>
        <v>1.187771251845559E-2</v>
      </c>
      <c r="AW181" s="124">
        <f t="shared" si="36"/>
        <v>0.11891651553494213</v>
      </c>
      <c r="AX181" s="124">
        <f t="shared" si="37"/>
        <v>1</v>
      </c>
      <c r="AY181" s="124">
        <f>SUMPRODUCT(AN181:AW181,幕後結果_最佳化!$Z$1005:$AI$1005)</f>
        <v>1.6893394360015093E-2</v>
      </c>
      <c r="AZ181" s="124">
        <f>(SUMPRODUCT(AN181:AW181,MMULT(AN181:AW181,幕後結果!$AB$9:$AK$18)))*252</f>
        <v>8.5066493771689858E-2</v>
      </c>
      <c r="BA181" s="124">
        <f t="shared" si="38"/>
        <v>0.29166160832665283</v>
      </c>
      <c r="BB181" s="119">
        <f t="shared" si="39"/>
        <v>-8.9167051464854569E-2</v>
      </c>
      <c r="BC181" s="56"/>
      <c r="BD181" s="56"/>
    </row>
    <row r="182" spans="1:56">
      <c r="A182" s="91">
        <v>181</v>
      </c>
      <c r="B182" s="120">
        <v>0.37211404246789459</v>
      </c>
      <c r="C182" s="120">
        <v>0.43015607029951686</v>
      </c>
      <c r="D182" s="120">
        <v>0.41425830569837951</v>
      </c>
      <c r="E182" s="120">
        <v>0.35711435288311733</v>
      </c>
      <c r="F182" s="120">
        <v>0.59270307279322143</v>
      </c>
      <c r="G182" s="120">
        <v>0.35781158913866484</v>
      </c>
      <c r="H182" s="120">
        <v>5.3378047955256358E-2</v>
      </c>
      <c r="I182" s="120">
        <v>0.91402813519394366</v>
      </c>
      <c r="J182" s="120">
        <v>0.38916911277692501</v>
      </c>
      <c r="K182" s="100">
        <v>0.15694882990370584</v>
      </c>
      <c r="L182" s="101"/>
      <c r="M182" s="102">
        <v>181</v>
      </c>
      <c r="N182" s="123">
        <v>-0.32625942402764119</v>
      </c>
      <c r="O182" s="123">
        <v>-0.17597683604553591</v>
      </c>
      <c r="P182" s="123">
        <v>-0.2166044577957405</v>
      </c>
      <c r="Q182" s="123">
        <v>-0.36618275987929993</v>
      </c>
      <c r="R182" s="123">
        <v>0.23450383741501968</v>
      </c>
      <c r="S182" s="123">
        <v>-0.3643144934199431</v>
      </c>
      <c r="T182" s="123">
        <v>-1.6129466638992362</v>
      </c>
      <c r="U182" s="120">
        <v>1.3659848149262126</v>
      </c>
      <c r="V182" s="120">
        <v>-0.28148526847995303</v>
      </c>
      <c r="W182" s="94">
        <v>-1.0070772355053492</v>
      </c>
      <c r="X182" s="56"/>
      <c r="Y182" s="95">
        <v>181</v>
      </c>
      <c r="Z182" s="120">
        <f>(幕後結果!$AB$2+幕後結果!$AB$4*幕後結果_最佳化!$N1183)*12/3</f>
        <v>-0.45335784232661092</v>
      </c>
      <c r="AA182" s="120">
        <f>(幕後結果!$AC$2+幕後結果!$AC$4*幕後結果_最佳化!$O1183)*12/3</f>
        <v>1.0246143307819964</v>
      </c>
      <c r="AB182" s="120">
        <f>(幕後結果!$AD$2+幕後結果!$AD$4*幕後結果_最佳化!$P1183)*12/3</f>
        <v>-1.4559765078714619</v>
      </c>
      <c r="AC182" s="120">
        <f>(幕後結果!$AE$2+幕後結果!$AE$4*幕後結果_最佳化!$Q1183)*12/3</f>
        <v>5.2820724019552123E-2</v>
      </c>
      <c r="AD182" s="120">
        <f>(幕後結果!$AF$2+幕後結果!$AF$4*幕後結果_最佳化!$R1183)*12/3</f>
        <v>-0.46848661684365728</v>
      </c>
      <c r="AE182" s="120">
        <f>(幕後結果!$AG$2+幕後結果!$AG$4*幕後結果_最佳化!$S1183)*12/3</f>
        <v>-1.3281595708938596</v>
      </c>
      <c r="AF182" s="120">
        <f>(幕後結果!$AH$2+幕後結果!$AH$4*幕後結果_最佳化!$T1183)*12/3</f>
        <v>-1.2373379475482376</v>
      </c>
      <c r="AG182" s="120">
        <f>(幕後結果!$AI$2+幕後結果!$AI$4*幕後結果_最佳化!$U1183)*12/3</f>
        <v>0.22564857755426682</v>
      </c>
      <c r="AH182" s="120">
        <f>(幕後結果!$AJ$2+幕後結果!$AJ$4*幕後結果_最佳化!$V1183)*12/3</f>
        <v>-2.1840673270621567</v>
      </c>
      <c r="AI182" s="96">
        <f>(幕後結果!$AK$2+幕後結果!$AK$4*幕後結果_最佳化!$W1183)*12/3</f>
        <v>0.34116250147585481</v>
      </c>
      <c r="AJ182" s="56"/>
      <c r="AK182" s="56"/>
      <c r="AL182" s="56"/>
      <c r="AM182" s="104">
        <v>181</v>
      </c>
      <c r="AN182" s="124">
        <f t="shared" si="27"/>
        <v>9.8004228639392441E-2</v>
      </c>
      <c r="AO182" s="124">
        <f t="shared" si="28"/>
        <v>1.8946879238776859E-2</v>
      </c>
      <c r="AP182" s="124">
        <f t="shared" si="29"/>
        <v>6.1816435550035839E-2</v>
      </c>
      <c r="AQ182" s="124">
        <f t="shared" si="30"/>
        <v>0.17478735260677783</v>
      </c>
      <c r="AR182" s="124">
        <f t="shared" si="31"/>
        <v>4.9751487025515448E-2</v>
      </c>
      <c r="AS182" s="124">
        <f t="shared" si="32"/>
        <v>7.39166145258885E-3</v>
      </c>
      <c r="AT182" s="124">
        <f t="shared" si="33"/>
        <v>0.15952807872533831</v>
      </c>
      <c r="AU182" s="124">
        <f t="shared" si="34"/>
        <v>8.7121413243256951E-2</v>
      </c>
      <c r="AV182" s="124">
        <f t="shared" si="35"/>
        <v>0.15989098672576715</v>
      </c>
      <c r="AW182" s="124">
        <f t="shared" si="36"/>
        <v>0.18276147679255045</v>
      </c>
      <c r="AX182" s="124">
        <f t="shared" si="37"/>
        <v>1.0000000000000002</v>
      </c>
      <c r="AY182" s="124">
        <f>SUMPRODUCT(AN182:AW182,幕後結果_最佳化!$Z$1005:$AI$1005)</f>
        <v>-9.3274335265866065E-2</v>
      </c>
      <c r="AZ182" s="124">
        <f>(SUMPRODUCT(AN182:AW182,MMULT(AN182:AW182,幕後結果!$AB$9:$AK$18)))*252</f>
        <v>6.0184236243217032E-2</v>
      </c>
      <c r="BA182" s="124">
        <f t="shared" si="38"/>
        <v>0.24532475668635043</v>
      </c>
      <c r="BB182" s="119">
        <f t="shared" si="39"/>
        <v>-0.55507783684451373</v>
      </c>
      <c r="BC182" s="56"/>
      <c r="BD182" s="56"/>
    </row>
    <row r="183" spans="1:56">
      <c r="A183" s="91">
        <v>182</v>
      </c>
      <c r="B183" s="120">
        <v>7.408976513588672E-2</v>
      </c>
      <c r="C183" s="120">
        <v>0.62238754088621717</v>
      </c>
      <c r="D183" s="120">
        <v>0.82389779748594338</v>
      </c>
      <c r="E183" s="120">
        <v>0.7291448308018742</v>
      </c>
      <c r="F183" s="120">
        <v>0.26181676583622182</v>
      </c>
      <c r="G183" s="120">
        <v>0.45499042622080954</v>
      </c>
      <c r="H183" s="120">
        <v>0.80715978362565277</v>
      </c>
      <c r="I183" s="120">
        <v>0.65759115905281718</v>
      </c>
      <c r="J183" s="120">
        <v>0.37971642506843373</v>
      </c>
      <c r="K183" s="100">
        <v>3.0408134847823565E-2</v>
      </c>
      <c r="L183" s="101"/>
      <c r="M183" s="102">
        <v>182</v>
      </c>
      <c r="N183" s="123">
        <v>-1.445991698395209</v>
      </c>
      <c r="O183" s="123">
        <v>0.3117573778891588</v>
      </c>
      <c r="P183" s="123">
        <v>0.93032197170346687</v>
      </c>
      <c r="Q183" s="123">
        <v>0.61022867303994111</v>
      </c>
      <c r="R183" s="123">
        <v>-0.63775445485648707</v>
      </c>
      <c r="S183" s="123">
        <v>-0.11306269239312045</v>
      </c>
      <c r="T183" s="123">
        <v>0.86747750344355878</v>
      </c>
      <c r="U183" s="120">
        <v>0.40589781728364993</v>
      </c>
      <c r="V183" s="120">
        <v>-0.30622564196519864</v>
      </c>
      <c r="W183" s="94">
        <v>-1.8748288729284379</v>
      </c>
      <c r="X183" s="56"/>
      <c r="Y183" s="95">
        <v>182</v>
      </c>
      <c r="Z183" s="120">
        <f>(幕後結果!$AB$2+幕後結果!$AB$4*幕後結果_最佳化!$N1184)*12/3</f>
        <v>-1.8435618919744921</v>
      </c>
      <c r="AA183" s="120">
        <f>(幕後結果!$AC$2+幕後結果!$AC$4*幕後結果_最佳化!$O1184)*12/3</f>
        <v>0.79039613734688852</v>
      </c>
      <c r="AB183" s="120">
        <f>(幕後結果!$AD$2+幕後結果!$AD$4*幕後結果_最佳化!$P1184)*12/3</f>
        <v>-1.26924521809281</v>
      </c>
      <c r="AC183" s="120">
        <f>(幕後結果!$AE$2+幕後結果!$AE$4*幕後結果_最佳化!$Q1184)*12/3</f>
        <v>0.52830799548994811</v>
      </c>
      <c r="AD183" s="120">
        <f>(幕後結果!$AF$2+幕後結果!$AF$4*幕後結果_最佳化!$R1184)*12/3</f>
        <v>-0.86911852906530862</v>
      </c>
      <c r="AE183" s="120">
        <f>(幕後結果!$AG$2+幕後結果!$AG$4*幕後結果_最佳化!$S1184)*12/3</f>
        <v>-1.5095215268986744</v>
      </c>
      <c r="AF183" s="120">
        <f>(幕後結果!$AH$2+幕後結果!$AH$4*幕後結果_最佳化!$T1184)*12/3</f>
        <v>0.99484695268445178</v>
      </c>
      <c r="AG183" s="120">
        <f>(幕後結果!$AI$2+幕後結果!$AI$4*幕後結果_最佳化!$U1184)*12/3</f>
        <v>-0.15418623412422033</v>
      </c>
      <c r="AH183" s="120">
        <f>(幕後結果!$AJ$2+幕後結果!$AJ$4*幕後結果_最佳化!$V1184)*12/3</f>
        <v>-2.4909011628974476</v>
      </c>
      <c r="AI183" s="96">
        <f>(幕後結果!$AK$2+幕後結果!$AK$4*幕後結果_最佳化!$W1184)*12/3</f>
        <v>-3.9298431448803184E-2</v>
      </c>
      <c r="AJ183" s="56"/>
      <c r="AK183" s="56"/>
      <c r="AL183" s="56"/>
      <c r="AM183" s="104">
        <v>182</v>
      </c>
      <c r="AN183" s="124">
        <f t="shared" si="27"/>
        <v>2.1203481887354825E-2</v>
      </c>
      <c r="AO183" s="124">
        <f t="shared" si="28"/>
        <v>0.23007955796475893</v>
      </c>
      <c r="AP183" s="124">
        <f t="shared" si="29"/>
        <v>8.1361550091424428E-2</v>
      </c>
      <c r="AQ183" s="124">
        <f t="shared" si="30"/>
        <v>5.9174489917225891E-3</v>
      </c>
      <c r="AR183" s="124">
        <f t="shared" si="31"/>
        <v>0.14349957330210916</v>
      </c>
      <c r="AS183" s="124">
        <f t="shared" si="32"/>
        <v>3.5309610590642322E-3</v>
      </c>
      <c r="AT183" s="124">
        <f t="shared" si="33"/>
        <v>0.16273443312233052</v>
      </c>
      <c r="AU183" s="124">
        <f t="shared" si="34"/>
        <v>0.26613248323370015</v>
      </c>
      <c r="AV183" s="124">
        <f t="shared" si="35"/>
        <v>2.3675227469572978E-2</v>
      </c>
      <c r="AW183" s="124">
        <f t="shared" si="36"/>
        <v>6.1865282877962176E-2</v>
      </c>
      <c r="AX183" s="124">
        <f t="shared" si="37"/>
        <v>1</v>
      </c>
      <c r="AY183" s="124">
        <f>SUMPRODUCT(AN183:AW183,幕後結果_最佳化!$Z$1005:$AI$1005)</f>
        <v>0.16944521352434122</v>
      </c>
      <c r="AZ183" s="124">
        <f>(SUMPRODUCT(AN183:AW183,MMULT(AN183:AW183,幕後結果!$AB$9:$AK$18)))*252</f>
        <v>5.5033474118029585E-2</v>
      </c>
      <c r="BA183" s="124">
        <f t="shared" si="38"/>
        <v>0.2345921441950467</v>
      </c>
      <c r="BB183" s="119">
        <f t="shared" si="39"/>
        <v>0.53942647550519796</v>
      </c>
      <c r="BC183" s="56"/>
      <c r="BD183" s="56"/>
    </row>
    <row r="184" spans="1:56">
      <c r="A184" s="91">
        <v>183</v>
      </c>
      <c r="B184" s="120">
        <v>0.32434761177652938</v>
      </c>
      <c r="C184" s="120">
        <v>3.6167199500349412E-2</v>
      </c>
      <c r="D184" s="120">
        <v>0.65645836338553609</v>
      </c>
      <c r="E184" s="120">
        <v>0.91849682495324125</v>
      </c>
      <c r="F184" s="120">
        <v>0.99620394889838182</v>
      </c>
      <c r="G184" s="120">
        <v>0.4559627226369205</v>
      </c>
      <c r="H184" s="120">
        <v>0.78431490169333395</v>
      </c>
      <c r="I184" s="120">
        <v>0.51457347195961423</v>
      </c>
      <c r="J184" s="120">
        <v>0.91391792598461041</v>
      </c>
      <c r="K184" s="100">
        <v>2.3496438348739268E-2</v>
      </c>
      <c r="L184" s="101"/>
      <c r="M184" s="102">
        <v>183</v>
      </c>
      <c r="N184" s="123">
        <v>-0.45557555669194388</v>
      </c>
      <c r="O184" s="123">
        <v>-1.7970076896546576</v>
      </c>
      <c r="P184" s="123">
        <v>0.40281643026891084</v>
      </c>
      <c r="Q184" s="123">
        <v>1.3950314691751642</v>
      </c>
      <c r="R184" s="123">
        <v>2.6696912533686894</v>
      </c>
      <c r="S184" s="123">
        <v>-0.11061021692203581</v>
      </c>
      <c r="T184" s="123">
        <v>0.78684911749528053</v>
      </c>
      <c r="U184" s="120">
        <v>3.6538405376186252E-2</v>
      </c>
      <c r="V184" s="120">
        <v>1.3652829107443711</v>
      </c>
      <c r="W184" s="94">
        <v>-1.9863643988397304</v>
      </c>
      <c r="X184" s="56"/>
      <c r="Y184" s="95">
        <v>183</v>
      </c>
      <c r="Z184" s="120">
        <f>(幕後結果!$AB$2+幕後結果!$AB$4*幕後結果_最佳化!$N1185)*12/3</f>
        <v>-0.61391033815982676</v>
      </c>
      <c r="AA184" s="120">
        <f>(幕後結果!$AC$2+幕後結果!$AC$4*幕後結果_最佳化!$O1185)*12/3</f>
        <v>-0.73471169820382565</v>
      </c>
      <c r="AB184" s="120">
        <f>(幕後結果!$AD$2+幕後結果!$AD$4*幕後結果_最佳化!$P1185)*12/3</f>
        <v>-1.6188042096373991</v>
      </c>
      <c r="AC184" s="120">
        <f>(幕後結果!$AE$2+幕後結果!$AE$4*幕後結果_最佳化!$Q1185)*12/3</f>
        <v>1.5412877942241845</v>
      </c>
      <c r="AD184" s="120">
        <f>(幕後結果!$AF$2+幕後結果!$AF$4*幕後結果_最佳化!$R1185)*12/3</f>
        <v>1.1523150823841808</v>
      </c>
      <c r="AE184" s="120">
        <f>(幕後結果!$AG$2+幕後結果!$AG$4*幕後結果_最佳化!$S1185)*12/3</f>
        <v>-0.85360170320516759</v>
      </c>
      <c r="AF184" s="120">
        <f>(幕後結果!$AH$2+幕後結果!$AH$4*幕後結果_最佳化!$T1185)*12/3</f>
        <v>1.2934129097088971</v>
      </c>
      <c r="AG184" s="120">
        <f>(幕後結果!$AI$2+幕後結果!$AI$4*幕後結果_最佳化!$U1185)*12/3</f>
        <v>4.4433337956235885E-2</v>
      </c>
      <c r="AH184" s="120">
        <f>(幕後結果!$AJ$2+幕後結果!$AJ$4*幕後結果_最佳化!$V1185)*12/3</f>
        <v>1.4463667064294043</v>
      </c>
      <c r="AI184" s="96">
        <f>(幕後結果!$AK$2+幕後結果!$AK$4*幕後結果_最佳化!$W1185)*12/3</f>
        <v>0.21903966098137173</v>
      </c>
      <c r="AJ184" s="56"/>
      <c r="AK184" s="56"/>
      <c r="AL184" s="56"/>
      <c r="AM184" s="104">
        <v>183</v>
      </c>
      <c r="AN184" s="124">
        <f t="shared" si="27"/>
        <v>9.4801557556845356E-2</v>
      </c>
      <c r="AO184" s="124">
        <f t="shared" si="28"/>
        <v>0.13409714247199583</v>
      </c>
      <c r="AP184" s="124">
        <f t="shared" si="29"/>
        <v>0.14690775649126259</v>
      </c>
      <c r="AQ184" s="124">
        <f t="shared" si="30"/>
        <v>0.13854167924480329</v>
      </c>
      <c r="AR184" s="124">
        <f t="shared" si="31"/>
        <v>0.13044716568148096</v>
      </c>
      <c r="AS184" s="124">
        <f t="shared" si="32"/>
        <v>7.5284800874477111E-3</v>
      </c>
      <c r="AT184" s="124">
        <f t="shared" si="33"/>
        <v>0.12731918702706357</v>
      </c>
      <c r="AU184" s="124">
        <f t="shared" si="34"/>
        <v>4.5017753944553048E-2</v>
      </c>
      <c r="AV184" s="124">
        <f t="shared" si="35"/>
        <v>0.12978874426612366</v>
      </c>
      <c r="AW184" s="124">
        <f t="shared" si="36"/>
        <v>4.5550533228423992E-2</v>
      </c>
      <c r="AX184" s="124">
        <f t="shared" si="37"/>
        <v>1</v>
      </c>
      <c r="AY184" s="124">
        <f>SUMPRODUCT(AN184:AW184,幕後結果_最佳化!$Z$1005:$AI$1005)</f>
        <v>-0.1025718475282628</v>
      </c>
      <c r="AZ184" s="124">
        <f>(SUMPRODUCT(AN184:AW184,MMULT(AN184:AW184,幕後結果!$AB$9:$AK$18)))*252</f>
        <v>8.1574737371388983E-2</v>
      </c>
      <c r="BA184" s="124">
        <f t="shared" si="38"/>
        <v>0.28561291527413285</v>
      </c>
      <c r="BB184" s="119">
        <f t="shared" si="39"/>
        <v>-0.50933217564282107</v>
      </c>
      <c r="BC184" s="56"/>
      <c r="BD184" s="56"/>
    </row>
    <row r="185" spans="1:56">
      <c r="A185" s="91">
        <v>184</v>
      </c>
      <c r="B185" s="120">
        <v>0.66654765362596935</v>
      </c>
      <c r="C185" s="120">
        <v>0.26166322340279002</v>
      </c>
      <c r="D185" s="120">
        <v>0.44869414050330203</v>
      </c>
      <c r="E185" s="120">
        <v>5.1849097165548752E-2</v>
      </c>
      <c r="F185" s="120">
        <v>0.80765760990758029</v>
      </c>
      <c r="G185" s="120">
        <v>0.87842594150064235</v>
      </c>
      <c r="H185" s="120">
        <v>0.91715434248048799</v>
      </c>
      <c r="I185" s="120">
        <v>0.5527586057205045</v>
      </c>
      <c r="J185" s="120">
        <v>0.80524035442407516</v>
      </c>
      <c r="K185" s="100">
        <v>0.4105614563035267</v>
      </c>
      <c r="L185" s="101"/>
      <c r="M185" s="102">
        <v>184</v>
      </c>
      <c r="N185" s="123">
        <v>0.43040000356437108</v>
      </c>
      <c r="O185" s="123">
        <v>-0.63822619643600587</v>
      </c>
      <c r="P185" s="123">
        <v>-0.12896128758429987</v>
      </c>
      <c r="Q185" s="123">
        <v>-1.6271832017612082</v>
      </c>
      <c r="R185" s="123">
        <v>0.86929685949630087</v>
      </c>
      <c r="S185" s="123">
        <v>1.1671541652700836</v>
      </c>
      <c r="T185" s="123">
        <v>1.3861820699575262</v>
      </c>
      <c r="U185" s="120">
        <v>0.13263406738592604</v>
      </c>
      <c r="V185" s="120">
        <v>0.86048945986571279</v>
      </c>
      <c r="W185" s="94">
        <v>-0.22610094115630333</v>
      </c>
      <c r="X185" s="56"/>
      <c r="Y185" s="95">
        <v>184</v>
      </c>
      <c r="Z185" s="120">
        <f>(幕後結果!$AB$2+幕後結果!$AB$4*幕後結果_最佳化!$N1186)*12/3</f>
        <v>0.4860729703083016</v>
      </c>
      <c r="AA185" s="120">
        <f>(幕後結果!$AC$2+幕後結果!$AC$4*幕後結果_最佳化!$O1186)*12/3</f>
        <v>1.0458810474684732</v>
      </c>
      <c r="AB185" s="120">
        <f>(幕後結果!$AD$2+幕後結果!$AD$4*幕後結果_最佳化!$P1186)*12/3</f>
        <v>-0.73464658110055125</v>
      </c>
      <c r="AC185" s="120">
        <f>(幕後結果!$AE$2+幕後結果!$AE$4*幕後結果_最佳化!$Q1186)*12/3</f>
        <v>-0.8174012111727581</v>
      </c>
      <c r="AD185" s="120">
        <f>(幕後結果!$AF$2+幕後結果!$AF$4*幕後結果_最佳化!$R1186)*12/3</f>
        <v>-0.30534189055170863</v>
      </c>
      <c r="AE185" s="120">
        <f>(幕後結果!$AG$2+幕後結果!$AG$4*幕後結果_最佳化!$S1186)*12/3</f>
        <v>0.71595384060637679</v>
      </c>
      <c r="AF185" s="120">
        <f>(幕後結果!$AH$2+幕後結果!$AH$4*幕後結果_最佳化!$T1186)*12/3</f>
        <v>1.4779087965825732</v>
      </c>
      <c r="AG185" s="120">
        <f>(幕後結果!$AI$2+幕後結果!$AI$4*幕後結果_最佳化!$U1186)*12/3</f>
        <v>-0.33114446630128686</v>
      </c>
      <c r="AH185" s="120">
        <f>(幕後結果!$AJ$2+幕後結果!$AJ$4*幕後結果_最佳化!$V1186)*12/3</f>
        <v>0.36150234875944376</v>
      </c>
      <c r="AI185" s="96">
        <f>(幕後結果!$AK$2+幕後結果!$AK$4*幕後結果_最佳化!$W1186)*12/3</f>
        <v>0.70058324736292166</v>
      </c>
      <c r="AJ185" s="56"/>
      <c r="AK185" s="56"/>
      <c r="AL185" s="56"/>
      <c r="AM185" s="104">
        <v>184</v>
      </c>
      <c r="AN185" s="124">
        <f t="shared" si="27"/>
        <v>3.3600757283588314E-2</v>
      </c>
      <c r="AO185" s="124">
        <f t="shared" si="28"/>
        <v>0.11515709092993191</v>
      </c>
      <c r="AP185" s="124">
        <f t="shared" si="29"/>
        <v>6.9483166940095556E-2</v>
      </c>
      <c r="AQ185" s="124">
        <f t="shared" si="30"/>
        <v>8.7326743623789033E-2</v>
      </c>
      <c r="AR185" s="124">
        <f t="shared" si="31"/>
        <v>0.16146323431287496</v>
      </c>
      <c r="AS185" s="124">
        <f t="shared" si="32"/>
        <v>0.17107509783652458</v>
      </c>
      <c r="AT185" s="124">
        <f t="shared" si="33"/>
        <v>5.0574522934686381E-2</v>
      </c>
      <c r="AU185" s="124">
        <f t="shared" si="34"/>
        <v>0.20823684309930185</v>
      </c>
      <c r="AV185" s="124">
        <f t="shared" si="35"/>
        <v>4.490573051946524E-2</v>
      </c>
      <c r="AW185" s="124">
        <f t="shared" si="36"/>
        <v>5.8176812519742147E-2</v>
      </c>
      <c r="AX185" s="124">
        <f t="shared" si="37"/>
        <v>0.99999999999999989</v>
      </c>
      <c r="AY185" s="124">
        <f>SUMPRODUCT(AN185:AW185,幕後結果_最佳化!$Z$1005:$AI$1005)</f>
        <v>-0.17034000011062689</v>
      </c>
      <c r="AZ185" s="124">
        <f>(SUMPRODUCT(AN185:AW185,MMULT(AN185:AW185,幕後結果!$AB$9:$AK$18)))*252</f>
        <v>4.9851875678271665E-2</v>
      </c>
      <c r="BA185" s="124">
        <f t="shared" si="38"/>
        <v>0.22327533602767607</v>
      </c>
      <c r="BB185" s="119">
        <f t="shared" si="39"/>
        <v>-0.95505398806877051</v>
      </c>
      <c r="BC185" s="56"/>
      <c r="BD185" s="56"/>
    </row>
    <row r="186" spans="1:56">
      <c r="A186" s="91">
        <v>185</v>
      </c>
      <c r="B186" s="120">
        <v>0.60413141979354501</v>
      </c>
      <c r="C186" s="120">
        <v>0.14588291941652365</v>
      </c>
      <c r="D186" s="120">
        <v>0.49762020104541049</v>
      </c>
      <c r="E186" s="120">
        <v>0.95063903606872358</v>
      </c>
      <c r="F186" s="120">
        <v>0.6465578489101107</v>
      </c>
      <c r="G186" s="120">
        <v>8.0991372629851899E-2</v>
      </c>
      <c r="H186" s="120">
        <v>0.69707704260604308</v>
      </c>
      <c r="I186" s="120">
        <v>0.32190614478007706</v>
      </c>
      <c r="J186" s="120">
        <v>0.54384390310881248</v>
      </c>
      <c r="K186" s="100">
        <v>0.26463192002958502</v>
      </c>
      <c r="L186" s="101"/>
      <c r="M186" s="102">
        <v>185</v>
      </c>
      <c r="N186" s="123">
        <v>0.26405549044819737</v>
      </c>
      <c r="O186" s="123">
        <v>-1.0542557568255659</v>
      </c>
      <c r="P186" s="123">
        <v>-5.9653067264474977E-3</v>
      </c>
      <c r="Q186" s="123">
        <v>1.6510815316445013</v>
      </c>
      <c r="R186" s="123">
        <v>0.37604384281642189</v>
      </c>
      <c r="S186" s="123">
        <v>-1.3984341128685172</v>
      </c>
      <c r="T186" s="123">
        <v>0.51601216220590929</v>
      </c>
      <c r="U186" s="120">
        <v>-0.46237518762838153</v>
      </c>
      <c r="V186" s="120">
        <v>0.11012253842844127</v>
      </c>
      <c r="W186" s="94">
        <v>-0.62913017032858143</v>
      </c>
      <c r="X186" s="56"/>
      <c r="Y186" s="95">
        <v>185</v>
      </c>
      <c r="Z186" s="120">
        <f>(幕後結果!$AB$2+幕後結果!$AB$4*幕後結果_最佳化!$N1187)*12/3</f>
        <v>0.27954787402899423</v>
      </c>
      <c r="AA186" s="120">
        <f>(幕後結果!$AC$2+幕後結果!$AC$4*幕後結果_最佳化!$O1187)*12/3</f>
        <v>0.506606702675513</v>
      </c>
      <c r="AB186" s="120">
        <f>(幕後結果!$AD$2+幕後結果!$AD$4*幕後結果_最佳化!$P1187)*12/3</f>
        <v>-0.95851778172739577</v>
      </c>
      <c r="AC186" s="120">
        <f>(幕後結果!$AE$2+幕後結果!$AE$4*幕後結果_最佳化!$Q1187)*12/3</f>
        <v>1.9881921625516199</v>
      </c>
      <c r="AD186" s="120">
        <f>(幕後結果!$AF$2+幕後結果!$AF$4*幕後結果_最佳化!$R1187)*12/3</f>
        <v>-3.3177448766896378E-2</v>
      </c>
      <c r="AE186" s="120">
        <f>(幕後結果!$AG$2+幕後結果!$AG$4*幕後結果_最佳化!$S1187)*12/3</f>
        <v>-2.3574442429255722</v>
      </c>
      <c r="AF186" s="120">
        <f>(幕後結果!$AH$2+幕後結果!$AH$4*幕後結果_最佳化!$T1187)*12/3</f>
        <v>0.96543621737816476</v>
      </c>
      <c r="AG186" s="120">
        <f>(幕後結果!$AI$2+幕後結果!$AI$4*幕後結果_最佳化!$U1187)*12/3</f>
        <v>-0.43202993854641364</v>
      </c>
      <c r="AH186" s="120">
        <f>(幕後結果!$AJ$2+幕後結果!$AJ$4*幕後結果_最佳化!$V1187)*12/3</f>
        <v>-1.394787325565356</v>
      </c>
      <c r="AI186" s="96">
        <f>(幕後結果!$AK$2+幕後結果!$AK$4*幕後結果_最佳化!$W1187)*12/3</f>
        <v>0.36595998434798704</v>
      </c>
      <c r="AJ186" s="56"/>
      <c r="AK186" s="56"/>
      <c r="AL186" s="56"/>
      <c r="AM186" s="104">
        <v>185</v>
      </c>
      <c r="AN186" s="124">
        <f t="shared" si="27"/>
        <v>0.11555415259190228</v>
      </c>
      <c r="AO186" s="124">
        <f t="shared" si="28"/>
        <v>0.10438162919807421</v>
      </c>
      <c r="AP186" s="124">
        <f t="shared" si="29"/>
        <v>4.273076791165243E-2</v>
      </c>
      <c r="AQ186" s="124">
        <f t="shared" si="30"/>
        <v>0.16699971499725663</v>
      </c>
      <c r="AR186" s="124">
        <f t="shared" si="31"/>
        <v>8.0652293978154876E-2</v>
      </c>
      <c r="AS186" s="124">
        <f t="shared" si="32"/>
        <v>3.5204342471933048E-2</v>
      </c>
      <c r="AT186" s="124">
        <f t="shared" si="33"/>
        <v>0.15987577035623263</v>
      </c>
      <c r="AU186" s="124">
        <f t="shared" si="34"/>
        <v>0.10563449135898648</v>
      </c>
      <c r="AV186" s="124">
        <f t="shared" si="35"/>
        <v>0.17663724052067131</v>
      </c>
      <c r="AW186" s="124">
        <f t="shared" si="36"/>
        <v>1.2329596615136185E-2</v>
      </c>
      <c r="AX186" s="124">
        <f t="shared" si="37"/>
        <v>1</v>
      </c>
      <c r="AY186" s="124">
        <f>SUMPRODUCT(AN186:AW186,幕後結果_最佳化!$Z$1005:$AI$1005)</f>
        <v>-0.15000370564900448</v>
      </c>
      <c r="AZ186" s="124">
        <f>(SUMPRODUCT(AN186:AW186,MMULT(AN186:AW186,幕後結果!$AB$9:$AK$18)))*252</f>
        <v>7.0211232806907067E-2</v>
      </c>
      <c r="BA186" s="124">
        <f t="shared" si="38"/>
        <v>0.26497402289074878</v>
      </c>
      <c r="BB186" s="119">
        <f t="shared" si="39"/>
        <v>-0.72800987638150638</v>
      </c>
      <c r="BC186" s="56"/>
      <c r="BD186" s="56"/>
    </row>
    <row r="187" spans="1:56">
      <c r="A187" s="91">
        <v>186</v>
      </c>
      <c r="B187" s="120">
        <v>0.61341194750806216</v>
      </c>
      <c r="C187" s="120">
        <v>8.9975020254159377E-2</v>
      </c>
      <c r="D187" s="120">
        <v>0.50080469160581464</v>
      </c>
      <c r="E187" s="120">
        <v>0.61984158947676171</v>
      </c>
      <c r="F187" s="120">
        <v>0.2400970013236039</v>
      </c>
      <c r="G187" s="120">
        <v>0.11476867335230589</v>
      </c>
      <c r="H187" s="120">
        <v>0.84282871853384456</v>
      </c>
      <c r="I187" s="120">
        <v>0.8558418420134517</v>
      </c>
      <c r="J187" s="120">
        <v>5.8524427233888732E-2</v>
      </c>
      <c r="K187" s="100">
        <v>0.94625686589377045</v>
      </c>
      <c r="L187" s="101"/>
      <c r="M187" s="102">
        <v>186</v>
      </c>
      <c r="N187" s="123">
        <v>0.28822292034641928</v>
      </c>
      <c r="O187" s="123">
        <v>-1.3409088746018596</v>
      </c>
      <c r="P187" s="123">
        <v>2.0170640992459212E-3</v>
      </c>
      <c r="Q187" s="123">
        <v>0.30506477190572195</v>
      </c>
      <c r="R187" s="123">
        <v>-0.70599056862532883</v>
      </c>
      <c r="S187" s="123">
        <v>-1.2015514876850761</v>
      </c>
      <c r="T187" s="123">
        <v>1.0061517816253851</v>
      </c>
      <c r="U187" s="120">
        <v>1.0618224060952963</v>
      </c>
      <c r="V187" s="120">
        <v>-1.567281727647065</v>
      </c>
      <c r="W187" s="94">
        <v>1.6095951477379</v>
      </c>
      <c r="X187" s="56"/>
      <c r="Y187" s="95">
        <v>186</v>
      </c>
      <c r="Z187" s="120">
        <f>(幕後結果!$AB$2+幕後結果!$AB$4*幕後結果_最佳化!$N1188)*12/3</f>
        <v>0.30955295621086271</v>
      </c>
      <c r="AA187" s="120">
        <f>(幕後結果!$AC$2+幕後結果!$AC$4*幕後結果_最佳化!$O1188)*12/3</f>
        <v>0.22649505643612788</v>
      </c>
      <c r="AB187" s="120">
        <f>(幕後結果!$AD$2+幕後結果!$AD$4*幕後結果_最佳化!$P1188)*12/3</f>
        <v>-1.0425127630850606</v>
      </c>
      <c r="AC187" s="120">
        <f>(幕後結果!$AE$2+幕後結果!$AE$4*幕後結果_最佳化!$Q1188)*12/3</f>
        <v>0.82443742008470855</v>
      </c>
      <c r="AD187" s="120">
        <f>(幕後結果!$AF$2+幕後結果!$AF$4*幕後結果_最佳化!$R1188)*12/3</f>
        <v>-0.98312181787631892</v>
      </c>
      <c r="AE187" s="120">
        <f>(幕後結果!$AG$2+幕後結果!$AG$4*幕後結果_最佳化!$S1188)*12/3</f>
        <v>-2.3214830166000233</v>
      </c>
      <c r="AF187" s="120">
        <f>(幕後結果!$AH$2+幕後結果!$AH$4*幕後結果_最佳化!$T1188)*12/3</f>
        <v>0.88675108568271421</v>
      </c>
      <c r="AG187" s="120">
        <f>(幕後結果!$AI$2+幕後結果!$AI$4*幕後結果_最佳化!$U1188)*12/3</f>
        <v>-0.12707258233669283</v>
      </c>
      <c r="AH187" s="120">
        <f>(幕後結果!$AJ$2+幕後結果!$AJ$4*幕後結果_最佳化!$V1188)*12/3</f>
        <v>-3.7344801136872632</v>
      </c>
      <c r="AI187" s="96">
        <f>(幕後結果!$AK$2+幕後結果!$AK$4*幕後結果_最佳化!$W1188)*12/3</f>
        <v>1.4698348025834524</v>
      </c>
      <c r="AJ187" s="56"/>
      <c r="AK187" s="56"/>
      <c r="AL187" s="56"/>
      <c r="AM187" s="104">
        <v>186</v>
      </c>
      <c r="AN187" s="124">
        <f t="shared" si="27"/>
        <v>0.18192657995354619</v>
      </c>
      <c r="AO187" s="124">
        <f t="shared" si="28"/>
        <v>5.6512885627933145E-3</v>
      </c>
      <c r="AP187" s="124">
        <f t="shared" si="29"/>
        <v>1.0720606767554222E-2</v>
      </c>
      <c r="AQ187" s="124">
        <f t="shared" si="30"/>
        <v>7.6612427266874268E-3</v>
      </c>
      <c r="AR187" s="124">
        <f t="shared" si="31"/>
        <v>0.17449473514570221</v>
      </c>
      <c r="AS187" s="124">
        <f t="shared" si="32"/>
        <v>0.21507647222545187</v>
      </c>
      <c r="AT187" s="124">
        <f t="shared" si="33"/>
        <v>1.6762537169408797E-2</v>
      </c>
      <c r="AU187" s="124">
        <f t="shared" si="34"/>
        <v>0.11425972096399428</v>
      </c>
      <c r="AV187" s="124">
        <f t="shared" si="35"/>
        <v>0.10963302652696809</v>
      </c>
      <c r="AW187" s="124">
        <f t="shared" si="36"/>
        <v>0.16381378995789361</v>
      </c>
      <c r="AX187" s="124">
        <f t="shared" si="37"/>
        <v>1</v>
      </c>
      <c r="AY187" s="124">
        <f>SUMPRODUCT(AN187:AW187,幕後結果_最佳化!$Z$1005:$AI$1005)</f>
        <v>-0.39189323711300406</v>
      </c>
      <c r="AZ187" s="124">
        <f>(SUMPRODUCT(AN187:AW187,MMULT(AN187:AW187,幕後結果!$AB$9:$AK$18)))*252</f>
        <v>5.897709662141104E-2</v>
      </c>
      <c r="BA187" s="124">
        <f t="shared" si="38"/>
        <v>0.2428520055947882</v>
      </c>
      <c r="BB187" s="119">
        <f t="shared" si="39"/>
        <v>-1.7903629663181793</v>
      </c>
      <c r="BC187" s="56"/>
      <c r="BD187" s="56"/>
    </row>
    <row r="188" spans="1:56">
      <c r="A188" s="91">
        <v>187</v>
      </c>
      <c r="B188" s="120">
        <v>0.86566808680516671</v>
      </c>
      <c r="C188" s="120">
        <v>0.64538452844818495</v>
      </c>
      <c r="D188" s="120">
        <v>0.79918589517329908</v>
      </c>
      <c r="E188" s="120">
        <v>0.8165529978910091</v>
      </c>
      <c r="F188" s="120">
        <v>0.24359661643943498</v>
      </c>
      <c r="G188" s="120">
        <v>0.74307776149147808</v>
      </c>
      <c r="H188" s="120">
        <v>0.9945873630754678</v>
      </c>
      <c r="I188" s="120">
        <v>0.31281361144485342</v>
      </c>
      <c r="J188" s="120">
        <v>0.36255947322325444</v>
      </c>
      <c r="K188" s="100">
        <v>0.64183932928243248</v>
      </c>
      <c r="L188" s="101"/>
      <c r="M188" s="102">
        <v>187</v>
      </c>
      <c r="N188" s="123">
        <v>1.1061448558363398</v>
      </c>
      <c r="O188" s="123">
        <v>0.37288915607889855</v>
      </c>
      <c r="P188" s="123">
        <v>0.838716869343202</v>
      </c>
      <c r="Q188" s="123">
        <v>0.90230663072897288</v>
      </c>
      <c r="R188" s="123">
        <v>-0.6947799217297882</v>
      </c>
      <c r="S188" s="123">
        <v>0.65286319710796037</v>
      </c>
      <c r="T188" s="123">
        <v>2.5482890386396808</v>
      </c>
      <c r="U188" s="120">
        <v>-0.48789075549381644</v>
      </c>
      <c r="V188" s="120">
        <v>-0.35162575641291188</v>
      </c>
      <c r="W188" s="94">
        <v>0.36337959624852917</v>
      </c>
      <c r="X188" s="56"/>
      <c r="Y188" s="95">
        <v>187</v>
      </c>
      <c r="Z188" s="120">
        <f>(幕後結果!$AB$2+幕後結果!$AB$4*幕後結果_最佳化!$N1189)*12/3</f>
        <v>1.3250442598406966</v>
      </c>
      <c r="AA188" s="120">
        <f>(幕後結果!$AC$2+幕後結果!$AC$4*幕後結果_最佳化!$O1189)*12/3</f>
        <v>2.5354276009253014</v>
      </c>
      <c r="AB188" s="120">
        <f>(幕後結果!$AD$2+幕後結果!$AD$4*幕後結果_最佳化!$P1189)*12/3</f>
        <v>1.4288402892519134</v>
      </c>
      <c r="AC188" s="120">
        <f>(幕後結果!$AE$2+幕後結果!$AE$4*幕後結果_最佳化!$Q1189)*12/3</f>
        <v>1.5537886460121026</v>
      </c>
      <c r="AD188" s="120">
        <f>(幕後結果!$AF$2+幕後結果!$AF$4*幕後結果_最佳化!$R1189)*12/3</f>
        <v>-0.58393892769748867</v>
      </c>
      <c r="AE188" s="120">
        <f>(幕後結果!$AG$2+幕後結果!$AG$4*幕後結果_最佳化!$S1189)*12/3</f>
        <v>0.24948122074364476</v>
      </c>
      <c r="AF188" s="120">
        <f>(幕後結果!$AH$2+幕後結果!$AH$4*幕後結果_最佳化!$T1189)*12/3</f>
        <v>3.411303763409737</v>
      </c>
      <c r="AG188" s="120">
        <f>(幕後結果!$AI$2+幕後結果!$AI$4*幕後結果_最佳化!$U1189)*12/3</f>
        <v>-0.50072895807723872</v>
      </c>
      <c r="AH188" s="120">
        <f>(幕後結果!$AJ$2+幕後結果!$AJ$4*幕後結果_最佳化!$V1189)*12/3</f>
        <v>-1.3360711948834585</v>
      </c>
      <c r="AI188" s="96">
        <f>(幕後結果!$AK$2+幕後結果!$AK$4*幕後結果_最佳化!$W1189)*12/3</f>
        <v>1.0445583414237722</v>
      </c>
      <c r="AJ188" s="56"/>
      <c r="AK188" s="56"/>
      <c r="AL188" s="56"/>
      <c r="AM188" s="104">
        <v>187</v>
      </c>
      <c r="AN188" s="124">
        <f t="shared" si="27"/>
        <v>0.12306294572950556</v>
      </c>
      <c r="AO188" s="124">
        <f t="shared" si="28"/>
        <v>0.14635759154172587</v>
      </c>
      <c r="AP188" s="124">
        <f t="shared" si="29"/>
        <v>0.10480921501266985</v>
      </c>
      <c r="AQ188" s="124">
        <f t="shared" si="30"/>
        <v>0.10575146078369237</v>
      </c>
      <c r="AR188" s="124">
        <f t="shared" si="31"/>
        <v>6.696931705151267E-2</v>
      </c>
      <c r="AS188" s="124">
        <f t="shared" si="32"/>
        <v>7.8105937429657199E-2</v>
      </c>
      <c r="AT188" s="124">
        <f t="shared" si="33"/>
        <v>0.10725085255785115</v>
      </c>
      <c r="AU188" s="124">
        <f t="shared" si="34"/>
        <v>0.143029566795705</v>
      </c>
      <c r="AV188" s="124">
        <f t="shared" si="35"/>
        <v>1.8711734894429394E-3</v>
      </c>
      <c r="AW188" s="124">
        <f t="shared" si="36"/>
        <v>0.12279193960823749</v>
      </c>
      <c r="AX188" s="124">
        <f t="shared" si="37"/>
        <v>1.0000000000000002</v>
      </c>
      <c r="AY188" s="124">
        <f>SUMPRODUCT(AN188:AW188,幕後結果_最佳化!$Z$1005:$AI$1005)</f>
        <v>0.12548999881503925</v>
      </c>
      <c r="AZ188" s="124">
        <f>(SUMPRODUCT(AN188:AW188,MMULT(AN188:AW188,幕後結果!$AB$9:$AK$18)))*252</f>
        <v>6.4429929198979191E-2</v>
      </c>
      <c r="BA188" s="124">
        <f t="shared" si="38"/>
        <v>0.25383051274222174</v>
      </c>
      <c r="BB188" s="119">
        <f t="shared" si="39"/>
        <v>0.32537458922014528</v>
      </c>
      <c r="BC188" s="56"/>
      <c r="BD188" s="56"/>
    </row>
    <row r="189" spans="1:56">
      <c r="A189" s="91">
        <v>188</v>
      </c>
      <c r="B189" s="120">
        <v>0.57088988907424931</v>
      </c>
      <c r="C189" s="120">
        <v>0.12350992216384271</v>
      </c>
      <c r="D189" s="120">
        <v>0.70091171187507806</v>
      </c>
      <c r="E189" s="120">
        <v>0.98031443147310871</v>
      </c>
      <c r="F189" s="120">
        <v>0.73347750700735381</v>
      </c>
      <c r="G189" s="120">
        <v>9.8795570888198903E-2</v>
      </c>
      <c r="H189" s="120">
        <v>0.60396321036742839</v>
      </c>
      <c r="I189" s="120">
        <v>0.4192736802463124</v>
      </c>
      <c r="J189" s="120">
        <v>0.97819538451588883</v>
      </c>
      <c r="K189" s="100">
        <v>0.69181896155564182</v>
      </c>
      <c r="L189" s="101"/>
      <c r="M189" s="102">
        <v>188</v>
      </c>
      <c r="N189" s="123">
        <v>0.17864020674442826</v>
      </c>
      <c r="O189" s="123">
        <v>-1.1576182842276541</v>
      </c>
      <c r="P189" s="123">
        <v>0.52702449807564011</v>
      </c>
      <c r="Q189" s="123">
        <v>2.0602867374827949</v>
      </c>
      <c r="R189" s="123">
        <v>0.62336455321792372</v>
      </c>
      <c r="S189" s="123">
        <v>-1.2884448877982411</v>
      </c>
      <c r="T189" s="123">
        <v>0.26361891842515728</v>
      </c>
      <c r="U189" s="120">
        <v>-0.20375192813778858</v>
      </c>
      <c r="V189" s="120">
        <v>2.0178274886407808</v>
      </c>
      <c r="W189" s="94">
        <v>0.50101285356366143</v>
      </c>
      <c r="X189" s="56"/>
      <c r="Y189" s="95">
        <v>188</v>
      </c>
      <c r="Z189" s="120">
        <f>(幕後結果!$AB$2+幕後結果!$AB$4*幕後結果_最佳化!$N1190)*12/3</f>
        <v>0.17350049464639117</v>
      </c>
      <c r="AA189" s="120">
        <f>(幕後結果!$AC$2+幕後結果!$AC$4*幕後結果_最佳化!$O1190)*12/3</f>
        <v>0.34356998877464173</v>
      </c>
      <c r="AB189" s="120">
        <f>(幕後結果!$AD$2+幕後結果!$AD$4*幕後結果_最佳化!$P1190)*12/3</f>
        <v>-0.53640923596328594</v>
      </c>
      <c r="AC189" s="120">
        <f>(幕後結果!$AE$2+幕後結果!$AE$4*幕後結果_最佳化!$Q1190)*12/3</f>
        <v>2.3036787652808703</v>
      </c>
      <c r="AD189" s="120">
        <f>(幕後結果!$AF$2+幕後結果!$AF$4*幕後結果_最佳化!$R1190)*12/3</f>
        <v>0.17433412324808809</v>
      </c>
      <c r="AE189" s="120">
        <f>(幕後結果!$AG$2+幕後結果!$AG$4*幕後結果_最佳化!$S1190)*12/3</f>
        <v>-2.182543341759505</v>
      </c>
      <c r="AF189" s="120">
        <f>(幕後結果!$AH$2+幕後結果!$AH$4*幕後結果_最佳化!$T1190)*12/3</f>
        <v>0.91318254157290057</v>
      </c>
      <c r="AG189" s="120">
        <f>(幕後結果!$AI$2+幕後結果!$AI$4*幕後結果_最佳化!$U1190)*12/3</f>
        <v>-0.24593706527535042</v>
      </c>
      <c r="AH189" s="120">
        <f>(幕後結果!$AJ$2+幕後結果!$AJ$4*幕後結果_最佳化!$V1190)*12/3</f>
        <v>1.4832522181272783</v>
      </c>
      <c r="AI189" s="96">
        <f>(幕後結果!$AK$2+幕後結果!$AK$4*幕後結果_最佳化!$W1190)*12/3</f>
        <v>1.036474110799106</v>
      </c>
      <c r="AJ189" s="56"/>
      <c r="AK189" s="56"/>
      <c r="AL189" s="56"/>
      <c r="AM189" s="104">
        <v>188</v>
      </c>
      <c r="AN189" s="124">
        <f t="shared" si="27"/>
        <v>0.13165298801952982</v>
      </c>
      <c r="AO189" s="124">
        <f t="shared" si="28"/>
        <v>0.12982656791055411</v>
      </c>
      <c r="AP189" s="124">
        <f t="shared" si="29"/>
        <v>0.11140189924297747</v>
      </c>
      <c r="AQ189" s="124">
        <f t="shared" si="30"/>
        <v>0.1391656957243656</v>
      </c>
      <c r="AR189" s="124">
        <f t="shared" si="31"/>
        <v>0.11450824043403031</v>
      </c>
      <c r="AS189" s="124">
        <f t="shared" si="32"/>
        <v>7.6434839686461128E-2</v>
      </c>
      <c r="AT189" s="124">
        <f t="shared" si="33"/>
        <v>7.5274138868574453E-2</v>
      </c>
      <c r="AU189" s="124">
        <f t="shared" si="34"/>
        <v>9.7277188465131045E-2</v>
      </c>
      <c r="AV189" s="124">
        <f t="shared" si="35"/>
        <v>0.10747318108784992</v>
      </c>
      <c r="AW189" s="124">
        <f t="shared" si="36"/>
        <v>1.6985260560525971E-2</v>
      </c>
      <c r="AX189" s="124">
        <f t="shared" si="37"/>
        <v>0.99999999999999967</v>
      </c>
      <c r="AY189" s="124">
        <f>SUMPRODUCT(AN189:AW189,幕後結果_最佳化!$Z$1005:$AI$1005)</f>
        <v>-0.15495972717189319</v>
      </c>
      <c r="AZ189" s="124">
        <f>(SUMPRODUCT(AN189:AW189,MMULT(AN189:AW189,幕後結果!$AB$9:$AK$18)))*252</f>
        <v>7.5515691429631576E-2</v>
      </c>
      <c r="BA189" s="124">
        <f t="shared" si="38"/>
        <v>0.27480118527697722</v>
      </c>
      <c r="BB189" s="119">
        <f t="shared" si="39"/>
        <v>-0.72001045764219207</v>
      </c>
      <c r="BC189" s="56"/>
      <c r="BD189" s="56"/>
    </row>
    <row r="190" spans="1:56">
      <c r="A190" s="91">
        <v>189</v>
      </c>
      <c r="B190" s="120">
        <v>0.13012352204831434</v>
      </c>
      <c r="C190" s="120">
        <v>0.95089837438137437</v>
      </c>
      <c r="D190" s="120">
        <v>0.80513934344389027</v>
      </c>
      <c r="E190" s="120">
        <v>0.27366612290972792</v>
      </c>
      <c r="F190" s="120">
        <v>0.61444697045593255</v>
      </c>
      <c r="G190" s="120">
        <v>0.63998622002423655</v>
      </c>
      <c r="H190" s="120">
        <v>0.21406881342057527</v>
      </c>
      <c r="I190" s="120">
        <v>0.21923735688232915</v>
      </c>
      <c r="J190" s="120">
        <v>0.46014400349434403</v>
      </c>
      <c r="K190" s="100">
        <v>0.55779408790682927</v>
      </c>
      <c r="L190" s="101"/>
      <c r="M190" s="102">
        <v>189</v>
      </c>
      <c r="N190" s="123">
        <v>-1.125807416878766</v>
      </c>
      <c r="O190" s="123">
        <v>1.6536273542585784</v>
      </c>
      <c r="P190" s="123">
        <v>0.8601228746116879</v>
      </c>
      <c r="Q190" s="123">
        <v>-0.60176249162271678</v>
      </c>
      <c r="R190" s="123">
        <v>0.29092842767383198</v>
      </c>
      <c r="S190" s="123">
        <v>0.35842196022874845</v>
      </c>
      <c r="T190" s="123">
        <v>-0.79238259160503277</v>
      </c>
      <c r="U190" s="120">
        <v>-0.77477146455508217</v>
      </c>
      <c r="V190" s="120">
        <v>-0.10007093877771729</v>
      </c>
      <c r="W190" s="94">
        <v>0.14537877187395828</v>
      </c>
      <c r="X190" s="56"/>
      <c r="Y190" s="95">
        <v>189</v>
      </c>
      <c r="Z190" s="120">
        <f>(幕後結果!$AB$2+幕後結果!$AB$4*幕後結果_最佳化!$N1191)*12/3</f>
        <v>-1.4460369701808748</v>
      </c>
      <c r="AA190" s="120">
        <f>(幕後結果!$AC$2+幕後結果!$AC$4*幕後結果_最佳化!$O1191)*12/3</f>
        <v>2.3872064616031095</v>
      </c>
      <c r="AB190" s="120">
        <f>(幕後結果!$AD$2+幕後結果!$AD$4*幕後結果_最佳化!$P1191)*12/3</f>
        <v>-0.44032236357986182</v>
      </c>
      <c r="AC190" s="120">
        <f>(幕後結果!$AE$2+幕後結果!$AE$4*幕後結果_最佳化!$Q1191)*12/3</f>
        <v>-0.43870217813399232</v>
      </c>
      <c r="AD190" s="120">
        <f>(幕後結果!$AF$2+幕後結果!$AF$4*幕後結果_最佳化!$R1191)*12/3</f>
        <v>-0.35323944576150268</v>
      </c>
      <c r="AE190" s="120">
        <f>(幕後結果!$AG$2+幕後結果!$AG$4*幕後結果_最佳化!$S1191)*12/3</f>
        <v>-0.43986562281090746</v>
      </c>
      <c r="AF190" s="120">
        <f>(幕後結果!$AH$2+幕後結果!$AH$4*幕後結果_最佳化!$T1191)*12/3</f>
        <v>-0.22850381851316862</v>
      </c>
      <c r="AG190" s="120">
        <f>(幕後結果!$AI$2+幕後結果!$AI$4*幕後結果_最佳化!$U1191)*12/3</f>
        <v>-0.48069418131168379</v>
      </c>
      <c r="AH190" s="120">
        <f>(幕後結果!$AJ$2+幕後結果!$AJ$4*幕後結果_最佳化!$V1191)*12/3</f>
        <v>-2.2618105063230467</v>
      </c>
      <c r="AI190" s="96">
        <f>(幕後結果!$AK$2+幕後結果!$AK$4*幕後結果_最佳化!$W1191)*12/3</f>
        <v>0.68801204837060892</v>
      </c>
      <c r="AJ190" s="56"/>
      <c r="AK190" s="56"/>
      <c r="AL190" s="56"/>
      <c r="AM190" s="104">
        <v>189</v>
      </c>
      <c r="AN190" s="124">
        <f t="shared" si="27"/>
        <v>0.1200465188491024</v>
      </c>
      <c r="AO190" s="124">
        <f t="shared" si="28"/>
        <v>0.19495935681144611</v>
      </c>
      <c r="AP190" s="124">
        <f t="shared" si="29"/>
        <v>0.17174904050718326</v>
      </c>
      <c r="AQ190" s="124">
        <f t="shared" si="30"/>
        <v>1.3912735289179504E-2</v>
      </c>
      <c r="AR190" s="124">
        <f t="shared" si="31"/>
        <v>1.3655313840875339E-2</v>
      </c>
      <c r="AS190" s="124">
        <f t="shared" si="32"/>
        <v>7.7809194759696151E-2</v>
      </c>
      <c r="AT190" s="124">
        <f t="shared" si="33"/>
        <v>6.5482188854709925E-2</v>
      </c>
      <c r="AU190" s="124">
        <f t="shared" si="34"/>
        <v>0.16561959711037641</v>
      </c>
      <c r="AV190" s="124">
        <f t="shared" si="35"/>
        <v>3.0271349667120039E-2</v>
      </c>
      <c r="AW190" s="124">
        <f t="shared" si="36"/>
        <v>0.14649470431031089</v>
      </c>
      <c r="AX190" s="124">
        <f t="shared" si="37"/>
        <v>1.0000000000000002</v>
      </c>
      <c r="AY190" s="124">
        <f>SUMPRODUCT(AN190:AW190,幕後結果_最佳化!$Z$1005:$AI$1005)</f>
        <v>6.6396191074694508E-2</v>
      </c>
      <c r="AZ190" s="124">
        <f>(SUMPRODUCT(AN190:AW190,MMULT(AN190:AW190,幕後結果!$AB$9:$AK$18)))*252</f>
        <v>8.3723700247009952E-2</v>
      </c>
      <c r="BA190" s="124">
        <f t="shared" si="38"/>
        <v>0.2893504799495068</v>
      </c>
      <c r="BB190" s="119">
        <f t="shared" si="39"/>
        <v>8.1203221362531414E-2</v>
      </c>
      <c r="BC190" s="56"/>
      <c r="BD190" s="56"/>
    </row>
    <row r="191" spans="1:56">
      <c r="A191" s="91">
        <v>190</v>
      </c>
      <c r="B191" s="120">
        <v>0.82533236636082519</v>
      </c>
      <c r="C191" s="120">
        <v>0.80239699360904693</v>
      </c>
      <c r="D191" s="120">
        <v>0.15516495909054107</v>
      </c>
      <c r="E191" s="120">
        <v>0.50880295661266706</v>
      </c>
      <c r="F191" s="120">
        <v>0.59185427004063929</v>
      </c>
      <c r="G191" s="120">
        <v>0.41121885195269914</v>
      </c>
      <c r="H191" s="120">
        <v>0.2343176717102311</v>
      </c>
      <c r="I191" s="120">
        <v>0.92814866399807383</v>
      </c>
      <c r="J191" s="120">
        <v>0.67260433299727995</v>
      </c>
      <c r="K191" s="100">
        <v>0.51231453650841696</v>
      </c>
      <c r="L191" s="101"/>
      <c r="M191" s="102">
        <v>190</v>
      </c>
      <c r="N191" s="123">
        <v>0.9358794337009374</v>
      </c>
      <c r="O191" s="123">
        <v>0.85021419204803916</v>
      </c>
      <c r="P191" s="123">
        <v>-1.0145300077838133</v>
      </c>
      <c r="Q191" s="123">
        <v>2.2067530874192505E-2</v>
      </c>
      <c r="R191" s="123">
        <v>0.23231745013668928</v>
      </c>
      <c r="S191" s="123">
        <v>-0.22441075359030419</v>
      </c>
      <c r="T191" s="123">
        <v>-0.72470122505218648</v>
      </c>
      <c r="U191" s="120">
        <v>1.4621406476072554</v>
      </c>
      <c r="V191" s="120">
        <v>0.4471159628643237</v>
      </c>
      <c r="W191" s="94">
        <v>3.0872869030289251E-2</v>
      </c>
      <c r="X191" s="56"/>
      <c r="Y191" s="95">
        <v>190</v>
      </c>
      <c r="Z191" s="120">
        <f>(幕後結果!$AB$2+幕後結果!$AB$4*幕後結果_最佳化!$N1192)*12/3</f>
        <v>1.1136511574124093</v>
      </c>
      <c r="AA191" s="120">
        <f>(幕後結果!$AC$2+幕後結果!$AC$4*幕後結果_最佳化!$O1192)*12/3</f>
        <v>2.9161730340090402</v>
      </c>
      <c r="AB191" s="120">
        <f>(幕後結果!$AD$2+幕後結果!$AD$4*幕後結果_最佳化!$P1192)*12/3</f>
        <v>-0.49698536103886909</v>
      </c>
      <c r="AC191" s="120">
        <f>(幕後結果!$AE$2+幕後結果!$AE$4*幕後結果_最佳化!$Q1192)*12/3</f>
        <v>0.78803408110880435</v>
      </c>
      <c r="AD191" s="120">
        <f>(幕後結果!$AF$2+幕後結果!$AF$4*幕後結果_最佳化!$R1192)*12/3</f>
        <v>-0.14691511337519608</v>
      </c>
      <c r="AE191" s="120">
        <f>(幕後結果!$AG$2+幕後結果!$AG$4*幕後結果_最佳化!$S1192)*12/3</f>
        <v>-0.69520303223033209</v>
      </c>
      <c r="AF191" s="120">
        <f>(幕後結果!$AH$2+幕後結果!$AH$4*幕後結果_最佳化!$T1192)*12/3</f>
        <v>0.16301561769667516</v>
      </c>
      <c r="AG191" s="120">
        <f>(幕後結果!$AI$2+幕後結果!$AI$4*幕後結果_最佳化!$U1192)*12/3</f>
        <v>0.31701843065461943</v>
      </c>
      <c r="AH191" s="120">
        <f>(幕後結果!$AJ$2+幕後結果!$AJ$4*幕後結果_最佳化!$V1192)*12/3</f>
        <v>-1.0166339058051219</v>
      </c>
      <c r="AI191" s="96">
        <f>(幕後結果!$AK$2+幕後結果!$AK$4*幕後結果_最佳化!$W1192)*12/3</f>
        <v>1.0859577103785196</v>
      </c>
      <c r="AJ191" s="56"/>
      <c r="AK191" s="56"/>
      <c r="AL191" s="56"/>
      <c r="AM191" s="104">
        <v>190</v>
      </c>
      <c r="AN191" s="124">
        <f t="shared" si="27"/>
        <v>0.15941385673994271</v>
      </c>
      <c r="AO191" s="124">
        <f t="shared" si="28"/>
        <v>4.5781655606488107E-2</v>
      </c>
      <c r="AP191" s="124">
        <f t="shared" si="29"/>
        <v>0.26069628463272332</v>
      </c>
      <c r="AQ191" s="124">
        <f t="shared" si="30"/>
        <v>7.9768699731354711E-2</v>
      </c>
      <c r="AR191" s="124">
        <f t="shared" si="31"/>
        <v>0.11462195502731259</v>
      </c>
      <c r="AS191" s="124">
        <f t="shared" si="32"/>
        <v>2.3556921945066468E-3</v>
      </c>
      <c r="AT191" s="124">
        <f t="shared" si="33"/>
        <v>2.6111428615512113E-2</v>
      </c>
      <c r="AU191" s="124">
        <f t="shared" si="34"/>
        <v>0.17584814350651837</v>
      </c>
      <c r="AV191" s="124">
        <f t="shared" si="35"/>
        <v>8.2921572748854228E-2</v>
      </c>
      <c r="AW191" s="124">
        <f t="shared" si="36"/>
        <v>5.2480711196787086E-2</v>
      </c>
      <c r="AX191" s="124">
        <f t="shared" si="37"/>
        <v>0.99999999999999978</v>
      </c>
      <c r="AY191" s="124">
        <f>SUMPRODUCT(AN191:AW191,幕後結果_最佳化!$Z$1005:$AI$1005)</f>
        <v>-0.33614324325440009</v>
      </c>
      <c r="AZ191" s="124">
        <f>(SUMPRODUCT(AN191:AW191,MMULT(AN191:AW191,幕後結果!$AB$9:$AK$18)))*252</f>
        <v>9.1164836778329705E-2</v>
      </c>
      <c r="BA191" s="124">
        <f t="shared" si="38"/>
        <v>0.30193515326693859</v>
      </c>
      <c r="BB191" s="119">
        <f t="shared" si="39"/>
        <v>-1.2553796374921962</v>
      </c>
      <c r="BC191" s="56"/>
      <c r="BD191" s="56"/>
    </row>
    <row r="192" spans="1:56">
      <c r="A192" s="91">
        <v>191</v>
      </c>
      <c r="B192" s="120">
        <v>0.44148972936933872</v>
      </c>
      <c r="C192" s="120">
        <v>0.43434190362171776</v>
      </c>
      <c r="D192" s="120">
        <v>0.1848198406075936</v>
      </c>
      <c r="E192" s="120">
        <v>0.62017890636904727</v>
      </c>
      <c r="F192" s="120">
        <v>0.13493957139388968</v>
      </c>
      <c r="G192" s="120">
        <v>0.22202925553927089</v>
      </c>
      <c r="H192" s="120">
        <v>0.54987512596337473</v>
      </c>
      <c r="I192" s="120">
        <v>0.45708008397402011</v>
      </c>
      <c r="J192" s="120">
        <v>0.99808951116487021</v>
      </c>
      <c r="K192" s="100">
        <v>0.72383562947862656</v>
      </c>
      <c r="L192" s="101"/>
      <c r="M192" s="102">
        <v>191</v>
      </c>
      <c r="N192" s="123">
        <v>-0.14719328743757815</v>
      </c>
      <c r="O192" s="123">
        <v>-0.16533055891494264</v>
      </c>
      <c r="P192" s="123">
        <v>-0.89714850086713904</v>
      </c>
      <c r="Q192" s="123">
        <v>0.30595069387150542</v>
      </c>
      <c r="R192" s="123">
        <v>-1.1033409197998763</v>
      </c>
      <c r="S192" s="123">
        <v>-0.7653578057990067</v>
      </c>
      <c r="T192" s="123">
        <v>0.12534585917362051</v>
      </c>
      <c r="U192" s="120">
        <v>-0.10779265683345279</v>
      </c>
      <c r="V192" s="120">
        <v>2.8925751449343791</v>
      </c>
      <c r="W192" s="94">
        <v>0.59427418616242766</v>
      </c>
      <c r="X192" s="56"/>
      <c r="Y192" s="95">
        <v>191</v>
      </c>
      <c r="Z192" s="120">
        <f>(幕後結果!$AB$2+幕後結果!$AB$4*幕後結果_最佳化!$N1193)*12/3</f>
        <v>-0.23103820937425332</v>
      </c>
      <c r="AA192" s="120">
        <f>(幕後結果!$AC$2+幕後結果!$AC$4*幕後結果_最佳化!$O1193)*12/3</f>
        <v>1.1536165794586257</v>
      </c>
      <c r="AB192" s="120">
        <f>(幕後結果!$AD$2+幕後結果!$AD$4*幕後結果_最佳化!$P1193)*12/3</f>
        <v>-1.9691839471924435</v>
      </c>
      <c r="AC192" s="120">
        <f>(幕後結果!$AE$2+幕後結果!$AE$4*幕後結果_最佳化!$Q1193)*12/3</f>
        <v>0.71285084127125631</v>
      </c>
      <c r="AD192" s="120">
        <f>(幕後結果!$AF$2+幕後結果!$AF$4*幕後結果_最佳化!$R1193)*12/3</f>
        <v>-1.1295816937368819</v>
      </c>
      <c r="AE192" s="120">
        <f>(幕後結果!$AG$2+幕後結果!$AG$4*幕後結果_最佳化!$S1193)*12/3</f>
        <v>-2.1067676682352454</v>
      </c>
      <c r="AF192" s="120">
        <f>(幕後結果!$AH$2+幕後結果!$AH$4*幕後結果_最佳化!$T1193)*12/3</f>
        <v>0.2236372739584859</v>
      </c>
      <c r="AG192" s="120">
        <f>(幕後結果!$AI$2+幕後結果!$AI$4*幕後結果_最佳化!$U1193)*12/3</f>
        <v>-0.5132107814282999</v>
      </c>
      <c r="AH192" s="120">
        <f>(幕後結果!$AJ$2+幕後結果!$AJ$4*幕後結果_最佳化!$V1193)*12/3</f>
        <v>1.3257001601603506</v>
      </c>
      <c r="AI192" s="96">
        <f>(幕後結果!$AK$2+幕後結果!$AK$4*幕後結果_最佳化!$W1193)*12/3</f>
        <v>0.64036265543065862</v>
      </c>
      <c r="AJ192" s="56"/>
      <c r="AK192" s="56"/>
      <c r="AL192" s="56"/>
      <c r="AM192" s="104">
        <v>191</v>
      </c>
      <c r="AN192" s="124">
        <f t="shared" si="27"/>
        <v>6.4347039099242262E-3</v>
      </c>
      <c r="AO192" s="124">
        <f t="shared" si="28"/>
        <v>0.18169435977093645</v>
      </c>
      <c r="AP192" s="124">
        <f t="shared" si="29"/>
        <v>0.14740761530736746</v>
      </c>
      <c r="AQ192" s="124">
        <f t="shared" si="30"/>
        <v>5.3365416791781549E-2</v>
      </c>
      <c r="AR192" s="124">
        <f t="shared" si="31"/>
        <v>0.12838229276140509</v>
      </c>
      <c r="AS192" s="124">
        <f t="shared" si="32"/>
        <v>0.15222398223174829</v>
      </c>
      <c r="AT192" s="124">
        <f t="shared" si="33"/>
        <v>1.8706404382709273E-2</v>
      </c>
      <c r="AU192" s="124">
        <f t="shared" si="34"/>
        <v>0.10160039026119803</v>
      </c>
      <c r="AV192" s="124">
        <f t="shared" si="35"/>
        <v>0.12096300618708743</v>
      </c>
      <c r="AW192" s="124">
        <f t="shared" si="36"/>
        <v>8.9221828395842362E-2</v>
      </c>
      <c r="AX192" s="124">
        <f t="shared" si="37"/>
        <v>1.0000000000000002</v>
      </c>
      <c r="AY192" s="124">
        <f>SUMPRODUCT(AN192:AW192,幕後結果_最佳化!$Z$1005:$AI$1005)</f>
        <v>-0.212720913788779</v>
      </c>
      <c r="AZ192" s="124">
        <f>(SUMPRODUCT(AN192:AW192,MMULT(AN192:AW192,幕後結果!$AB$9:$AK$18)))*252</f>
        <v>7.5371662194494482E-2</v>
      </c>
      <c r="BA192" s="124">
        <f t="shared" si="38"/>
        <v>0.27453899940535675</v>
      </c>
      <c r="BB192" s="119">
        <f t="shared" si="39"/>
        <v>-0.9310914454501773</v>
      </c>
      <c r="BC192" s="56"/>
      <c r="BD192" s="56"/>
    </row>
    <row r="193" spans="1:56">
      <c r="A193" s="91">
        <v>192</v>
      </c>
      <c r="B193" s="120">
        <v>0.20576992062986799</v>
      </c>
      <c r="C193" s="120">
        <v>0.78881815724879378</v>
      </c>
      <c r="D193" s="120">
        <v>0.32211752168379193</v>
      </c>
      <c r="E193" s="120">
        <v>0.11367260963237014</v>
      </c>
      <c r="F193" s="120">
        <v>8.2274253898812377E-2</v>
      </c>
      <c r="G193" s="120">
        <v>0.60654329811181018</v>
      </c>
      <c r="H193" s="120">
        <v>0.50485566365105039</v>
      </c>
      <c r="I193" s="120">
        <v>0.31570793858853774</v>
      </c>
      <c r="J193" s="120">
        <v>0.45957751093393484</v>
      </c>
      <c r="K193" s="100">
        <v>0.52528460902750407</v>
      </c>
      <c r="L193" s="101"/>
      <c r="M193" s="102">
        <v>192</v>
      </c>
      <c r="N193" s="123">
        <v>-0.8211868577162259</v>
      </c>
      <c r="O193" s="123">
        <v>0.80232724648264619</v>
      </c>
      <c r="P193" s="123">
        <v>-0.46178564884119366</v>
      </c>
      <c r="Q193" s="123">
        <v>-1.207225742373117</v>
      </c>
      <c r="R193" s="123">
        <v>-1.3899353571201463</v>
      </c>
      <c r="S193" s="123">
        <v>0.2703208792404122</v>
      </c>
      <c r="T193" s="123">
        <v>1.2171644329147588E-2</v>
      </c>
      <c r="U193" s="120">
        <v>-0.47973494386329091</v>
      </c>
      <c r="V193" s="120">
        <v>-0.10149815528435038</v>
      </c>
      <c r="W193" s="94">
        <v>6.3421607052205231E-2</v>
      </c>
      <c r="X193" s="56"/>
      <c r="Y193" s="95">
        <v>192</v>
      </c>
      <c r="Z193" s="120">
        <f>(幕後結果!$AB$2+幕後結果!$AB$4*幕後結果_最佳化!$N1194)*12/3</f>
        <v>-1.0678351940527804</v>
      </c>
      <c r="AA193" s="120">
        <f>(幕後結果!$AC$2+幕後結果!$AC$4*幕後結果_最佳化!$O1194)*12/3</f>
        <v>1.7087838741286345</v>
      </c>
      <c r="AB193" s="120">
        <f>(幕後結果!$AD$2+幕後結果!$AD$4*幕後結果_最佳化!$P1194)*12/3</f>
        <v>-1.8447170735197245</v>
      </c>
      <c r="AC193" s="120">
        <f>(幕後結果!$AE$2+幕後結果!$AE$4*幕後結果_最佳化!$Q1194)*12/3</f>
        <v>-0.82861183132090799</v>
      </c>
      <c r="AD193" s="120">
        <f>(幕後結果!$AF$2+幕後結果!$AF$4*幕後結果_最佳化!$R1194)*12/3</f>
        <v>-1.5555049786968993</v>
      </c>
      <c r="AE193" s="120">
        <f>(幕後結果!$AG$2+幕後結果!$AG$4*幕後結果_最佳化!$S1194)*12/3</f>
        <v>-1.0574178466868582</v>
      </c>
      <c r="AF193" s="120">
        <f>(幕後結果!$AH$2+幕後結果!$AH$4*幕後結果_最佳化!$T1194)*12/3</f>
        <v>-8.2904786513999851E-2</v>
      </c>
      <c r="AG193" s="120">
        <f>(幕後結果!$AI$2+幕後結果!$AI$4*幕後結果_最佳化!$U1194)*12/3</f>
        <v>-0.71562517759265931</v>
      </c>
      <c r="AH193" s="120">
        <f>(幕後結果!$AJ$2+幕後結果!$AJ$4*幕後結果_最佳化!$V1194)*12/3</f>
        <v>-2.9518987299722226</v>
      </c>
      <c r="AI193" s="96">
        <f>(幕後結果!$AK$2+幕後結果!$AK$4*幕後結果_最佳化!$W1194)*12/3</f>
        <v>0.23449196593333255</v>
      </c>
      <c r="AJ193" s="56"/>
      <c r="AK193" s="56"/>
      <c r="AL193" s="56"/>
      <c r="AM193" s="104">
        <v>192</v>
      </c>
      <c r="AN193" s="124">
        <f t="shared" si="27"/>
        <v>8.6130170296907532E-2</v>
      </c>
      <c r="AO193" s="124">
        <f t="shared" si="28"/>
        <v>4.0918921198706493E-2</v>
      </c>
      <c r="AP193" s="124">
        <f t="shared" si="29"/>
        <v>4.5407545263274632E-2</v>
      </c>
      <c r="AQ193" s="124">
        <f t="shared" si="30"/>
        <v>7.0616675014033722E-2</v>
      </c>
      <c r="AR193" s="124">
        <f t="shared" si="31"/>
        <v>0.109698260710312</v>
      </c>
      <c r="AS193" s="124">
        <f t="shared" si="32"/>
        <v>6.4777558900155616E-2</v>
      </c>
      <c r="AT193" s="124">
        <f t="shared" si="33"/>
        <v>0.17610274763082778</v>
      </c>
      <c r="AU193" s="124">
        <f t="shared" si="34"/>
        <v>0.16854082928011041</v>
      </c>
      <c r="AV193" s="124">
        <f t="shared" si="35"/>
        <v>0.15810916105616604</v>
      </c>
      <c r="AW193" s="124">
        <f t="shared" si="36"/>
        <v>7.9698130649505775E-2</v>
      </c>
      <c r="AX193" s="124">
        <f t="shared" si="37"/>
        <v>1</v>
      </c>
      <c r="AY193" s="124">
        <f>SUMPRODUCT(AN193:AW193,幕後結果_最佳化!$Z$1005:$AI$1005)</f>
        <v>-0.25396781612988062</v>
      </c>
      <c r="AZ193" s="124">
        <f>(SUMPRODUCT(AN193:AW193,MMULT(AN193:AW193,幕後結果!$AB$9:$AK$18)))*252</f>
        <v>5.6387382636681659E-2</v>
      </c>
      <c r="BA193" s="124">
        <f t="shared" si="38"/>
        <v>0.23746027591300753</v>
      </c>
      <c r="BB193" s="119">
        <f t="shared" si="39"/>
        <v>-1.2501788561832412</v>
      </c>
      <c r="BC193" s="56"/>
      <c r="BD193" s="56"/>
    </row>
    <row r="194" spans="1:56">
      <c r="A194" s="91">
        <v>193</v>
      </c>
      <c r="B194" s="120">
        <v>0.4257795486095155</v>
      </c>
      <c r="C194" s="120">
        <v>0.79680318652876836</v>
      </c>
      <c r="D194" s="120">
        <v>0.33302598818123719</v>
      </c>
      <c r="E194" s="120">
        <v>0.33407843303914797</v>
      </c>
      <c r="F194" s="120">
        <v>2.2712722637687977E-2</v>
      </c>
      <c r="G194" s="120">
        <v>0.54988013989475948</v>
      </c>
      <c r="H194" s="120">
        <v>0.24848393250594336</v>
      </c>
      <c r="I194" s="120">
        <v>0.60446381388063197</v>
      </c>
      <c r="J194" s="120">
        <v>0.91837415425127888</v>
      </c>
      <c r="K194" s="100">
        <v>0.59157868213743736</v>
      </c>
      <c r="L194" s="101"/>
      <c r="M194" s="102">
        <v>193</v>
      </c>
      <c r="N194" s="123">
        <v>-0.18712950230537415</v>
      </c>
      <c r="O194" s="123">
        <v>0.8302567651520909</v>
      </c>
      <c r="P194" s="123">
        <v>-0.43157273753249636</v>
      </c>
      <c r="Q194" s="123">
        <v>-0.42867897133408744</v>
      </c>
      <c r="R194" s="123">
        <v>-2.0006933615024489</v>
      </c>
      <c r="S194" s="123">
        <v>0.12535852636676503</v>
      </c>
      <c r="T194" s="123">
        <v>-0.67926832082636901</v>
      </c>
      <c r="U194" s="120">
        <v>0.26491833668304038</v>
      </c>
      <c r="V194" s="120">
        <v>1.3942183063704019</v>
      </c>
      <c r="W194" s="94">
        <v>0.2316078167142383</v>
      </c>
      <c r="X194" s="56"/>
      <c r="Y194" s="95">
        <v>193</v>
      </c>
      <c r="Z194" s="120">
        <f>(幕後結果!$AB$2+幕後結果!$AB$4*幕後結果_最佳化!$N1195)*12/3</f>
        <v>-0.28062103279351724</v>
      </c>
      <c r="AA194" s="120">
        <f>(幕後結果!$AC$2+幕後結果!$AC$4*幕後結果_最佳化!$O1195)*12/3</f>
        <v>2.15548161006449</v>
      </c>
      <c r="AB194" s="120">
        <f>(幕後結果!$AD$2+幕後結果!$AD$4*幕後結果_最佳化!$P1195)*12/3</f>
        <v>-1.1137202963122548</v>
      </c>
      <c r="AC194" s="120">
        <f>(幕後結果!$AE$2+幕後結果!$AE$4*幕後結果_最佳化!$Q1195)*12/3</f>
        <v>3.9616586061217873E-2</v>
      </c>
      <c r="AD194" s="120">
        <f>(幕後結果!$AF$2+幕後結果!$AF$4*幕後結果_最佳化!$R1195)*12/3</f>
        <v>-1.7088632046634629</v>
      </c>
      <c r="AE194" s="120">
        <f>(幕後結果!$AG$2+幕後結果!$AG$4*幕後結果_最佳化!$S1195)*12/3</f>
        <v>-1.1294015389994203</v>
      </c>
      <c r="AF194" s="120">
        <f>(幕後結果!$AH$2+幕後結果!$AH$4*幕後結果_最佳化!$T1195)*12/3</f>
        <v>-0.34637573730820775</v>
      </c>
      <c r="AG194" s="120">
        <f>(幕後結果!$AI$2+幕後結果!$AI$4*幕後結果_最佳化!$U1195)*12/3</f>
        <v>-0.4120571321306396</v>
      </c>
      <c r="AH194" s="120">
        <f>(幕後結果!$AJ$2+幕後結果!$AJ$4*幕後結果_最佳化!$V1195)*12/3</f>
        <v>-0.81751872328382091</v>
      </c>
      <c r="AI194" s="96">
        <f>(幕後結果!$AK$2+幕後結果!$AK$4*幕後結果_最佳化!$W1195)*12/3</f>
        <v>0.42068533305142886</v>
      </c>
      <c r="AJ194" s="56"/>
      <c r="AK194" s="56"/>
      <c r="AL194" s="56"/>
      <c r="AM194" s="104">
        <v>193</v>
      </c>
      <c r="AN194" s="124">
        <f t="shared" si="27"/>
        <v>3.8993757212931489E-2</v>
      </c>
      <c r="AO194" s="124">
        <f t="shared" si="28"/>
        <v>1.4045473092540733E-2</v>
      </c>
      <c r="AP194" s="124">
        <f t="shared" si="29"/>
        <v>5.968703258262921E-2</v>
      </c>
      <c r="AQ194" s="124">
        <f t="shared" si="30"/>
        <v>0.18813862649865815</v>
      </c>
      <c r="AR194" s="124">
        <f t="shared" si="31"/>
        <v>0.16732148331308291</v>
      </c>
      <c r="AS194" s="124">
        <f t="shared" si="32"/>
        <v>0.1858617753156375</v>
      </c>
      <c r="AT194" s="124">
        <f t="shared" si="33"/>
        <v>7.5088055733406933E-2</v>
      </c>
      <c r="AU194" s="124">
        <f t="shared" si="34"/>
        <v>0.10817585914825234</v>
      </c>
      <c r="AV194" s="124">
        <f t="shared" si="35"/>
        <v>0.14222541711963857</v>
      </c>
      <c r="AW194" s="124">
        <f t="shared" si="36"/>
        <v>2.0462519983221961E-2</v>
      </c>
      <c r="AX194" s="124">
        <f t="shared" si="37"/>
        <v>0.99999999999999978</v>
      </c>
      <c r="AY194" s="124">
        <f>SUMPRODUCT(AN194:AW194,幕後結果_最佳化!$Z$1005:$AI$1005)</f>
        <v>-0.42027621612063459</v>
      </c>
      <c r="AZ194" s="124">
        <f>(SUMPRODUCT(AN194:AW194,MMULT(AN194:AW194,幕後結果!$AB$9:$AK$18)))*252</f>
        <v>6.1257560129967699E-2</v>
      </c>
      <c r="BA194" s="124">
        <f t="shared" si="38"/>
        <v>0.24750264671305577</v>
      </c>
      <c r="BB194" s="119">
        <f t="shared" si="39"/>
        <v>-1.8713990426842657</v>
      </c>
      <c r="BC194" s="56"/>
      <c r="BD194" s="56"/>
    </row>
    <row r="195" spans="1:56">
      <c r="A195" s="91">
        <v>194</v>
      </c>
      <c r="B195" s="120">
        <v>0.4849327880871861</v>
      </c>
      <c r="C195" s="120">
        <v>0.18175658661830396</v>
      </c>
      <c r="D195" s="120">
        <v>0.64816041448807504</v>
      </c>
      <c r="E195" s="120">
        <v>0.89255115043425337</v>
      </c>
      <c r="F195" s="120">
        <v>0.13512309210423656</v>
      </c>
      <c r="G195" s="120">
        <v>0.21303762920802916</v>
      </c>
      <c r="H195" s="120">
        <v>6.8448320632538362E-2</v>
      </c>
      <c r="I195" s="120">
        <v>0.33416872600677072</v>
      </c>
      <c r="J195" s="120">
        <v>0.7382341437023574</v>
      </c>
      <c r="K195" s="100">
        <v>0.27517133795222337</v>
      </c>
      <c r="L195" s="101"/>
      <c r="M195" s="102">
        <v>194</v>
      </c>
      <c r="N195" s="123">
        <v>-3.7776882664049917E-2</v>
      </c>
      <c r="O195" s="123">
        <v>-0.90869115713412496</v>
      </c>
      <c r="P195" s="123">
        <v>0.38035869526610133</v>
      </c>
      <c r="Q195" s="123">
        <v>1.2402100851117694</v>
      </c>
      <c r="R195" s="123">
        <v>-1.1024957982152537</v>
      </c>
      <c r="S195" s="123">
        <v>-0.79592563816860074</v>
      </c>
      <c r="T195" s="123">
        <v>-1.4874475687729041</v>
      </c>
      <c r="U195" s="120">
        <v>-0.42843087235512156</v>
      </c>
      <c r="V195" s="120">
        <v>0.6379108528635381</v>
      </c>
      <c r="W195" s="94">
        <v>-0.59724671250148975</v>
      </c>
      <c r="X195" s="56"/>
      <c r="Y195" s="95">
        <v>194</v>
      </c>
      <c r="Z195" s="120">
        <f>(幕後結果!$AB$2+幕後結果!$AB$4*幕後結果_最佳化!$N1196)*12/3</f>
        <v>-9.5192228601765502E-2</v>
      </c>
      <c r="AA195" s="120">
        <f>(幕後結果!$AC$2+幕後結果!$AC$4*幕後結果_最佳化!$O1196)*12/3</f>
        <v>0.45802491272679519</v>
      </c>
      <c r="AB195" s="120">
        <f>(幕後結果!$AD$2+幕後結果!$AD$4*幕後結果_最佳化!$P1196)*12/3</f>
        <v>-0.82164170908845513</v>
      </c>
      <c r="AC195" s="120">
        <f>(幕後結果!$AE$2+幕後結果!$AE$4*幕後結果_最佳化!$Q1196)*12/3</f>
        <v>1.5265981048568176</v>
      </c>
      <c r="AD195" s="120">
        <f>(幕後結果!$AF$2+幕後結果!$AF$4*幕後結果_最佳化!$R1196)*12/3</f>
        <v>-1.0266887230419213</v>
      </c>
      <c r="AE195" s="120">
        <f>(幕後結果!$AG$2+幕後結果!$AG$4*幕後結果_最佳化!$S1196)*12/3</f>
        <v>-2.0583595929751075</v>
      </c>
      <c r="AF195" s="120">
        <f>(幕後結果!$AH$2+幕後結果!$AH$4*幕後結果_最佳化!$T1196)*12/3</f>
        <v>-0.90002686266584186</v>
      </c>
      <c r="AG195" s="120">
        <f>(幕後結果!$AI$2+幕後結果!$AI$4*幕後結果_最佳化!$U1196)*12/3</f>
        <v>-0.51974712787434818</v>
      </c>
      <c r="AH195" s="120">
        <f>(幕後結果!$AJ$2+幕後結果!$AJ$4*幕後結果_最佳化!$V1196)*12/3</f>
        <v>-1.1692661328188971</v>
      </c>
      <c r="AI195" s="96">
        <f>(幕後結果!$AK$2+幕後結果!$AK$4*幕後結果_最佳化!$W1196)*12/3</f>
        <v>-8.5006457253754109E-2</v>
      </c>
      <c r="AJ195" s="56"/>
      <c r="AK195" s="56"/>
      <c r="AL195" s="56"/>
      <c r="AM195" s="104">
        <v>194</v>
      </c>
      <c r="AN195" s="124">
        <f t="shared" si="27"/>
        <v>0.15866323370667387</v>
      </c>
      <c r="AO195" s="124">
        <f t="shared" si="28"/>
        <v>0.17559854895367549</v>
      </c>
      <c r="AP195" s="124">
        <f t="shared" si="29"/>
        <v>1.0792697816920539E-2</v>
      </c>
      <c r="AQ195" s="124">
        <f t="shared" si="30"/>
        <v>0.11597973283739391</v>
      </c>
      <c r="AR195" s="124">
        <f t="shared" si="31"/>
        <v>5.8353904316959318E-2</v>
      </c>
      <c r="AS195" s="124">
        <f t="shared" si="32"/>
        <v>7.3843129892254375E-2</v>
      </c>
      <c r="AT195" s="124">
        <f t="shared" si="33"/>
        <v>0.14178120142267572</v>
      </c>
      <c r="AU195" s="124">
        <f t="shared" si="34"/>
        <v>3.3274820562810656E-2</v>
      </c>
      <c r="AV195" s="124">
        <f t="shared" si="35"/>
        <v>7.9687138577815814E-2</v>
      </c>
      <c r="AW195" s="124">
        <f t="shared" si="36"/>
        <v>0.15202559191282028</v>
      </c>
      <c r="AX195" s="124">
        <f t="shared" si="37"/>
        <v>0.99999999999999989</v>
      </c>
      <c r="AY195" s="124">
        <f>SUMPRODUCT(AN195:AW195,幕後結果_最佳化!$Z$1005:$AI$1005)</f>
        <v>0.18859819382700066</v>
      </c>
      <c r="AZ195" s="124">
        <f>(SUMPRODUCT(AN195:AW195,MMULT(AN195:AW195,幕後結果!$AB$9:$AK$18)))*252</f>
        <v>6.6711166468009703E-2</v>
      </c>
      <c r="BA195" s="124">
        <f t="shared" si="38"/>
        <v>0.25828504886657627</v>
      </c>
      <c r="BB195" s="119">
        <f t="shared" si="39"/>
        <v>0.56409844265613984</v>
      </c>
      <c r="BC195" s="56"/>
      <c r="BD195" s="56"/>
    </row>
    <row r="196" spans="1:56">
      <c r="A196" s="91">
        <v>195</v>
      </c>
      <c r="B196" s="120">
        <v>0.86037989467758802</v>
      </c>
      <c r="C196" s="120">
        <v>0.91845602678382443</v>
      </c>
      <c r="D196" s="120">
        <v>0.86967144957332754</v>
      </c>
      <c r="E196" s="120">
        <v>0.36872951860257652</v>
      </c>
      <c r="F196" s="120">
        <v>0.87123305339217572</v>
      </c>
      <c r="G196" s="120">
        <v>0.83312764525652261</v>
      </c>
      <c r="H196" s="120">
        <v>9.9207996572733936E-2</v>
      </c>
      <c r="I196" s="120">
        <v>0.48485115054065853</v>
      </c>
      <c r="J196" s="120">
        <v>0.16123788631449609</v>
      </c>
      <c r="K196" s="100">
        <v>0.9713860127151912</v>
      </c>
      <c r="L196" s="101"/>
      <c r="M196" s="102">
        <v>195</v>
      </c>
      <c r="N196" s="123">
        <v>1.0820277205286253</v>
      </c>
      <c r="O196" s="123">
        <v>1.3947609228226396</v>
      </c>
      <c r="P196" s="123">
        <v>1.1248393866617994</v>
      </c>
      <c r="Q196" s="123">
        <v>-0.33522013120011873</v>
      </c>
      <c r="R196" s="123">
        <v>1.1322391775893268</v>
      </c>
      <c r="S196" s="123">
        <v>0.96659865050413318</v>
      </c>
      <c r="T196" s="123">
        <v>-1.2860775646017495</v>
      </c>
      <c r="U196" s="120">
        <v>-3.7981664508643563E-2</v>
      </c>
      <c r="V196" s="120">
        <v>-0.9893830331064003</v>
      </c>
      <c r="W196" s="94">
        <v>1.9015655555440758</v>
      </c>
      <c r="X196" s="56"/>
      <c r="Y196" s="95">
        <v>195</v>
      </c>
      <c r="Z196" s="120">
        <f>(幕後結果!$AB$2+幕後結果!$AB$4*幕後結果_最佳化!$N1197)*12/3</f>
        <v>1.295101620927634</v>
      </c>
      <c r="AA196" s="120">
        <f>(幕後結果!$AC$2+幕後結果!$AC$4*幕後結果_最佳化!$O1197)*12/3</f>
        <v>3.574862669814896</v>
      </c>
      <c r="AB196" s="120">
        <f>(幕後結果!$AD$2+幕後結果!$AD$4*幕後結果_最佳化!$P1197)*12/3</f>
        <v>2.124623709652969</v>
      </c>
      <c r="AC196" s="120">
        <f>(幕後結果!$AE$2+幕後結果!$AE$4*幕後結果_最佳化!$Q1197)*12/3</f>
        <v>0.45235474766424905</v>
      </c>
      <c r="AD196" s="120">
        <f>(幕後結果!$AF$2+幕後結果!$AF$4*幕後結果_最佳化!$R1197)*12/3</f>
        <v>0.40047498907101292</v>
      </c>
      <c r="AE196" s="120">
        <f>(幕後結果!$AG$2+幕後結果!$AG$4*幕後結果_最佳化!$S1197)*12/3</f>
        <v>1.2243030530991788</v>
      </c>
      <c r="AF196" s="120">
        <f>(幕後結果!$AH$2+幕後結果!$AH$4*幕後結果_最佳化!$T1197)*12/3</f>
        <v>0.24499337729062129</v>
      </c>
      <c r="AG196" s="120">
        <f>(幕後結果!$AI$2+幕後結果!$AI$4*幕後結果_最佳化!$U1197)*12/3</f>
        <v>-5.1945299797574285E-2</v>
      </c>
      <c r="AH196" s="120">
        <f>(幕後結果!$AJ$2+幕後結果!$AJ$4*幕後結果_最佳化!$V1197)*12/3</f>
        <v>-1.8805085622533431</v>
      </c>
      <c r="AI196" s="96">
        <f>(幕後結果!$AK$2+幕後結果!$AK$4*幕後結果_最佳化!$W1197)*12/3</f>
        <v>1.8822184321774305</v>
      </c>
      <c r="AJ196" s="56"/>
      <c r="AK196" s="56"/>
      <c r="AL196" s="56"/>
      <c r="AM196" s="104">
        <v>195</v>
      </c>
      <c r="AN196" s="124">
        <f t="shared" ref="AN196:AN259" si="40">B1197/SUM($B1197:$K1197)</f>
        <v>0.11093586675767599</v>
      </c>
      <c r="AO196" s="124">
        <f t="shared" ref="AO196:AO259" si="41">C1197/SUM($B1197:$K1197)</f>
        <v>1.0425447397460248E-2</v>
      </c>
      <c r="AP196" s="124">
        <f t="shared" ref="AP196:AP259" si="42">D1197/SUM($B1197:$K1197)</f>
        <v>3.9646579487687253E-2</v>
      </c>
      <c r="AQ196" s="124">
        <f t="shared" ref="AQ196:AQ259" si="43">E1197/SUM($B1197:$K1197)</f>
        <v>0.12707557379324502</v>
      </c>
      <c r="AR196" s="124">
        <f t="shared" ref="AR196:AR259" si="44">F1197/SUM($B1197:$K1197)</f>
        <v>0.10743383237552966</v>
      </c>
      <c r="AS196" s="124">
        <f t="shared" ref="AS196:AS259" si="45">G1197/SUM($B1197:$K1197)</f>
        <v>0.15480085240849981</v>
      </c>
      <c r="AT196" s="124">
        <f t="shared" ref="AT196:AT259" si="46">H1197/SUM($B1197:$K1197)</f>
        <v>0.16098472701425642</v>
      </c>
      <c r="AU196" s="124">
        <f t="shared" ref="AU196:AU259" si="47">I1197/SUM($B1197:$K1197)</f>
        <v>2.4133810214374194E-2</v>
      </c>
      <c r="AV196" s="124">
        <f t="shared" ref="AV196:AV259" si="48">J1197/SUM($B1197:$K1197)</f>
        <v>0.14308515903518579</v>
      </c>
      <c r="AW196" s="124">
        <f t="shared" ref="AW196:AW259" si="49">K1197/SUM($B1197:$K1197)</f>
        <v>0.12147815151608564</v>
      </c>
      <c r="AX196" s="124">
        <f t="shared" ref="AX196:AX259" si="50">SUM(AN196:AW196)</f>
        <v>1</v>
      </c>
      <c r="AY196" s="124">
        <f>SUMPRODUCT(AN196:AW196,幕後結果_最佳化!$Z$1005:$AI$1005)</f>
        <v>-0.26126074877652894</v>
      </c>
      <c r="AZ196" s="124">
        <f>(SUMPRODUCT(AN196:AW196,MMULT(AN196:AW196,幕後結果!$AB$9:$AK$18)))*252</f>
        <v>6.6397094363041295E-2</v>
      </c>
      <c r="BA196" s="124">
        <f t="shared" ref="BA196:BA259" si="51">AZ196^0.5</f>
        <v>0.25767633644368915</v>
      </c>
      <c r="BB196" s="119">
        <f t="shared" ref="BB196:BB259" si="52">(AY196-$BC$2)/$BA196</f>
        <v>-1.1803984524710058</v>
      </c>
      <c r="BC196" s="56"/>
      <c r="BD196" s="56"/>
    </row>
    <row r="197" spans="1:56">
      <c r="A197" s="91">
        <v>196</v>
      </c>
      <c r="B197" s="120">
        <v>0.62184929508928155</v>
      </c>
      <c r="C197" s="120">
        <v>0.92006294319560933</v>
      </c>
      <c r="D197" s="120">
        <v>0.34615153184867387</v>
      </c>
      <c r="E197" s="120">
        <v>0.42718417111573737</v>
      </c>
      <c r="F197" s="120">
        <v>0.18743287313412926</v>
      </c>
      <c r="G197" s="120">
        <v>0.14802308491638905</v>
      </c>
      <c r="H197" s="120">
        <v>0.18335312935389947</v>
      </c>
      <c r="I197" s="120">
        <v>0.54151947915522758</v>
      </c>
      <c r="J197" s="120">
        <v>0.2965350074630706</v>
      </c>
      <c r="K197" s="100">
        <v>9.6213805342310499E-2</v>
      </c>
      <c r="L197" s="101"/>
      <c r="M197" s="102">
        <v>196</v>
      </c>
      <c r="N197" s="123">
        <v>0.31034132335634229</v>
      </c>
      <c r="O197" s="123">
        <v>1.40549507228385</v>
      </c>
      <c r="P197" s="123">
        <v>-0.39573156940305521</v>
      </c>
      <c r="Q197" s="123">
        <v>-0.18354764011442712</v>
      </c>
      <c r="R197" s="123">
        <v>-0.88739598146673659</v>
      </c>
      <c r="S197" s="123">
        <v>-1.0449498036021572</v>
      </c>
      <c r="T197" s="123">
        <v>-0.90266021324844004</v>
      </c>
      <c r="U197" s="120">
        <v>0.10426249325832231</v>
      </c>
      <c r="V197" s="120">
        <v>-0.53439248833417352</v>
      </c>
      <c r="W197" s="94">
        <v>-1.3034311410153494</v>
      </c>
      <c r="X197" s="56"/>
      <c r="Y197" s="95">
        <v>196</v>
      </c>
      <c r="Z197" s="120">
        <f>(幕後結果!$AB$2+幕後結果!$AB$4*幕後結果_最佳化!$N1198)*12/3</f>
        <v>0.33701406824633223</v>
      </c>
      <c r="AA197" s="120">
        <f>(幕後結果!$AC$2+幕後結果!$AC$4*幕後結果_最佳化!$O1198)*12/3</f>
        <v>3.0773947744097607</v>
      </c>
      <c r="AB197" s="120">
        <f>(幕後結果!$AD$2+幕後結果!$AD$4*幕後結果_最佳化!$P1198)*12/3</f>
        <v>-0.29863713848636442</v>
      </c>
      <c r="AC197" s="120">
        <f>(幕後結果!$AE$2+幕後結果!$AE$4*幕後結果_最佳化!$Q1198)*12/3</f>
        <v>0.39787564096633332</v>
      </c>
      <c r="AD197" s="120">
        <f>(幕後結果!$AF$2+幕後結果!$AF$4*幕後結果_最佳化!$R1198)*12/3</f>
        <v>-0.86849406928393069</v>
      </c>
      <c r="AE197" s="120">
        <f>(幕後結果!$AG$2+幕後結果!$AG$4*幕後結果_最佳化!$S1198)*12/3</f>
        <v>-1.8314029840896595</v>
      </c>
      <c r="AF197" s="120">
        <f>(幕後結果!$AH$2+幕後結果!$AH$4*幕後結果_最佳化!$T1198)*12/3</f>
        <v>-0.34925792053963806</v>
      </c>
      <c r="AG197" s="120">
        <f>(幕後結果!$AI$2+幕後結果!$AI$4*幕後結果_最佳化!$U1198)*12/3</f>
        <v>-0.36081810685272581</v>
      </c>
      <c r="AH197" s="120">
        <f>(幕後結果!$AJ$2+幕後結果!$AJ$4*幕後結果_最佳化!$V1198)*12/3</f>
        <v>-3.2814781375525057</v>
      </c>
      <c r="AI197" s="96">
        <f>(幕後結果!$AK$2+幕後結果!$AK$4*幕後結果_最佳化!$W1198)*12/3</f>
        <v>-4.6648162975361229E-3</v>
      </c>
      <c r="AJ197" s="56"/>
      <c r="AK197" s="56"/>
      <c r="AL197" s="56"/>
      <c r="AM197" s="104">
        <v>196</v>
      </c>
      <c r="AN197" s="124">
        <f t="shared" si="40"/>
        <v>5.2240856393949682E-3</v>
      </c>
      <c r="AO197" s="124">
        <f t="shared" si="41"/>
        <v>8.8320380744090668E-2</v>
      </c>
      <c r="AP197" s="124">
        <f t="shared" si="42"/>
        <v>0.12049314615161694</v>
      </c>
      <c r="AQ197" s="124">
        <f t="shared" si="43"/>
        <v>0.21048136213785834</v>
      </c>
      <c r="AR197" s="124">
        <f t="shared" si="44"/>
        <v>9.4275897191170785E-2</v>
      </c>
      <c r="AS197" s="124">
        <f t="shared" si="45"/>
        <v>4.4913649185794234E-2</v>
      </c>
      <c r="AT197" s="124">
        <f t="shared" si="46"/>
        <v>0.26395134980546203</v>
      </c>
      <c r="AU197" s="124">
        <f t="shared" si="47"/>
        <v>1.8321665869928297E-2</v>
      </c>
      <c r="AV197" s="124">
        <f t="shared" si="48"/>
        <v>7.4468124578696393E-2</v>
      </c>
      <c r="AW197" s="124">
        <f t="shared" si="49"/>
        <v>7.9550338695987363E-2</v>
      </c>
      <c r="AX197" s="124">
        <f t="shared" si="50"/>
        <v>1</v>
      </c>
      <c r="AY197" s="124">
        <f>SUMPRODUCT(AN197:AW197,幕後結果_最佳化!$Z$1005:$AI$1005)</f>
        <v>6.0632594817549124E-2</v>
      </c>
      <c r="AZ197" s="124">
        <f>(SUMPRODUCT(AN197:AW197,MMULT(AN197:AW197,幕後結果!$AB$9:$AK$18)))*252</f>
        <v>7.1814136841917481E-2</v>
      </c>
      <c r="BA197" s="124">
        <f t="shared" si="51"/>
        <v>0.26798159795388465</v>
      </c>
      <c r="BB197" s="119">
        <f t="shared" si="52"/>
        <v>6.61709421577545E-2</v>
      </c>
      <c r="BC197" s="56"/>
      <c r="BD197" s="56"/>
    </row>
    <row r="198" spans="1:56">
      <c r="A198" s="91">
        <v>197</v>
      </c>
      <c r="B198" s="120">
        <v>0.51030357112177072</v>
      </c>
      <c r="C198" s="120">
        <v>0.17547472865593283</v>
      </c>
      <c r="D198" s="120">
        <v>0.16322159422883487</v>
      </c>
      <c r="E198" s="120">
        <v>0.98357583428145023</v>
      </c>
      <c r="F198" s="120">
        <v>0.59192664242306647</v>
      </c>
      <c r="G198" s="120">
        <v>0.63138966223806525</v>
      </c>
      <c r="H198" s="120">
        <v>0.8299880577199914</v>
      </c>
      <c r="I198" s="120">
        <v>8.4908656917693781E-2</v>
      </c>
      <c r="J198" s="120">
        <v>0.11974426476473221</v>
      </c>
      <c r="K198" s="100">
        <v>0.86488823549996652</v>
      </c>
      <c r="L198" s="101"/>
      <c r="M198" s="102">
        <v>197</v>
      </c>
      <c r="N198" s="123">
        <v>2.5830094695874314E-2</v>
      </c>
      <c r="O198" s="123">
        <v>-0.9327492354358029</v>
      </c>
      <c r="P198" s="123">
        <v>-0.98130331507232149</v>
      </c>
      <c r="Q198" s="123">
        <v>2.13393219700222</v>
      </c>
      <c r="R198" s="123">
        <v>0.23250382697852628</v>
      </c>
      <c r="S198" s="123">
        <v>0.33553615571688927</v>
      </c>
      <c r="T198" s="123">
        <v>0.95411806150754763</v>
      </c>
      <c r="U198" s="120">
        <v>-1.3727910502174716</v>
      </c>
      <c r="V198" s="120">
        <v>-1.1762661709487339</v>
      </c>
      <c r="W198" s="94">
        <v>1.1025479395686697</v>
      </c>
      <c r="X198" s="56"/>
      <c r="Y198" s="95">
        <v>197</v>
      </c>
      <c r="Z198" s="120">
        <f>(幕後結果!$AB$2+幕後結果!$AB$4*幕後結果_最佳化!$N1199)*12/3</f>
        <v>-1.6220960615789357E-2</v>
      </c>
      <c r="AA198" s="120">
        <f>(幕後結果!$AC$2+幕後結果!$AC$4*幕後結果_最佳化!$O1199)*12/3</f>
        <v>0.47509715412813397</v>
      </c>
      <c r="AB198" s="120">
        <f>(幕後結果!$AD$2+幕後結果!$AD$4*幕後結果_最佳化!$P1199)*12/3</f>
        <v>-2.1869228096513349</v>
      </c>
      <c r="AC198" s="120">
        <f>(幕後結果!$AE$2+幕後結果!$AE$4*幕後結果_最佳化!$Q1199)*12/3</f>
        <v>2.3657183662273704</v>
      </c>
      <c r="AD198" s="120">
        <f>(幕後結果!$AF$2+幕後結果!$AF$4*幕後結果_最佳化!$R1199)*12/3</f>
        <v>-3.302722424437482E-2</v>
      </c>
      <c r="AE198" s="120">
        <f>(幕後結果!$AG$2+幕後結果!$AG$4*幕後結果_最佳化!$S1199)*12/3</f>
        <v>-0.8699244678727539</v>
      </c>
      <c r="AF198" s="120">
        <f>(幕後結果!$AH$2+幕後結果!$AH$4*幕後結果_最佳化!$T1199)*12/3</f>
        <v>1.7080845538357983</v>
      </c>
      <c r="AG198" s="120">
        <f>(幕後結果!$AI$2+幕後結果!$AI$4*幕後結果_最佳化!$U1199)*12/3</f>
        <v>-0.65551261618273271</v>
      </c>
      <c r="AH198" s="120">
        <f>(幕後結果!$AJ$2+幕後結果!$AJ$4*幕後結果_最佳化!$V1199)*12/3</f>
        <v>-3.1807909699055288</v>
      </c>
      <c r="AI198" s="96">
        <f>(幕後結果!$AK$2+幕後結果!$AK$4*幕後結果_最佳化!$W1199)*12/3</f>
        <v>0.8374322896761871</v>
      </c>
      <c r="AJ198" s="56"/>
      <c r="AK198" s="56"/>
      <c r="AL198" s="56"/>
      <c r="AM198" s="104">
        <v>197</v>
      </c>
      <c r="AN198" s="124">
        <f t="shared" si="40"/>
        <v>0.17841201774486504</v>
      </c>
      <c r="AO198" s="124">
        <f t="shared" si="41"/>
        <v>0.17848054747288733</v>
      </c>
      <c r="AP198" s="124">
        <f t="shared" si="42"/>
        <v>9.5777143578451865E-2</v>
      </c>
      <c r="AQ198" s="124">
        <f t="shared" si="43"/>
        <v>0.10428642364750737</v>
      </c>
      <c r="AR198" s="124">
        <f t="shared" si="44"/>
        <v>0.10473117983554824</v>
      </c>
      <c r="AS198" s="124">
        <f t="shared" si="45"/>
        <v>2.4468943892047675E-2</v>
      </c>
      <c r="AT198" s="124">
        <f t="shared" si="46"/>
        <v>5.1005059277864449E-3</v>
      </c>
      <c r="AU198" s="124">
        <f t="shared" si="47"/>
        <v>0.13088503006048255</v>
      </c>
      <c r="AV198" s="124">
        <f t="shared" si="48"/>
        <v>3.022637982363088E-2</v>
      </c>
      <c r="AW198" s="124">
        <f t="shared" si="49"/>
        <v>0.14763182801679262</v>
      </c>
      <c r="AX198" s="124">
        <f t="shared" si="50"/>
        <v>1</v>
      </c>
      <c r="AY198" s="124">
        <f>SUMPRODUCT(AN198:AW198,幕後結果_最佳化!$Z$1005:$AI$1005)</f>
        <v>0.13004560058809875</v>
      </c>
      <c r="AZ198" s="124">
        <f>(SUMPRODUCT(AN198:AW198,MMULT(AN198:AW198,幕後結果!$AB$9:$AK$18)))*252</f>
        <v>6.8738817304174429E-2</v>
      </c>
      <c r="BA198" s="124">
        <f t="shared" si="51"/>
        <v>0.26218088661108463</v>
      </c>
      <c r="BB198" s="119">
        <f t="shared" si="52"/>
        <v>0.33238731363880575</v>
      </c>
      <c r="BC198" s="56"/>
      <c r="BD198" s="56"/>
    </row>
    <row r="199" spans="1:56">
      <c r="A199" s="91">
        <v>198</v>
      </c>
      <c r="B199" s="120">
        <v>0.12421452836586799</v>
      </c>
      <c r="C199" s="120">
        <v>0.10560048828159574</v>
      </c>
      <c r="D199" s="120">
        <v>0.6321202094488827</v>
      </c>
      <c r="E199" s="120">
        <v>6.8801098092270419E-2</v>
      </c>
      <c r="F199" s="120">
        <v>0.48784046259838454</v>
      </c>
      <c r="G199" s="120">
        <v>0.57474120255047501</v>
      </c>
      <c r="H199" s="120">
        <v>0.90420712292461314</v>
      </c>
      <c r="I199" s="120">
        <v>0.79469121420765454</v>
      </c>
      <c r="J199" s="120">
        <v>0.39409964607721837</v>
      </c>
      <c r="K199" s="100">
        <v>0.58893575752118377</v>
      </c>
      <c r="L199" s="101"/>
      <c r="M199" s="102">
        <v>198</v>
      </c>
      <c r="N199" s="123">
        <v>-1.1541734706268629</v>
      </c>
      <c r="O199" s="123">
        <v>-1.2502698819952707</v>
      </c>
      <c r="P199" s="123">
        <v>0.33747403668196319</v>
      </c>
      <c r="Q199" s="123">
        <v>-1.4847796806851445</v>
      </c>
      <c r="R199" s="123">
        <v>-3.0484161006812758E-2</v>
      </c>
      <c r="S199" s="123">
        <v>0.18845805331826129</v>
      </c>
      <c r="T199" s="123">
        <v>1.3059023887802854</v>
      </c>
      <c r="U199" s="120">
        <v>0.82280732310897786</v>
      </c>
      <c r="V199" s="120">
        <v>-0.26864966167755538</v>
      </c>
      <c r="W199" s="94">
        <v>0.22480820220815809</v>
      </c>
      <c r="X199" s="56"/>
      <c r="Y199" s="95">
        <v>198</v>
      </c>
      <c r="Z199" s="120">
        <f>(幕後結果!$AB$2+幕後結果!$AB$4*幕後結果_最佳化!$N1200)*12/3</f>
        <v>-1.4812548554699339</v>
      </c>
      <c r="AA199" s="120">
        <f>(幕後結果!$AC$2+幕後結果!$AC$4*幕後結果_最佳化!$O1200)*12/3</f>
        <v>-0.63046029840672602</v>
      </c>
      <c r="AB199" s="120">
        <f>(幕後結果!$AD$2+幕後結果!$AD$4*幕後結果_最佳化!$P1200)*12/3</f>
        <v>-2.2188752200449553</v>
      </c>
      <c r="AC199" s="120">
        <f>(幕後結果!$AE$2+幕後結果!$AE$4*幕後結果_最佳化!$Q1200)*12/3</f>
        <v>-1.1802906510346829</v>
      </c>
      <c r="AD199" s="120">
        <f>(幕後結果!$AF$2+幕後結果!$AF$4*幕後結果_最佳化!$R1200)*12/3</f>
        <v>-1.0555576752195837</v>
      </c>
      <c r="AE199" s="120">
        <f>(幕後結果!$AG$2+幕後結果!$AG$4*幕後結果_最佳化!$S1200)*12/3</f>
        <v>-1.1292591379209229</v>
      </c>
      <c r="AF199" s="120">
        <f>(幕後結果!$AH$2+幕後結果!$AH$4*幕後結果_最佳化!$T1200)*12/3</f>
        <v>0.61626767125760229</v>
      </c>
      <c r="AG199" s="120">
        <f>(幕後結果!$AI$2+幕後結果!$AI$4*幕後結果_最佳化!$U1200)*12/3</f>
        <v>-0.22493471672512891</v>
      </c>
      <c r="AH199" s="120">
        <f>(幕後結果!$AJ$2+幕後結果!$AJ$4*幕後結果_最佳化!$V1200)*12/3</f>
        <v>-2.0069798752930641</v>
      </c>
      <c r="AI199" s="96">
        <f>(幕後結果!$AK$2+幕後結果!$AK$4*幕後結果_最佳化!$W1200)*12/3</f>
        <v>0.78977078168582082</v>
      </c>
      <c r="AJ199" s="56"/>
      <c r="AK199" s="56"/>
      <c r="AL199" s="56"/>
      <c r="AM199" s="104">
        <v>198</v>
      </c>
      <c r="AN199" s="124">
        <f t="shared" si="40"/>
        <v>3.1092730309197542E-2</v>
      </c>
      <c r="AO199" s="124">
        <f t="shared" si="41"/>
        <v>4.3081644177836352E-2</v>
      </c>
      <c r="AP199" s="124">
        <f t="shared" si="42"/>
        <v>5.0158989394196281E-2</v>
      </c>
      <c r="AQ199" s="124">
        <f t="shared" si="43"/>
        <v>3.3387428367051088E-2</v>
      </c>
      <c r="AR199" s="124">
        <f t="shared" si="44"/>
        <v>0.15022927402904163</v>
      </c>
      <c r="AS199" s="124">
        <f t="shared" si="45"/>
        <v>0.16276193537726494</v>
      </c>
      <c r="AT199" s="124">
        <f t="shared" si="46"/>
        <v>8.3162959284975926E-2</v>
      </c>
      <c r="AU199" s="124">
        <f t="shared" si="47"/>
        <v>0.1311311247594768</v>
      </c>
      <c r="AV199" s="124">
        <f t="shared" si="48"/>
        <v>0.157441373127197</v>
      </c>
      <c r="AW199" s="124">
        <f t="shared" si="49"/>
        <v>0.15755254117376238</v>
      </c>
      <c r="AX199" s="124">
        <f t="shared" si="50"/>
        <v>0.99999999999999989</v>
      </c>
      <c r="AY199" s="124">
        <f>SUMPRODUCT(AN199:AW199,幕後結果_最佳化!$Z$1005:$AI$1005)</f>
        <v>-0.34861508686295939</v>
      </c>
      <c r="AZ199" s="124">
        <f>(SUMPRODUCT(AN199:AW199,MMULT(AN199:AW199,幕後結果!$AB$9:$AK$18)))*252</f>
        <v>5.5565168358571414E-2</v>
      </c>
      <c r="BA199" s="124">
        <f t="shared" si="51"/>
        <v>0.23572265134808623</v>
      </c>
      <c r="BB199" s="119">
        <f t="shared" si="52"/>
        <v>-1.6609141489963051</v>
      </c>
      <c r="BC199" s="56"/>
      <c r="BD199" s="56"/>
    </row>
    <row r="200" spans="1:56">
      <c r="A200" s="91">
        <v>199</v>
      </c>
      <c r="B200" s="120">
        <v>0.41120358121616252</v>
      </c>
      <c r="C200" s="120">
        <v>0.83142236481802967</v>
      </c>
      <c r="D200" s="120">
        <v>0.95370942246986212</v>
      </c>
      <c r="E200" s="120">
        <v>6.7142209700776778E-2</v>
      </c>
      <c r="F200" s="120">
        <v>0.26504156039974647</v>
      </c>
      <c r="G200" s="120">
        <v>0.25473276689822355</v>
      </c>
      <c r="H200" s="120">
        <v>0.50287224519682439</v>
      </c>
      <c r="I200" s="120">
        <v>0.84137588155085563</v>
      </c>
      <c r="J200" s="120">
        <v>0.21713150361383171</v>
      </c>
      <c r="K200" s="100">
        <v>0.76478385024813678</v>
      </c>
      <c r="L200" s="101"/>
      <c r="M200" s="102">
        <v>199</v>
      </c>
      <c r="N200" s="123">
        <v>-0.22445000790565622</v>
      </c>
      <c r="O200" s="123">
        <v>0.95980121570813526</v>
      </c>
      <c r="P200" s="123">
        <v>1.6819364942888699</v>
      </c>
      <c r="Q200" s="123">
        <v>-1.4974184157664527</v>
      </c>
      <c r="R200" s="123">
        <v>-0.627879134374279</v>
      </c>
      <c r="S200" s="123">
        <v>-0.65967013821596088</v>
      </c>
      <c r="T200" s="123">
        <v>7.199713222116471E-3</v>
      </c>
      <c r="U200" s="120">
        <v>1.0001286828636191</v>
      </c>
      <c r="V200" s="120">
        <v>-0.78191758926695332</v>
      </c>
      <c r="W200" s="94">
        <v>0.72177585003817213</v>
      </c>
      <c r="X200" s="56"/>
      <c r="Y200" s="95">
        <v>199</v>
      </c>
      <c r="Z200" s="120">
        <f>(幕後結果!$AB$2+幕後結果!$AB$4*幕後結果_最佳化!$N1201)*12/3</f>
        <v>-0.32695632133355912</v>
      </c>
      <c r="AA200" s="120">
        <f>(幕後結果!$AC$2+幕後結果!$AC$4*幕後結果_最佳化!$O1201)*12/3</f>
        <v>2.264672645436276</v>
      </c>
      <c r="AB200" s="120">
        <f>(幕後結果!$AD$2+幕後結果!$AD$4*幕後結果_最佳化!$P1201)*12/3</f>
        <v>1.1101583215190174</v>
      </c>
      <c r="AC200" s="120">
        <f>(幕後結果!$AE$2+幕後結果!$AE$4*幕後結果_最佳化!$Q1201)*12/3</f>
        <v>-0.96750691794369981</v>
      </c>
      <c r="AD200" s="120">
        <f>(幕後結果!$AF$2+幕後結果!$AF$4*幕後結果_最佳化!$R1201)*12/3</f>
        <v>-1.0783207251817437</v>
      </c>
      <c r="AE200" s="120">
        <f>(幕後結果!$AG$2+幕後結果!$AG$4*幕後結果_最佳化!$S1201)*12/3</f>
        <v>-1.2306697569309852</v>
      </c>
      <c r="AF200" s="120">
        <f>(幕後結果!$AH$2+幕後結果!$AH$4*幕後結果_最佳化!$T1201)*12/3</f>
        <v>8.291016401512219E-2</v>
      </c>
      <c r="AG200" s="120">
        <f>(幕後結果!$AI$2+幕後結果!$AI$4*幕後結果_最佳化!$U1201)*12/3</f>
        <v>-0.12063857619186258</v>
      </c>
      <c r="AH200" s="120">
        <f>(幕後結果!$AJ$2+幕後結果!$AJ$4*幕後結果_最佳化!$V1201)*12/3</f>
        <v>-2.7652642221311523</v>
      </c>
      <c r="AI200" s="96">
        <f>(幕後結果!$AK$2+幕後結果!$AK$4*幕後結果_最佳化!$W1201)*12/3</f>
        <v>1.2912165062789778</v>
      </c>
      <c r="AJ200" s="56"/>
      <c r="AK200" s="56"/>
      <c r="AL200" s="56"/>
      <c r="AM200" s="104">
        <v>199</v>
      </c>
      <c r="AN200" s="124">
        <f t="shared" si="40"/>
        <v>0.11099179673231835</v>
      </c>
      <c r="AO200" s="124">
        <f t="shared" si="41"/>
        <v>0.11300473870678232</v>
      </c>
      <c r="AP200" s="124">
        <f t="shared" si="42"/>
        <v>9.0190617050134675E-2</v>
      </c>
      <c r="AQ200" s="124">
        <f t="shared" si="43"/>
        <v>9.8907759480574217E-2</v>
      </c>
      <c r="AR200" s="124">
        <f t="shared" si="44"/>
        <v>1.1898876409923407E-2</v>
      </c>
      <c r="AS200" s="124">
        <f t="shared" si="45"/>
        <v>0.13592501109121716</v>
      </c>
      <c r="AT200" s="124">
        <f t="shared" si="46"/>
        <v>0.14648349175654937</v>
      </c>
      <c r="AU200" s="124">
        <f t="shared" si="47"/>
        <v>0.1036203762629186</v>
      </c>
      <c r="AV200" s="124">
        <f t="shared" si="48"/>
        <v>9.3325571478419356E-2</v>
      </c>
      <c r="AW200" s="124">
        <f t="shared" si="49"/>
        <v>9.5651761031162519E-2</v>
      </c>
      <c r="AX200" s="124">
        <f t="shared" si="50"/>
        <v>1</v>
      </c>
      <c r="AY200" s="124">
        <f>SUMPRODUCT(AN200:AW200,幕後結果_最佳化!$Z$1005:$AI$1005)</f>
        <v>-7.6650173891173345E-2</v>
      </c>
      <c r="AZ200" s="124">
        <f>(SUMPRODUCT(AN200:AW200,MMULT(AN200:AW200,幕後結果!$AB$9:$AK$18)))*252</f>
        <v>7.1587674178799979E-2</v>
      </c>
      <c r="BA200" s="124">
        <f t="shared" si="51"/>
        <v>0.26755873033560312</v>
      </c>
      <c r="BB200" s="119">
        <f t="shared" si="52"/>
        <v>-0.44681843773596802</v>
      </c>
      <c r="BC200" s="56"/>
      <c r="BD200" s="56"/>
    </row>
    <row r="201" spans="1:56">
      <c r="A201" s="91">
        <v>200</v>
      </c>
      <c r="B201" s="120">
        <v>0.33421459709250234</v>
      </c>
      <c r="C201" s="120">
        <v>0.26815106752677464</v>
      </c>
      <c r="D201" s="120">
        <v>2.5972731444567687E-2</v>
      </c>
      <c r="E201" s="120">
        <v>0.22724780228231634</v>
      </c>
      <c r="F201" s="120">
        <v>0.1968419564043411</v>
      </c>
      <c r="G201" s="120">
        <v>0.51267483346121523</v>
      </c>
      <c r="H201" s="120">
        <v>0.84195987868304512</v>
      </c>
      <c r="I201" s="120">
        <v>0.64978259868955446</v>
      </c>
      <c r="J201" s="120">
        <v>0.30644218773047793</v>
      </c>
      <c r="K201" s="100">
        <v>0.78213797908429039</v>
      </c>
      <c r="L201" s="101"/>
      <c r="M201" s="102">
        <v>200</v>
      </c>
      <c r="N201" s="123">
        <v>-0.42830484197091812</v>
      </c>
      <c r="O201" s="123">
        <v>-0.61841451063442954</v>
      </c>
      <c r="P201" s="123">
        <v>-1.9435854410546065</v>
      </c>
      <c r="Q201" s="123">
        <v>-0.74794123416669966</v>
      </c>
      <c r="R201" s="123">
        <v>-0.85295562513931233</v>
      </c>
      <c r="S201" s="123">
        <v>3.1776442790078206E-2</v>
      </c>
      <c r="T201" s="123">
        <v>1.0025454174143051</v>
      </c>
      <c r="U201" s="120">
        <v>0.38473359457372208</v>
      </c>
      <c r="V201" s="120">
        <v>-0.5059605054545866</v>
      </c>
      <c r="W201" s="94">
        <v>0.77943410217377262</v>
      </c>
      <c r="X201" s="56"/>
      <c r="Y201" s="95">
        <v>200</v>
      </c>
      <c r="Z201" s="120">
        <f>(幕後結果!$AB$2+幕後結果!$AB$4*幕後結果_最佳化!$N1202)*12/3</f>
        <v>-0.5800523714745538</v>
      </c>
      <c r="AA201" s="120">
        <f>(幕後結果!$AC$2+幕後結果!$AC$4*幕後結果_最佳化!$O1202)*12/3</f>
        <v>0.50044136603400202</v>
      </c>
      <c r="AB201" s="120">
        <f>(幕後結果!$AD$2+幕後結果!$AD$4*幕後結果_最佳化!$P1202)*12/3</f>
        <v>-3.5561397785053708</v>
      </c>
      <c r="AC201" s="120">
        <f>(幕後結果!$AE$2+幕後結果!$AE$4*幕後結果_最佳化!$Q1202)*12/3</f>
        <v>-0.25533140340711358</v>
      </c>
      <c r="AD201" s="120">
        <f>(幕後結果!$AF$2+幕後結果!$AF$4*幕後結果_最佳化!$R1202)*12/3</f>
        <v>-1.2587801849596627</v>
      </c>
      <c r="AE201" s="120">
        <f>(幕後結果!$AG$2+幕後結果!$AG$4*幕後結果_最佳化!$S1202)*12/3</f>
        <v>-1.5051618487290883</v>
      </c>
      <c r="AF201" s="120">
        <f>(幕後結果!$AH$2+幕後結果!$AH$4*幕後結果_最佳化!$T1202)*12/3</f>
        <v>0.60584713818675273</v>
      </c>
      <c r="AG201" s="120">
        <f>(幕後結果!$AI$2+幕後結果!$AI$4*幕後結果_最佳化!$U1202)*12/3</f>
        <v>-0.41193641120105662</v>
      </c>
      <c r="AH201" s="120">
        <f>(幕後結果!$AJ$2+幕後結果!$AJ$4*幕後結果_最佳化!$V1202)*12/3</f>
        <v>-3.2570404467151417</v>
      </c>
      <c r="AI201" s="96">
        <f>(幕後結果!$AK$2+幕後結果!$AK$4*幕後結果_最佳化!$W1202)*12/3</f>
        <v>0.70219472164206087</v>
      </c>
      <c r="AJ201" s="56"/>
      <c r="AK201" s="56"/>
      <c r="AL201" s="56"/>
      <c r="AM201" s="104">
        <v>200</v>
      </c>
      <c r="AN201" s="124">
        <f t="shared" si="40"/>
        <v>0.12775866213763221</v>
      </c>
      <c r="AO201" s="124">
        <f t="shared" si="41"/>
        <v>8.4579232122123996E-2</v>
      </c>
      <c r="AP201" s="124">
        <f t="shared" si="42"/>
        <v>6.9366893258243967E-2</v>
      </c>
      <c r="AQ201" s="124">
        <f t="shared" si="43"/>
        <v>5.5859980657879997E-2</v>
      </c>
      <c r="AR201" s="124">
        <f t="shared" si="44"/>
        <v>0.13823388605930748</v>
      </c>
      <c r="AS201" s="124">
        <f t="shared" si="45"/>
        <v>0.17576842724368227</v>
      </c>
      <c r="AT201" s="124">
        <f t="shared" si="46"/>
        <v>7.3540095617945153E-2</v>
      </c>
      <c r="AU201" s="124">
        <f t="shared" si="47"/>
        <v>8.9039264701384402E-2</v>
      </c>
      <c r="AV201" s="124">
        <f t="shared" si="48"/>
        <v>5.7074947769914335E-2</v>
      </c>
      <c r="AW201" s="124">
        <f t="shared" si="49"/>
        <v>0.1287786104318859</v>
      </c>
      <c r="AX201" s="124">
        <f t="shared" si="50"/>
        <v>0.99999999999999956</v>
      </c>
      <c r="AY201" s="124">
        <f>SUMPRODUCT(AN201:AW201,幕後結果_最佳化!$Z$1005:$AI$1005)</f>
        <v>-0.15889373215194685</v>
      </c>
      <c r="AZ201" s="124">
        <f>(SUMPRODUCT(AN201:AW201,MMULT(AN201:AW201,幕後結果!$AB$9:$AK$18)))*252</f>
        <v>6.1592730743838781E-2</v>
      </c>
      <c r="BA201" s="124">
        <f t="shared" si="51"/>
        <v>0.24817882815389145</v>
      </c>
      <c r="BB201" s="119">
        <f t="shared" si="52"/>
        <v>-0.81309809403571687</v>
      </c>
      <c r="BC201" s="56"/>
      <c r="BD201" s="56"/>
    </row>
    <row r="202" spans="1:56">
      <c r="A202" s="91">
        <v>201</v>
      </c>
      <c r="B202" s="120">
        <v>0.98016112071245742</v>
      </c>
      <c r="C202" s="120">
        <v>2.851959860340858E-2</v>
      </c>
      <c r="D202" s="120">
        <v>0.81838245761888873</v>
      </c>
      <c r="E202" s="120">
        <v>0.73502516068357471</v>
      </c>
      <c r="F202" s="120">
        <v>0.26971733314487589</v>
      </c>
      <c r="G202" s="120">
        <v>0.6266910831050474</v>
      </c>
      <c r="H202" s="120">
        <v>0.48860102274680561</v>
      </c>
      <c r="I202" s="120">
        <v>0.28800453367622425</v>
      </c>
      <c r="J202" s="120">
        <v>0.26075813084664601</v>
      </c>
      <c r="K202" s="100">
        <v>0.1554386316327836</v>
      </c>
      <c r="L202" s="101"/>
      <c r="M202" s="102">
        <v>201</v>
      </c>
      <c r="N202" s="123">
        <v>2.057088033488057</v>
      </c>
      <c r="O202" s="123">
        <v>-1.9030103309795983</v>
      </c>
      <c r="P202" s="123">
        <v>0.90921796182088777</v>
      </c>
      <c r="Q202" s="123">
        <v>0.62808283259467679</v>
      </c>
      <c r="R202" s="123">
        <v>-0.6136681090859385</v>
      </c>
      <c r="S202" s="123">
        <v>0.32310221373238046</v>
      </c>
      <c r="T202" s="123">
        <v>-2.8576887706169354E-2</v>
      </c>
      <c r="U202" s="120">
        <v>-0.55922368988320659</v>
      </c>
      <c r="V202" s="120">
        <v>-0.64100988334119635</v>
      </c>
      <c r="W202" s="94">
        <v>-1.01338298531001</v>
      </c>
      <c r="X202" s="56"/>
      <c r="Y202" s="95">
        <v>201</v>
      </c>
      <c r="Z202" s="120">
        <f>(幕後結果!$AB$2+幕後結果!$AB$4*幕後結果_最佳化!$N1203)*12/3</f>
        <v>2.5056881394708692</v>
      </c>
      <c r="AA202" s="120">
        <f>(幕後結果!$AC$2+幕後結果!$AC$4*幕後結果_最佳化!$O1203)*12/3</f>
        <v>0.81169993036541088</v>
      </c>
      <c r="AB202" s="120">
        <f>(幕後結果!$AD$2+幕後結果!$AD$4*幕後結果_最佳化!$P1203)*12/3</f>
        <v>1.5928618800799834</v>
      </c>
      <c r="AC202" s="120">
        <f>(幕後結果!$AE$2+幕後結果!$AE$4*幕後結果_最佳化!$Q1203)*12/3</f>
        <v>1.6152682042210342</v>
      </c>
      <c r="AD202" s="120">
        <f>(幕後結果!$AF$2+幕後結果!$AF$4*幕後結果_最佳化!$R1203)*12/3</f>
        <v>-0.75493058065365393</v>
      </c>
      <c r="AE202" s="120">
        <f>(幕後結果!$AG$2+幕後結果!$AG$4*幕後結果_最佳化!$S1203)*12/3</f>
        <v>1.065597321412759E-2</v>
      </c>
      <c r="AF202" s="120">
        <f>(幕後結果!$AH$2+幕後結果!$AH$4*幕後結果_最佳化!$T1203)*12/3</f>
        <v>0.90470987850347628</v>
      </c>
      <c r="AG202" s="120">
        <f>(幕後結果!$AI$2+幕後結果!$AI$4*幕後結果_最佳化!$U1203)*12/3</f>
        <v>-0.61789035703618445</v>
      </c>
      <c r="AH202" s="120">
        <f>(幕後結果!$AJ$2+幕後結果!$AJ$4*幕後結果_最佳化!$V1203)*12/3</f>
        <v>-1.1463033391324478</v>
      </c>
      <c r="AI202" s="96">
        <f>(幕後結果!$AK$2+幕後結果!$AK$4*幕後結果_最佳化!$W1203)*12/3</f>
        <v>-0.10700847885436826</v>
      </c>
      <c r="AJ202" s="56"/>
      <c r="AK202" s="56"/>
      <c r="AL202" s="56"/>
      <c r="AM202" s="104">
        <v>201</v>
      </c>
      <c r="AN202" s="124">
        <f t="shared" si="40"/>
        <v>7.5952384325345831E-2</v>
      </c>
      <c r="AO202" s="124">
        <f t="shared" si="41"/>
        <v>8.8753334062709771E-2</v>
      </c>
      <c r="AP202" s="124">
        <f t="shared" si="42"/>
        <v>3.3433831063328527E-2</v>
      </c>
      <c r="AQ202" s="124">
        <f t="shared" si="43"/>
        <v>0.15376545646604939</v>
      </c>
      <c r="AR202" s="124">
        <f t="shared" si="44"/>
        <v>0.25034480384564783</v>
      </c>
      <c r="AS202" s="124">
        <f t="shared" si="45"/>
        <v>1.9795660233134529E-2</v>
      </c>
      <c r="AT202" s="124">
        <f t="shared" si="46"/>
        <v>0.10767211085375376</v>
      </c>
      <c r="AU202" s="124">
        <f t="shared" si="47"/>
        <v>0.19168336065267513</v>
      </c>
      <c r="AV202" s="124">
        <f t="shared" si="48"/>
        <v>1.9188361189339118E-2</v>
      </c>
      <c r="AW202" s="124">
        <f t="shared" si="49"/>
        <v>5.9410697308016056E-2</v>
      </c>
      <c r="AX202" s="124">
        <f t="shared" si="50"/>
        <v>0.99999999999999978</v>
      </c>
      <c r="AY202" s="124">
        <f>SUMPRODUCT(AN202:AW202,幕後結果_最佳化!$Z$1005:$AI$1005)</f>
        <v>1.3358402964017621E-2</v>
      </c>
      <c r="AZ202" s="124">
        <f>(SUMPRODUCT(AN202:AW202,MMULT(AN202:AW202,幕後結果!$AB$9:$AK$18)))*252</f>
        <v>4.2790094628686222E-2</v>
      </c>
      <c r="BA202" s="124">
        <f t="shared" si="51"/>
        <v>0.20685766756078011</v>
      </c>
      <c r="BB202" s="119">
        <f t="shared" si="52"/>
        <v>-0.14281122563321128</v>
      </c>
      <c r="BC202" s="56"/>
      <c r="BD202" s="56"/>
    </row>
    <row r="203" spans="1:56">
      <c r="A203" s="91">
        <v>202</v>
      </c>
      <c r="B203" s="120">
        <v>0.46182078495136158</v>
      </c>
      <c r="C203" s="120">
        <v>0.17375716962761278</v>
      </c>
      <c r="D203" s="120">
        <v>0.12993155008750379</v>
      </c>
      <c r="E203" s="120">
        <v>0.6965025544942125</v>
      </c>
      <c r="F203" s="120">
        <v>0.17997492504303225</v>
      </c>
      <c r="G203" s="120">
        <v>0.71647121636751376</v>
      </c>
      <c r="H203" s="120">
        <v>0.14915793277484557</v>
      </c>
      <c r="I203" s="120">
        <v>0.55720983749191122</v>
      </c>
      <c r="J203" s="120">
        <v>0.48842402843078414</v>
      </c>
      <c r="K203" s="100">
        <v>0.45988985012559191</v>
      </c>
      <c r="L203" s="101"/>
      <c r="M203" s="102">
        <v>202</v>
      </c>
      <c r="N203" s="123">
        <v>-9.5847653032898841E-2</v>
      </c>
      <c r="O203" s="123">
        <v>-0.93942157674878768</v>
      </c>
      <c r="P203" s="123">
        <v>-1.126714759260635</v>
      </c>
      <c r="Q203" s="123">
        <v>0.51436776629292913</v>
      </c>
      <c r="R203" s="123">
        <v>-0.91546065206568061</v>
      </c>
      <c r="S203" s="123">
        <v>0.57239032747261231</v>
      </c>
      <c r="T203" s="123">
        <v>-1.0400517349737484</v>
      </c>
      <c r="U203" s="120">
        <v>0.14389887379225078</v>
      </c>
      <c r="V203" s="120">
        <v>-2.9020730683977477E-2</v>
      </c>
      <c r="W203" s="94">
        <v>-0.10071122521441347</v>
      </c>
      <c r="X203" s="56"/>
      <c r="Y203" s="95">
        <v>202</v>
      </c>
      <c r="Z203" s="120">
        <f>(幕後結果!$AB$2+幕後結果!$AB$4*幕後結果_最佳化!$N1204)*12/3</f>
        <v>-0.16729001660072526</v>
      </c>
      <c r="AA203" s="120">
        <f>(幕後結果!$AC$2+幕後結果!$AC$4*幕後結果_最佳化!$O1204)*12/3</f>
        <v>0.38801880309530978</v>
      </c>
      <c r="AB203" s="120">
        <f>(幕後結果!$AD$2+幕後結果!$AD$4*幕後結果_最佳化!$P1204)*12/3</f>
        <v>-2.4737856894583379</v>
      </c>
      <c r="AC203" s="120">
        <f>(幕後結果!$AE$2+幕後結果!$AE$4*幕後結果_最佳化!$Q1204)*12/3</f>
        <v>0.92232798164352348</v>
      </c>
      <c r="AD203" s="120">
        <f>(幕後結果!$AF$2+幕後結果!$AF$4*幕後結果_最佳化!$R1204)*12/3</f>
        <v>-1.0580380361257571</v>
      </c>
      <c r="AE203" s="120">
        <f>(幕後結果!$AG$2+幕後結果!$AG$4*幕後結果_最佳化!$S1204)*12/3</f>
        <v>-0.8307480669304107</v>
      </c>
      <c r="AF203" s="120">
        <f>(幕後結果!$AH$2+幕後結果!$AH$4*幕後結果_最佳化!$T1204)*12/3</f>
        <v>-0.56446684482905596</v>
      </c>
      <c r="AG203" s="120">
        <f>(幕後結果!$AI$2+幕後結果!$AI$4*幕後結果_最佳化!$U1204)*12/3</f>
        <v>-0.29753699070832346</v>
      </c>
      <c r="AH203" s="120">
        <f>(幕後結果!$AJ$2+幕後結果!$AJ$4*幕後結果_最佳化!$V1204)*12/3</f>
        <v>-2.0882155074002933</v>
      </c>
      <c r="AI203" s="96">
        <f>(幕後結果!$AK$2+幕後結果!$AK$4*幕後結果_最佳化!$W1204)*12/3</f>
        <v>0.14824152978461019</v>
      </c>
      <c r="AJ203" s="56"/>
      <c r="AK203" s="56"/>
      <c r="AL203" s="56"/>
      <c r="AM203" s="104">
        <v>202</v>
      </c>
      <c r="AN203" s="124">
        <f t="shared" si="40"/>
        <v>3.4342882547923663E-2</v>
      </c>
      <c r="AO203" s="124">
        <f t="shared" si="41"/>
        <v>3.1952363598666267E-2</v>
      </c>
      <c r="AP203" s="124">
        <f t="shared" si="42"/>
        <v>5.2857680401471624E-2</v>
      </c>
      <c r="AQ203" s="124">
        <f t="shared" si="43"/>
        <v>0.17125290240866409</v>
      </c>
      <c r="AR203" s="124">
        <f t="shared" si="44"/>
        <v>0.15923703294534763</v>
      </c>
      <c r="AS203" s="124">
        <f t="shared" si="45"/>
        <v>0.20263504885396433</v>
      </c>
      <c r="AT203" s="124">
        <f t="shared" si="46"/>
        <v>0.18305144760108483</v>
      </c>
      <c r="AU203" s="124">
        <f t="shared" si="47"/>
        <v>9.0868356258514846E-2</v>
      </c>
      <c r="AV203" s="124">
        <f t="shared" si="48"/>
        <v>6.8070157381744489E-2</v>
      </c>
      <c r="AW203" s="124">
        <f t="shared" si="49"/>
        <v>5.7321280026182619E-3</v>
      </c>
      <c r="AX203" s="124">
        <f t="shared" si="50"/>
        <v>1</v>
      </c>
      <c r="AY203" s="124">
        <f>SUMPRODUCT(AN203:AW203,幕後結果_最佳化!$Z$1005:$AI$1005)</f>
        <v>-0.2442785601351207</v>
      </c>
      <c r="AZ203" s="124">
        <f>(SUMPRODUCT(AN203:AW203,MMULT(AN203:AW203,幕後結果!$AB$9:$AK$18)))*252</f>
        <v>6.0920728990785711E-2</v>
      </c>
      <c r="BA203" s="124">
        <f t="shared" si="51"/>
        <v>0.24682124906657796</v>
      </c>
      <c r="BB203" s="119">
        <f t="shared" si="52"/>
        <v>-1.1635082523128173</v>
      </c>
      <c r="BC203" s="56"/>
      <c r="BD203" s="56"/>
    </row>
    <row r="204" spans="1:56">
      <c r="A204" s="91">
        <v>203</v>
      </c>
      <c r="B204" s="120">
        <v>0.57781984114147544</v>
      </c>
      <c r="C204" s="120">
        <v>0.32234278832213326</v>
      </c>
      <c r="D204" s="120">
        <v>0.97822238284806362</v>
      </c>
      <c r="E204" s="120">
        <v>9.6346462920789966E-2</v>
      </c>
      <c r="F204" s="120">
        <v>0.87954178191041366</v>
      </c>
      <c r="G204" s="120">
        <v>2.9422156313361869E-2</v>
      </c>
      <c r="H204" s="120">
        <v>0.42725582286676889</v>
      </c>
      <c r="I204" s="120">
        <v>0.79099859945649675</v>
      </c>
      <c r="J204" s="120">
        <v>0.66179865710256358</v>
      </c>
      <c r="K204" s="100">
        <v>0.39211616285791062</v>
      </c>
      <c r="L204" s="101"/>
      <c r="M204" s="102">
        <v>203</v>
      </c>
      <c r="N204" s="123">
        <v>0.19631922127219298</v>
      </c>
      <c r="O204" s="123">
        <v>-0.46115754762610767</v>
      </c>
      <c r="P204" s="123">
        <v>2.0183460460233129</v>
      </c>
      <c r="Q204" s="123">
        <v>-1.3026539628119822</v>
      </c>
      <c r="R204" s="123">
        <v>1.1726992403316108</v>
      </c>
      <c r="S204" s="123">
        <v>-1.889354729333329</v>
      </c>
      <c r="T204" s="123">
        <v>-0.18336498783429572</v>
      </c>
      <c r="U204" s="120">
        <v>0.8098910414782543</v>
      </c>
      <c r="V204" s="120">
        <v>0.41737698571591914</v>
      </c>
      <c r="W204" s="94">
        <v>-0.2738078043828055</v>
      </c>
      <c r="X204" s="56"/>
      <c r="Y204" s="95">
        <v>203</v>
      </c>
      <c r="Z204" s="120">
        <f>(幕後結果!$AB$2+幕後結果!$AB$4*幕後結果_最佳化!$N1205)*12/3</f>
        <v>0.19544988214990286</v>
      </c>
      <c r="AA204" s="120">
        <f>(幕後結果!$AC$2+幕後結果!$AC$4*幕後結果_最佳化!$O1205)*12/3</f>
        <v>1.0744841390283071</v>
      </c>
      <c r="AB204" s="120">
        <f>(幕後結果!$AD$2+幕後結果!$AD$4*幕後結果_最佳化!$P1205)*12/3</f>
        <v>1.3307916081412492</v>
      </c>
      <c r="AC204" s="120">
        <f>(幕後結果!$AE$2+幕後結果!$AE$4*幕後結果_最佳化!$Q1205)*12/3</f>
        <v>-0.67114387756340965</v>
      </c>
      <c r="AD204" s="120">
        <f>(幕後結果!$AF$2+幕後結果!$AF$4*幕後結果_最佳化!$R1205)*12/3</f>
        <v>-6.8531195956462454E-2</v>
      </c>
      <c r="AE204" s="120">
        <f>(幕後結果!$AG$2+幕後結果!$AG$4*幕後結果_最佳化!$S1205)*12/3</f>
        <v>-2.1098869238318372</v>
      </c>
      <c r="AF204" s="120">
        <f>(幕後結果!$AH$2+幕後結果!$AH$4*幕後結果_最佳化!$T1205)*12/3</f>
        <v>-0.24520235265755005</v>
      </c>
      <c r="AG204" s="120">
        <f>(幕後結果!$AI$2+幕後結果!$AI$4*幕後結果_最佳化!$U1205)*12/3</f>
        <v>-0.11148746933382975</v>
      </c>
      <c r="AH204" s="120">
        <f>(幕後結果!$AJ$2+幕後結果!$AJ$4*幕後結果_最佳化!$V1205)*12/3</f>
        <v>-0.39421114940720647</v>
      </c>
      <c r="AI204" s="96">
        <f>(幕後結果!$AK$2+幕後結果!$AK$4*幕後結果_最佳化!$W1205)*12/3</f>
        <v>1.0189360226189261</v>
      </c>
      <c r="AJ204" s="56"/>
      <c r="AK204" s="56"/>
      <c r="AL204" s="56"/>
      <c r="AM204" s="104">
        <v>203</v>
      </c>
      <c r="AN204" s="124">
        <f t="shared" si="40"/>
        <v>0.1158776224141535</v>
      </c>
      <c r="AO204" s="124">
        <f t="shared" si="41"/>
        <v>2.8000905973972506E-2</v>
      </c>
      <c r="AP204" s="124">
        <f t="shared" si="42"/>
        <v>0.21124874672735983</v>
      </c>
      <c r="AQ204" s="124">
        <f t="shared" si="43"/>
        <v>8.9971570168054016E-2</v>
      </c>
      <c r="AR204" s="124">
        <f t="shared" si="44"/>
        <v>6.9418730767107847E-3</v>
      </c>
      <c r="AS204" s="124">
        <f t="shared" si="45"/>
        <v>6.5477766242773072E-2</v>
      </c>
      <c r="AT204" s="124">
        <f t="shared" si="46"/>
        <v>0.19779670983846606</v>
      </c>
      <c r="AU204" s="124">
        <f t="shared" si="47"/>
        <v>9.0277695749692424E-2</v>
      </c>
      <c r="AV204" s="124">
        <f t="shared" si="48"/>
        <v>0.11593918311918819</v>
      </c>
      <c r="AW204" s="124">
        <f t="shared" si="49"/>
        <v>7.8467926689629583E-2</v>
      </c>
      <c r="AX204" s="124">
        <f t="shared" si="50"/>
        <v>0.99999999999999989</v>
      </c>
      <c r="AY204" s="124">
        <f>SUMPRODUCT(AN204:AW204,幕後結果_最佳化!$Z$1005:$AI$1005)</f>
        <v>-0.25619868483722852</v>
      </c>
      <c r="AZ204" s="124">
        <f>(SUMPRODUCT(AN204:AW204,MMULT(AN204:AW204,幕後結果!$AB$9:$AK$18)))*252</f>
        <v>9.2173056798375716E-2</v>
      </c>
      <c r="BA204" s="124">
        <f t="shared" si="51"/>
        <v>0.30360015941757296</v>
      </c>
      <c r="BB204" s="119">
        <f t="shared" si="52"/>
        <v>-0.98517301641415445</v>
      </c>
      <c r="BC204" s="56"/>
      <c r="BD204" s="56"/>
    </row>
    <row r="205" spans="1:56">
      <c r="A205" s="91">
        <v>204</v>
      </c>
      <c r="B205" s="120">
        <v>0.88782986182852208</v>
      </c>
      <c r="C205" s="120">
        <v>0.50449106562132351</v>
      </c>
      <c r="D205" s="120">
        <v>0.85004032795269779</v>
      </c>
      <c r="E205" s="120">
        <v>0.45007485931834545</v>
      </c>
      <c r="F205" s="120">
        <v>0.1436155602200182</v>
      </c>
      <c r="G205" s="120">
        <v>7.4265604237588212E-2</v>
      </c>
      <c r="H205" s="120">
        <v>0.63904900627048256</v>
      </c>
      <c r="I205" s="120">
        <v>0.52189122618113548</v>
      </c>
      <c r="J205" s="120">
        <v>0.27310667389043219</v>
      </c>
      <c r="K205" s="100">
        <v>0.3979142148257635</v>
      </c>
      <c r="L205" s="101"/>
      <c r="M205" s="102">
        <v>204</v>
      </c>
      <c r="N205" s="123">
        <v>1.2150676875456385</v>
      </c>
      <c r="O205" s="123">
        <v>1.1257669855488877E-2</v>
      </c>
      <c r="P205" s="123">
        <v>1.0366063684776825</v>
      </c>
      <c r="Q205" s="123">
        <v>-0.12547221722757324</v>
      </c>
      <c r="R205" s="123">
        <v>-1.0642154259720631</v>
      </c>
      <c r="S205" s="123">
        <v>-1.4447390086100245</v>
      </c>
      <c r="T205" s="123">
        <v>0.35591798375311151</v>
      </c>
      <c r="U205" s="120">
        <v>5.4900733344142985E-2</v>
      </c>
      <c r="V205" s="120">
        <v>-0.60344401654819013</v>
      </c>
      <c r="W205" s="94">
        <v>-0.25874962263348783</v>
      </c>
      <c r="X205" s="56"/>
      <c r="Y205" s="95">
        <v>204</v>
      </c>
      <c r="Z205" s="120">
        <f>(幕後結果!$AB$2+幕後結果!$AB$4*幕後結果_最佳化!$N1206)*12/3</f>
        <v>1.4602774447793978</v>
      </c>
      <c r="AA205" s="120">
        <f>(幕後結果!$AC$2+幕後結果!$AC$4*幕後結果_最佳化!$O1206)*12/3</f>
        <v>2.2337378809377948</v>
      </c>
      <c r="AB205" s="120">
        <f>(幕後結果!$AD$2+幕後結果!$AD$4*幕後結果_最佳化!$P1206)*12/3</f>
        <v>1.6044260750690487</v>
      </c>
      <c r="AC205" s="120">
        <f>(幕後結果!$AE$2+幕後結果!$AE$4*幕後結果_最佳化!$Q1206)*12/3</f>
        <v>0.68765551728451779</v>
      </c>
      <c r="AD205" s="120">
        <f>(幕後結果!$AF$2+幕後結果!$AF$4*幕後結果_最佳化!$R1206)*12/3</f>
        <v>-1.0396641138295148</v>
      </c>
      <c r="AE205" s="120">
        <f>(幕後結果!$AG$2+幕後結果!$AG$4*幕後結果_最佳化!$S1206)*12/3</f>
        <v>-1.893755921082759</v>
      </c>
      <c r="AF205" s="120">
        <f>(幕後結果!$AH$2+幕後結果!$AH$4*幕後結果_最佳化!$T1206)*12/3</f>
        <v>0.74212457511108576</v>
      </c>
      <c r="AG205" s="120">
        <f>(幕後結果!$AI$2+幕後結果!$AI$4*幕後結果_最佳化!$U1206)*12/3</f>
        <v>-0.52393280562722311</v>
      </c>
      <c r="AH205" s="120">
        <f>(幕後結果!$AJ$2+幕後結果!$AJ$4*幕後結果_最佳化!$V1206)*12/3</f>
        <v>-2.3505770071707128</v>
      </c>
      <c r="AI205" s="96">
        <f>(幕後結果!$AK$2+幕後結果!$AK$4*幕後結果_最佳化!$W1206)*12/3</f>
        <v>0.54914388360117972</v>
      </c>
      <c r="AJ205" s="56"/>
      <c r="AK205" s="56"/>
      <c r="AL205" s="56"/>
      <c r="AM205" s="104">
        <v>204</v>
      </c>
      <c r="AN205" s="124">
        <f t="shared" si="40"/>
        <v>5.9669089183381402E-2</v>
      </c>
      <c r="AO205" s="124">
        <f t="shared" si="41"/>
        <v>0.12112026510346148</v>
      </c>
      <c r="AP205" s="124">
        <f t="shared" si="42"/>
        <v>0.10411341779712445</v>
      </c>
      <c r="AQ205" s="124">
        <f t="shared" si="43"/>
        <v>0.1592935062739213</v>
      </c>
      <c r="AR205" s="124">
        <f t="shared" si="44"/>
        <v>7.7120434392944401E-2</v>
      </c>
      <c r="AS205" s="124">
        <f t="shared" si="45"/>
        <v>0.12050185721003177</v>
      </c>
      <c r="AT205" s="124">
        <f t="shared" si="46"/>
        <v>3.3191640163045676E-2</v>
      </c>
      <c r="AU205" s="124">
        <f t="shared" si="47"/>
        <v>0.10976414495945888</v>
      </c>
      <c r="AV205" s="124">
        <f t="shared" si="48"/>
        <v>8.8783914751861578E-2</v>
      </c>
      <c r="AW205" s="124">
        <f t="shared" si="49"/>
        <v>0.12644173016476901</v>
      </c>
      <c r="AX205" s="124">
        <f t="shared" si="50"/>
        <v>0.99999999999999989</v>
      </c>
      <c r="AY205" s="124">
        <f>SUMPRODUCT(AN205:AW205,幕後結果_最佳化!$Z$1005:$AI$1005)</f>
        <v>-8.4747167472332047E-2</v>
      </c>
      <c r="AZ205" s="124">
        <f>(SUMPRODUCT(AN205:AW205,MMULT(AN205:AW205,幕後結果!$AB$9:$AK$18)))*252</f>
        <v>6.0989649646221313E-2</v>
      </c>
      <c r="BA205" s="124">
        <f t="shared" si="51"/>
        <v>0.24696082613690234</v>
      </c>
      <c r="BB205" s="119">
        <f t="shared" si="52"/>
        <v>-0.51687212692417472</v>
      </c>
      <c r="BC205" s="56"/>
      <c r="BD205" s="56"/>
    </row>
    <row r="206" spans="1:56">
      <c r="A206" s="91">
        <v>205</v>
      </c>
      <c r="B206" s="120">
        <v>9.4286849966400021E-2</v>
      </c>
      <c r="C206" s="120">
        <v>0.69621849485885168</v>
      </c>
      <c r="D206" s="120">
        <v>0.22707409880902252</v>
      </c>
      <c r="E206" s="120">
        <v>0.8977176671861149</v>
      </c>
      <c r="F206" s="120">
        <v>0.61701277905190488</v>
      </c>
      <c r="G206" s="120">
        <v>0.94092137859956559</v>
      </c>
      <c r="H206" s="120">
        <v>6.0846316725349237E-3</v>
      </c>
      <c r="I206" s="120">
        <v>0.11983424711800517</v>
      </c>
      <c r="J206" s="120">
        <v>0.34372240326997239</v>
      </c>
      <c r="K206" s="100">
        <v>0.76387448228958954</v>
      </c>
      <c r="L206" s="101"/>
      <c r="M206" s="102">
        <v>205</v>
      </c>
      <c r="N206" s="123">
        <v>-1.3148101959195841</v>
      </c>
      <c r="O206" s="123">
        <v>0.51355519719386566</v>
      </c>
      <c r="P206" s="123">
        <v>-0.74851729411035595</v>
      </c>
      <c r="Q206" s="123">
        <v>1.2686535233990703</v>
      </c>
      <c r="R206" s="123">
        <v>0.2976445852037784</v>
      </c>
      <c r="S206" s="123">
        <v>1.5625552419535935</v>
      </c>
      <c r="T206" s="123">
        <v>-2.5071976773393185</v>
      </c>
      <c r="U206" s="120">
        <v>-1.1758157924661561</v>
      </c>
      <c r="V206" s="120">
        <v>-0.40232507022327801</v>
      </c>
      <c r="W206" s="94">
        <v>0.71882129443051557</v>
      </c>
      <c r="X206" s="56"/>
      <c r="Y206" s="95">
        <v>205</v>
      </c>
      <c r="Z206" s="120">
        <f>(幕後結果!$AB$2+幕後結果!$AB$4*幕後結果_最佳化!$N1207)*12/3</f>
        <v>-1.6806934455116886</v>
      </c>
      <c r="AA206" s="120">
        <f>(幕後結果!$AC$2+幕後結果!$AC$4*幕後結果_最佳化!$O1207)*12/3</f>
        <v>1.0852516499031644</v>
      </c>
      <c r="AB206" s="120">
        <f>(幕後結果!$AD$2+幕後結果!$AD$4*幕後結果_最佳化!$P1207)*12/3</f>
        <v>-2.7995792749939681</v>
      </c>
      <c r="AC206" s="120">
        <f>(幕後結果!$AE$2+幕後結果!$AE$4*幕後結果_最佳化!$Q1207)*12/3</f>
        <v>1.1907225349478789</v>
      </c>
      <c r="AD206" s="120">
        <f>(幕後結果!$AF$2+幕後結果!$AF$4*幕後結果_最佳化!$R1207)*12/3</f>
        <v>-0.13019747341225063</v>
      </c>
      <c r="AE206" s="120">
        <f>(幕後結果!$AG$2+幕後結果!$AG$4*幕後結果_最佳化!$S1207)*12/3</f>
        <v>0.17824565731206476</v>
      </c>
      <c r="AF206" s="120">
        <f>(幕後結果!$AH$2+幕後結果!$AH$4*幕後結果_最佳化!$T1207)*12/3</f>
        <v>-1.3075493307873927</v>
      </c>
      <c r="AG206" s="120">
        <f>(幕後結果!$AI$2+幕後結果!$AI$4*幕後結果_最佳化!$U1207)*12/3</f>
        <v>-0.3888742499415172</v>
      </c>
      <c r="AH206" s="120">
        <f>(幕後結果!$AJ$2+幕後結果!$AJ$4*幕後結果_最佳化!$V1207)*12/3</f>
        <v>-2.7686994746688378</v>
      </c>
      <c r="AI206" s="96">
        <f>(幕後結果!$AK$2+幕後結果!$AK$4*幕後結果_最佳化!$W1207)*12/3</f>
        <v>0.45478155495714462</v>
      </c>
      <c r="AJ206" s="56"/>
      <c r="AK206" s="56"/>
      <c r="AL206" s="56"/>
      <c r="AM206" s="104">
        <v>205</v>
      </c>
      <c r="AN206" s="124">
        <f t="shared" si="40"/>
        <v>5.3868567499569961E-2</v>
      </c>
      <c r="AO206" s="124">
        <f t="shared" si="41"/>
        <v>0.10436262555608321</v>
      </c>
      <c r="AP206" s="124">
        <f t="shared" si="42"/>
        <v>3.2089976998210526E-3</v>
      </c>
      <c r="AQ206" s="124">
        <f t="shared" si="43"/>
        <v>0.17789616864160257</v>
      </c>
      <c r="AR206" s="124">
        <f t="shared" si="44"/>
        <v>1.2535488936140333E-2</v>
      </c>
      <c r="AS206" s="124">
        <f t="shared" si="45"/>
        <v>7.6153245957155627E-2</v>
      </c>
      <c r="AT206" s="124">
        <f t="shared" si="46"/>
        <v>0.14184169065261593</v>
      </c>
      <c r="AU206" s="124">
        <f t="shared" si="47"/>
        <v>0.13628814363838784</v>
      </c>
      <c r="AV206" s="124">
        <f t="shared" si="48"/>
        <v>0.15389184090198776</v>
      </c>
      <c r="AW206" s="124">
        <f t="shared" si="49"/>
        <v>0.13995323051663572</v>
      </c>
      <c r="AX206" s="124">
        <f t="shared" si="50"/>
        <v>1</v>
      </c>
      <c r="AY206" s="124">
        <f>SUMPRODUCT(AN206:AW206,幕後結果_最佳化!$Z$1005:$AI$1005)</f>
        <v>-5.0907925933204867E-3</v>
      </c>
      <c r="AZ206" s="124">
        <f>(SUMPRODUCT(AN206:AW206,MMULT(AN206:AW206,幕後結果!$AB$9:$AK$18)))*252</f>
        <v>5.380571288018815E-2</v>
      </c>
      <c r="BA206" s="124">
        <f t="shared" si="51"/>
        <v>0.23196058475566092</v>
      </c>
      <c r="BB206" s="119">
        <f t="shared" si="52"/>
        <v>-0.20689201419229172</v>
      </c>
      <c r="BC206" s="56"/>
      <c r="BD206" s="56"/>
    </row>
    <row r="207" spans="1:56">
      <c r="A207" s="91">
        <v>206</v>
      </c>
      <c r="B207" s="120">
        <v>5.3829871768600102E-2</v>
      </c>
      <c r="C207" s="120">
        <v>0.35775230033309491</v>
      </c>
      <c r="D207" s="120">
        <v>0.43244440248333627</v>
      </c>
      <c r="E207" s="120">
        <v>0.60953602023023157</v>
      </c>
      <c r="F207" s="120">
        <v>0.26998802039189829</v>
      </c>
      <c r="G207" s="120">
        <v>0.44665078593046381</v>
      </c>
      <c r="H207" s="120">
        <v>0.11203492939765503</v>
      </c>
      <c r="I207" s="120">
        <v>0.41305083290370281</v>
      </c>
      <c r="J207" s="120">
        <v>0.36581778036022539</v>
      </c>
      <c r="K207" s="100">
        <v>0.26081298668665287</v>
      </c>
      <c r="L207" s="101"/>
      <c r="M207" s="102">
        <v>206</v>
      </c>
      <c r="N207" s="123">
        <v>-1.6088015423568185</v>
      </c>
      <c r="O207" s="123">
        <v>-0.36447331008768447</v>
      </c>
      <c r="P207" s="123">
        <v>-0.17015428205448507</v>
      </c>
      <c r="Q207" s="123">
        <v>0.27810994791114274</v>
      </c>
      <c r="R207" s="123">
        <v>-0.61284922238942385</v>
      </c>
      <c r="S207" s="123">
        <v>-0.13412773067129399</v>
      </c>
      <c r="T207" s="123">
        <v>-1.2157770625839981</v>
      </c>
      <c r="U207" s="120">
        <v>-0.21970403007498826</v>
      </c>
      <c r="V207" s="120">
        <v>-0.34295068444248733</v>
      </c>
      <c r="W207" s="94">
        <v>-0.64084102841738355</v>
      </c>
      <c r="X207" s="56"/>
      <c r="Y207" s="95">
        <v>206</v>
      </c>
      <c r="Z207" s="120">
        <f>(幕後結果!$AB$2+幕後結果!$AB$4*幕後結果_最佳化!$N1208)*12/3</f>
        <v>-2.0456985183620868</v>
      </c>
      <c r="AA207" s="120">
        <f>(幕後結果!$AC$2+幕後結果!$AC$4*幕後結果_最佳化!$O1208)*12/3</f>
        <v>-1.5269119104464934E-2</v>
      </c>
      <c r="AB207" s="120">
        <f>(幕後結果!$AD$2+幕後結果!$AD$4*幕後結果_最佳化!$P1208)*12/3</f>
        <v>-2.8766862568021438</v>
      </c>
      <c r="AC207" s="120">
        <f>(幕後結果!$AE$2+幕後結果!$AE$4*幕後結果_最佳化!$Q1208)*12/3</f>
        <v>0.22787117401741877</v>
      </c>
      <c r="AD207" s="120">
        <f>(幕後結果!$AF$2+幕後結果!$AF$4*幕後結果_最佳化!$R1208)*12/3</f>
        <v>-1.0087826834491327</v>
      </c>
      <c r="AE207" s="120">
        <f>(幕後結果!$AG$2+幕後結果!$AG$4*幕後結果_最佳化!$S1208)*12/3</f>
        <v>-1.8404842117772944</v>
      </c>
      <c r="AF207" s="120">
        <f>(幕後結果!$AH$2+幕後結果!$AH$4*幕後結果_最佳化!$T1208)*12/3</f>
        <v>-1.1492233050666929</v>
      </c>
      <c r="AG207" s="120">
        <f>(幕後結果!$AI$2+幕後結果!$AI$4*幕後結果_最佳化!$U1208)*12/3</f>
        <v>-0.41046670361195337</v>
      </c>
      <c r="AH207" s="120">
        <f>(幕後結果!$AJ$2+幕後結果!$AJ$4*幕後結果_最佳化!$V1208)*12/3</f>
        <v>-3.0892463553877394</v>
      </c>
      <c r="AI207" s="96">
        <f>(幕後結果!$AK$2+幕後結果!$AK$4*幕後結果_最佳化!$W1208)*12/3</f>
        <v>-7.1560699746689438E-2</v>
      </c>
      <c r="AJ207" s="56"/>
      <c r="AK207" s="56"/>
      <c r="AL207" s="56"/>
      <c r="AM207" s="104">
        <v>206</v>
      </c>
      <c r="AN207" s="124">
        <f t="shared" si="40"/>
        <v>9.5348127258176152E-2</v>
      </c>
      <c r="AO207" s="124">
        <f t="shared" si="41"/>
        <v>0.16646600409746287</v>
      </c>
      <c r="AP207" s="124">
        <f t="shared" si="42"/>
        <v>0.11394823794236958</v>
      </c>
      <c r="AQ207" s="124">
        <f t="shared" si="43"/>
        <v>1.5331988182948357E-2</v>
      </c>
      <c r="AR207" s="124">
        <f t="shared" si="44"/>
        <v>0.10225294258211585</v>
      </c>
      <c r="AS207" s="124">
        <f t="shared" si="45"/>
        <v>0.10482132412478398</v>
      </c>
      <c r="AT207" s="124">
        <f t="shared" si="46"/>
        <v>4.0587518415051586E-2</v>
      </c>
      <c r="AU207" s="124">
        <f t="shared" si="47"/>
        <v>0.13811113892867946</v>
      </c>
      <c r="AV207" s="124">
        <f t="shared" si="48"/>
        <v>0.11674716818899958</v>
      </c>
      <c r="AW207" s="124">
        <f t="shared" si="49"/>
        <v>0.10638555027941257</v>
      </c>
      <c r="AX207" s="124">
        <f t="shared" si="50"/>
        <v>0.99999999999999989</v>
      </c>
      <c r="AY207" s="124">
        <f>SUMPRODUCT(AN207:AW207,幕後結果_最佳化!$Z$1005:$AI$1005)</f>
        <v>-0.15951304796718499</v>
      </c>
      <c r="AZ207" s="124">
        <f>(SUMPRODUCT(AN207:AW207,MMULT(AN207:AW207,幕後結果!$AB$9:$AK$18)))*252</f>
        <v>7.1751014899655699E-2</v>
      </c>
      <c r="BA207" s="124">
        <f t="shared" si="51"/>
        <v>0.2678637991585569</v>
      </c>
      <c r="BB207" s="119">
        <f t="shared" si="52"/>
        <v>-0.75565660086591402</v>
      </c>
      <c r="BC207" s="56"/>
      <c r="BD207" s="56"/>
    </row>
    <row r="208" spans="1:56">
      <c r="A208" s="91">
        <v>207</v>
      </c>
      <c r="B208" s="120">
        <v>0.78831213286945734</v>
      </c>
      <c r="C208" s="120">
        <v>0.36987096292548971</v>
      </c>
      <c r="D208" s="120">
        <v>0.8929401347247039</v>
      </c>
      <c r="E208" s="120">
        <v>0.97669983654403647</v>
      </c>
      <c r="F208" s="120">
        <v>0.48144445487666254</v>
      </c>
      <c r="G208" s="120">
        <v>4.414412091604758E-2</v>
      </c>
      <c r="H208" s="120">
        <v>0.22140760168799911</v>
      </c>
      <c r="I208" s="120">
        <v>0.36912074175215648</v>
      </c>
      <c r="J208" s="120">
        <v>0.27427063315588995</v>
      </c>
      <c r="K208" s="100">
        <v>0.67419350846794091</v>
      </c>
      <c r="L208" s="101"/>
      <c r="M208" s="102">
        <v>207</v>
      </c>
      <c r="N208" s="123">
        <v>0.80057844361214359</v>
      </c>
      <c r="O208" s="123">
        <v>-0.33219512339190416</v>
      </c>
      <c r="P208" s="123">
        <v>1.2423167151382286</v>
      </c>
      <c r="Q208" s="123">
        <v>1.9899147530674466</v>
      </c>
      <c r="R208" s="123">
        <v>-4.6528637023704918E-2</v>
      </c>
      <c r="S208" s="123">
        <v>-1.7044971833141738</v>
      </c>
      <c r="T208" s="123">
        <v>-0.76744799264070584</v>
      </c>
      <c r="U208" s="120">
        <v>-0.33418298389074086</v>
      </c>
      <c r="V208" s="120">
        <v>-0.5999474374656687</v>
      </c>
      <c r="W208" s="94">
        <v>0.4515225406847142</v>
      </c>
      <c r="X208" s="56"/>
      <c r="Y208" s="95">
        <v>207</v>
      </c>
      <c r="Z208" s="120">
        <f>(幕後結果!$AB$2+幕後結果!$AB$4*幕後結果_最佳化!$N1209)*12/3</f>
        <v>0.94566815946850635</v>
      </c>
      <c r="AA208" s="120">
        <f>(幕後結果!$AC$2+幕後結果!$AC$4*幕後結果_最佳化!$O1209)*12/3</f>
        <v>1.6058852372187671</v>
      </c>
      <c r="AB208" s="120">
        <f>(幕後結果!$AD$2+幕後結果!$AD$4*幕後結果_最佳化!$P1209)*12/3</f>
        <v>1.2279009003711618</v>
      </c>
      <c r="AC208" s="120">
        <f>(幕後結果!$AE$2+幕後結果!$AE$4*幕後結果_最佳化!$Q1209)*12/3</f>
        <v>2.4022522944574694</v>
      </c>
      <c r="AD208" s="120">
        <f>(幕後結果!$AF$2+幕後結果!$AF$4*幕後結果_最佳化!$R1209)*12/3</f>
        <v>-9.1755402873830161E-2</v>
      </c>
      <c r="AE208" s="120">
        <f>(幕後結果!$AG$2+幕後結果!$AG$4*幕後結果_最佳化!$S1209)*12/3</f>
        <v>-2.2697044574825687</v>
      </c>
      <c r="AF208" s="120">
        <f>(幕後結果!$AH$2+幕後結果!$AH$4*幕後結果_最佳化!$T1209)*12/3</f>
        <v>0.26284325276207093</v>
      </c>
      <c r="AG208" s="120">
        <f>(幕後結果!$AI$2+幕後結果!$AI$4*幕後結果_最佳化!$U1209)*12/3</f>
        <v>-0.33146322649313625</v>
      </c>
      <c r="AH208" s="120">
        <f>(幕後結果!$AJ$2+幕後結果!$AJ$4*幕後結果_最佳化!$V1209)*12/3</f>
        <v>-2.1044411184787779</v>
      </c>
      <c r="AI208" s="96">
        <f>(幕後結果!$AK$2+幕後結果!$AK$4*幕後結果_最佳化!$W1209)*12/3</f>
        <v>0.93411566471739738</v>
      </c>
      <c r="AJ208" s="56"/>
      <c r="AK208" s="56"/>
      <c r="AL208" s="56"/>
      <c r="AM208" s="104">
        <v>207</v>
      </c>
      <c r="AN208" s="124">
        <f t="shared" si="40"/>
        <v>0.13538484560429653</v>
      </c>
      <c r="AO208" s="124">
        <f t="shared" si="41"/>
        <v>8.8711392627481133E-4</v>
      </c>
      <c r="AP208" s="124">
        <f t="shared" si="42"/>
        <v>0.14596640005092287</v>
      </c>
      <c r="AQ208" s="124">
        <f t="shared" si="43"/>
        <v>0.1032925201314239</v>
      </c>
      <c r="AR208" s="124">
        <f t="shared" si="44"/>
        <v>0.13836205448195657</v>
      </c>
      <c r="AS208" s="124">
        <f t="shared" si="45"/>
        <v>0.12574859840989594</v>
      </c>
      <c r="AT208" s="124">
        <f t="shared" si="46"/>
        <v>0.13935656055187476</v>
      </c>
      <c r="AU208" s="124">
        <f t="shared" si="47"/>
        <v>0.11295818378809826</v>
      </c>
      <c r="AV208" s="124">
        <f t="shared" si="48"/>
        <v>6.0190521688408445E-2</v>
      </c>
      <c r="AW208" s="124">
        <f t="shared" si="49"/>
        <v>3.7853201366847944E-2</v>
      </c>
      <c r="AX208" s="124">
        <f t="shared" si="50"/>
        <v>1</v>
      </c>
      <c r="AY208" s="124">
        <f>SUMPRODUCT(AN208:AW208,幕後結果_最佳化!$Z$1005:$AI$1005)</f>
        <v>-0.31654644352530242</v>
      </c>
      <c r="AZ208" s="124">
        <f>(SUMPRODUCT(AN208:AW208,MMULT(AN208:AW208,幕後結果!$AB$9:$AK$18)))*252</f>
        <v>7.0329154762402979E-2</v>
      </c>
      <c r="BA208" s="124">
        <f t="shared" si="51"/>
        <v>0.26519644560665395</v>
      </c>
      <c r="BB208" s="119">
        <f t="shared" si="52"/>
        <v>-1.3553969122890976</v>
      </c>
      <c r="BC208" s="56"/>
      <c r="BD208" s="56"/>
    </row>
    <row r="209" spans="1:56">
      <c r="A209" s="91">
        <v>208</v>
      </c>
      <c r="B209" s="120">
        <v>0.99660001563402623</v>
      </c>
      <c r="C209" s="120">
        <v>0.26839546914126178</v>
      </c>
      <c r="D209" s="120">
        <v>0.86945683697409981</v>
      </c>
      <c r="E209" s="120">
        <v>0.29718365858740614</v>
      </c>
      <c r="F209" s="120">
        <v>0.40696919800309472</v>
      </c>
      <c r="G209" s="120">
        <v>0.20829385058614824</v>
      </c>
      <c r="H209" s="120">
        <v>0.31531617553452151</v>
      </c>
      <c r="I209" s="120">
        <v>0.59656292160061564</v>
      </c>
      <c r="J209" s="120">
        <v>0.28164322040337408</v>
      </c>
      <c r="K209" s="100">
        <v>0.41664032575969112</v>
      </c>
      <c r="L209" s="101"/>
      <c r="M209" s="102">
        <v>208</v>
      </c>
      <c r="N209" s="123">
        <v>2.7064848386843225</v>
      </c>
      <c r="O209" s="123">
        <v>-0.61767296225067192</v>
      </c>
      <c r="P209" s="123">
        <v>1.1238272329206467</v>
      </c>
      <c r="Q209" s="123">
        <v>-0.53251794400365915</v>
      </c>
      <c r="R209" s="123">
        <v>-0.23534831767493772</v>
      </c>
      <c r="S209" s="123">
        <v>-0.81235545051980029</v>
      </c>
      <c r="T209" s="123">
        <v>-0.48083700016907843</v>
      </c>
      <c r="U209" s="120">
        <v>0.2444605434784595</v>
      </c>
      <c r="V209" s="120">
        <v>-0.57796693823552303</v>
      </c>
      <c r="W209" s="94">
        <v>-0.21049589973065128</v>
      </c>
      <c r="X209" s="56"/>
      <c r="Y209" s="95">
        <v>208</v>
      </c>
      <c r="Z209" s="120">
        <f>(幕後結果!$AB$2+幕後結果!$AB$4*幕後結果_最佳化!$N1210)*12/3</f>
        <v>3.3119470006992358</v>
      </c>
      <c r="AA209" s="120">
        <f>(幕後結果!$AC$2+幕後結果!$AC$4*幕後結果_最佳化!$O1210)*12/3</f>
        <v>2.5670829635303218</v>
      </c>
      <c r="AB209" s="120">
        <f>(幕後結果!$AD$2+幕後結果!$AD$4*幕後結果_最佳化!$P1210)*12/3</f>
        <v>3.0534571797865673</v>
      </c>
      <c r="AC209" s="120">
        <f>(幕後結果!$AE$2+幕後結果!$AE$4*幕後結果_最佳化!$Q1210)*12/3</f>
        <v>0.78400024317418937</v>
      </c>
      <c r="AD209" s="120">
        <f>(幕後結果!$AF$2+幕後結果!$AF$4*幕後結果_最佳化!$R1210)*12/3</f>
        <v>-0.5381689443093004</v>
      </c>
      <c r="AE209" s="120">
        <f>(幕後結果!$AG$2+幕後結果!$AG$4*幕後結果_最佳化!$S1210)*12/3</f>
        <v>-0.52550840542205357</v>
      </c>
      <c r="AF209" s="120">
        <f>(幕後結果!$AH$2+幕後結果!$AH$4*幕後結果_最佳化!$T1210)*12/3</f>
        <v>0.43903235677882457</v>
      </c>
      <c r="AG209" s="120">
        <f>(幕後結果!$AI$2+幕後結果!$AI$4*幕後結果_最佳化!$U1210)*12/3</f>
        <v>-0.37908699417437264</v>
      </c>
      <c r="AH209" s="120">
        <f>(幕後結果!$AJ$2+幕後結果!$AJ$4*幕後結果_最佳化!$V1210)*12/3</f>
        <v>-1.1645080894811661</v>
      </c>
      <c r="AI209" s="96">
        <f>(幕後結果!$AK$2+幕後結果!$AK$4*幕後結果_最佳化!$W1210)*12/3</f>
        <v>0.6586915512630136</v>
      </c>
      <c r="AJ209" s="56"/>
      <c r="AK209" s="56"/>
      <c r="AL209" s="56"/>
      <c r="AM209" s="104">
        <v>208</v>
      </c>
      <c r="AN209" s="124">
        <f t="shared" si="40"/>
        <v>7.1409737453287422E-2</v>
      </c>
      <c r="AO209" s="124">
        <f t="shared" si="41"/>
        <v>9.8287838433063837E-2</v>
      </c>
      <c r="AP209" s="124">
        <f t="shared" si="42"/>
        <v>0.32027005222864952</v>
      </c>
      <c r="AQ209" s="124">
        <f t="shared" si="43"/>
        <v>0.11401344189418654</v>
      </c>
      <c r="AR209" s="124">
        <f t="shared" si="44"/>
        <v>2.2068803793037054E-2</v>
      </c>
      <c r="AS209" s="124">
        <f t="shared" si="45"/>
        <v>2.262210467478052E-2</v>
      </c>
      <c r="AT209" s="124">
        <f t="shared" si="46"/>
        <v>0.1391703346295092</v>
      </c>
      <c r="AU209" s="124">
        <f t="shared" si="47"/>
        <v>5.1633363141750481E-3</v>
      </c>
      <c r="AV209" s="124">
        <f t="shared" si="48"/>
        <v>3.8895227064081252E-2</v>
      </c>
      <c r="AW209" s="124">
        <f t="shared" si="49"/>
        <v>0.1680991235152296</v>
      </c>
      <c r="AX209" s="124">
        <f t="shared" si="50"/>
        <v>1</v>
      </c>
      <c r="AY209" s="124">
        <f>SUMPRODUCT(AN209:AW209,幕後結果_最佳化!$Z$1005:$AI$1005)</f>
        <v>-1.9181425076144981E-2</v>
      </c>
      <c r="AZ209" s="124">
        <f>(SUMPRODUCT(AN209:AW209,MMULT(AN209:AW209,幕後結果!$AB$9:$AK$18)))*252</f>
        <v>0.11334083058169137</v>
      </c>
      <c r="BA209" s="124">
        <f t="shared" si="51"/>
        <v>0.33666129950098417</v>
      </c>
      <c r="BB209" s="119">
        <f t="shared" si="52"/>
        <v>-0.18440321227347814</v>
      </c>
      <c r="BC209" s="56"/>
      <c r="BD209" s="56"/>
    </row>
    <row r="210" spans="1:56">
      <c r="A210" s="91">
        <v>209</v>
      </c>
      <c r="B210" s="120">
        <v>0.34682345872870735</v>
      </c>
      <c r="C210" s="120">
        <v>0.33869938157809232</v>
      </c>
      <c r="D210" s="120">
        <v>0.75273589180684075</v>
      </c>
      <c r="E210" s="120">
        <v>0.86134730530405657</v>
      </c>
      <c r="F210" s="120">
        <v>0.5819606819351677</v>
      </c>
      <c r="G210" s="120">
        <v>0.29874152237927176</v>
      </c>
      <c r="H210" s="120">
        <v>0.55573654582678778</v>
      </c>
      <c r="I210" s="120">
        <v>0.15411808366664626</v>
      </c>
      <c r="J210" s="120">
        <v>0.38462573440842007</v>
      </c>
      <c r="K210" s="100">
        <v>3.8860537609482382E-2</v>
      </c>
      <c r="L210" s="101"/>
      <c r="M210" s="102">
        <v>209</v>
      </c>
      <c r="N210" s="123">
        <v>-0.39391077157101084</v>
      </c>
      <c r="O210" s="123">
        <v>-0.41601536061377997</v>
      </c>
      <c r="P210" s="123">
        <v>0.68312443490239994</v>
      </c>
      <c r="Q210" s="123">
        <v>1.086392474954206</v>
      </c>
      <c r="R210" s="123">
        <v>0.20691193410871281</v>
      </c>
      <c r="S210" s="123">
        <v>-0.5280234721313366</v>
      </c>
      <c r="T210" s="123">
        <v>0.14016843820412486</v>
      </c>
      <c r="U210" s="120">
        <v>-1.0189300689065983</v>
      </c>
      <c r="V210" s="120">
        <v>-0.29335414827802625</v>
      </c>
      <c r="W210" s="94">
        <v>-1.7640647687892028</v>
      </c>
      <c r="X210" s="56"/>
      <c r="Y210" s="95">
        <v>209</v>
      </c>
      <c r="Z210" s="120">
        <f>(幕後結果!$AB$2+幕後結果!$AB$4*幕後結果_最佳化!$N1211)*12/3</f>
        <v>-0.53735039971900034</v>
      </c>
      <c r="AA210" s="120">
        <f>(幕後結果!$AC$2+幕後結果!$AC$4*幕後結果_最佳化!$O1211)*12/3</f>
        <v>0.73213345526960316</v>
      </c>
      <c r="AB210" s="120">
        <f>(幕後結果!$AD$2+幕後結果!$AD$4*幕後結果_最佳化!$P1211)*12/3</f>
        <v>-0.68750918877867873</v>
      </c>
      <c r="AC210" s="120">
        <f>(幕後結果!$AE$2+幕後結果!$AE$4*幕後結果_最佳化!$Q1211)*12/3</f>
        <v>1.2726867805833182</v>
      </c>
      <c r="AD210" s="120">
        <f>(幕後結果!$AF$2+幕後結果!$AF$4*幕後結果_最佳化!$R1211)*12/3</f>
        <v>-0.24061107739183515</v>
      </c>
      <c r="AE210" s="120">
        <f>(幕後結果!$AG$2+幕後結果!$AG$4*幕後結果_最佳化!$S1211)*12/3</f>
        <v>-1.517596561858185</v>
      </c>
      <c r="AF210" s="120">
        <f>(幕後結果!$AH$2+幕後結果!$AH$4*幕後結果_最佳化!$T1211)*12/3</f>
        <v>0.64384478259459332</v>
      </c>
      <c r="AG210" s="120">
        <f>(幕後結果!$AI$2+幕後結果!$AI$4*幕後結果_最佳化!$U1211)*12/3</f>
        <v>-0.61107591402460804</v>
      </c>
      <c r="AH210" s="120">
        <f>(幕後結果!$AJ$2+幕後結果!$AJ$4*幕後結果_最佳化!$V1211)*12/3</f>
        <v>-2.0325950896199307</v>
      </c>
      <c r="AI210" s="96">
        <f>(幕後結果!$AK$2+幕後結果!$AK$4*幕後結果_最佳化!$W1211)*12/3</f>
        <v>-0.2964335593250661</v>
      </c>
      <c r="AJ210" s="56"/>
      <c r="AK210" s="56"/>
      <c r="AL210" s="56"/>
      <c r="AM210" s="104">
        <v>209</v>
      </c>
      <c r="AN210" s="124">
        <f t="shared" si="40"/>
        <v>5.6498628283134039E-2</v>
      </c>
      <c r="AO210" s="124">
        <f t="shared" si="41"/>
        <v>4.1200809299335617E-2</v>
      </c>
      <c r="AP210" s="124">
        <f t="shared" si="42"/>
        <v>0.18315147350111455</v>
      </c>
      <c r="AQ210" s="124">
        <f t="shared" si="43"/>
        <v>9.839291891832172E-2</v>
      </c>
      <c r="AR210" s="124">
        <f t="shared" si="44"/>
        <v>0.14085407236159317</v>
      </c>
      <c r="AS210" s="124">
        <f t="shared" si="45"/>
        <v>6.5693920829321642E-2</v>
      </c>
      <c r="AT210" s="124">
        <f t="shared" si="46"/>
        <v>0.12458729202897985</v>
      </c>
      <c r="AU210" s="124">
        <f t="shared" si="47"/>
        <v>0.10099323888068415</v>
      </c>
      <c r="AV210" s="124">
        <f t="shared" si="48"/>
        <v>0.15379211632235401</v>
      </c>
      <c r="AW210" s="124">
        <f t="shared" si="49"/>
        <v>3.4835529575161145E-2</v>
      </c>
      <c r="AX210" s="124">
        <f t="shared" si="50"/>
        <v>0.99999999999999989</v>
      </c>
      <c r="AY210" s="124">
        <f>SUMPRODUCT(AN210:AW210,幕後結果_最佳化!$Z$1005:$AI$1005)</f>
        <v>-0.39390432169102335</v>
      </c>
      <c r="AZ210" s="124">
        <f>(SUMPRODUCT(AN210:AW210,MMULT(AN210:AW210,幕後結果!$AB$9:$AK$18)))*252</f>
        <v>7.7726164375923418E-2</v>
      </c>
      <c r="BA210" s="124">
        <f t="shared" si="51"/>
        <v>0.2787941254329499</v>
      </c>
      <c r="BB210" s="119">
        <f t="shared" si="52"/>
        <v>-1.5667630048254908</v>
      </c>
      <c r="BC210" s="56"/>
      <c r="BD210" s="56"/>
    </row>
    <row r="211" spans="1:56">
      <c r="A211" s="91">
        <v>210</v>
      </c>
      <c r="B211" s="120">
        <v>0.40695526877552313</v>
      </c>
      <c r="C211" s="120">
        <v>0.28452814714642338</v>
      </c>
      <c r="D211" s="120">
        <v>0.7876031056786712</v>
      </c>
      <c r="E211" s="120">
        <v>0.97574169385204157</v>
      </c>
      <c r="F211" s="120">
        <v>0.14237990097578335</v>
      </c>
      <c r="G211" s="120">
        <v>0.10916751925800061</v>
      </c>
      <c r="H211" s="120">
        <v>0.56512955013846455</v>
      </c>
      <c r="I211" s="120">
        <v>0.38117642919170525</v>
      </c>
      <c r="J211" s="120">
        <v>4.0308541257637609E-2</v>
      </c>
      <c r="K211" s="100">
        <v>0.87766118862212172</v>
      </c>
      <c r="L211" s="101"/>
      <c r="M211" s="102">
        <v>210</v>
      </c>
      <c r="N211" s="123">
        <v>-0.23538421369789808</v>
      </c>
      <c r="O211" s="123">
        <v>-0.56944189197221262</v>
      </c>
      <c r="P211" s="123">
        <v>0.79813218030796207</v>
      </c>
      <c r="Q211" s="123">
        <v>1.9728152742705152</v>
      </c>
      <c r="R211" s="123">
        <v>-1.0696879280477978</v>
      </c>
      <c r="S211" s="123">
        <v>-1.2309674501251768</v>
      </c>
      <c r="T211" s="123">
        <v>0.1639876072477649</v>
      </c>
      <c r="U211" s="120">
        <v>-0.30239251712183102</v>
      </c>
      <c r="V211" s="120">
        <v>-1.7471167843299351</v>
      </c>
      <c r="W211" s="94">
        <v>1.1633744214874993</v>
      </c>
      <c r="X211" s="56"/>
      <c r="Y211" s="95">
        <v>210</v>
      </c>
      <c r="Z211" s="120">
        <f>(幕後結果!$AB$2+幕後結果!$AB$4*幕後結果_最佳化!$N1212)*12/3</f>
        <v>-0.34053168887455759</v>
      </c>
      <c r="AA211" s="120">
        <f>(幕後結果!$AC$2+幕後結果!$AC$4*幕後結果_最佳化!$O1212)*12/3</f>
        <v>0.67815511860483368</v>
      </c>
      <c r="AB211" s="120">
        <f>(幕後結果!$AD$2+幕後結果!$AD$4*幕後結果_最佳化!$P1212)*12/3</f>
        <v>-0.45869309130079233</v>
      </c>
      <c r="AC211" s="120">
        <f>(幕後結果!$AE$2+幕後結果!$AE$4*幕後結果_最佳化!$Q1212)*12/3</f>
        <v>2.0904188511444728</v>
      </c>
      <c r="AD211" s="120">
        <f>(幕後結果!$AF$2+幕後結果!$AF$4*幕後結果_最佳化!$R1212)*12/3</f>
        <v>-0.8466090824527045</v>
      </c>
      <c r="AE211" s="120">
        <f>(幕後結果!$AG$2+幕後結果!$AG$4*幕後結果_最佳化!$S1212)*12/3</f>
        <v>-2.5119888154006453</v>
      </c>
      <c r="AF211" s="120">
        <f>(幕後結果!$AH$2+幕後結果!$AH$4*幕後結果_最佳化!$T1212)*12/3</f>
        <v>0.67301753461405978</v>
      </c>
      <c r="AG211" s="120">
        <f>(幕後結果!$AI$2+幕後結果!$AI$4*幕後結果_最佳化!$U1212)*12/3</f>
        <v>-0.44459491106191096</v>
      </c>
      <c r="AH211" s="120">
        <f>(幕後結果!$AJ$2+幕後結果!$AJ$4*幕後結果_最佳化!$V1212)*12/3</f>
        <v>-4.3090961801700232</v>
      </c>
      <c r="AI211" s="96">
        <f>(幕後結果!$AK$2+幕後結果!$AK$4*幕後結果_最佳化!$W1212)*12/3</f>
        <v>1.0171675673386291</v>
      </c>
      <c r="AJ211" s="56"/>
      <c r="AK211" s="56"/>
      <c r="AL211" s="56"/>
      <c r="AM211" s="104">
        <v>210</v>
      </c>
      <c r="AN211" s="124">
        <f t="shared" si="40"/>
        <v>0.15968372395485592</v>
      </c>
      <c r="AO211" s="124">
        <f t="shared" si="41"/>
        <v>0.18134718850954981</v>
      </c>
      <c r="AP211" s="124">
        <f t="shared" si="42"/>
        <v>3.3773490125033369E-2</v>
      </c>
      <c r="AQ211" s="124">
        <f t="shared" si="43"/>
        <v>2.3673076972079311E-2</v>
      </c>
      <c r="AR211" s="124">
        <f t="shared" si="44"/>
        <v>0.10738643293942503</v>
      </c>
      <c r="AS211" s="124">
        <f t="shared" si="45"/>
        <v>6.0992685512010321E-2</v>
      </c>
      <c r="AT211" s="124">
        <f t="shared" si="46"/>
        <v>7.2831671251048433E-2</v>
      </c>
      <c r="AU211" s="124">
        <f t="shared" si="47"/>
        <v>0.11983992407332508</v>
      </c>
      <c r="AV211" s="124">
        <f t="shared" si="48"/>
        <v>9.1197455206958988E-2</v>
      </c>
      <c r="AW211" s="124">
        <f t="shared" si="49"/>
        <v>0.14927435145571366</v>
      </c>
      <c r="AX211" s="124">
        <f t="shared" si="50"/>
        <v>1</v>
      </c>
      <c r="AY211" s="124">
        <f>SUMPRODUCT(AN211:AW211,幕後結果_最佳化!$Z$1005:$AI$1005)</f>
        <v>5.0685846021240183E-2</v>
      </c>
      <c r="AZ211" s="124">
        <f>(SUMPRODUCT(AN211:AW211,MMULT(AN211:AW211,幕後結果!$AB$9:$AK$18)))*252</f>
        <v>6.235459611138492E-2</v>
      </c>
      <c r="BA211" s="124">
        <f t="shared" si="51"/>
        <v>0.24970902288740973</v>
      </c>
      <c r="BB211" s="119">
        <f t="shared" si="52"/>
        <v>3.1179674371441157E-2</v>
      </c>
      <c r="BC211" s="56"/>
      <c r="BD211" s="56"/>
    </row>
    <row r="212" spans="1:56">
      <c r="A212" s="91">
        <v>211</v>
      </c>
      <c r="B212" s="120">
        <v>0.41893258051528415</v>
      </c>
      <c r="C212" s="120">
        <v>0.95176191948286126</v>
      </c>
      <c r="D212" s="120">
        <v>0.84076012267946365</v>
      </c>
      <c r="E212" s="120">
        <v>0.79722131560581388</v>
      </c>
      <c r="F212" s="120">
        <v>0.88474735093653267</v>
      </c>
      <c r="G212" s="120">
        <v>0.54481196851625757</v>
      </c>
      <c r="H212" s="120">
        <v>0.47227744529259952</v>
      </c>
      <c r="I212" s="120">
        <v>1.7061471393312155E-2</v>
      </c>
      <c r="J212" s="120">
        <v>0.55885676740769763</v>
      </c>
      <c r="K212" s="100">
        <v>0.42250278233917871</v>
      </c>
      <c r="L212" s="101"/>
      <c r="M212" s="102">
        <v>211</v>
      </c>
      <c r="N212" s="123">
        <v>-0.20462494941126344</v>
      </c>
      <c r="O212" s="123">
        <v>1.6621826333747933</v>
      </c>
      <c r="P212" s="123">
        <v>0.9975868203048921</v>
      </c>
      <c r="Q212" s="123">
        <v>0.83173707497351779</v>
      </c>
      <c r="R212" s="123">
        <v>1.1990582459916908</v>
      </c>
      <c r="S212" s="123">
        <v>0.11256420744235872</v>
      </c>
      <c r="T212" s="123">
        <v>-6.9546160778967137E-2</v>
      </c>
      <c r="U212" s="120">
        <v>-2.1186158776267798</v>
      </c>
      <c r="V212" s="120">
        <v>0.14807134287478821</v>
      </c>
      <c r="W212" s="94">
        <v>-0.1954948555302739</v>
      </c>
      <c r="X212" s="56"/>
      <c r="Y212" s="95">
        <v>211</v>
      </c>
      <c r="Z212" s="120">
        <f>(幕後結果!$AB$2+幕後結果!$AB$4*幕後結果_最佳化!$N1213)*12/3</f>
        <v>-0.30234251209154406</v>
      </c>
      <c r="AA212" s="120">
        <f>(幕後結果!$AC$2+幕後結果!$AC$4*幕後結果_最佳化!$O1213)*12/3</f>
        <v>3.0031156012174876</v>
      </c>
      <c r="AB212" s="120">
        <f>(幕後結果!$AD$2+幕後結果!$AD$4*幕後結果_最佳化!$P1213)*12/3</f>
        <v>0.70632892615297427</v>
      </c>
      <c r="AC212" s="120">
        <f>(幕後結果!$AE$2+幕後結果!$AE$4*幕後結果_最佳化!$Q1213)*12/3</f>
        <v>1.08358617361228</v>
      </c>
      <c r="AD212" s="120">
        <f>(幕後結果!$AF$2+幕後結果!$AF$4*幕後結果_最佳化!$R1213)*12/3</f>
        <v>0.57017424151027085</v>
      </c>
      <c r="AE212" s="120">
        <f>(幕後結果!$AG$2+幕後結果!$AG$4*幕後結果_最佳化!$S1213)*12/3</f>
        <v>-0.21131463658482474</v>
      </c>
      <c r="AF212" s="120">
        <f>(幕後結果!$AH$2+幕後結果!$AH$4*幕後結果_最佳化!$T1213)*12/3</f>
        <v>1.1127504827183528</v>
      </c>
      <c r="AG212" s="120">
        <f>(幕後結果!$AI$2+幕後結果!$AI$4*幕後結果_最佳化!$U1213)*12/3</f>
        <v>-0.78937446831744695</v>
      </c>
      <c r="AH212" s="120">
        <f>(幕後結果!$AJ$2+幕後結果!$AJ$4*幕後結果_最佳化!$V1213)*12/3</f>
        <v>-1.3117344749795588</v>
      </c>
      <c r="AI212" s="96">
        <f>(幕後結果!$AK$2+幕後結果!$AK$4*幕後結果_最佳化!$W1213)*12/3</f>
        <v>0.59473242534471948</v>
      </c>
      <c r="AJ212" s="56"/>
      <c r="AK212" s="56"/>
      <c r="AL212" s="56"/>
      <c r="AM212" s="104">
        <v>211</v>
      </c>
      <c r="AN212" s="124">
        <f t="shared" si="40"/>
        <v>9.0974740758398231E-2</v>
      </c>
      <c r="AO212" s="124">
        <f t="shared" si="41"/>
        <v>2.5620966693928156E-2</v>
      </c>
      <c r="AP212" s="124">
        <f t="shared" si="42"/>
        <v>0.15031139855991157</v>
      </c>
      <c r="AQ212" s="124">
        <f t="shared" si="43"/>
        <v>0.13441820229933152</v>
      </c>
      <c r="AR212" s="124">
        <f t="shared" si="44"/>
        <v>8.2331756044573531E-2</v>
      </c>
      <c r="AS212" s="124">
        <f t="shared" si="45"/>
        <v>0.12708366899812537</v>
      </c>
      <c r="AT212" s="124">
        <f t="shared" si="46"/>
        <v>0.1030418716003476</v>
      </c>
      <c r="AU212" s="124">
        <f t="shared" si="47"/>
        <v>0.12401261608441433</v>
      </c>
      <c r="AV212" s="124">
        <f t="shared" si="48"/>
        <v>0.1075655691152767</v>
      </c>
      <c r="AW212" s="124">
        <f t="shared" si="49"/>
        <v>5.4639209845692899E-2</v>
      </c>
      <c r="AX212" s="124">
        <f t="shared" si="50"/>
        <v>1</v>
      </c>
      <c r="AY212" s="124">
        <f>SUMPRODUCT(AN212:AW212,幕後結果_最佳化!$Z$1005:$AI$1005)</f>
        <v>-0.32889310431396512</v>
      </c>
      <c r="AZ212" s="124">
        <f>(SUMPRODUCT(AN212:AW212,MMULT(AN212:AW212,幕後結果!$AB$9:$AK$18)))*252</f>
        <v>7.0833855445583821E-2</v>
      </c>
      <c r="BA212" s="124">
        <f t="shared" si="51"/>
        <v>0.26614630458750282</v>
      </c>
      <c r="BB212" s="119">
        <f t="shared" si="52"/>
        <v>-1.3969500906285477</v>
      </c>
      <c r="BC212" s="56"/>
      <c r="BD212" s="56"/>
    </row>
    <row r="213" spans="1:56">
      <c r="A213" s="91">
        <v>212</v>
      </c>
      <c r="B213" s="120">
        <v>0.17308072747781744</v>
      </c>
      <c r="C213" s="120">
        <v>5.769455009589497E-2</v>
      </c>
      <c r="D213" s="120">
        <v>0.12209486641181999</v>
      </c>
      <c r="E213" s="120">
        <v>0.37917073318864558</v>
      </c>
      <c r="F213" s="120">
        <v>0.78506305807948396</v>
      </c>
      <c r="G213" s="120">
        <v>0.89438640938380076</v>
      </c>
      <c r="H213" s="120">
        <v>0.93983534181070061</v>
      </c>
      <c r="I213" s="120">
        <v>0.86361042593594073</v>
      </c>
      <c r="J213" s="120">
        <v>0.13140775378234859</v>
      </c>
      <c r="K213" s="100">
        <v>5.7445470850952862E-2</v>
      </c>
      <c r="L213" s="101"/>
      <c r="M213" s="102">
        <v>212</v>
      </c>
      <c r="N213" s="123">
        <v>-0.94206091246337509</v>
      </c>
      <c r="O213" s="123">
        <v>-1.5744255528556905</v>
      </c>
      <c r="P213" s="123">
        <v>-1.1645782975054249</v>
      </c>
      <c r="Q213" s="123">
        <v>-0.30765946552093043</v>
      </c>
      <c r="R213" s="123">
        <v>0.78940748278237682</v>
      </c>
      <c r="S213" s="123">
        <v>1.2501981259939099</v>
      </c>
      <c r="T213" s="123">
        <v>1.5533928233780987</v>
      </c>
      <c r="U213" s="120">
        <v>1.0966849260881926</v>
      </c>
      <c r="V213" s="120">
        <v>-1.1197612702727446</v>
      </c>
      <c r="W213" s="94">
        <v>-1.5765854548789742</v>
      </c>
      <c r="X213" s="56"/>
      <c r="Y213" s="95">
        <v>212</v>
      </c>
      <c r="Z213" s="120">
        <f>(幕後結果!$AB$2+幕後結果!$AB$4*幕後結果_最佳化!$N1214)*12/3</f>
        <v>-1.2179064246974061</v>
      </c>
      <c r="AA213" s="120">
        <f>(幕後結果!$AC$2+幕後結果!$AC$4*幕後結果_最佳化!$O1214)*12/3</f>
        <v>-0.8254435608748526</v>
      </c>
      <c r="AB213" s="120">
        <f>(幕後結果!$AD$2+幕後結果!$AD$4*幕後結果_最佳化!$P1214)*12/3</f>
        <v>-3.6940284820490157</v>
      </c>
      <c r="AC213" s="120">
        <f>(幕後結果!$AE$2+幕後結果!$AE$4*幕後結果_最佳化!$Q1214)*12/3</f>
        <v>-4.3147894303643852E-2</v>
      </c>
      <c r="AD213" s="120">
        <f>(幕後結果!$AF$2+幕後結果!$AF$4*幕後結果_最佳化!$R1214)*12/3</f>
        <v>-0.33914007340552327</v>
      </c>
      <c r="AE213" s="120">
        <f>(幕後結果!$AG$2+幕後結果!$AG$4*幕後結果_最佳化!$S1214)*12/3</f>
        <v>-0.14721160093754759</v>
      </c>
      <c r="AF213" s="120">
        <f>(幕後結果!$AH$2+幕後結果!$AH$4*幕後結果_最佳化!$T1214)*12/3</f>
        <v>1.3436503308414782</v>
      </c>
      <c r="AG213" s="120">
        <f>(幕後結果!$AI$2+幕後結果!$AI$4*幕後結果_最佳化!$U1214)*12/3</f>
        <v>0.12101267913490887</v>
      </c>
      <c r="AH213" s="120">
        <f>(幕後結果!$AJ$2+幕後結果!$AJ$4*幕後結果_最佳化!$V1214)*12/3</f>
        <v>-2.8096621678907474</v>
      </c>
      <c r="AI213" s="96">
        <f>(幕後結果!$AK$2+幕後結果!$AK$4*幕後結果_最佳化!$W1214)*12/3</f>
        <v>0.10596971945222922</v>
      </c>
      <c r="AJ213" s="56"/>
      <c r="AK213" s="56"/>
      <c r="AL213" s="56"/>
      <c r="AM213" s="104">
        <v>212</v>
      </c>
      <c r="AN213" s="124">
        <f t="shared" si="40"/>
        <v>0.16577087650108477</v>
      </c>
      <c r="AO213" s="124">
        <f t="shared" si="41"/>
        <v>0.1034663166572959</v>
      </c>
      <c r="AP213" s="124">
        <f t="shared" si="42"/>
        <v>6.8339787024472978E-2</v>
      </c>
      <c r="AQ213" s="124">
        <f t="shared" si="43"/>
        <v>3.4593029852916769E-2</v>
      </c>
      <c r="AR213" s="124">
        <f t="shared" si="44"/>
        <v>7.3205958046653197E-2</v>
      </c>
      <c r="AS213" s="124">
        <f t="shared" si="45"/>
        <v>7.4268431277315902E-2</v>
      </c>
      <c r="AT213" s="124">
        <f t="shared" si="46"/>
        <v>0.17540469548170601</v>
      </c>
      <c r="AU213" s="124">
        <f t="shared" si="47"/>
        <v>0.13537328390170428</v>
      </c>
      <c r="AV213" s="124">
        <f t="shared" si="48"/>
        <v>0.11844509790781031</v>
      </c>
      <c r="AW213" s="124">
        <f t="shared" si="49"/>
        <v>5.1132523349039789E-2</v>
      </c>
      <c r="AX213" s="124">
        <f t="shared" si="50"/>
        <v>0.99999999999999989</v>
      </c>
      <c r="AY213" s="124">
        <f>SUMPRODUCT(AN213:AW213,幕後結果_最佳化!$Z$1005:$AI$1005)</f>
        <v>-0.1466606589627828</v>
      </c>
      <c r="AZ213" s="124">
        <f>(SUMPRODUCT(AN213:AW213,MMULT(AN213:AW213,幕後結果!$AB$9:$AK$18)))*252</f>
        <v>7.1167254909052471E-2</v>
      </c>
      <c r="BA213" s="124">
        <f t="shared" si="51"/>
        <v>0.26677191551783047</v>
      </c>
      <c r="BB213" s="119">
        <f t="shared" si="52"/>
        <v>-0.71057202027742294</v>
      </c>
      <c r="BC213" s="56"/>
      <c r="BD213" s="56"/>
    </row>
    <row r="214" spans="1:56">
      <c r="A214" s="91">
        <v>213</v>
      </c>
      <c r="B214" s="120">
        <v>0.66013692371397248</v>
      </c>
      <c r="C214" s="120">
        <v>0.89557004262125894</v>
      </c>
      <c r="D214" s="120">
        <v>0.73948905486883643</v>
      </c>
      <c r="E214" s="120">
        <v>0.92545763044290452</v>
      </c>
      <c r="F214" s="120">
        <v>0.25084484018503406</v>
      </c>
      <c r="G214" s="120">
        <v>0.96112944939515876</v>
      </c>
      <c r="H214" s="120">
        <v>0.62407994488522212</v>
      </c>
      <c r="I214" s="120">
        <v>0.97106110978944638</v>
      </c>
      <c r="J214" s="120">
        <v>0.70390389146251198</v>
      </c>
      <c r="K214" s="100">
        <v>0.97576850261844994</v>
      </c>
      <c r="L214" s="101"/>
      <c r="M214" s="102">
        <v>213</v>
      </c>
      <c r="N214" s="123">
        <v>0.41283684780791052</v>
      </c>
      <c r="O214" s="123">
        <v>1.2567065519018801</v>
      </c>
      <c r="P214" s="123">
        <v>0.64177098682391831</v>
      </c>
      <c r="Q214" s="123">
        <v>1.4427718937997482</v>
      </c>
      <c r="R214" s="123">
        <v>-0.67183352984650258</v>
      </c>
      <c r="S214" s="123">
        <v>1.7639458215938733</v>
      </c>
      <c r="T214" s="123">
        <v>0.31621396291092985</v>
      </c>
      <c r="U214" s="120">
        <v>1.8966224879941802</v>
      </c>
      <c r="V214" s="120">
        <v>0.53566193296838138</v>
      </c>
      <c r="W214" s="94">
        <v>1.9732859323040597</v>
      </c>
      <c r="X214" s="56"/>
      <c r="Y214" s="95">
        <v>213</v>
      </c>
      <c r="Z214" s="120">
        <f>(幕後結果!$AB$2+幕後結果!$AB$4*幕後結果_最佳化!$N1215)*12/3</f>
        <v>0.46426742730828535</v>
      </c>
      <c r="AA214" s="120">
        <f>(幕後結果!$AC$2+幕後結果!$AC$4*幕後結果_最佳化!$O1215)*12/3</f>
        <v>2.9912809673243346</v>
      </c>
      <c r="AB214" s="120">
        <f>(幕後結果!$AD$2+幕後結果!$AD$4*幕後結果_最佳化!$P1215)*12/3</f>
        <v>0.83626632234789033</v>
      </c>
      <c r="AC214" s="120">
        <f>(幕後結果!$AE$2+幕後結果!$AE$4*幕後結果_最佳化!$Q1215)*12/3</f>
        <v>1.8155733525271505</v>
      </c>
      <c r="AD214" s="120">
        <f>(幕後結果!$AF$2+幕後結果!$AF$4*幕後結果_最佳化!$R1215)*12/3</f>
        <v>-0.43197519098438747</v>
      </c>
      <c r="AE214" s="120">
        <f>(幕後結果!$AG$2+幕後結果!$AG$4*幕後結果_最佳化!$S1215)*12/3</f>
        <v>1.1805328779038402</v>
      </c>
      <c r="AF214" s="120">
        <f>(幕後結果!$AH$2+幕後結果!$AH$4*幕後結果_最佳化!$T1215)*12/3</f>
        <v>1.859867304316694</v>
      </c>
      <c r="AG214" s="120">
        <f>(幕後結果!$AI$2+幕後結果!$AI$4*幕後結果_最佳化!$U1215)*12/3</f>
        <v>0.6636818210273997</v>
      </c>
      <c r="AH214" s="120">
        <f>(幕後結果!$AJ$2+幕後結果!$AJ$4*幕後結果_最佳化!$V1215)*12/3</f>
        <v>-0.13653330054689006</v>
      </c>
      <c r="AI214" s="96">
        <f>(幕後結果!$AK$2+幕後結果!$AK$4*幕後結果_最佳化!$W1215)*12/3</f>
        <v>2.2466222654824692</v>
      </c>
      <c r="AJ214" s="56"/>
      <c r="AK214" s="56"/>
      <c r="AL214" s="56"/>
      <c r="AM214" s="104">
        <v>213</v>
      </c>
      <c r="AN214" s="124">
        <f t="shared" si="40"/>
        <v>0.1211846125076302</v>
      </c>
      <c r="AO214" s="124">
        <f t="shared" si="41"/>
        <v>0.11374624228063913</v>
      </c>
      <c r="AP214" s="124">
        <f t="shared" si="42"/>
        <v>0.14449365643132722</v>
      </c>
      <c r="AQ214" s="124">
        <f t="shared" si="43"/>
        <v>0.14872098944860865</v>
      </c>
      <c r="AR214" s="124">
        <f t="shared" si="44"/>
        <v>5.4920578983466563E-2</v>
      </c>
      <c r="AS214" s="124">
        <f t="shared" si="45"/>
        <v>9.917968309002137E-2</v>
      </c>
      <c r="AT214" s="124">
        <f t="shared" si="46"/>
        <v>0.10373096336456976</v>
      </c>
      <c r="AU214" s="124">
        <f t="shared" si="47"/>
        <v>7.8661865626247652E-3</v>
      </c>
      <c r="AV214" s="124">
        <f t="shared" si="48"/>
        <v>0.10074695222854459</v>
      </c>
      <c r="AW214" s="124">
        <f t="shared" si="49"/>
        <v>0.1054101351025675</v>
      </c>
      <c r="AX214" s="124">
        <f t="shared" si="50"/>
        <v>0.99999999999999967</v>
      </c>
      <c r="AY214" s="124">
        <f>SUMPRODUCT(AN214:AW214,幕後結果_最佳化!$Z$1005:$AI$1005)</f>
        <v>-8.4765735106373696E-2</v>
      </c>
      <c r="AZ214" s="124">
        <f>(SUMPRODUCT(AN214:AW214,MMULT(AN214:AW214,幕後結果!$AB$9:$AK$18)))*252</f>
        <v>8.5137237096407414E-2</v>
      </c>
      <c r="BA214" s="124">
        <f t="shared" si="51"/>
        <v>0.2917828594972765</v>
      </c>
      <c r="BB214" s="119">
        <f t="shared" si="52"/>
        <v>-0.43753678789197459</v>
      </c>
      <c r="BC214" s="56"/>
      <c r="BD214" s="56"/>
    </row>
    <row r="215" spans="1:56">
      <c r="A215" s="91">
        <v>214</v>
      </c>
      <c r="B215" s="120">
        <v>0.20664077961720762</v>
      </c>
      <c r="C215" s="120">
        <v>0.71319933797840585</v>
      </c>
      <c r="D215" s="120">
        <v>0.77574261885310336</v>
      </c>
      <c r="E215" s="120">
        <v>0.66303913091316313</v>
      </c>
      <c r="F215" s="120">
        <v>0.75186102373452091</v>
      </c>
      <c r="G215" s="120">
        <v>0.36442631590130214</v>
      </c>
      <c r="H215" s="120">
        <v>0.16874770235211134</v>
      </c>
      <c r="I215" s="120">
        <v>0.37322870200955371</v>
      </c>
      <c r="J215" s="120">
        <v>0.14636649473556784</v>
      </c>
      <c r="K215" s="100">
        <v>0.56160432052480824</v>
      </c>
      <c r="L215" s="101"/>
      <c r="M215" s="102">
        <v>214</v>
      </c>
      <c r="N215" s="123">
        <v>-0.81813245389885714</v>
      </c>
      <c r="O215" s="123">
        <v>0.56275559111957918</v>
      </c>
      <c r="P215" s="123">
        <v>0.75789346583278905</v>
      </c>
      <c r="Q215" s="123">
        <v>0.42077178287003392</v>
      </c>
      <c r="R215" s="123">
        <v>0.68035777165190525</v>
      </c>
      <c r="S215" s="123">
        <v>-0.346652190620578</v>
      </c>
      <c r="T215" s="123">
        <v>-0.95912574006791373</v>
      </c>
      <c r="U215" s="120">
        <v>-0.3233140639250448</v>
      </c>
      <c r="V215" s="120">
        <v>-1.0521450858828618</v>
      </c>
      <c r="W215" s="94">
        <v>0.1550380010979476</v>
      </c>
      <c r="X215" s="56"/>
      <c r="Y215" s="95">
        <v>214</v>
      </c>
      <c r="Z215" s="120">
        <f>(幕後結果!$AB$2+幕後結果!$AB$4*幕後結果_最佳化!$N1216)*12/3</f>
        <v>-1.0640429977810739</v>
      </c>
      <c r="AA215" s="120">
        <f>(幕後結果!$AC$2+幕後結果!$AC$4*幕後結果_最佳化!$O1216)*12/3</f>
        <v>1.4633813571929235</v>
      </c>
      <c r="AB215" s="120">
        <f>(幕後結果!$AD$2+幕後結果!$AD$4*幕後結果_最佳化!$P1216)*12/3</f>
        <v>-0.66467723957696068</v>
      </c>
      <c r="AC215" s="120">
        <f>(幕後結果!$AE$2+幕後結果!$AE$4*幕後結果_最佳化!$Q1216)*12/3</f>
        <v>0.5557478794447912</v>
      </c>
      <c r="AD215" s="120">
        <f>(幕後結果!$AF$2+幕後結果!$AF$4*幕後結果_最佳化!$R1216)*12/3</f>
        <v>-1.2217445382000869E-2</v>
      </c>
      <c r="AE215" s="120">
        <f>(幕後結果!$AG$2+幕後結果!$AG$4*幕後結果_最佳化!$S1216)*12/3</f>
        <v>-1.2023959371952682</v>
      </c>
      <c r="AF215" s="120">
        <f>(幕後結果!$AH$2+幕後結果!$AH$4*幕後結果_最佳化!$T1216)*12/3</f>
        <v>-0.32445477282695961</v>
      </c>
      <c r="AG215" s="120">
        <f>(幕後結果!$AI$2+幕後結果!$AI$4*幕後結果_最佳化!$U1216)*12/3</f>
        <v>-0.25651446626977131</v>
      </c>
      <c r="AH215" s="120">
        <f>(幕後結果!$AJ$2+幕後結果!$AJ$4*幕後結果_最佳化!$V1216)*12/3</f>
        <v>-3.1996598714648692</v>
      </c>
      <c r="AI215" s="96">
        <f>(幕後結果!$AK$2+幕後結果!$AK$4*幕後結果_最佳化!$W1216)*12/3</f>
        <v>0.7886104019915593</v>
      </c>
      <c r="AJ215" s="56"/>
      <c r="AK215" s="56"/>
      <c r="AL215" s="56"/>
      <c r="AM215" s="104">
        <v>214</v>
      </c>
      <c r="AN215" s="124">
        <f t="shared" si="40"/>
        <v>0.19078375635823083</v>
      </c>
      <c r="AO215" s="124">
        <f t="shared" si="41"/>
        <v>0.14029247946613868</v>
      </c>
      <c r="AP215" s="124">
        <f t="shared" si="42"/>
        <v>0.141346279558033</v>
      </c>
      <c r="AQ215" s="124">
        <f t="shared" si="43"/>
        <v>0.19415244690888231</v>
      </c>
      <c r="AR215" s="124">
        <f t="shared" si="44"/>
        <v>2.021250978985813E-4</v>
      </c>
      <c r="AS215" s="124">
        <f t="shared" si="45"/>
        <v>1.2605288359082523E-2</v>
      </c>
      <c r="AT215" s="124">
        <f t="shared" si="46"/>
        <v>1.1338110753482131E-3</v>
      </c>
      <c r="AU215" s="124">
        <f t="shared" si="47"/>
        <v>0.11248073524723984</v>
      </c>
      <c r="AV215" s="124">
        <f t="shared" si="48"/>
        <v>2.0042931771676816E-2</v>
      </c>
      <c r="AW215" s="124">
        <f t="shared" si="49"/>
        <v>0.18696014615746917</v>
      </c>
      <c r="AX215" s="124">
        <f t="shared" si="50"/>
        <v>1.0000000000000002</v>
      </c>
      <c r="AY215" s="124">
        <f>SUMPRODUCT(AN215:AW215,幕後結果_最佳化!$Z$1005:$AI$1005)</f>
        <v>0.18389346503351958</v>
      </c>
      <c r="AZ215" s="124">
        <f>(SUMPRODUCT(AN215:AW215,MMULT(AN215:AW215,幕後結果!$AB$9:$AK$18)))*252</f>
        <v>7.8853948204077623E-2</v>
      </c>
      <c r="BA215" s="124">
        <f t="shared" si="51"/>
        <v>0.2808094517712636</v>
      </c>
      <c r="BB215" s="119">
        <f t="shared" si="52"/>
        <v>0.50209657881589886</v>
      </c>
      <c r="BC215" s="56"/>
      <c r="BD215" s="56"/>
    </row>
    <row r="216" spans="1:56">
      <c r="A216" s="91">
        <v>215</v>
      </c>
      <c r="B216" s="120">
        <v>0.80272858692307691</v>
      </c>
      <c r="C216" s="120">
        <v>0.50862742106852843</v>
      </c>
      <c r="D216" s="120">
        <v>0.79738290664126721</v>
      </c>
      <c r="E216" s="120">
        <v>0.48595941522934316</v>
      </c>
      <c r="F216" s="120">
        <v>0.67691330030847041</v>
      </c>
      <c r="G216" s="120">
        <v>0.17225815570311109</v>
      </c>
      <c r="H216" s="120">
        <v>0.96630858654562912</v>
      </c>
      <c r="I216" s="120">
        <v>0.69348743474692021</v>
      </c>
      <c r="J216" s="120">
        <v>0.99935940327634509</v>
      </c>
      <c r="K216" s="100">
        <v>0.17199142544748947</v>
      </c>
      <c r="L216" s="101"/>
      <c r="M216" s="102">
        <v>215</v>
      </c>
      <c r="N216" s="123">
        <v>0.85140786161562598</v>
      </c>
      <c r="O216" s="123">
        <v>2.1627423490710281E-2</v>
      </c>
      <c r="P216" s="123">
        <v>0.83230964706123733</v>
      </c>
      <c r="Q216" s="123">
        <v>-3.520179557446057E-2</v>
      </c>
      <c r="R216" s="123">
        <v>0.45908462190283389</v>
      </c>
      <c r="S216" s="123">
        <v>-0.94527928456044197</v>
      </c>
      <c r="T216" s="123">
        <v>1.8291120316733724</v>
      </c>
      <c r="U216" s="120">
        <v>0.50576001637743884</v>
      </c>
      <c r="V216" s="120">
        <v>3.2201593814949176</v>
      </c>
      <c r="W216" s="94">
        <v>-0.9463249902617431</v>
      </c>
      <c r="X216" s="56"/>
      <c r="Y216" s="95">
        <v>215</v>
      </c>
      <c r="Z216" s="120">
        <f>(幕後結果!$AB$2+幕後結果!$AB$4*幕後結果_最佳化!$N1217)*12/3</f>
        <v>1.0087754435642491</v>
      </c>
      <c r="AA216" s="120">
        <f>(幕後結果!$AC$2+幕後結果!$AC$4*幕後結果_最佳化!$O1217)*12/3</f>
        <v>2.0047895956795521</v>
      </c>
      <c r="AB216" s="120">
        <f>(幕後結果!$AD$2+幕後結果!$AD$4*幕後結果_最佳化!$P1217)*12/3</f>
        <v>1.0005081962540647</v>
      </c>
      <c r="AC216" s="120">
        <f>(幕後結果!$AE$2+幕後結果!$AE$4*幕後結果_最佳化!$Q1217)*12/3</f>
        <v>0.662871110881041</v>
      </c>
      <c r="AD216" s="120">
        <f>(幕後結果!$AF$2+幕後結果!$AF$4*幕後結果_最佳化!$R1217)*12/3</f>
        <v>-0.13061571191398091</v>
      </c>
      <c r="AE216" s="120">
        <f>(幕後結果!$AG$2+幕後結果!$AG$4*幕後結果_最佳化!$S1217)*12/3</f>
        <v>-1.2389938298502321</v>
      </c>
      <c r="AF216" s="120">
        <f>(幕後結果!$AH$2+幕後結果!$AH$4*幕後結果_最佳化!$T1217)*12/3</f>
        <v>2.1552427645377064</v>
      </c>
      <c r="AG216" s="120">
        <f>(幕後結果!$AI$2+幕後結果!$AI$4*幕後結果_最佳化!$U1217)*12/3</f>
        <v>-0.17573107747861805</v>
      </c>
      <c r="AH216" s="120">
        <f>(幕後結果!$AJ$2+幕後結果!$AJ$4*幕後結果_最佳化!$V1217)*12/3</f>
        <v>3.3494593927530842</v>
      </c>
      <c r="AI216" s="96">
        <f>(幕後結果!$AK$2+幕後結果!$AK$4*幕後結果_最佳化!$W1217)*12/3</f>
        <v>0.79286634874865403</v>
      </c>
      <c r="AJ216" s="56"/>
      <c r="AK216" s="56"/>
      <c r="AL216" s="56"/>
      <c r="AM216" s="104">
        <v>215</v>
      </c>
      <c r="AN216" s="124">
        <f t="shared" si="40"/>
        <v>2.6480491788138695E-2</v>
      </c>
      <c r="AO216" s="124">
        <f t="shared" si="41"/>
        <v>0.11680726982276898</v>
      </c>
      <c r="AP216" s="124">
        <f t="shared" si="42"/>
        <v>0.19949213817865352</v>
      </c>
      <c r="AQ216" s="124">
        <f t="shared" si="43"/>
        <v>8.7406202126069796E-2</v>
      </c>
      <c r="AR216" s="124">
        <f t="shared" si="44"/>
        <v>0.13606499256809956</v>
      </c>
      <c r="AS216" s="124">
        <f t="shared" si="45"/>
        <v>2.753270055426122E-2</v>
      </c>
      <c r="AT216" s="124">
        <f t="shared" si="46"/>
        <v>0.18250699624800595</v>
      </c>
      <c r="AU216" s="124">
        <f t="shared" si="47"/>
        <v>3.4437740904179413E-2</v>
      </c>
      <c r="AV216" s="124">
        <f t="shared" si="48"/>
        <v>0.15265757117212536</v>
      </c>
      <c r="AW216" s="124">
        <f t="shared" si="49"/>
        <v>3.661389663769743E-2</v>
      </c>
      <c r="AX216" s="124">
        <f t="shared" si="50"/>
        <v>1</v>
      </c>
      <c r="AY216" s="124">
        <f>SUMPRODUCT(AN216:AW216,幕後結果_最佳化!$Z$1005:$AI$1005)</f>
        <v>-0.22307427950340533</v>
      </c>
      <c r="AZ216" s="124">
        <f>(SUMPRODUCT(AN216:AW216,MMULT(AN216:AW216,幕後結果!$AB$9:$AK$18)))*252</f>
        <v>8.9521904429215662E-2</v>
      </c>
      <c r="BA216" s="124">
        <f t="shared" si="51"/>
        <v>0.29920211300927618</v>
      </c>
      <c r="BB216" s="119">
        <f t="shared" si="52"/>
        <v>-0.88894519102262937</v>
      </c>
      <c r="BC216" s="56"/>
      <c r="BD216" s="56"/>
    </row>
    <row r="217" spans="1:56">
      <c r="A217" s="91">
        <v>216</v>
      </c>
      <c r="B217" s="120">
        <v>0.36599741658431539</v>
      </c>
      <c r="C217" s="120">
        <v>0.17246286101821706</v>
      </c>
      <c r="D217" s="120">
        <v>0.62203747264097342</v>
      </c>
      <c r="E217" s="120">
        <v>0.4719010619454842</v>
      </c>
      <c r="F217" s="120">
        <v>0.7522368899598797</v>
      </c>
      <c r="G217" s="120">
        <v>0.31656078156554512</v>
      </c>
      <c r="H217" s="120">
        <v>0.47222188450747637</v>
      </c>
      <c r="I217" s="120">
        <v>0.5338458694551107</v>
      </c>
      <c r="J217" s="120">
        <v>0.77742155716321437</v>
      </c>
      <c r="K217" s="100">
        <v>0.56623483684571529</v>
      </c>
      <c r="L217" s="101"/>
      <c r="M217" s="102">
        <v>216</v>
      </c>
      <c r="N217" s="123">
        <v>-0.34247316823463114</v>
      </c>
      <c r="O217" s="123">
        <v>-0.94447744578763904</v>
      </c>
      <c r="P217" s="123">
        <v>0.31083632307391956</v>
      </c>
      <c r="Q217" s="123">
        <v>-7.0491929509099868E-2</v>
      </c>
      <c r="R217" s="123">
        <v>0.68154576335508044</v>
      </c>
      <c r="S217" s="123">
        <v>-0.47733784924680833</v>
      </c>
      <c r="T217" s="123">
        <v>-6.9685768901667125E-2</v>
      </c>
      <c r="U217" s="120">
        <v>8.4941044245049196E-2</v>
      </c>
      <c r="V217" s="120">
        <v>0.76351405126160854</v>
      </c>
      <c r="W217" s="94">
        <v>0.16679630478879018</v>
      </c>
      <c r="X217" s="56"/>
      <c r="Y217" s="95">
        <v>216</v>
      </c>
      <c r="Z217" s="120">
        <f>(幕後結果!$AB$2+幕後結果!$AB$4*幕後結果_最佳化!$N1218)*12/3</f>
        <v>-0.47348802288181852</v>
      </c>
      <c r="AA217" s="120">
        <f>(幕後結果!$AC$2+幕後結果!$AC$4*幕後結果_最佳化!$O1218)*12/3</f>
        <v>0.22026730229000635</v>
      </c>
      <c r="AB217" s="120">
        <f>(幕後結果!$AD$2+幕後結果!$AD$4*幕後結果_最佳化!$P1218)*12/3</f>
        <v>-1.2397076046693658</v>
      </c>
      <c r="AC217" s="120">
        <f>(幕後結果!$AE$2+幕後結果!$AE$4*幕後結果_最佳化!$Q1218)*12/3</f>
        <v>0.29512506909935982</v>
      </c>
      <c r="AD217" s="120">
        <f>(幕後結果!$AF$2+幕後結果!$AF$4*幕後結果_最佳化!$R1218)*12/3</f>
        <v>-0.23125136658117784</v>
      </c>
      <c r="AE217" s="120">
        <f>(幕後結果!$AG$2+幕後結果!$AG$4*幕後結果_最佳化!$S1218)*12/3</f>
        <v>-1.40061569055446</v>
      </c>
      <c r="AF217" s="120">
        <f>(幕後結果!$AH$2+幕後結果!$AH$4*幕後結果_最佳化!$T1218)*12/3</f>
        <v>6.8614165421466977E-2</v>
      </c>
      <c r="AG217" s="120">
        <f>(幕後結果!$AI$2+幕後結果!$AI$4*幕後結果_最佳化!$U1218)*12/3</f>
        <v>-0.27321482139147751</v>
      </c>
      <c r="AH217" s="120">
        <f>(幕後結果!$AJ$2+幕後結果!$AJ$4*幕後結果_最佳化!$V1218)*12/3</f>
        <v>-0.40258012187450687</v>
      </c>
      <c r="AI217" s="96">
        <f>(幕後結果!$AK$2+幕後結果!$AK$4*幕後結果_最佳化!$W1218)*12/3</f>
        <v>0.76008047266873702</v>
      </c>
      <c r="AJ217" s="56"/>
      <c r="AK217" s="56"/>
      <c r="AL217" s="56"/>
      <c r="AM217" s="104">
        <v>216</v>
      </c>
      <c r="AN217" s="124">
        <f t="shared" si="40"/>
        <v>1.046385600886621E-2</v>
      </c>
      <c r="AO217" s="124">
        <f t="shared" si="41"/>
        <v>0.14300254493919998</v>
      </c>
      <c r="AP217" s="124">
        <f t="shared" si="42"/>
        <v>5.1968089945245488E-2</v>
      </c>
      <c r="AQ217" s="124">
        <f t="shared" si="43"/>
        <v>0.13929876953623513</v>
      </c>
      <c r="AR217" s="124">
        <f t="shared" si="44"/>
        <v>0.10352681199362859</v>
      </c>
      <c r="AS217" s="124">
        <f t="shared" si="45"/>
        <v>0.15410046148070855</v>
      </c>
      <c r="AT217" s="124">
        <f t="shared" si="46"/>
        <v>0.15978678987188011</v>
      </c>
      <c r="AU217" s="124">
        <f t="shared" si="47"/>
        <v>0.18620337582476912</v>
      </c>
      <c r="AV217" s="124">
        <f t="shared" si="48"/>
        <v>1.6531242361307343E-2</v>
      </c>
      <c r="AW217" s="124">
        <f t="shared" si="49"/>
        <v>3.5118058038159539E-2</v>
      </c>
      <c r="AX217" s="124">
        <f t="shared" si="50"/>
        <v>1</v>
      </c>
      <c r="AY217" s="124">
        <f>SUMPRODUCT(AN217:AW217,幕後結果_最佳化!$Z$1005:$AI$1005)</f>
        <v>3.426442160208712E-2</v>
      </c>
      <c r="AZ217" s="124">
        <f>(SUMPRODUCT(AN217:AW217,MMULT(AN217:AW217,幕後結果!$AB$9:$AK$18)))*252</f>
        <v>5.3091274858530699E-2</v>
      </c>
      <c r="BA217" s="124">
        <f t="shared" si="51"/>
        <v>0.23041543971385836</v>
      </c>
      <c r="BB217" s="119">
        <f t="shared" si="52"/>
        <v>-3.7478297498800349E-2</v>
      </c>
      <c r="BC217" s="56"/>
      <c r="BD217" s="56"/>
    </row>
    <row r="218" spans="1:56">
      <c r="A218" s="91">
        <v>217</v>
      </c>
      <c r="B218" s="120">
        <v>0.69155320161288203</v>
      </c>
      <c r="C218" s="120">
        <v>8.111607885444827E-2</v>
      </c>
      <c r="D218" s="120">
        <v>0.5864666755747403</v>
      </c>
      <c r="E218" s="120">
        <v>0.28139896863494984</v>
      </c>
      <c r="F218" s="120">
        <v>0.21447172542254744</v>
      </c>
      <c r="G218" s="120">
        <v>0.29181458800013527</v>
      </c>
      <c r="H218" s="120">
        <v>0.83823990263817438</v>
      </c>
      <c r="I218" s="120">
        <v>7.7585598362722497E-2</v>
      </c>
      <c r="J218" s="120">
        <v>0.16452921800833775</v>
      </c>
      <c r="K218" s="100">
        <v>0.45701211956508936</v>
      </c>
      <c r="L218" s="101"/>
      <c r="M218" s="102">
        <v>217</v>
      </c>
      <c r="N218" s="123">
        <v>0.50025775383222448</v>
      </c>
      <c r="O218" s="123">
        <v>-1.3976035300989729</v>
      </c>
      <c r="P218" s="123">
        <v>0.21846522693843523</v>
      </c>
      <c r="Q218" s="123">
        <v>-0.57869063333551829</v>
      </c>
      <c r="R218" s="123">
        <v>-0.79100092647841025</v>
      </c>
      <c r="S218" s="123">
        <v>-0.54809135542999354</v>
      </c>
      <c r="T218" s="123">
        <v>0.98724979782548583</v>
      </c>
      <c r="U218" s="120">
        <v>-1.4215008841344416</v>
      </c>
      <c r="V218" s="120">
        <v>-0.97601216488058418</v>
      </c>
      <c r="W218" s="94">
        <v>-0.10796401254356724</v>
      </c>
      <c r="X218" s="56"/>
      <c r="Y218" s="95">
        <v>217</v>
      </c>
      <c r="Z218" s="120">
        <f>(幕後結果!$AB$2+幕後結果!$AB$4*幕後結果_最佳化!$N1219)*12/3</f>
        <v>0.57280488787896577</v>
      </c>
      <c r="AA218" s="120">
        <f>(幕後結果!$AC$2+幕後結果!$AC$4*幕後結果_最佳化!$O1219)*12/3</f>
        <v>0.3076784686131715</v>
      </c>
      <c r="AB218" s="120">
        <f>(幕後結果!$AD$2+幕後結果!$AD$4*幕後結果_最佳化!$P1219)*12/3</f>
        <v>-0.60953116261165086</v>
      </c>
      <c r="AC218" s="120">
        <f>(幕後結果!$AE$2+幕後結果!$AE$4*幕後結果_最佳化!$Q1219)*12/3</f>
        <v>0.11212957969456988</v>
      </c>
      <c r="AD218" s="120">
        <f>(幕後結果!$AF$2+幕後結果!$AF$4*幕後結果_最佳化!$R1219)*12/3</f>
        <v>-1.1925796718149722</v>
      </c>
      <c r="AE218" s="120">
        <f>(幕後結果!$AG$2+幕後結果!$AG$4*幕後結果_最佳化!$S1219)*12/3</f>
        <v>-1.4960081801710363</v>
      </c>
      <c r="AF218" s="120">
        <f>(幕後結果!$AH$2+幕後結果!$AH$4*幕後結果_最佳化!$T1219)*12/3</f>
        <v>0.8153695472578556</v>
      </c>
      <c r="AG218" s="120">
        <f>(幕後結果!$AI$2+幕後結果!$AI$4*幕後結果_最佳化!$U1219)*12/3</f>
        <v>-1.1455640427335343</v>
      </c>
      <c r="AH218" s="120">
        <f>(幕後結果!$AJ$2+幕後結果!$AJ$4*幕後結果_最佳化!$V1219)*12/3</f>
        <v>-2.9962941914483512</v>
      </c>
      <c r="AI218" s="96">
        <f>(幕後結果!$AK$2+幕後結果!$AK$4*幕後結果_最佳化!$W1219)*12/3</f>
        <v>7.8096168841373936E-3</v>
      </c>
      <c r="AJ218" s="56"/>
      <c r="AK218" s="56"/>
      <c r="AL218" s="56"/>
      <c r="AM218" s="104">
        <v>217</v>
      </c>
      <c r="AN218" s="124">
        <f t="shared" si="40"/>
        <v>0.11874845882055245</v>
      </c>
      <c r="AO218" s="124">
        <f t="shared" si="41"/>
        <v>6.347176674320365E-2</v>
      </c>
      <c r="AP218" s="124">
        <f t="shared" si="42"/>
        <v>0.10677415616276253</v>
      </c>
      <c r="AQ218" s="124">
        <f t="shared" si="43"/>
        <v>8.6738653978829419E-2</v>
      </c>
      <c r="AR218" s="124">
        <f t="shared" si="44"/>
        <v>9.4606433640319301E-2</v>
      </c>
      <c r="AS218" s="124">
        <f t="shared" si="45"/>
        <v>0.1450141143256187</v>
      </c>
      <c r="AT218" s="124">
        <f t="shared" si="46"/>
        <v>2.9714298469176104E-2</v>
      </c>
      <c r="AU218" s="124">
        <f t="shared" si="47"/>
        <v>0.12047801928631245</v>
      </c>
      <c r="AV218" s="124">
        <f t="shared" si="48"/>
        <v>0.11476915610207911</v>
      </c>
      <c r="AW218" s="124">
        <f t="shared" si="49"/>
        <v>0.1196849424711465</v>
      </c>
      <c r="AX218" s="124">
        <f t="shared" si="50"/>
        <v>1.0000000000000002</v>
      </c>
      <c r="AY218" s="124">
        <f>SUMPRODUCT(AN218:AW218,幕後結果_最佳化!$Z$1005:$AI$1005)</f>
        <v>-0.28553452587173023</v>
      </c>
      <c r="AZ218" s="124">
        <f>(SUMPRODUCT(AN218:AW218,MMULT(AN218:AW218,幕後結果!$AB$9:$AK$18)))*252</f>
        <v>6.596850990994077E-2</v>
      </c>
      <c r="BA218" s="124">
        <f t="shared" si="51"/>
        <v>0.25684335675648839</v>
      </c>
      <c r="BB218" s="119">
        <f t="shared" si="52"/>
        <v>-1.2787347510923437</v>
      </c>
      <c r="BC218" s="56"/>
      <c r="BD218" s="56"/>
    </row>
    <row r="219" spans="1:56">
      <c r="A219" s="91">
        <v>218</v>
      </c>
      <c r="B219" s="120">
        <v>4.042450689291277E-2</v>
      </c>
      <c r="C219" s="120">
        <v>0.72699566940044891</v>
      </c>
      <c r="D219" s="120">
        <v>0.6316494692190997</v>
      </c>
      <c r="E219" s="120">
        <v>0.98632388129784188</v>
      </c>
      <c r="F219" s="120">
        <v>0.37990079910782848</v>
      </c>
      <c r="G219" s="120">
        <v>0.252537449530986</v>
      </c>
      <c r="H219" s="120">
        <v>0.27569859933428043</v>
      </c>
      <c r="I219" s="120">
        <v>0.93474095352448772</v>
      </c>
      <c r="J219" s="120">
        <v>1.4579302987623111E-2</v>
      </c>
      <c r="K219" s="100">
        <v>0.96872887184529977</v>
      </c>
      <c r="L219" s="101"/>
      <c r="M219" s="102">
        <v>218</v>
      </c>
      <c r="N219" s="123">
        <v>-1.7457809996858262</v>
      </c>
      <c r="O219" s="123">
        <v>0.60375181232972153</v>
      </c>
      <c r="P219" s="123">
        <v>0.33622518614860503</v>
      </c>
      <c r="Q219" s="123">
        <v>2.2064538606100204</v>
      </c>
      <c r="R219" s="123">
        <v>-0.30574133544775911</v>
      </c>
      <c r="S219" s="123">
        <v>-0.66652608078475828</v>
      </c>
      <c r="T219" s="123">
        <v>-0.59566776206466676</v>
      </c>
      <c r="U219" s="120">
        <v>1.512061991272565</v>
      </c>
      <c r="V219" s="120">
        <v>-2.1813355614211125</v>
      </c>
      <c r="W219" s="94">
        <v>1.8624317569863673</v>
      </c>
      <c r="X219" s="56"/>
      <c r="Y219" s="95">
        <v>218</v>
      </c>
      <c r="Z219" s="120">
        <f>(幕後結果!$AB$2+幕後結果!$AB$4*幕後結果_最佳化!$N1220)*12/3</f>
        <v>-2.2157654179742385</v>
      </c>
      <c r="AA219" s="120">
        <f>(幕後結果!$AC$2+幕後結果!$AC$4*幕後結果_最佳化!$O1220)*12/3</f>
        <v>0.89438482500591698</v>
      </c>
      <c r="AB219" s="120">
        <f>(幕後結果!$AD$2+幕後結果!$AD$4*幕後結果_最佳化!$P1220)*12/3</f>
        <v>-2.0951330967558341</v>
      </c>
      <c r="AC219" s="120">
        <f>(幕後結果!$AE$2+幕後結果!$AE$4*幕後結果_最佳化!$Q1220)*12/3</f>
        <v>1.8447030946646219</v>
      </c>
      <c r="AD219" s="120">
        <f>(幕後結果!$AF$2+幕後結果!$AF$4*幕後結果_最佳化!$R1220)*12/3</f>
        <v>-0.35141995020828126</v>
      </c>
      <c r="AE219" s="120">
        <f>(幕後結果!$AG$2+幕後結果!$AG$4*幕後結果_最佳化!$S1220)*12/3</f>
        <v>-2.290567871602724</v>
      </c>
      <c r="AF219" s="120">
        <f>(幕後結果!$AH$2+幕後結果!$AH$4*幕後結果_最佳化!$T1220)*12/3</f>
        <v>4.2278957376470194E-2</v>
      </c>
      <c r="AG219" s="120">
        <f>(幕後結果!$AI$2+幕後結果!$AI$4*幕後結果_最佳化!$U1220)*12/3</f>
        <v>0.49633525821815133</v>
      </c>
      <c r="AH219" s="120">
        <f>(幕後結果!$AJ$2+幕後結果!$AJ$4*幕後結果_最佳化!$V1220)*12/3</f>
        <v>-5.2739882629976362</v>
      </c>
      <c r="AI219" s="96">
        <f>(幕後結果!$AK$2+幕後結果!$AK$4*幕後結果_最佳化!$W1220)*12/3</f>
        <v>1.8998959010313141</v>
      </c>
      <c r="AJ219" s="56"/>
      <c r="AK219" s="56"/>
      <c r="AL219" s="56"/>
      <c r="AM219" s="104">
        <v>218</v>
      </c>
      <c r="AN219" s="124">
        <f t="shared" si="40"/>
        <v>0.15053336759216912</v>
      </c>
      <c r="AO219" s="124">
        <f t="shared" si="41"/>
        <v>1.3008315541355998E-2</v>
      </c>
      <c r="AP219" s="124">
        <f t="shared" si="42"/>
        <v>0.14822294412509146</v>
      </c>
      <c r="AQ219" s="124">
        <f t="shared" si="43"/>
        <v>0.19349934939644969</v>
      </c>
      <c r="AR219" s="124">
        <f t="shared" si="44"/>
        <v>0.15272811323264984</v>
      </c>
      <c r="AS219" s="124">
        <f t="shared" si="45"/>
        <v>2.1491028821014533E-2</v>
      </c>
      <c r="AT219" s="124">
        <f t="shared" si="46"/>
        <v>0.20993842444652441</v>
      </c>
      <c r="AU219" s="124">
        <f t="shared" si="47"/>
        <v>6.1447668771650397E-3</v>
      </c>
      <c r="AV219" s="124">
        <f t="shared" si="48"/>
        <v>5.8480801194961678E-2</v>
      </c>
      <c r="AW219" s="124">
        <f t="shared" si="49"/>
        <v>4.5952888772618446E-2</v>
      </c>
      <c r="AX219" s="124">
        <f t="shared" si="50"/>
        <v>1.0000000000000002</v>
      </c>
      <c r="AY219" s="124">
        <f>SUMPRODUCT(AN219:AW219,幕後結果_最佳化!$Z$1005:$AI$1005)</f>
        <v>-0.10963999857355812</v>
      </c>
      <c r="AZ219" s="124">
        <f>(SUMPRODUCT(AN219:AW219,MMULT(AN219:AW219,幕後結果!$AB$9:$AK$18)))*252</f>
        <v>8.1084627763601105E-2</v>
      </c>
      <c r="BA219" s="124">
        <f t="shared" si="51"/>
        <v>0.28475362642748048</v>
      </c>
      <c r="BB219" s="119">
        <f t="shared" si="52"/>
        <v>-0.53569115339223328</v>
      </c>
      <c r="BC219" s="56"/>
      <c r="BD219" s="56"/>
    </row>
    <row r="220" spans="1:56">
      <c r="A220" s="91">
        <v>219</v>
      </c>
      <c r="B220" s="120">
        <v>0.1691998682953626</v>
      </c>
      <c r="C220" s="120">
        <v>0.46753295429707142</v>
      </c>
      <c r="D220" s="120">
        <v>0.35380169659963845</v>
      </c>
      <c r="E220" s="120">
        <v>9.3010012447416912E-2</v>
      </c>
      <c r="F220" s="120">
        <v>0.43710143555430703</v>
      </c>
      <c r="G220" s="120">
        <v>2.5376864940758415E-2</v>
      </c>
      <c r="H220" s="120">
        <v>0.91423661155489233</v>
      </c>
      <c r="I220" s="120">
        <v>0.67122827780626704</v>
      </c>
      <c r="J220" s="120">
        <v>0.78309826008637717</v>
      </c>
      <c r="K220" s="100">
        <v>0.41225122527349467</v>
      </c>
      <c r="L220" s="101"/>
      <c r="M220" s="102">
        <v>219</v>
      </c>
      <c r="N220" s="123">
        <v>-0.95733194456827375</v>
      </c>
      <c r="O220" s="123">
        <v>-8.1472858866451239E-2</v>
      </c>
      <c r="P220" s="123">
        <v>-0.37507674263109514</v>
      </c>
      <c r="Q220" s="123">
        <v>-1.3224449628974706</v>
      </c>
      <c r="R220" s="123">
        <v>-0.15832225657408394</v>
      </c>
      <c r="S220" s="123">
        <v>-1.9535561571181008</v>
      </c>
      <c r="T220" s="123">
        <v>1.3673144099865795</v>
      </c>
      <c r="U220" s="120">
        <v>0.44330734417574191</v>
      </c>
      <c r="V220" s="120">
        <v>0.78269969765948244</v>
      </c>
      <c r="W220" s="94">
        <v>-0.2217577764644508</v>
      </c>
      <c r="X220" s="56"/>
      <c r="Y220" s="95">
        <v>219</v>
      </c>
      <c r="Z220" s="120">
        <f>(幕後結果!$AB$2+幕後結果!$AB$4*幕後結果_最佳化!$N1221)*12/3</f>
        <v>-1.2368661806681123</v>
      </c>
      <c r="AA220" s="120">
        <f>(幕後結果!$AC$2+幕後結果!$AC$4*幕後結果_最佳化!$O1221)*12/3</f>
        <v>0.70632571148878454</v>
      </c>
      <c r="AB220" s="120">
        <f>(幕後結果!$AD$2+幕後結果!$AD$4*幕後結果_最佳化!$P1221)*12/3</f>
        <v>-2.2672582709767797</v>
      </c>
      <c r="AC220" s="120">
        <f>(幕後結果!$AE$2+幕後結果!$AE$4*幕後結果_最佳化!$Q1221)*12/3</f>
        <v>-0.96635777890566887</v>
      </c>
      <c r="AD220" s="120">
        <f>(幕後結果!$AF$2+幕後結果!$AF$4*幕後結果_最佳化!$R1221)*12/3</f>
        <v>-0.94489720577554459</v>
      </c>
      <c r="AE220" s="120">
        <f>(幕後結果!$AG$2+幕後結果!$AG$4*幕後結果_最佳化!$S1221)*12/3</f>
        <v>-3.2431842885463276</v>
      </c>
      <c r="AF220" s="120">
        <f>(幕後結果!$AH$2+幕後結果!$AH$4*幕後結果_最佳化!$T1221)*12/3</f>
        <v>0.47696266820443101</v>
      </c>
      <c r="AG220" s="120">
        <f>(幕後結果!$AI$2+幕後結果!$AI$4*幕後結果_最佳化!$U1221)*12/3</f>
        <v>-0.45359235512741675</v>
      </c>
      <c r="AH220" s="120">
        <f>(幕後結果!$AJ$2+幕後結果!$AJ$4*幕後結果_最佳化!$V1221)*12/3</f>
        <v>-1.6616592141213953</v>
      </c>
      <c r="AI220" s="96">
        <f>(幕後結果!$AK$2+幕後結果!$AK$4*幕後結果_最佳化!$W1221)*12/3</f>
        <v>0.62920120283133907</v>
      </c>
      <c r="AJ220" s="56"/>
      <c r="AK220" s="56"/>
      <c r="AL220" s="56"/>
      <c r="AM220" s="104">
        <v>219</v>
      </c>
      <c r="AN220" s="124">
        <f t="shared" si="40"/>
        <v>0.16093253133818869</v>
      </c>
      <c r="AO220" s="124">
        <f t="shared" si="41"/>
        <v>0.14196555589279514</v>
      </c>
      <c r="AP220" s="124">
        <f t="shared" si="42"/>
        <v>0.11260803759797609</v>
      </c>
      <c r="AQ220" s="124">
        <f t="shared" si="43"/>
        <v>0.12221241808751568</v>
      </c>
      <c r="AR220" s="124">
        <f t="shared" si="44"/>
        <v>2.6934544573591585E-2</v>
      </c>
      <c r="AS220" s="124">
        <f t="shared" si="45"/>
        <v>0.11810890905114645</v>
      </c>
      <c r="AT220" s="124">
        <f t="shared" si="46"/>
        <v>8.8074102736849957E-2</v>
      </c>
      <c r="AU220" s="124">
        <f t="shared" si="47"/>
        <v>0.13851657429412637</v>
      </c>
      <c r="AV220" s="124">
        <f t="shared" si="48"/>
        <v>3.4565525445864644E-2</v>
      </c>
      <c r="AW220" s="124">
        <f t="shared" si="49"/>
        <v>5.6081800981945401E-2</v>
      </c>
      <c r="AX220" s="124">
        <f t="shared" si="50"/>
        <v>1</v>
      </c>
      <c r="AY220" s="124">
        <f>SUMPRODUCT(AN220:AW220,幕後結果_最佳化!$Z$1005:$AI$1005)</f>
        <v>-5.3500035400243853E-3</v>
      </c>
      <c r="AZ220" s="124">
        <f>(SUMPRODUCT(AN220:AW220,MMULT(AN220:AW220,幕後結果!$AB$9:$AK$18)))*252</f>
        <v>7.6729344971458793E-2</v>
      </c>
      <c r="BA220" s="124">
        <f t="shared" si="51"/>
        <v>0.27700062269146397</v>
      </c>
      <c r="BB220" s="119">
        <f t="shared" si="52"/>
        <v>-0.1741873468413371</v>
      </c>
      <c r="BC220" s="56"/>
      <c r="BD220" s="56"/>
    </row>
    <row r="221" spans="1:56">
      <c r="A221" s="91">
        <v>220</v>
      </c>
      <c r="B221" s="120">
        <v>0.18712813956536678</v>
      </c>
      <c r="C221" s="120">
        <v>0.30725877440124383</v>
      </c>
      <c r="D221" s="120">
        <v>0.87288206101801413</v>
      </c>
      <c r="E221" s="120">
        <v>0.27256021458555324</v>
      </c>
      <c r="F221" s="120">
        <v>7.7099888503143754E-2</v>
      </c>
      <c r="G221" s="120">
        <v>0.71432307853868759</v>
      </c>
      <c r="H221" s="120">
        <v>0.77687251965053039</v>
      </c>
      <c r="I221" s="120">
        <v>0.97130445564153844</v>
      </c>
      <c r="J221" s="120">
        <v>0.62693263555854895</v>
      </c>
      <c r="K221" s="100">
        <v>0.34811736297623397</v>
      </c>
      <c r="L221" s="101"/>
      <c r="M221" s="102">
        <v>220</v>
      </c>
      <c r="N221" s="123">
        <v>-0.88852897105782014</v>
      </c>
      <c r="O221" s="123">
        <v>-0.50363548930040203</v>
      </c>
      <c r="P221" s="123">
        <v>1.1401210387778022</v>
      </c>
      <c r="Q221" s="123">
        <v>-0.60508814744517392</v>
      </c>
      <c r="R221" s="123">
        <v>-1.4248527270985181</v>
      </c>
      <c r="S221" s="123">
        <v>0.56605875075898526</v>
      </c>
      <c r="T221" s="123">
        <v>0.76167339039621951</v>
      </c>
      <c r="U221" s="120">
        <v>1.9003203778671955</v>
      </c>
      <c r="V221" s="120">
        <v>0.32374020579110357</v>
      </c>
      <c r="W221" s="94">
        <v>-0.39040819909105101</v>
      </c>
      <c r="X221" s="56"/>
      <c r="Y221" s="95">
        <v>220</v>
      </c>
      <c r="Z221" s="120">
        <f>(幕後結果!$AB$2+幕後結果!$AB$4*幕後結果_最佳化!$N1222)*12/3</f>
        <v>-1.1514438215992246</v>
      </c>
      <c r="AA221" s="120">
        <f>(幕後結果!$AC$2+幕後結果!$AC$4*幕後結果_最佳化!$O1222)*12/3</f>
        <v>0.31568339227315789</v>
      </c>
      <c r="AB221" s="120">
        <f>(幕後結果!$AD$2+幕後結果!$AD$4*幕後結果_最佳化!$P1222)*12/3</f>
        <v>-0.78229391310316831</v>
      </c>
      <c r="AC221" s="120">
        <f>(幕後結果!$AE$2+幕後結果!$AE$4*幕後結果_最佳化!$Q1222)*12/3</f>
        <v>-0.36328237311530537</v>
      </c>
      <c r="AD221" s="120">
        <f>(幕後結果!$AF$2+幕後結果!$AF$4*幕後結果_最佳化!$R1222)*12/3</f>
        <v>-1.6225309510331025</v>
      </c>
      <c r="AE221" s="120">
        <f>(幕後結果!$AG$2+幕後結果!$AG$4*幕後結果_最佳化!$S1222)*12/3</f>
        <v>-0.75546647616105345</v>
      </c>
      <c r="AF221" s="120">
        <f>(幕後結果!$AH$2+幕後結果!$AH$4*幕後結果_最佳化!$T1222)*12/3</f>
        <v>0.64246596423784119</v>
      </c>
      <c r="AG221" s="120">
        <f>(幕後結果!$AI$2+幕後結果!$AI$4*幕後結果_最佳化!$U1222)*12/3</f>
        <v>0.20428799425608701</v>
      </c>
      <c r="AH221" s="120">
        <f>(幕後結果!$AJ$2+幕後結果!$AJ$4*幕後結果_最佳化!$V1222)*12/3</f>
        <v>-1.1531135446975731</v>
      </c>
      <c r="AI221" s="96">
        <f>(幕後結果!$AK$2+幕後結果!$AK$4*幕後結果_最佳化!$W1222)*12/3</f>
        <v>0.71180315203377453</v>
      </c>
      <c r="AJ221" s="56"/>
      <c r="AK221" s="56"/>
      <c r="AL221" s="56"/>
      <c r="AM221" s="104">
        <v>220</v>
      </c>
      <c r="AN221" s="124">
        <f t="shared" si="40"/>
        <v>0.11546317001101798</v>
      </c>
      <c r="AO221" s="124">
        <f t="shared" si="41"/>
        <v>7.1132251661389811E-2</v>
      </c>
      <c r="AP221" s="124">
        <f t="shared" si="42"/>
        <v>5.6197832643541362E-2</v>
      </c>
      <c r="AQ221" s="124">
        <f t="shared" si="43"/>
        <v>0.13055357834644843</v>
      </c>
      <c r="AR221" s="124">
        <f t="shared" si="44"/>
        <v>0.273390281351237</v>
      </c>
      <c r="AS221" s="124">
        <f t="shared" si="45"/>
        <v>0.12574980800407312</v>
      </c>
      <c r="AT221" s="124">
        <f t="shared" si="46"/>
        <v>2.6072701516406525E-2</v>
      </c>
      <c r="AU221" s="124">
        <f t="shared" si="47"/>
        <v>0.13191185614381123</v>
      </c>
      <c r="AV221" s="124">
        <f t="shared" si="48"/>
        <v>2.6588342018764623E-2</v>
      </c>
      <c r="AW221" s="124">
        <f t="shared" si="49"/>
        <v>4.2940178303309734E-2</v>
      </c>
      <c r="AX221" s="124">
        <f t="shared" si="50"/>
        <v>0.99999999999999978</v>
      </c>
      <c r="AY221" s="124">
        <f>SUMPRODUCT(AN221:AW221,幕後結果_最佳化!$Z$1005:$AI$1005)</f>
        <v>-0.1900507883619646</v>
      </c>
      <c r="AZ221" s="124">
        <f>(SUMPRODUCT(AN221:AW221,MMULT(AN221:AW221,幕後結果!$AB$9:$AK$18)))*252</f>
        <v>5.1220813729473971E-2</v>
      </c>
      <c r="BA221" s="124">
        <f t="shared" si="51"/>
        <v>0.22632015758538604</v>
      </c>
      <c r="BB221" s="119">
        <f t="shared" si="52"/>
        <v>-1.0292975705183351</v>
      </c>
      <c r="BC221" s="56"/>
      <c r="BD221" s="56"/>
    </row>
    <row r="222" spans="1:56">
      <c r="A222" s="91">
        <v>221</v>
      </c>
      <c r="B222" s="120">
        <v>0.29940722701374045</v>
      </c>
      <c r="C222" s="120">
        <v>0.66587665499828574</v>
      </c>
      <c r="D222" s="120">
        <v>0.89483311866245607</v>
      </c>
      <c r="E222" s="120">
        <v>0.61396287051351939</v>
      </c>
      <c r="F222" s="120">
        <v>0.98117861622485925</v>
      </c>
      <c r="G222" s="120">
        <v>0.94785659933921984</v>
      </c>
      <c r="H222" s="120">
        <v>0.8455735484467799</v>
      </c>
      <c r="I222" s="120">
        <v>0.6888877653238239</v>
      </c>
      <c r="J222" s="120">
        <v>0.89960514619540555</v>
      </c>
      <c r="K222" s="100">
        <v>0.39436359946685462</v>
      </c>
      <c r="L222" s="101"/>
      <c r="M222" s="102">
        <v>221</v>
      </c>
      <c r="N222" s="123">
        <v>-0.52610615265700444</v>
      </c>
      <c r="O222" s="123">
        <v>0.42855556294393171</v>
      </c>
      <c r="P222" s="123">
        <v>1.2526482069888172</v>
      </c>
      <c r="Q222" s="123">
        <v>0.28966274649660162</v>
      </c>
      <c r="R222" s="123">
        <v>2.0787235455413637</v>
      </c>
      <c r="S222" s="123">
        <v>1.6244171874743751</v>
      </c>
      <c r="T222" s="123">
        <v>1.0176319387861188</v>
      </c>
      <c r="U222" s="120">
        <v>0.49270015324586247</v>
      </c>
      <c r="V222" s="120">
        <v>1.2793049004621724</v>
      </c>
      <c r="W222" s="94">
        <v>-0.26796377986172687</v>
      </c>
      <c r="X222" s="56"/>
      <c r="Y222" s="95">
        <v>221</v>
      </c>
      <c r="Z222" s="120">
        <f>(幕後結果!$AB$2+幕後結果!$AB$4*幕後結果_最佳化!$N1223)*12/3</f>
        <v>-0.70147762757290211</v>
      </c>
      <c r="AA222" s="120">
        <f>(幕後結果!$AC$2+幕後結果!$AC$4*幕後結果_最佳化!$O1223)*12/3</f>
        <v>1.5172374477412969</v>
      </c>
      <c r="AB222" s="120">
        <f>(幕後結果!$AD$2+幕後結果!$AD$4*幕後結果_最佳化!$P1223)*12/3</f>
        <v>0.11413996381160885</v>
      </c>
      <c r="AC222" s="120">
        <f>(幕後結果!$AE$2+幕後結果!$AE$4*幕後結果_最佳化!$Q1223)*12/3</f>
        <v>0.51549218070935743</v>
      </c>
      <c r="AD222" s="120">
        <f>(幕後結果!$AF$2+幕後結果!$AF$4*幕後結果_最佳化!$R1223)*12/3</f>
        <v>0.82443672706660598</v>
      </c>
      <c r="AE222" s="120">
        <f>(幕後結果!$AG$2+幕後結果!$AG$4*幕後結果_最佳化!$S1223)*12/3</f>
        <v>1.3068143434184605</v>
      </c>
      <c r="AF222" s="120">
        <f>(幕後結果!$AH$2+幕後結果!$AH$4*幕後結果_最佳化!$T1223)*12/3</f>
        <v>1.9734809488578577</v>
      </c>
      <c r="AG222" s="120">
        <f>(幕後結果!$AI$2+幕後結果!$AI$4*幕後結果_最佳化!$U1223)*12/3</f>
        <v>0.26528798727134062</v>
      </c>
      <c r="AH222" s="120">
        <f>(幕後結果!$AJ$2+幕後結果!$AJ$4*幕後結果_最佳化!$V1223)*12/3</f>
        <v>1.4765029892485115</v>
      </c>
      <c r="AI222" s="96">
        <f>(幕後結果!$AK$2+幕後結果!$AK$4*幕後結果_最佳化!$W1223)*12/3</f>
        <v>1.3010456083609216</v>
      </c>
      <c r="AJ222" s="56"/>
      <c r="AK222" s="56"/>
      <c r="AL222" s="56"/>
      <c r="AM222" s="104">
        <v>221</v>
      </c>
      <c r="AN222" s="124">
        <f t="shared" si="40"/>
        <v>9.6778253963181238E-2</v>
      </c>
      <c r="AO222" s="124">
        <f t="shared" si="41"/>
        <v>6.3467963069146496E-2</v>
      </c>
      <c r="AP222" s="124">
        <f t="shared" si="42"/>
        <v>0.10513601042024379</v>
      </c>
      <c r="AQ222" s="124">
        <f t="shared" si="43"/>
        <v>0.12923324586179258</v>
      </c>
      <c r="AR222" s="124">
        <f t="shared" si="44"/>
        <v>0.1078943511694351</v>
      </c>
      <c r="AS222" s="124">
        <f t="shared" si="45"/>
        <v>0.13198630335944869</v>
      </c>
      <c r="AT222" s="124">
        <f t="shared" si="46"/>
        <v>0.1511089742514802</v>
      </c>
      <c r="AU222" s="124">
        <f t="shared" si="47"/>
        <v>0.10501316458164751</v>
      </c>
      <c r="AV222" s="124">
        <f t="shared" si="48"/>
        <v>6.2118528702774768E-2</v>
      </c>
      <c r="AW222" s="124">
        <f t="shared" si="49"/>
        <v>4.7263204620849535E-2</v>
      </c>
      <c r="AX222" s="124">
        <f t="shared" si="50"/>
        <v>1</v>
      </c>
      <c r="AY222" s="124">
        <f>SUMPRODUCT(AN222:AW222,幕後結果_最佳化!$Z$1005:$AI$1005)</f>
        <v>-0.16261362104682167</v>
      </c>
      <c r="AZ222" s="124">
        <f>(SUMPRODUCT(AN222:AW222,MMULT(AN222:AW222,幕後結果!$AB$9:$AK$18)))*252</f>
        <v>6.5444005416461781E-2</v>
      </c>
      <c r="BA222" s="124">
        <f t="shared" si="51"/>
        <v>0.25582025998044366</v>
      </c>
      <c r="BB222" s="119">
        <f t="shared" si="52"/>
        <v>-0.80335162298143348</v>
      </c>
      <c r="BC222" s="56"/>
      <c r="BD222" s="56"/>
    </row>
    <row r="223" spans="1:56">
      <c r="A223" s="91">
        <v>222</v>
      </c>
      <c r="B223" s="120">
        <v>1.67601252228331E-2</v>
      </c>
      <c r="C223" s="120">
        <v>0.14165995387257779</v>
      </c>
      <c r="D223" s="120">
        <v>0.50955446006069161</v>
      </c>
      <c r="E223" s="120">
        <v>0.35531916975086464</v>
      </c>
      <c r="F223" s="120">
        <v>0.39230770948208082</v>
      </c>
      <c r="G223" s="120">
        <v>0.78064098525395154</v>
      </c>
      <c r="H223" s="120">
        <v>0.38296486384798922</v>
      </c>
      <c r="I223" s="120">
        <v>2.0832817521099001E-2</v>
      </c>
      <c r="J223" s="120">
        <v>5.7142104644114289E-2</v>
      </c>
      <c r="K223" s="100">
        <v>0.83323467182477629</v>
      </c>
      <c r="L223" s="101"/>
      <c r="M223" s="102">
        <v>222</v>
      </c>
      <c r="N223" s="123">
        <v>-2.1257959855055857</v>
      </c>
      <c r="O223" s="123">
        <v>-1.0728912604062473</v>
      </c>
      <c r="P223" s="123">
        <v>2.3951769677464627E-2</v>
      </c>
      <c r="Q223" s="123">
        <v>-0.37099891545521896</v>
      </c>
      <c r="R223" s="123">
        <v>-0.27330936252948379</v>
      </c>
      <c r="S223" s="123">
        <v>0.7743598335959444</v>
      </c>
      <c r="T223" s="123">
        <v>-0.29770316485280313</v>
      </c>
      <c r="U223" s="120">
        <v>-2.0368444228399101</v>
      </c>
      <c r="V223" s="120">
        <v>-1.5792260829864604</v>
      </c>
      <c r="W223" s="94">
        <v>0.96702676002054189</v>
      </c>
      <c r="X223" s="56"/>
      <c r="Y223" s="95">
        <v>222</v>
      </c>
      <c r="Z223" s="120">
        <f>(幕後結果!$AB$2+幕後結果!$AB$4*幕後結果_最佳化!$N1224)*12/3</f>
        <v>-2.6875731744416478</v>
      </c>
      <c r="AA223" s="120">
        <f>(幕後結果!$AC$2+幕後結果!$AC$4*幕後結果_最佳化!$O1224)*12/3</f>
        <v>-1.0875887028469993</v>
      </c>
      <c r="AB223" s="120">
        <f>(幕後結果!$AD$2+幕後結果!$AD$4*幕後結果_最佳化!$P1224)*12/3</f>
        <v>-3.5275027548289888</v>
      </c>
      <c r="AC223" s="120">
        <f>(幕後結果!$AE$2+幕後結果!$AE$4*幕後結果_最佳化!$Q1224)*12/3</f>
        <v>-0.4942563240705522</v>
      </c>
      <c r="AD223" s="120">
        <f>(幕後結果!$AF$2+幕後結果!$AF$4*幕後結果_最佳化!$R1224)*12/3</f>
        <v>-1.0625668456244772</v>
      </c>
      <c r="AE223" s="120">
        <f>(幕後結果!$AG$2+幕後結果!$AG$4*幕後結果_最佳化!$S1224)*12/3</f>
        <v>-1.0628884852011857</v>
      </c>
      <c r="AF223" s="120">
        <f>(幕後結果!$AH$2+幕後結果!$AH$4*幕後結果_最佳化!$T1224)*12/3</f>
        <v>-0.60087643193514562</v>
      </c>
      <c r="AG223" s="120">
        <f>(幕後結果!$AI$2+幕後結果!$AI$4*幕後結果_最佳化!$U1224)*12/3</f>
        <v>-1.1383264206227506</v>
      </c>
      <c r="AH223" s="120">
        <f>(幕後結果!$AJ$2+幕後結果!$AJ$4*幕後結果_最佳化!$V1224)*12/3</f>
        <v>-4.6123385053729553</v>
      </c>
      <c r="AI223" s="96">
        <f>(幕後結果!$AK$2+幕後結果!$AK$4*幕後結果_最佳化!$W1224)*12/3</f>
        <v>0.17568550905353153</v>
      </c>
      <c r="AJ223" s="56"/>
      <c r="AK223" s="56"/>
      <c r="AL223" s="56"/>
      <c r="AM223" s="104">
        <v>222</v>
      </c>
      <c r="AN223" s="124">
        <f t="shared" si="40"/>
        <v>2.2546009183957577E-2</v>
      </c>
      <c r="AO223" s="124">
        <f t="shared" si="41"/>
        <v>7.2850592874950854E-2</v>
      </c>
      <c r="AP223" s="124">
        <f t="shared" si="42"/>
        <v>0.13744167895382731</v>
      </c>
      <c r="AQ223" s="124">
        <f t="shared" si="43"/>
        <v>0.11264309791131678</v>
      </c>
      <c r="AR223" s="124">
        <f t="shared" si="44"/>
        <v>0.1370146760962575</v>
      </c>
      <c r="AS223" s="124">
        <f t="shared" si="45"/>
        <v>0.12051929788754341</v>
      </c>
      <c r="AT223" s="124">
        <f t="shared" si="46"/>
        <v>0.13286568174213437</v>
      </c>
      <c r="AU223" s="124">
        <f t="shared" si="47"/>
        <v>8.9298344666613266E-2</v>
      </c>
      <c r="AV223" s="124">
        <f t="shared" si="48"/>
        <v>0.13675802934096506</v>
      </c>
      <c r="AW223" s="124">
        <f t="shared" si="49"/>
        <v>3.8062591342433894E-2</v>
      </c>
      <c r="AX223" s="124">
        <f t="shared" si="50"/>
        <v>1</v>
      </c>
      <c r="AY223" s="124">
        <f>SUMPRODUCT(AN223:AW223,幕後結果_最佳化!$Z$1005:$AI$1005)</f>
        <v>-0.31275667920655931</v>
      </c>
      <c r="AZ223" s="124">
        <f>(SUMPRODUCT(AN223:AW223,MMULT(AN223:AW223,幕後結果!$AB$9:$AK$18)))*252</f>
        <v>7.0322870782851751E-2</v>
      </c>
      <c r="BA223" s="124">
        <f t="shared" si="51"/>
        <v>0.26518459755960894</v>
      </c>
      <c r="BB223" s="119">
        <f t="shared" si="52"/>
        <v>-1.3411664270079404</v>
      </c>
      <c r="BC223" s="56"/>
      <c r="BD223" s="56"/>
    </row>
    <row r="224" spans="1:56">
      <c r="A224" s="91">
        <v>223</v>
      </c>
      <c r="B224" s="120">
        <v>0.187928016105672</v>
      </c>
      <c r="C224" s="120">
        <v>0.16861388828024082</v>
      </c>
      <c r="D224" s="120">
        <v>0.18209555855652315</v>
      </c>
      <c r="E224" s="120">
        <v>0.94175901117797323</v>
      </c>
      <c r="F224" s="120">
        <v>0.4300363006354091</v>
      </c>
      <c r="G224" s="120">
        <v>0.10803042735291846</v>
      </c>
      <c r="H224" s="120">
        <v>0.55204557786794695</v>
      </c>
      <c r="I224" s="120">
        <v>0.41703482110885703</v>
      </c>
      <c r="J224" s="120">
        <v>0.60869091300349454</v>
      </c>
      <c r="K224" s="100">
        <v>0.74004793253688406</v>
      </c>
      <c r="L224" s="101"/>
      <c r="M224" s="102">
        <v>223</v>
      </c>
      <c r="N224" s="123">
        <v>-0.88555748089247854</v>
      </c>
      <c r="O224" s="123">
        <v>-0.95965718832372338</v>
      </c>
      <c r="P224" s="123">
        <v>-0.90740793067290426</v>
      </c>
      <c r="Q224" s="123">
        <v>1.5697126468663525</v>
      </c>
      <c r="R224" s="123">
        <v>-0.17628174698527194</v>
      </c>
      <c r="S224" s="123">
        <v>-1.2370706504238016</v>
      </c>
      <c r="T224" s="123">
        <v>0.13083119598977136</v>
      </c>
      <c r="U224" s="120">
        <v>-0.20948500213909882</v>
      </c>
      <c r="V224" s="120">
        <v>0.27590872287186863</v>
      </c>
      <c r="W224" s="94">
        <v>0.64349318577537984</v>
      </c>
      <c r="X224" s="56"/>
      <c r="Y224" s="95">
        <v>223</v>
      </c>
      <c r="Z224" s="120">
        <f>(幕後結果!$AB$2+幕後結果!$AB$4*幕後結果_最佳化!$N1225)*12/3</f>
        <v>-1.1477545668050999</v>
      </c>
      <c r="AA224" s="120">
        <f>(幕後結果!$AC$2+幕後結果!$AC$4*幕後結果_最佳化!$O1225)*12/3</f>
        <v>-0.1533105520194995</v>
      </c>
      <c r="AB224" s="120">
        <f>(幕後結果!$AD$2+幕後結果!$AD$4*幕後結果_最佳化!$P1225)*12/3</f>
        <v>-3.1094519673512586</v>
      </c>
      <c r="AC224" s="120">
        <f>(幕後結果!$AE$2+幕後結果!$AE$4*幕後結果_最佳化!$Q1225)*12/3</f>
        <v>1.5975662653515137</v>
      </c>
      <c r="AD224" s="120">
        <f>(幕後結果!$AF$2+幕後結果!$AF$4*幕後結果_最佳化!$R1225)*12/3</f>
        <v>-0.48585135606823532</v>
      </c>
      <c r="AE224" s="120">
        <f>(幕後結果!$AG$2+幕後結果!$AG$4*幕後結果_最佳化!$S1225)*12/3</f>
        <v>-2.8885665576976574</v>
      </c>
      <c r="AF224" s="120">
        <f>(幕後結果!$AH$2+幕後結果!$AH$4*幕後結果_最佳化!$T1225)*12/3</f>
        <v>0.20825151783071974</v>
      </c>
      <c r="AG224" s="120">
        <f>(幕後結果!$AI$2+幕後結果!$AI$4*幕後結果_最佳化!$U1225)*12/3</f>
        <v>-0.37844607485593346</v>
      </c>
      <c r="AH224" s="120">
        <f>(幕後結果!$AJ$2+幕後結果!$AJ$4*幕後結果_最佳化!$V1225)*12/3</f>
        <v>-2.0990551034012928</v>
      </c>
      <c r="AI224" s="96">
        <f>(幕後結果!$AK$2+幕後結果!$AK$4*幕後結果_最佳化!$W1225)*12/3</f>
        <v>0.72405975372707509</v>
      </c>
      <c r="AJ224" s="56"/>
      <c r="AK224" s="56"/>
      <c r="AL224" s="56"/>
      <c r="AM224" s="104">
        <v>223</v>
      </c>
      <c r="AN224" s="124">
        <f t="shared" si="40"/>
        <v>0.17866364119348541</v>
      </c>
      <c r="AO224" s="124">
        <f t="shared" si="41"/>
        <v>8.8533036322329214E-2</v>
      </c>
      <c r="AP224" s="124">
        <f t="shared" si="42"/>
        <v>0.10755141093034006</v>
      </c>
      <c r="AQ224" s="124">
        <f t="shared" si="43"/>
        <v>3.2320002421122786E-3</v>
      </c>
      <c r="AR224" s="124">
        <f t="shared" si="44"/>
        <v>6.7499088220500617E-2</v>
      </c>
      <c r="AS224" s="124">
        <f t="shared" si="45"/>
        <v>0.12988285026142987</v>
      </c>
      <c r="AT224" s="124">
        <f t="shared" si="46"/>
        <v>1.7883394956439223E-2</v>
      </c>
      <c r="AU224" s="124">
        <f t="shared" si="47"/>
        <v>0.17856922803089256</v>
      </c>
      <c r="AV224" s="124">
        <f t="shared" si="48"/>
        <v>3.4291751376259338E-2</v>
      </c>
      <c r="AW224" s="124">
        <f t="shared" si="49"/>
        <v>0.19389359846621146</v>
      </c>
      <c r="AX224" s="124">
        <f t="shared" si="50"/>
        <v>0.99999999999999989</v>
      </c>
      <c r="AY224" s="124">
        <f>SUMPRODUCT(AN224:AW224,幕後結果_最佳化!$Z$1005:$AI$1005)</f>
        <v>-0.10754199677428733</v>
      </c>
      <c r="AZ224" s="124">
        <f>(SUMPRODUCT(AN224:AW224,MMULT(AN224:AW224,幕後結果!$AB$9:$AK$18)))*252</f>
        <v>6.3845907944462404E-2</v>
      </c>
      <c r="BA224" s="124">
        <f t="shared" si="51"/>
        <v>0.25267747811085656</v>
      </c>
      <c r="BB224" s="119">
        <f t="shared" si="52"/>
        <v>-0.59539139736183488</v>
      </c>
      <c r="BC224" s="56"/>
      <c r="BD224" s="56"/>
    </row>
    <row r="225" spans="1:56">
      <c r="A225" s="91">
        <v>224</v>
      </c>
      <c r="B225" s="120">
        <v>0.21958051047744997</v>
      </c>
      <c r="C225" s="120">
        <v>0.49801416203873772</v>
      </c>
      <c r="D225" s="120">
        <v>0.17395698085792066</v>
      </c>
      <c r="E225" s="120">
        <v>0.13791693888826351</v>
      </c>
      <c r="F225" s="120">
        <v>0.21228471507985791</v>
      </c>
      <c r="G225" s="120">
        <v>0.81818409626932009</v>
      </c>
      <c r="H225" s="120">
        <v>3.4534271551933005E-2</v>
      </c>
      <c r="I225" s="120">
        <v>0.11946366101781347</v>
      </c>
      <c r="J225" s="120">
        <v>0.50620074041779217</v>
      </c>
      <c r="K225" s="100">
        <v>0.35759287308848209</v>
      </c>
      <c r="L225" s="101"/>
      <c r="M225" s="102">
        <v>224</v>
      </c>
      <c r="N225" s="123">
        <v>-0.77361073660329316</v>
      </c>
      <c r="O225" s="123">
        <v>-4.977778139251988E-3</v>
      </c>
      <c r="P225" s="123">
        <v>-0.93864320633218978</v>
      </c>
      <c r="Q225" s="123">
        <v>-1.0897259585408272</v>
      </c>
      <c r="R225" s="123">
        <v>-0.79851889930814035</v>
      </c>
      <c r="S225" s="123">
        <v>0.90846649579410643</v>
      </c>
      <c r="T225" s="123">
        <v>-1.8179711452266218</v>
      </c>
      <c r="U225" s="120">
        <v>-1.1776721796233662</v>
      </c>
      <c r="V225" s="120">
        <v>1.55435771274696E-2</v>
      </c>
      <c r="W225" s="94">
        <v>-0.36490041277283958</v>
      </c>
      <c r="X225" s="56"/>
      <c r="Y225" s="95">
        <v>224</v>
      </c>
      <c r="Z225" s="120">
        <f>(幕後結果!$AB$2+幕後結果!$AB$4*幕後結果_最佳化!$N1226)*12/3</f>
        <v>-1.0087670420026897</v>
      </c>
      <c r="AA225" s="120">
        <f>(幕後結果!$AC$2+幕後結果!$AC$4*幕後結果_最佳化!$O1226)*12/3</f>
        <v>0.90640047000998158</v>
      </c>
      <c r="AB225" s="120">
        <f>(幕後結果!$AD$2+幕後結果!$AD$4*幕後結果_最佳化!$P1226)*12/3</f>
        <v>-2.6258186342296073</v>
      </c>
      <c r="AC225" s="120">
        <f>(幕後結果!$AE$2+幕後結果!$AE$4*幕後結果_最佳化!$Q1226)*12/3</f>
        <v>-0.69179565733376502</v>
      </c>
      <c r="AD225" s="120">
        <f>(幕後結果!$AF$2+幕後結果!$AF$4*幕後結果_最佳化!$R1226)*12/3</f>
        <v>-1.2596390063298599</v>
      </c>
      <c r="AE225" s="120">
        <f>(幕後結果!$AG$2+幕後結果!$AG$4*幕後結果_最佳化!$S1226)*12/3</f>
        <v>-0.45592266624805888</v>
      </c>
      <c r="AF225" s="120">
        <f>(幕後結果!$AH$2+幕後結果!$AH$4*幕後結果_最佳化!$T1226)*12/3</f>
        <v>-1.6021223063382806</v>
      </c>
      <c r="AG225" s="120">
        <f>(幕後結果!$AI$2+幕後結果!$AI$4*幕後結果_最佳化!$U1226)*12/3</f>
        <v>-0.8563696747553865</v>
      </c>
      <c r="AH225" s="120">
        <f>(幕後結果!$AJ$2+幕後結果!$AJ$4*幕後結果_最佳化!$V1226)*12/3</f>
        <v>-2.6128845121715836</v>
      </c>
      <c r="AI225" s="96">
        <f>(幕後結果!$AK$2+幕後結果!$AK$4*幕後結果_最佳化!$W1226)*12/3</f>
        <v>-0.36276992147429588</v>
      </c>
      <c r="AJ225" s="56"/>
      <c r="AK225" s="56"/>
      <c r="AL225" s="56"/>
      <c r="AM225" s="104">
        <v>224</v>
      </c>
      <c r="AN225" s="124">
        <f t="shared" si="40"/>
        <v>1.5236900822293587E-2</v>
      </c>
      <c r="AO225" s="124">
        <f t="shared" si="41"/>
        <v>8.0021020630528239E-2</v>
      </c>
      <c r="AP225" s="124">
        <f t="shared" si="42"/>
        <v>8.9264555999833087E-2</v>
      </c>
      <c r="AQ225" s="124">
        <f t="shared" si="43"/>
        <v>0.11945834359044714</v>
      </c>
      <c r="AR225" s="124">
        <f t="shared" si="44"/>
        <v>0.33247908114651786</v>
      </c>
      <c r="AS225" s="124">
        <f t="shared" si="45"/>
        <v>0.13001789727669008</v>
      </c>
      <c r="AT225" s="124">
        <f t="shared" si="46"/>
        <v>3.9735359526336528E-2</v>
      </c>
      <c r="AU225" s="124">
        <f t="shared" si="47"/>
        <v>6.1148649738520855E-2</v>
      </c>
      <c r="AV225" s="124">
        <f t="shared" si="48"/>
        <v>4.3864989399604044E-2</v>
      </c>
      <c r="AW225" s="124">
        <f t="shared" si="49"/>
        <v>8.8773201869228588E-2</v>
      </c>
      <c r="AX225" s="124">
        <f t="shared" si="50"/>
        <v>1.0000000000000002</v>
      </c>
      <c r="AY225" s="124">
        <f>SUMPRODUCT(AN225:AW225,幕後結果_最佳化!$Z$1005:$AI$1005)</f>
        <v>-0.20435546259537177</v>
      </c>
      <c r="AZ225" s="124">
        <f>(SUMPRODUCT(AN225:AW225,MMULT(AN225:AW225,幕後結果!$AB$9:$AK$18)))*252</f>
        <v>5.1969283986705632E-2</v>
      </c>
      <c r="BA225" s="124">
        <f t="shared" si="51"/>
        <v>0.22796772575675187</v>
      </c>
      <c r="BB225" s="119">
        <f t="shared" si="52"/>
        <v>-1.0846073134896317</v>
      </c>
      <c r="BC225" s="56"/>
      <c r="BD225" s="56"/>
    </row>
    <row r="226" spans="1:56">
      <c r="A226" s="91">
        <v>225</v>
      </c>
      <c r="B226" s="120">
        <v>0.52166872450037016</v>
      </c>
      <c r="C226" s="120">
        <v>0.51592078911156647</v>
      </c>
      <c r="D226" s="120">
        <v>0.51435889674974433</v>
      </c>
      <c r="E226" s="120">
        <v>0.648531211847172</v>
      </c>
      <c r="F226" s="120">
        <v>0.11569102911754059</v>
      </c>
      <c r="G226" s="120">
        <v>0.56074099269003352</v>
      </c>
      <c r="H226" s="120">
        <v>9.1378542286311593E-2</v>
      </c>
      <c r="I226" s="120">
        <v>0.54496122437953987</v>
      </c>
      <c r="J226" s="120">
        <v>0.47737185646102476</v>
      </c>
      <c r="K226" s="100">
        <v>0.18948039654512661</v>
      </c>
      <c r="L226" s="101"/>
      <c r="M226" s="102">
        <v>225</v>
      </c>
      <c r="N226" s="123">
        <v>5.4342171718772182E-2</v>
      </c>
      <c r="O226" s="123">
        <v>3.9918098887913006E-2</v>
      </c>
      <c r="P226" s="123">
        <v>3.6000191197851847E-2</v>
      </c>
      <c r="Q226" s="123">
        <v>0.38135806102071113</v>
      </c>
      <c r="R226" s="123">
        <v>-1.1968063100356849</v>
      </c>
      <c r="S226" s="123">
        <v>0.15284816394289225</v>
      </c>
      <c r="T226" s="123">
        <v>-1.3323138295526915</v>
      </c>
      <c r="U226" s="120">
        <v>0.11294072215906385</v>
      </c>
      <c r="V226" s="120">
        <v>-5.6750792115703101E-2</v>
      </c>
      <c r="W226" s="94">
        <v>-0.87981268240893651</v>
      </c>
      <c r="X226" s="56"/>
      <c r="Y226" s="95">
        <v>225</v>
      </c>
      <c r="Z226" s="120">
        <f>(幕後結果!$AB$2+幕後結果!$AB$4*幕後結果_最佳化!$N1227)*12/3</f>
        <v>1.9178219928053145E-2</v>
      </c>
      <c r="AA226" s="120">
        <f>(幕後結果!$AC$2+幕後結果!$AC$4*幕後結果_最佳化!$O1227)*12/3</f>
        <v>1.4984002791187396</v>
      </c>
      <c r="AB226" s="120">
        <f>(幕後結果!$AD$2+幕後結果!$AD$4*幕後結果_最佳化!$P1227)*12/3</f>
        <v>-0.68956344436374595</v>
      </c>
      <c r="AC226" s="120">
        <f>(幕後結果!$AE$2+幕後結果!$AE$4*幕後結果_最佳化!$Q1227)*12/3</f>
        <v>0.80965681412684232</v>
      </c>
      <c r="AD226" s="120">
        <f>(幕後結果!$AF$2+幕後結果!$AF$4*幕後結果_最佳化!$R1227)*12/3</f>
        <v>-1.1312340270502359</v>
      </c>
      <c r="AE226" s="120">
        <f>(幕後結果!$AG$2+幕後結果!$AG$4*幕後結果_最佳化!$S1227)*12/3</f>
        <v>-0.92777093481106665</v>
      </c>
      <c r="AF226" s="120">
        <f>(幕後結果!$AH$2+幕後結果!$AH$4*幕後結果_最佳化!$T1227)*12/3</f>
        <v>-0.63613179287465393</v>
      </c>
      <c r="AG226" s="120">
        <f>(幕後結果!$AI$2+幕後結果!$AI$4*幕後結果_最佳化!$U1227)*12/3</f>
        <v>-0.31118563069381427</v>
      </c>
      <c r="AH226" s="120">
        <f>(幕後結果!$AJ$2+幕後結果!$AJ$4*幕後結果_最佳化!$V1227)*12/3</f>
        <v>-2.0943291212432467</v>
      </c>
      <c r="AI226" s="96">
        <f>(幕後結果!$AK$2+幕後結果!$AK$4*幕後結果_最佳化!$W1227)*12/3</f>
        <v>-4.9743530636537137E-2</v>
      </c>
      <c r="AJ226" s="56"/>
      <c r="AK226" s="56"/>
      <c r="AL226" s="56"/>
      <c r="AM226" s="104">
        <v>225</v>
      </c>
      <c r="AN226" s="124">
        <f t="shared" si="40"/>
        <v>6.6937086877855587E-2</v>
      </c>
      <c r="AO226" s="124">
        <f t="shared" si="41"/>
        <v>0.10409827649406919</v>
      </c>
      <c r="AP226" s="124">
        <f t="shared" si="42"/>
        <v>0.11990742566025964</v>
      </c>
      <c r="AQ226" s="124">
        <f t="shared" si="43"/>
        <v>0.14825950576942862</v>
      </c>
      <c r="AR226" s="124">
        <f t="shared" si="44"/>
        <v>0.14541440158564325</v>
      </c>
      <c r="AS226" s="124">
        <f t="shared" si="45"/>
        <v>6.7384251990094984E-2</v>
      </c>
      <c r="AT226" s="124">
        <f t="shared" si="46"/>
        <v>0.17217383471312375</v>
      </c>
      <c r="AU226" s="124">
        <f t="shared" si="47"/>
        <v>9.3140976992286805E-3</v>
      </c>
      <c r="AV226" s="124">
        <f t="shared" si="48"/>
        <v>0.140829315266366</v>
      </c>
      <c r="AW226" s="124">
        <f t="shared" si="49"/>
        <v>2.5681803943930302E-2</v>
      </c>
      <c r="AX226" s="124">
        <f t="shared" si="50"/>
        <v>0.99999999999999989</v>
      </c>
      <c r="AY226" s="124">
        <f>SUMPRODUCT(AN226:AW226,幕後結果_最佳化!$Z$1005:$AI$1005)</f>
        <v>-0.17663228403342418</v>
      </c>
      <c r="AZ226" s="124">
        <f>(SUMPRODUCT(AN226:AW226,MMULT(AN226:AW226,幕後結果!$AB$9:$AK$18)))*252</f>
        <v>7.9389625763641253E-2</v>
      </c>
      <c r="BA226" s="124">
        <f t="shared" si="51"/>
        <v>0.28176164707717277</v>
      </c>
      <c r="BB226" s="119">
        <f t="shared" si="52"/>
        <v>-0.77914182540711663</v>
      </c>
      <c r="BC226" s="56"/>
      <c r="BD226" s="56"/>
    </row>
    <row r="227" spans="1:56">
      <c r="A227" s="91">
        <v>226</v>
      </c>
      <c r="B227" s="120">
        <v>0.23507685843348591</v>
      </c>
      <c r="C227" s="120">
        <v>0.73532304222853972</v>
      </c>
      <c r="D227" s="120">
        <v>0.19127958611973228</v>
      </c>
      <c r="E227" s="120">
        <v>0.22187807837465279</v>
      </c>
      <c r="F227" s="120">
        <v>0.97390392387669578</v>
      </c>
      <c r="G227" s="120">
        <v>0.43040737577601251</v>
      </c>
      <c r="H227" s="120">
        <v>0.68710684232438735</v>
      </c>
      <c r="I227" s="120">
        <v>9.1069635276224581E-2</v>
      </c>
      <c r="J227" s="120">
        <v>0.86983632561692237</v>
      </c>
      <c r="K227" s="100">
        <v>0.24133218780099774</v>
      </c>
      <c r="L227" s="101"/>
      <c r="M227" s="102">
        <v>226</v>
      </c>
      <c r="N227" s="123">
        <v>-0.72222896679418491</v>
      </c>
      <c r="O227" s="123">
        <v>0.62899257754401761</v>
      </c>
      <c r="P227" s="123">
        <v>-0.87319064646081956</v>
      </c>
      <c r="Q227" s="123">
        <v>-0.76586580083660594</v>
      </c>
      <c r="R227" s="123">
        <v>1.9415454493728945</v>
      </c>
      <c r="S227" s="123">
        <v>-0.17533711291574774</v>
      </c>
      <c r="T227" s="123">
        <v>0.48766617351065283</v>
      </c>
      <c r="U227" s="120">
        <v>-1.3341970974256261</v>
      </c>
      <c r="V227" s="120">
        <v>1.1256177567761336</v>
      </c>
      <c r="W227" s="94">
        <v>-0.70202371261720642</v>
      </c>
      <c r="X227" s="56"/>
      <c r="Y227" s="95">
        <v>226</v>
      </c>
      <c r="Z227" s="120">
        <f>(幕後結果!$AB$2+幕後結果!$AB$4*幕後結果_最佳化!$N1228)*12/3</f>
        <v>-0.94497398530345134</v>
      </c>
      <c r="AA227" s="120">
        <f>(幕後結果!$AC$2+幕後結果!$AC$4*幕後結果_最佳化!$O1228)*12/3</f>
        <v>1.5949889023352386</v>
      </c>
      <c r="AB227" s="120">
        <f>(幕後結果!$AD$2+幕後結果!$AD$4*幕後結果_最佳化!$P1228)*12/3</f>
        <v>-2.2393977983322571</v>
      </c>
      <c r="AC227" s="120">
        <f>(幕後結果!$AE$2+幕後結果!$AE$4*幕後結果_最佳化!$Q1228)*12/3</f>
        <v>-0.40060083661851853</v>
      </c>
      <c r="AD227" s="120">
        <f>(幕後結果!$AF$2+幕後結果!$AF$4*幕後結果_最佳化!$R1228)*12/3</f>
        <v>0.54691265775418407</v>
      </c>
      <c r="AE227" s="120">
        <f>(幕後結果!$AG$2+幕後結果!$AG$4*幕後結果_最佳化!$S1228)*12/3</f>
        <v>-0.89362687325100409</v>
      </c>
      <c r="AF227" s="120">
        <f>(幕後結果!$AH$2+幕後結果!$AH$4*幕後結果_最佳化!$T1228)*12/3</f>
        <v>0.63185400293478367</v>
      </c>
      <c r="AG227" s="120">
        <f>(幕後結果!$AI$2+幕後結果!$AI$4*幕後結果_最佳化!$U1228)*12/3</f>
        <v>-0.66996383252852854</v>
      </c>
      <c r="AH227" s="120">
        <f>(幕後結果!$AJ$2+幕後結果!$AJ$4*幕後結果_最佳化!$V1228)*12/3</f>
        <v>-0.46695142938746614</v>
      </c>
      <c r="AI227" s="96">
        <f>(幕後結果!$AK$2+幕後結果!$AK$4*幕後結果_最佳化!$W1228)*12/3</f>
        <v>0.34025491376282108</v>
      </c>
      <c r="AJ227" s="56"/>
      <c r="AK227" s="56"/>
      <c r="AL227" s="56"/>
      <c r="AM227" s="104">
        <v>226</v>
      </c>
      <c r="AN227" s="124">
        <f t="shared" si="40"/>
        <v>1.9024098156405184E-2</v>
      </c>
      <c r="AO227" s="124">
        <f t="shared" si="41"/>
        <v>7.4949518183218364E-2</v>
      </c>
      <c r="AP227" s="124">
        <f t="shared" si="42"/>
        <v>0.1015334026050122</v>
      </c>
      <c r="AQ227" s="124">
        <f t="shared" si="43"/>
        <v>8.5565351077323756E-2</v>
      </c>
      <c r="AR227" s="124">
        <f t="shared" si="44"/>
        <v>3.4540104424994417E-2</v>
      </c>
      <c r="AS227" s="124">
        <f t="shared" si="45"/>
        <v>0.14502433196564293</v>
      </c>
      <c r="AT227" s="124">
        <f t="shared" si="46"/>
        <v>0.18297157936388911</v>
      </c>
      <c r="AU227" s="124">
        <f t="shared" si="47"/>
        <v>1.3000855366864317E-2</v>
      </c>
      <c r="AV227" s="124">
        <f t="shared" si="48"/>
        <v>0.18090350462759125</v>
      </c>
      <c r="AW227" s="124">
        <f t="shared" si="49"/>
        <v>0.16248725422905841</v>
      </c>
      <c r="AX227" s="124">
        <f t="shared" si="50"/>
        <v>0.99999999999999989</v>
      </c>
      <c r="AY227" s="124">
        <f>SUMPRODUCT(AN227:AW227,幕後結果_最佳化!$Z$1005:$AI$1005)</f>
        <v>-0.21322730067222595</v>
      </c>
      <c r="AZ227" s="124">
        <f>(SUMPRODUCT(AN227:AW227,MMULT(AN227:AW227,幕後結果!$AB$9:$AK$18)))*252</f>
        <v>7.7123142706022857E-2</v>
      </c>
      <c r="BA227" s="124">
        <f t="shared" si="51"/>
        <v>0.2777105376215005</v>
      </c>
      <c r="BB227" s="119">
        <f t="shared" si="52"/>
        <v>-0.92228153409615676</v>
      </c>
      <c r="BC227" s="56"/>
      <c r="BD227" s="56"/>
    </row>
    <row r="228" spans="1:56">
      <c r="A228" s="91">
        <v>227</v>
      </c>
      <c r="B228" s="120">
        <v>0.7977123774266266</v>
      </c>
      <c r="C228" s="120">
        <v>0.50051024014996082</v>
      </c>
      <c r="D228" s="120">
        <v>0.28031533654515428</v>
      </c>
      <c r="E228" s="120">
        <v>6.1514752918198523E-2</v>
      </c>
      <c r="F228" s="120">
        <v>0.64722532365359942</v>
      </c>
      <c r="G228" s="120">
        <v>8.8941164617298174E-2</v>
      </c>
      <c r="H228" s="120">
        <v>0.63132767434360293</v>
      </c>
      <c r="I228" s="120">
        <v>0.96043236766542206</v>
      </c>
      <c r="J228" s="120">
        <v>0.68851980493631948</v>
      </c>
      <c r="K228" s="100">
        <v>0.95895133052897519</v>
      </c>
      <c r="L228" s="101"/>
      <c r="M228" s="102">
        <v>227</v>
      </c>
      <c r="N228" s="123">
        <v>0.83347792052348657</v>
      </c>
      <c r="O228" s="123">
        <v>1.2789827354363116E-3</v>
      </c>
      <c r="P228" s="123">
        <v>-0.58190499902597925</v>
      </c>
      <c r="Q228" s="123">
        <v>-1.5421814527738</v>
      </c>
      <c r="R228" s="123">
        <v>0.37784014023037632</v>
      </c>
      <c r="S228" s="123">
        <v>-1.3473040470311273</v>
      </c>
      <c r="T228" s="123">
        <v>0.33537178204351109</v>
      </c>
      <c r="U228" s="120">
        <v>1.7557256513235024</v>
      </c>
      <c r="V228" s="120">
        <v>0.49165905208783511</v>
      </c>
      <c r="W228" s="94">
        <v>1.7386443579512196</v>
      </c>
      <c r="X228" s="56"/>
      <c r="Y228" s="95">
        <v>227</v>
      </c>
      <c r="Z228" s="120">
        <f>(幕後結果!$AB$2+幕後結果!$AB$4*幕後結果_最佳化!$N1229)*12/3</f>
        <v>0.98651451808514834</v>
      </c>
      <c r="AA228" s="120">
        <f>(幕後結果!$AC$2+幕後結果!$AC$4*幕後結果_最佳化!$O1229)*12/3</f>
        <v>1.9719588176295615</v>
      </c>
      <c r="AB228" s="120">
        <f>(幕後結果!$AD$2+幕後結果!$AD$4*幕後結果_最佳化!$P1229)*12/3</f>
        <v>-0.50666326034987985</v>
      </c>
      <c r="AC228" s="120">
        <f>(幕後結果!$AE$2+幕後結果!$AE$4*幕後結果_最佳化!$Q1229)*12/3</f>
        <v>-0.61281225931490357</v>
      </c>
      <c r="AD228" s="120">
        <f>(幕後結果!$AF$2+幕後結果!$AF$4*幕後結果_最佳化!$R1229)*12/3</f>
        <v>-0.47195516569445672</v>
      </c>
      <c r="AE228" s="120">
        <f>(幕後結果!$AG$2+幕後結果!$AG$4*幕後結果_最佳化!$S1229)*12/3</f>
        <v>-1.8046068918004192</v>
      </c>
      <c r="AF228" s="120">
        <f>(幕後結果!$AH$2+幕後結果!$AH$4*幕後結果_最佳化!$T1229)*12/3</f>
        <v>0.23079741723896494</v>
      </c>
      <c r="AG228" s="120">
        <f>(幕後結果!$AI$2+幕後結果!$AI$4*幕後結果_最佳化!$U1229)*12/3</f>
        <v>0.14432544855754886</v>
      </c>
      <c r="AH228" s="120">
        <f>(幕後結果!$AJ$2+幕後結果!$AJ$4*幕後結果_最佳化!$V1229)*12/3</f>
        <v>-0.96584764795392664</v>
      </c>
      <c r="AI228" s="96">
        <f>(幕後結果!$AK$2+幕後結果!$AK$4*幕後結果_最佳化!$W1229)*12/3</f>
        <v>1.9064574107390089</v>
      </c>
      <c r="AJ228" s="56"/>
      <c r="AK228" s="56"/>
      <c r="AL228" s="56"/>
      <c r="AM228" s="104">
        <v>227</v>
      </c>
      <c r="AN228" s="124">
        <f t="shared" si="40"/>
        <v>9.3965991482252958E-2</v>
      </c>
      <c r="AO228" s="124">
        <f t="shared" si="41"/>
        <v>3.39150060035193E-2</v>
      </c>
      <c r="AP228" s="124">
        <f t="shared" si="42"/>
        <v>0.15066406381470224</v>
      </c>
      <c r="AQ228" s="124">
        <f t="shared" si="43"/>
        <v>3.6014480794817498E-2</v>
      </c>
      <c r="AR228" s="124">
        <f t="shared" si="44"/>
        <v>9.3853215704847046E-2</v>
      </c>
      <c r="AS228" s="124">
        <f t="shared" si="45"/>
        <v>3.7095559501294444E-2</v>
      </c>
      <c r="AT228" s="124">
        <f t="shared" si="46"/>
        <v>8.6673566170246241E-2</v>
      </c>
      <c r="AU228" s="124">
        <f t="shared" si="47"/>
        <v>0.25076109598484531</v>
      </c>
      <c r="AV228" s="124">
        <f t="shared" si="48"/>
        <v>8.6023362945389412E-2</v>
      </c>
      <c r="AW228" s="124">
        <f t="shared" si="49"/>
        <v>0.13103365759808555</v>
      </c>
      <c r="AX228" s="124">
        <f t="shared" si="50"/>
        <v>1</v>
      </c>
      <c r="AY228" s="124">
        <f>SUMPRODUCT(AN228:AW228,幕後結果_最佳化!$Z$1005:$AI$1005)</f>
        <v>-0.24310305410266542</v>
      </c>
      <c r="AZ228" s="124">
        <f>(SUMPRODUCT(AN228:AW228,MMULT(AN228:AW228,幕後結果!$AB$9:$AK$18)))*252</f>
        <v>5.4748052388936291E-2</v>
      </c>
      <c r="BA228" s="124">
        <f t="shared" si="51"/>
        <v>0.23398301730881302</v>
      </c>
      <c r="BB228" s="119">
        <f t="shared" si="52"/>
        <v>-1.22232398484372</v>
      </c>
      <c r="BC228" s="56"/>
      <c r="BD228" s="56"/>
    </row>
    <row r="229" spans="1:56">
      <c r="A229" s="91">
        <v>228</v>
      </c>
      <c r="B229" s="120">
        <v>0.60533150534060809</v>
      </c>
      <c r="C229" s="120">
        <v>0.66024689840842909</v>
      </c>
      <c r="D229" s="120">
        <v>0.39040642981773588</v>
      </c>
      <c r="E229" s="120">
        <v>0.47953596672246146</v>
      </c>
      <c r="F229" s="120">
        <v>6.5623053176531165E-2</v>
      </c>
      <c r="G229" s="120">
        <v>0.34063604973426109</v>
      </c>
      <c r="H229" s="120">
        <v>0.4322327499301708</v>
      </c>
      <c r="I229" s="120">
        <v>0.21734320800728391</v>
      </c>
      <c r="J229" s="120">
        <v>0.83858843943347905</v>
      </c>
      <c r="K229" s="100">
        <v>0.22779175238905491</v>
      </c>
      <c r="L229" s="101"/>
      <c r="M229" s="102">
        <v>228</v>
      </c>
      <c r="N229" s="123">
        <v>0.2671716677892782</v>
      </c>
      <c r="O229" s="123">
        <v>0.41313705351679647</v>
      </c>
      <c r="P229" s="123">
        <v>-0.27825989541537627</v>
      </c>
      <c r="Q229" s="123">
        <v>-5.1318240490819622E-2</v>
      </c>
      <c r="R229" s="123">
        <v>-1.5092061606093714</v>
      </c>
      <c r="S229" s="123">
        <v>-0.41072785506682952</v>
      </c>
      <c r="T229" s="123">
        <v>-0.17069257700636903</v>
      </c>
      <c r="U229" s="120">
        <v>-0.78119737733215022</v>
      </c>
      <c r="V229" s="120">
        <v>0.98867307340591259</v>
      </c>
      <c r="W229" s="94">
        <v>-0.74613891316987369</v>
      </c>
      <c r="X229" s="56"/>
      <c r="Y229" s="95">
        <v>228</v>
      </c>
      <c r="Z229" s="120">
        <f>(幕後結果!$AB$2+幕後結果!$AB$4*幕後結果_最佳化!$N1230)*12/3</f>
        <v>0.28341676524358245</v>
      </c>
      <c r="AA229" s="120">
        <f>(幕後結果!$AC$2+幕後結果!$AC$4*幕後結果_最佳化!$O1230)*12/3</f>
        <v>2.0240967015893476</v>
      </c>
      <c r="AB229" s="120">
        <f>(幕後結果!$AD$2+幕後結果!$AD$4*幕後結果_最佳化!$P1230)*12/3</f>
        <v>-0.63303808956202856</v>
      </c>
      <c r="AC229" s="120">
        <f>(幕後結果!$AE$2+幕後結果!$AE$4*幕後結果_最佳化!$Q1230)*12/3</f>
        <v>0.50358375640231756</v>
      </c>
      <c r="AD229" s="120">
        <f>(幕後結果!$AF$2+幕後結果!$AF$4*幕後結果_最佳化!$R1230)*12/3</f>
        <v>-1.3398067888912089</v>
      </c>
      <c r="AE229" s="120">
        <f>(幕後結果!$AG$2+幕後結果!$AG$4*幕後結果_最佳化!$S1230)*12/3</f>
        <v>-1.4578846592140255</v>
      </c>
      <c r="AF229" s="120">
        <f>(幕後結果!$AH$2+幕後結果!$AH$4*幕後結果_最佳化!$T1230)*12/3</f>
        <v>0.18988839759572448</v>
      </c>
      <c r="AG229" s="120">
        <f>(幕後結果!$AI$2+幕後結果!$AI$4*幕後結果_最佳化!$U1230)*12/3</f>
        <v>-0.79256093610182299</v>
      </c>
      <c r="AH229" s="120">
        <f>(幕後結果!$AJ$2+幕後結果!$AJ$4*幕後結果_最佳化!$V1230)*12/3</f>
        <v>-1.1149944981376456</v>
      </c>
      <c r="AI229" s="96">
        <f>(幕後結果!$AK$2+幕後結果!$AK$4*幕後結果_最佳化!$W1230)*12/3</f>
        <v>-0.13332521846829781</v>
      </c>
      <c r="AJ229" s="56"/>
      <c r="AK229" s="56"/>
      <c r="AL229" s="56"/>
      <c r="AM229" s="104">
        <v>228</v>
      </c>
      <c r="AN229" s="124">
        <f t="shared" si="40"/>
        <v>9.591412778253211E-2</v>
      </c>
      <c r="AO229" s="124">
        <f t="shared" si="41"/>
        <v>0.15335518912593923</v>
      </c>
      <c r="AP229" s="124">
        <f t="shared" si="42"/>
        <v>2.4112792913166987E-2</v>
      </c>
      <c r="AQ229" s="124">
        <f t="shared" si="43"/>
        <v>6.9115721818747755E-2</v>
      </c>
      <c r="AR229" s="124">
        <f t="shared" si="44"/>
        <v>9.6152172178529435E-2</v>
      </c>
      <c r="AS229" s="124">
        <f t="shared" si="45"/>
        <v>0.121675628669049</v>
      </c>
      <c r="AT229" s="124">
        <f t="shared" si="46"/>
        <v>0.11894636184848832</v>
      </c>
      <c r="AU229" s="124">
        <f t="shared" si="47"/>
        <v>0.17698462848197202</v>
      </c>
      <c r="AV229" s="124">
        <f t="shared" si="48"/>
        <v>4.9176154884919596E-2</v>
      </c>
      <c r="AW229" s="124">
        <f t="shared" si="49"/>
        <v>9.4567222296655332E-2</v>
      </c>
      <c r="AX229" s="124">
        <f t="shared" si="50"/>
        <v>0.99999999999999978</v>
      </c>
      <c r="AY229" s="124">
        <f>SUMPRODUCT(AN229:AW229,幕後結果_最佳化!$Z$1005:$AI$1005)</f>
        <v>3.5011078793870075E-2</v>
      </c>
      <c r="AZ229" s="124">
        <f>(SUMPRODUCT(AN229:AW229,MMULT(AN229:AW229,幕後結果!$AB$9:$AK$18)))*252</f>
        <v>5.2503724509539579E-2</v>
      </c>
      <c r="BA229" s="124">
        <f t="shared" si="51"/>
        <v>0.22913691214978782</v>
      </c>
      <c r="BB229" s="119">
        <f t="shared" si="52"/>
        <v>-3.4428853614702215E-2</v>
      </c>
      <c r="BC229" s="56"/>
      <c r="BD229" s="56"/>
    </row>
    <row r="230" spans="1:56">
      <c r="A230" s="91">
        <v>229</v>
      </c>
      <c r="B230" s="120">
        <v>0.7466141788765972</v>
      </c>
      <c r="C230" s="120">
        <v>0.96201408316530435</v>
      </c>
      <c r="D230" s="120">
        <v>0.43525291770728414</v>
      </c>
      <c r="E230" s="120">
        <v>0.98743347247398705</v>
      </c>
      <c r="F230" s="120">
        <v>3.1227472262723488E-2</v>
      </c>
      <c r="G230" s="120">
        <v>0.62304272366571811</v>
      </c>
      <c r="H230" s="120">
        <v>0.31343627909137095</v>
      </c>
      <c r="I230" s="120">
        <v>0.61748076409693242</v>
      </c>
      <c r="J230" s="120">
        <v>0.67718445122230797</v>
      </c>
      <c r="K230" s="100">
        <v>0.28663569657273835</v>
      </c>
      <c r="L230" s="101"/>
      <c r="M230" s="102">
        <v>229</v>
      </c>
      <c r="N230" s="123">
        <v>0.66387293148966087</v>
      </c>
      <c r="O230" s="123">
        <v>1.7745523336630253</v>
      </c>
      <c r="P230" s="123">
        <v>-0.16301600201981473</v>
      </c>
      <c r="Q230" s="123">
        <v>2.2393514903873952</v>
      </c>
      <c r="R230" s="123">
        <v>-1.8630520428498591</v>
      </c>
      <c r="S230" s="123">
        <v>0.31348192270068681</v>
      </c>
      <c r="T230" s="123">
        <v>-0.48613344124575814</v>
      </c>
      <c r="U230" s="120">
        <v>0.29887100416299622</v>
      </c>
      <c r="V230" s="120">
        <v>0.45983996108337705</v>
      </c>
      <c r="W230" s="94">
        <v>-0.56324011071786673</v>
      </c>
      <c r="X230" s="56"/>
      <c r="Y230" s="95">
        <v>229</v>
      </c>
      <c r="Z230" s="120">
        <f>(幕後結果!$AB$2+幕後結果!$AB$4*幕後結果_最佳化!$N1231)*12/3</f>
        <v>0.77594137663624085</v>
      </c>
      <c r="AA230" s="120">
        <f>(幕後結果!$AC$2+幕後結果!$AC$4*幕後結果_最佳化!$O1231)*12/3</f>
        <v>3.6915181543729769</v>
      </c>
      <c r="AB230" s="120">
        <f>(幕後結果!$AD$2+幕後結果!$AD$4*幕後結果_最佳化!$P1231)*12/3</f>
        <v>0.48095448470660829</v>
      </c>
      <c r="AC230" s="120">
        <f>(幕後結果!$AE$2+幕後結果!$AE$4*幕後結果_最佳化!$Q1231)*12/3</f>
        <v>2.6058633556899511</v>
      </c>
      <c r="AD230" s="120">
        <f>(幕後結果!$AF$2+幕後結果!$AF$4*幕後結果_最佳化!$R1231)*12/3</f>
        <v>-0.91370099266035565</v>
      </c>
      <c r="AE230" s="120">
        <f>(幕後結果!$AG$2+幕後結果!$AG$4*幕後結果_最佳化!$S1231)*12/3</f>
        <v>-0.57533422475167861</v>
      </c>
      <c r="AF230" s="120">
        <f>(幕後結果!$AH$2+幕後結果!$AH$4*幕後結果_最佳化!$T1231)*12/3</f>
        <v>1.0920387522163297</v>
      </c>
      <c r="AG230" s="120">
        <f>(幕後結果!$AI$2+幕後結果!$AI$4*幕後結果_最佳化!$U1231)*12/3</f>
        <v>-5.7829738331729719E-2</v>
      </c>
      <c r="AH230" s="120">
        <f>(幕後結果!$AJ$2+幕後結果!$AJ$4*幕後結果_最佳化!$V1231)*12/3</f>
        <v>-1.5096489371128754</v>
      </c>
      <c r="AI230" s="96">
        <f>(幕後結果!$AK$2+幕後結果!$AK$4*幕後結果_最佳化!$W1231)*12/3</f>
        <v>0.46745048910396553</v>
      </c>
      <c r="AJ230" s="56"/>
      <c r="AK230" s="56"/>
      <c r="AL230" s="56"/>
      <c r="AM230" s="104">
        <v>229</v>
      </c>
      <c r="AN230" s="124">
        <f t="shared" si="40"/>
        <v>0.23399573351934722</v>
      </c>
      <c r="AO230" s="124">
        <f t="shared" si="41"/>
        <v>4.9367544698729782E-2</v>
      </c>
      <c r="AP230" s="124">
        <f t="shared" si="42"/>
        <v>0.17466661097208808</v>
      </c>
      <c r="AQ230" s="124">
        <f t="shared" si="43"/>
        <v>7.4935378988626747E-2</v>
      </c>
      <c r="AR230" s="124">
        <f t="shared" si="44"/>
        <v>3.7411567798897788E-2</v>
      </c>
      <c r="AS230" s="124">
        <f t="shared" si="45"/>
        <v>1.0903655713743344E-2</v>
      </c>
      <c r="AT230" s="124">
        <f t="shared" si="46"/>
        <v>3.0061166175377959E-2</v>
      </c>
      <c r="AU230" s="124">
        <f t="shared" si="47"/>
        <v>0.23263737577051513</v>
      </c>
      <c r="AV230" s="124">
        <f t="shared" si="48"/>
        <v>0.13504996896936086</v>
      </c>
      <c r="AW230" s="124">
        <f t="shared" si="49"/>
        <v>2.0970997393313037E-2</v>
      </c>
      <c r="AX230" s="124">
        <f t="shared" si="50"/>
        <v>0.99999999999999978</v>
      </c>
      <c r="AY230" s="124">
        <f>SUMPRODUCT(AN230:AW230,幕後結果_最佳化!$Z$1005:$AI$1005)</f>
        <v>-0.36185546084266179</v>
      </c>
      <c r="AZ230" s="124">
        <f>(SUMPRODUCT(AN230:AW230,MMULT(AN230:AW230,幕後結果!$AB$9:$AK$18)))*252</f>
        <v>8.8326042489897991E-2</v>
      </c>
      <c r="BA230" s="124">
        <f t="shared" si="51"/>
        <v>0.29719697590974575</v>
      </c>
      <c r="BB230" s="119">
        <f t="shared" si="52"/>
        <v>-1.3619097556550506</v>
      </c>
      <c r="BC230" s="56"/>
      <c r="BD230" s="56"/>
    </row>
    <row r="231" spans="1:56">
      <c r="A231" s="91">
        <v>230</v>
      </c>
      <c r="B231" s="120">
        <v>0.86677579801454518</v>
      </c>
      <c r="C231" s="120">
        <v>0.89183238766700512</v>
      </c>
      <c r="D231" s="120">
        <v>0.41607984484817706</v>
      </c>
      <c r="E231" s="120">
        <v>0.20316022075570483</v>
      </c>
      <c r="F231" s="120">
        <v>0.56384962509391001</v>
      </c>
      <c r="G231" s="120">
        <v>0.8991636420839324</v>
      </c>
      <c r="H231" s="120">
        <v>0.79700927639924668</v>
      </c>
      <c r="I231" s="120">
        <v>0.53735648905105293</v>
      </c>
      <c r="J231" s="120">
        <v>0.637711378094584</v>
      </c>
      <c r="K231" s="100">
        <v>0.83177725618686726</v>
      </c>
      <c r="L231" s="101"/>
      <c r="M231" s="102">
        <v>230</v>
      </c>
      <c r="N231" s="123">
        <v>1.1112787019023644</v>
      </c>
      <c r="O231" s="123">
        <v>1.2363318825470588</v>
      </c>
      <c r="P231" s="123">
        <v>-0.21193250695867219</v>
      </c>
      <c r="Q231" s="123">
        <v>-0.83038624232886493</v>
      </c>
      <c r="R231" s="123">
        <v>0.16073674191519305</v>
      </c>
      <c r="S231" s="123">
        <v>1.2768004239766195</v>
      </c>
      <c r="T231" s="123">
        <v>0.83098616121871616</v>
      </c>
      <c r="U231" s="120">
        <v>9.3776094390839101E-2</v>
      </c>
      <c r="V231" s="120">
        <v>0.35234806754216186</v>
      </c>
      <c r="W231" s="94">
        <v>0.96121219156756532</v>
      </c>
      <c r="X231" s="56"/>
      <c r="Y231" s="95">
        <v>230</v>
      </c>
      <c r="Z231" s="120">
        <f>(幕後結果!$AB$2+幕後結果!$AB$4*幕後結果_最佳化!$N1232)*12/3</f>
        <v>1.3314181884615248</v>
      </c>
      <c r="AA231" s="120">
        <f>(幕後結果!$AC$2+幕後結果!$AC$4*幕後結果_最佳化!$O1232)*12/3</f>
        <v>3.4305233973006088</v>
      </c>
      <c r="AB231" s="120">
        <f>(幕後結果!$AD$2+幕後結果!$AD$4*幕後結果_最佳化!$P1232)*12/3</f>
        <v>0.69253107068375497</v>
      </c>
      <c r="AC231" s="120">
        <f>(幕後結果!$AE$2+幕後結果!$AE$4*幕後結果_最佳化!$Q1232)*12/3</f>
        <v>7.1149109586320758E-2</v>
      </c>
      <c r="AD231" s="120">
        <f>(幕後結果!$AF$2+幕後結果!$AF$4*幕後結果_最佳化!$R1232)*12/3</f>
        <v>-0.29689297588576669</v>
      </c>
      <c r="AE231" s="120">
        <f>(幕後結果!$AG$2+幕後結果!$AG$4*幕後結果_最佳化!$S1232)*12/3</f>
        <v>1.1460610185400388</v>
      </c>
      <c r="AF231" s="120">
        <f>(幕後結果!$AH$2+幕後結果!$AH$4*幕後結果_最佳化!$T1232)*12/3</f>
        <v>1.7492747698324402</v>
      </c>
      <c r="AG231" s="120">
        <f>(幕後結果!$AI$2+幕後結果!$AI$4*幕後結果_最佳化!$U1232)*12/3</f>
        <v>-0.23198558678197223</v>
      </c>
      <c r="AH231" s="120">
        <f>(幕後結果!$AJ$2+幕後結果!$AJ$4*幕後結果_最佳化!$V1232)*12/3</f>
        <v>-0.60325205610102017</v>
      </c>
      <c r="AI231" s="96">
        <f>(幕後結果!$AK$2+幕後結果!$AK$4*幕後結果_最佳化!$W1232)*12/3</f>
        <v>1.3598060525867812</v>
      </c>
      <c r="AJ231" s="56"/>
      <c r="AK231" s="56"/>
      <c r="AL231" s="56"/>
      <c r="AM231" s="104">
        <v>230</v>
      </c>
      <c r="AN231" s="124">
        <f t="shared" si="40"/>
        <v>6.047169170257953E-2</v>
      </c>
      <c r="AO231" s="124">
        <f t="shared" si="41"/>
        <v>0.15056767535137663</v>
      </c>
      <c r="AP231" s="124">
        <f t="shared" si="42"/>
        <v>0.10685388096036033</v>
      </c>
      <c r="AQ231" s="124">
        <f t="shared" si="43"/>
        <v>0.16399271751243122</v>
      </c>
      <c r="AR231" s="124">
        <f t="shared" si="44"/>
        <v>1.0733006477161699E-2</v>
      </c>
      <c r="AS231" s="124">
        <f t="shared" si="45"/>
        <v>0.10038618777488435</v>
      </c>
      <c r="AT231" s="124">
        <f t="shared" si="46"/>
        <v>0.10970013181761523</v>
      </c>
      <c r="AU231" s="124">
        <f t="shared" si="47"/>
        <v>7.4859875972449419E-2</v>
      </c>
      <c r="AV231" s="124">
        <f t="shared" si="48"/>
        <v>0.16561610743953248</v>
      </c>
      <c r="AW231" s="124">
        <f t="shared" si="49"/>
        <v>5.6818724991608963E-2</v>
      </c>
      <c r="AX231" s="124">
        <f t="shared" si="50"/>
        <v>0.99999999999999989</v>
      </c>
      <c r="AY231" s="124">
        <f>SUMPRODUCT(AN231:AW231,幕後結果_最佳化!$Z$1005:$AI$1005)</f>
        <v>-0.1261153048167771</v>
      </c>
      <c r="AZ231" s="124">
        <f>(SUMPRODUCT(AN231:AW231,MMULT(AN231:AW231,幕後結果!$AB$9:$AK$18)))*252</f>
        <v>7.9880494688524387E-2</v>
      </c>
      <c r="BA231" s="124">
        <f t="shared" si="51"/>
        <v>0.28263137598031185</v>
      </c>
      <c r="BB231" s="119">
        <f t="shared" si="52"/>
        <v>-0.59800616343654189</v>
      </c>
      <c r="BC231" s="56"/>
      <c r="BD231" s="56"/>
    </row>
    <row r="232" spans="1:56">
      <c r="A232" s="91">
        <v>231</v>
      </c>
      <c r="B232" s="120">
        <v>0.29555833700955958</v>
      </c>
      <c r="C232" s="120">
        <v>0.60753223442672355</v>
      </c>
      <c r="D232" s="120">
        <v>0.98885940478560785</v>
      </c>
      <c r="E232" s="120">
        <v>2.0840784491361175E-2</v>
      </c>
      <c r="F232" s="120">
        <v>0.95837486177934705</v>
      </c>
      <c r="G232" s="120">
        <v>0.57361988227382232</v>
      </c>
      <c r="H232" s="120">
        <v>0.25526913144538277</v>
      </c>
      <c r="I232" s="120">
        <v>0.64937315152792885</v>
      </c>
      <c r="J232" s="120">
        <v>0.22397331195055603</v>
      </c>
      <c r="K232" s="100">
        <v>0.4303597796464429</v>
      </c>
      <c r="L232" s="101"/>
      <c r="M232" s="102">
        <v>231</v>
      </c>
      <c r="N232" s="123">
        <v>-0.53721852865954567</v>
      </c>
      <c r="O232" s="123">
        <v>0.27289291728798454</v>
      </c>
      <c r="P232" s="123">
        <v>2.2855398862412732</v>
      </c>
      <c r="Q232" s="123">
        <v>-2.0366854952710174</v>
      </c>
      <c r="R232" s="123">
        <v>1.7321307999297675</v>
      </c>
      <c r="S232" s="123">
        <v>0.18559772793824508</v>
      </c>
      <c r="T232" s="123">
        <v>-0.65799979498670846</v>
      </c>
      <c r="U232" s="120">
        <v>0.38362865712061833</v>
      </c>
      <c r="V232" s="120">
        <v>-0.75884275883907859</v>
      </c>
      <c r="W232" s="94">
        <v>-0.17545826808991066</v>
      </c>
      <c r="X232" s="56"/>
      <c r="Y232" s="95">
        <v>231</v>
      </c>
      <c r="Z232" s="120">
        <f>(幕後結果!$AB$2+幕後結果!$AB$4*幕後結果_最佳化!$N1233)*12/3</f>
        <v>-0.71527420240921114</v>
      </c>
      <c r="AA232" s="120">
        <f>(幕後結果!$AC$2+幕後結果!$AC$4*幕後結果_最佳化!$O1233)*12/3</f>
        <v>1.3491550555469976</v>
      </c>
      <c r="AB232" s="120">
        <f>(幕後結果!$AD$2+幕後結果!$AD$4*幕後結果_最佳化!$P1233)*12/3</f>
        <v>1.1181324163332667</v>
      </c>
      <c r="AC232" s="120">
        <f>(幕後結果!$AE$2+幕後結果!$AE$4*幕後結果_最佳化!$Q1233)*12/3</f>
        <v>-1.5449191086204523</v>
      </c>
      <c r="AD232" s="120">
        <f>(幕後結果!$AF$2+幕後結果!$AF$4*幕後結果_最佳化!$R1233)*12/3</f>
        <v>0.13898621977285536</v>
      </c>
      <c r="AE232" s="120">
        <f>(幕後結果!$AG$2+幕後結果!$AG$4*幕後結果_最佳化!$S1233)*12/3</f>
        <v>5.1100441143715924E-2</v>
      </c>
      <c r="AF232" s="120">
        <f>(幕後結果!$AH$2+幕後結果!$AH$4*幕後結果_最佳化!$T1233)*12/3</f>
        <v>-0.4117842265194272</v>
      </c>
      <c r="AG232" s="120">
        <f>(幕後結果!$AI$2+幕後結果!$AI$4*幕後結果_最佳化!$U1233)*12/3</f>
        <v>-9.3797841593679043E-2</v>
      </c>
      <c r="AH232" s="120">
        <f>(幕後結果!$AJ$2+幕後結果!$AJ$4*幕後結果_最佳化!$V1233)*12/3</f>
        <v>-1.6805238234719215</v>
      </c>
      <c r="AI232" s="96">
        <f>(幕後結果!$AK$2+幕後結果!$AK$4*幕後結果_最佳化!$W1233)*12/3</f>
        <v>1.0075447433223297</v>
      </c>
      <c r="AJ232" s="56"/>
      <c r="AK232" s="56"/>
      <c r="AL232" s="56"/>
      <c r="AM232" s="104">
        <v>231</v>
      </c>
      <c r="AN232" s="124">
        <f t="shared" si="40"/>
        <v>0.16731224999682159</v>
      </c>
      <c r="AO232" s="124">
        <f t="shared" si="41"/>
        <v>0.10749002947316917</v>
      </c>
      <c r="AP232" s="124">
        <f t="shared" si="42"/>
        <v>0.1090517348543933</v>
      </c>
      <c r="AQ232" s="124">
        <f t="shared" si="43"/>
        <v>3.5601071501953359E-2</v>
      </c>
      <c r="AR232" s="124">
        <f t="shared" si="44"/>
        <v>0.18541342980729716</v>
      </c>
      <c r="AS232" s="124">
        <f t="shared" si="45"/>
        <v>0.12184241917727062</v>
      </c>
      <c r="AT232" s="124">
        <f t="shared" si="46"/>
        <v>9.3394329025156819E-3</v>
      </c>
      <c r="AU232" s="124">
        <f t="shared" si="47"/>
        <v>8.9594733718611375E-2</v>
      </c>
      <c r="AV232" s="124">
        <f t="shared" si="48"/>
        <v>6.9446394796841143E-2</v>
      </c>
      <c r="AW232" s="124">
        <f t="shared" si="49"/>
        <v>0.10490850377112654</v>
      </c>
      <c r="AX232" s="124">
        <f t="shared" si="50"/>
        <v>0.99999999999999978</v>
      </c>
      <c r="AY232" s="124">
        <f>SUMPRODUCT(AN232:AW232,幕後結果_最佳化!$Z$1005:$AI$1005)</f>
        <v>-0.21132940424120591</v>
      </c>
      <c r="AZ232" s="124">
        <f>(SUMPRODUCT(AN232:AW232,MMULT(AN232:AW232,幕後結果!$AB$9:$AK$18)))*252</f>
        <v>7.0935290012755295E-2</v>
      </c>
      <c r="BA232" s="124">
        <f t="shared" si="51"/>
        <v>0.26633679808234401</v>
      </c>
      <c r="BB232" s="119">
        <f t="shared" si="52"/>
        <v>-0.95454104003535101</v>
      </c>
      <c r="BC232" s="56"/>
      <c r="BD232" s="56"/>
    </row>
    <row r="233" spans="1:56">
      <c r="A233" s="91">
        <v>232</v>
      </c>
      <c r="B233" s="120">
        <v>3.1383691561677196E-2</v>
      </c>
      <c r="C233" s="120">
        <v>0.93440560859209687</v>
      </c>
      <c r="D233" s="120">
        <v>0.56364305936181847</v>
      </c>
      <c r="E233" s="120">
        <v>0.31266433824550743</v>
      </c>
      <c r="F233" s="120">
        <v>0.8579368819912867</v>
      </c>
      <c r="G233" s="120">
        <v>0.48724968858576556</v>
      </c>
      <c r="H233" s="120">
        <v>0.75885005184705068</v>
      </c>
      <c r="I233" s="120">
        <v>0.98040896342263495</v>
      </c>
      <c r="J233" s="120">
        <v>0.89983475521126532</v>
      </c>
      <c r="K233" s="100">
        <v>0.16594993783772671</v>
      </c>
      <c r="L233" s="101"/>
      <c r="M233" s="102">
        <v>232</v>
      </c>
      <c r="N233" s="123">
        <v>-1.8608356943609563</v>
      </c>
      <c r="O233" s="123">
        <v>1.5094305815829359</v>
      </c>
      <c r="P233" s="123">
        <v>0.16021224830079045</v>
      </c>
      <c r="Q233" s="123">
        <v>-0.48831226328440275</v>
      </c>
      <c r="R233" s="123">
        <v>1.0710960679988224</v>
      </c>
      <c r="S233" s="123">
        <v>-3.1965734074952276E-2</v>
      </c>
      <c r="T233" s="123">
        <v>0.70260828756072202</v>
      </c>
      <c r="U233" s="120">
        <v>2.0622696256664335</v>
      </c>
      <c r="V233" s="120">
        <v>1.2806105583401022</v>
      </c>
      <c r="W233" s="94">
        <v>-0.97029418359549879</v>
      </c>
      <c r="X233" s="56"/>
      <c r="Y233" s="95">
        <v>232</v>
      </c>
      <c r="Z233" s="120">
        <f>(幕後結果!$AB$2+幕後結果!$AB$4*幕後結果_最佳化!$N1234)*12/3</f>
        <v>-2.3586116198118225</v>
      </c>
      <c r="AA233" s="120">
        <f>(幕後結果!$AC$2+幕後結果!$AC$4*幕後結果_最佳化!$O1234)*12/3</f>
        <v>1.7538933637307903</v>
      </c>
      <c r="AB233" s="120">
        <f>(幕後結果!$AD$2+幕後結果!$AD$4*幕後結果_最佳化!$P1234)*12/3</f>
        <v>-2.0294648362371723</v>
      </c>
      <c r="AC233" s="120">
        <f>(幕後結果!$AE$2+幕後結果!$AE$4*幕後結果_最佳化!$Q1234)*12/3</f>
        <v>-0.53909560673718826</v>
      </c>
      <c r="AD233" s="120">
        <f>(幕後結果!$AF$2+幕後結果!$AF$4*幕後結果_最佳化!$R1234)*12/3</f>
        <v>5.5308256920293453E-2</v>
      </c>
      <c r="AE233" s="120">
        <f>(幕後結果!$AG$2+幕後結果!$AG$4*幕後結果_最佳化!$S1234)*12/3</f>
        <v>-1.1080401362425847</v>
      </c>
      <c r="AF233" s="120">
        <f>(幕後結果!$AH$2+幕後結果!$AH$4*幕後結果_最佳化!$T1234)*12/3</f>
        <v>0.77174545255201588</v>
      </c>
      <c r="AG233" s="120">
        <f>(幕後結果!$AI$2+幕後結果!$AI$4*幕後結果_最佳化!$U1234)*12/3</f>
        <v>0.63651806211041029</v>
      </c>
      <c r="AH233" s="120">
        <f>(幕後結果!$AJ$2+幕後結果!$AJ$4*幕後結果_最佳化!$V1234)*12/3</f>
        <v>-0.30926888317866252</v>
      </c>
      <c r="AI233" s="96">
        <f>(幕後結果!$AK$2+幕後結果!$AK$4*幕後結果_最佳化!$W1234)*12/3</f>
        <v>1.1133507258401236</v>
      </c>
      <c r="AJ233" s="56"/>
      <c r="AK233" s="56"/>
      <c r="AL233" s="56"/>
      <c r="AM233" s="104">
        <v>232</v>
      </c>
      <c r="AN233" s="124">
        <f t="shared" si="40"/>
        <v>0.15062435578916422</v>
      </c>
      <c r="AO233" s="124">
        <f t="shared" si="41"/>
        <v>8.5257758780252546E-2</v>
      </c>
      <c r="AP233" s="124">
        <f t="shared" si="42"/>
        <v>3.3186883614906112E-2</v>
      </c>
      <c r="AQ233" s="124">
        <f t="shared" si="43"/>
        <v>0.23492249190427314</v>
      </c>
      <c r="AR233" s="124">
        <f t="shared" si="44"/>
        <v>8.850249597355854E-2</v>
      </c>
      <c r="AS233" s="124">
        <f t="shared" si="45"/>
        <v>1.4534716698932608E-2</v>
      </c>
      <c r="AT233" s="124">
        <f t="shared" si="46"/>
        <v>0.10806891530990505</v>
      </c>
      <c r="AU233" s="124">
        <f t="shared" si="47"/>
        <v>4.7181254795771482E-2</v>
      </c>
      <c r="AV233" s="124">
        <f t="shared" si="48"/>
        <v>0.10871045384741296</v>
      </c>
      <c r="AW233" s="124">
        <f t="shared" si="49"/>
        <v>0.12901067328582322</v>
      </c>
      <c r="AX233" s="124">
        <f t="shared" si="50"/>
        <v>0.99999999999999978</v>
      </c>
      <c r="AY233" s="124">
        <f>SUMPRODUCT(AN233:AW233,幕後結果_最佳化!$Z$1005:$AI$1005)</f>
        <v>5.6189550902172355E-2</v>
      </c>
      <c r="AZ233" s="124">
        <f>(SUMPRODUCT(AN233:AW233,MMULT(AN233:AW233,幕後結果!$AB$9:$AK$18)))*252</f>
        <v>6.2520858242699359E-2</v>
      </c>
      <c r="BA233" s="124">
        <f t="shared" si="51"/>
        <v>0.25004171300544908</v>
      </c>
      <c r="BB233" s="119">
        <f t="shared" si="52"/>
        <v>5.3149335534598337E-2</v>
      </c>
      <c r="BC233" s="56"/>
      <c r="BD233" s="56"/>
    </row>
    <row r="234" spans="1:56">
      <c r="A234" s="91">
        <v>233</v>
      </c>
      <c r="B234" s="120">
        <v>0.68908759286585064</v>
      </c>
      <c r="C234" s="120">
        <v>0.23325008793366075</v>
      </c>
      <c r="D234" s="120">
        <v>0.86237307486937298</v>
      </c>
      <c r="E234" s="120">
        <v>0.40068065836060263</v>
      </c>
      <c r="F234" s="120">
        <v>0.15486125006431672</v>
      </c>
      <c r="G234" s="120">
        <v>0.26661572830604841</v>
      </c>
      <c r="H234" s="120">
        <v>0.35649246116053201</v>
      </c>
      <c r="I234" s="120">
        <v>0.58830991066208238</v>
      </c>
      <c r="J234" s="120">
        <v>0.59857497054701314</v>
      </c>
      <c r="K234" s="100">
        <v>0.96448428765094585</v>
      </c>
      <c r="L234" s="101"/>
      <c r="M234" s="102">
        <v>233</v>
      </c>
      <c r="N234" s="123">
        <v>0.49326576582076292</v>
      </c>
      <c r="O234" s="123">
        <v>-0.72818527924498344</v>
      </c>
      <c r="P234" s="123">
        <v>1.0910432542071782</v>
      </c>
      <c r="Q234" s="123">
        <v>-0.25158569507499684</v>
      </c>
      <c r="R234" s="123">
        <v>-1.0158044844206149</v>
      </c>
      <c r="S234" s="123">
        <v>-0.62308075362730686</v>
      </c>
      <c r="T234" s="123">
        <v>-0.36785021720056899</v>
      </c>
      <c r="U234" s="120">
        <v>0.22319958017030472</v>
      </c>
      <c r="V234" s="120">
        <v>0.24966030413367879</v>
      </c>
      <c r="W234" s="94">
        <v>1.8052765025967576</v>
      </c>
      <c r="X234" s="56"/>
      <c r="Y234" s="95">
        <v>233</v>
      </c>
      <c r="Z234" s="120">
        <f>(幕後結果!$AB$2+幕後結果!$AB$4*幕後結果_最佳化!$N1235)*12/3</f>
        <v>0.56412398238830863</v>
      </c>
      <c r="AA234" s="120">
        <f>(幕後結果!$AC$2+幕後結果!$AC$4*幕後結果_最佳化!$O1235)*12/3</f>
        <v>0.99440616193952636</v>
      </c>
      <c r="AB234" s="120">
        <f>(幕後結果!$AD$2+幕後結果!$AD$4*幕後結果_最佳化!$P1235)*12/3</f>
        <v>0.5724995683691394</v>
      </c>
      <c r="AC234" s="120">
        <f>(幕後結果!$AE$2+幕後結果!$AE$4*幕後結果_最佳化!$Q1235)*12/3</f>
        <v>0.36397791897279091</v>
      </c>
      <c r="AD234" s="120">
        <f>(幕後結果!$AF$2+幕後結果!$AF$4*幕後結果_最佳化!$R1235)*12/3</f>
        <v>-1.1923991078521816</v>
      </c>
      <c r="AE234" s="120">
        <f>(幕後結果!$AG$2+幕後結果!$AG$4*幕後結果_最佳化!$S1235)*12/3</f>
        <v>-1.4105623847609448</v>
      </c>
      <c r="AF234" s="120">
        <f>(幕後結果!$AH$2+幕後結果!$AH$4*幕後結果_最佳化!$T1235)*12/3</f>
        <v>-8.1917136762728437E-2</v>
      </c>
      <c r="AG234" s="120">
        <f>(幕後結果!$AI$2+幕後結果!$AI$4*幕後結果_最佳化!$U1235)*12/3</f>
        <v>-0.42411839417697356</v>
      </c>
      <c r="AH234" s="120">
        <f>(幕後結果!$AJ$2+幕後結果!$AJ$4*幕後結果_最佳化!$V1235)*12/3</f>
        <v>-1.1312389377739906</v>
      </c>
      <c r="AI234" s="96">
        <f>(幕後結果!$AK$2+幕後結果!$AK$4*幕後結果_最佳化!$W1235)*12/3</f>
        <v>1.3139401801390418</v>
      </c>
      <c r="AJ234" s="56"/>
      <c r="AK234" s="56"/>
      <c r="AL234" s="56"/>
      <c r="AM234" s="104">
        <v>233</v>
      </c>
      <c r="AN234" s="124">
        <f t="shared" si="40"/>
        <v>3.8180902774848989E-3</v>
      </c>
      <c r="AO234" s="124">
        <f t="shared" si="41"/>
        <v>0.12092709335897106</v>
      </c>
      <c r="AP234" s="124">
        <f t="shared" si="42"/>
        <v>7.6739761929538741E-2</v>
      </c>
      <c r="AQ234" s="124">
        <f t="shared" si="43"/>
        <v>8.9092184972167185E-2</v>
      </c>
      <c r="AR234" s="124">
        <f t="shared" si="44"/>
        <v>0.20974201869377521</v>
      </c>
      <c r="AS234" s="124">
        <f t="shared" si="45"/>
        <v>0.15762244707779979</v>
      </c>
      <c r="AT234" s="124">
        <f t="shared" si="46"/>
        <v>0.20217108964228223</v>
      </c>
      <c r="AU234" s="124">
        <f t="shared" si="47"/>
        <v>5.7688503869804765E-2</v>
      </c>
      <c r="AV234" s="124">
        <f t="shared" si="48"/>
        <v>8.132061213349194E-2</v>
      </c>
      <c r="AW234" s="124">
        <f t="shared" si="49"/>
        <v>8.781980446839697E-4</v>
      </c>
      <c r="AX234" s="124">
        <f t="shared" si="50"/>
        <v>0.99999999999999978</v>
      </c>
      <c r="AY234" s="124">
        <f>SUMPRODUCT(AN234:AW234,幕後結果_最佳化!$Z$1005:$AI$1005)</f>
        <v>-0.16648883654753416</v>
      </c>
      <c r="AZ234" s="124">
        <f>(SUMPRODUCT(AN234:AW234,MMULT(AN234:AW234,幕後結果!$AB$9:$AK$18)))*252</f>
        <v>6.6382464657356977E-2</v>
      </c>
      <c r="BA234" s="124">
        <f t="shared" si="51"/>
        <v>0.25764794712428229</v>
      </c>
      <c r="BB234" s="119">
        <f t="shared" si="52"/>
        <v>-0.8126935956005531</v>
      </c>
      <c r="BC234" s="56"/>
      <c r="BD234" s="56"/>
    </row>
    <row r="235" spans="1:56">
      <c r="A235" s="91">
        <v>234</v>
      </c>
      <c r="B235" s="120">
        <v>0.80890268013356126</v>
      </c>
      <c r="C235" s="120">
        <v>6.2212561029300284E-2</v>
      </c>
      <c r="D235" s="120">
        <v>0.15350750001594737</v>
      </c>
      <c r="E235" s="120">
        <v>0.93303567142340693</v>
      </c>
      <c r="F235" s="120">
        <v>0.72111870559337476</v>
      </c>
      <c r="G235" s="120">
        <v>0.75758906708176732</v>
      </c>
      <c r="H235" s="120">
        <v>0.3021971817537743</v>
      </c>
      <c r="I235" s="120">
        <v>0.25872952511494018</v>
      </c>
      <c r="J235" s="120">
        <v>0.60719362412602274</v>
      </c>
      <c r="K235" s="100">
        <v>0.7632602140472371</v>
      </c>
      <c r="L235" s="101"/>
      <c r="M235" s="102">
        <v>234</v>
      </c>
      <c r="N235" s="123">
        <v>0.8738597442484547</v>
      </c>
      <c r="O235" s="123">
        <v>-1.5364619538934261</v>
      </c>
      <c r="P235" s="123">
        <v>-1.021505509737433</v>
      </c>
      <c r="Q235" s="123">
        <v>1.4987879287632857</v>
      </c>
      <c r="R235" s="123">
        <v>0.58616805168667918</v>
      </c>
      <c r="S235" s="123">
        <v>0.69856829104113649</v>
      </c>
      <c r="T235" s="123">
        <v>-0.51809159599644639</v>
      </c>
      <c r="U235" s="120">
        <v>-0.64726716237467319</v>
      </c>
      <c r="V235" s="120">
        <v>0.27201205294607517</v>
      </c>
      <c r="W235" s="94">
        <v>0.71682907055484202</v>
      </c>
      <c r="X235" s="56"/>
      <c r="Y235" s="95">
        <v>234</v>
      </c>
      <c r="Z235" s="120">
        <f>(幕後結果!$AB$2+幕後結果!$AB$4*幕後結果_最佳化!$N1236)*12/3</f>
        <v>1.0366505873578906</v>
      </c>
      <c r="AA235" s="120">
        <f>(幕後結果!$AC$2+幕後結果!$AC$4*幕後結果_最佳化!$O1236)*12/3</f>
        <v>0.41048330798200183</v>
      </c>
      <c r="AB235" s="120">
        <f>(幕後結果!$AD$2+幕後結果!$AD$4*幕後結果_最佳化!$P1236)*12/3</f>
        <v>-1.558712102688915</v>
      </c>
      <c r="AC235" s="120">
        <f>(幕後結果!$AE$2+幕後結果!$AE$4*幕後結果_最佳化!$Q1236)*12/3</f>
        <v>2.0732017585135085</v>
      </c>
      <c r="AD235" s="120">
        <f>(幕後結果!$AF$2+幕後結果!$AF$4*幕後結果_最佳化!$R1236)*12/3</f>
        <v>7.41527581534554E-2</v>
      </c>
      <c r="AE235" s="120">
        <f>(幕後結果!$AG$2+幕後結果!$AG$4*幕後結果_最佳化!$S1236)*12/3</f>
        <v>-0.13501609669473891</v>
      </c>
      <c r="AF235" s="120">
        <f>(幕後結果!$AH$2+幕後結果!$AH$4*幕後結果_最佳化!$T1236)*12/3</f>
        <v>0.50390292456495267</v>
      </c>
      <c r="AG235" s="120">
        <f>(幕後結果!$AI$2+幕後結果!$AI$4*幕後結果_最佳化!$U1236)*12/3</f>
        <v>-0.37422237730735142</v>
      </c>
      <c r="AH235" s="120">
        <f>(幕後結果!$AJ$2+幕後結果!$AJ$4*幕後結果_最佳化!$V1236)*12/3</f>
        <v>-0.61803307832224252</v>
      </c>
      <c r="AI235" s="96">
        <f>(幕後結果!$AK$2+幕後結果!$AK$4*幕後結果_最佳化!$W1236)*12/3</f>
        <v>0.6953043368449644</v>
      </c>
      <c r="AJ235" s="56"/>
      <c r="AK235" s="56"/>
      <c r="AL235" s="56"/>
      <c r="AM235" s="104">
        <v>234</v>
      </c>
      <c r="AN235" s="124">
        <f t="shared" si="40"/>
        <v>0.12914232002974549</v>
      </c>
      <c r="AO235" s="124">
        <f t="shared" si="41"/>
        <v>9.3084880613389709E-2</v>
      </c>
      <c r="AP235" s="124">
        <f t="shared" si="42"/>
        <v>8.3336021907077687E-2</v>
      </c>
      <c r="AQ235" s="124">
        <f t="shared" si="43"/>
        <v>9.3738513874092363E-2</v>
      </c>
      <c r="AR235" s="124">
        <f t="shared" si="44"/>
        <v>7.9193894302829762E-2</v>
      </c>
      <c r="AS235" s="124">
        <f t="shared" si="45"/>
        <v>8.3796843735977206E-2</v>
      </c>
      <c r="AT235" s="124">
        <f t="shared" si="46"/>
        <v>4.5980377625602489E-2</v>
      </c>
      <c r="AU235" s="124">
        <f t="shared" si="47"/>
        <v>9.0419221392268198E-2</v>
      </c>
      <c r="AV235" s="124">
        <f t="shared" si="48"/>
        <v>0.17530983883661116</v>
      </c>
      <c r="AW235" s="124">
        <f t="shared" si="49"/>
        <v>0.12599808768240589</v>
      </c>
      <c r="AX235" s="124">
        <f t="shared" si="50"/>
        <v>1</v>
      </c>
      <c r="AY235" s="124">
        <f>SUMPRODUCT(AN235:AW235,幕後結果_最佳化!$Z$1005:$AI$1005)</f>
        <v>-0.24233330977139628</v>
      </c>
      <c r="AZ235" s="124">
        <f>(SUMPRODUCT(AN235:AW235,MMULT(AN235:AW235,幕後結果!$AB$9:$AK$18)))*252</f>
        <v>7.1025172065609696E-2</v>
      </c>
      <c r="BA235" s="124">
        <f t="shared" si="51"/>
        <v>0.26650548224306697</v>
      </c>
      <c r="BB235" s="119">
        <f t="shared" si="52"/>
        <v>-1.070271828446848</v>
      </c>
      <c r="BC235" s="56"/>
      <c r="BD235" s="56"/>
    </row>
    <row r="236" spans="1:56">
      <c r="A236" s="91">
        <v>235</v>
      </c>
      <c r="B236" s="120">
        <v>0.51390148363102273</v>
      </c>
      <c r="C236" s="120">
        <v>0.50372427414212839</v>
      </c>
      <c r="D236" s="120">
        <v>0.86474601800763162</v>
      </c>
      <c r="E236" s="120">
        <v>0.24502511097239066</v>
      </c>
      <c r="F236" s="120">
        <v>0.33255079097645579</v>
      </c>
      <c r="G236" s="120">
        <v>0.5388558719401495</v>
      </c>
      <c r="H236" s="120">
        <v>0.48742197504110396</v>
      </c>
      <c r="I236" s="120">
        <v>0.75117855324507343</v>
      </c>
      <c r="J236" s="120">
        <v>0.49701472642000755</v>
      </c>
      <c r="K236" s="100">
        <v>0.11683522189306794</v>
      </c>
      <c r="L236" s="101"/>
      <c r="M236" s="102">
        <v>235</v>
      </c>
      <c r="N236" s="123">
        <v>3.4852906760172039E-2</v>
      </c>
      <c r="O236" s="123">
        <v>9.3355064662103745E-3</v>
      </c>
      <c r="P236" s="123">
        <v>1.1018935248200781</v>
      </c>
      <c r="Q236" s="123">
        <v>-0.69022894764818288</v>
      </c>
      <c r="R236" s="123">
        <v>-0.43288050717671644</v>
      </c>
      <c r="S236" s="123">
        <v>9.7551729200045054E-2</v>
      </c>
      <c r="T236" s="123">
        <v>-3.1533658250632056E-2</v>
      </c>
      <c r="U236" s="120">
        <v>0.67820315327850522</v>
      </c>
      <c r="V236" s="120">
        <v>-7.4830409991372294E-3</v>
      </c>
      <c r="W236" s="94">
        <v>-1.1909570564992489</v>
      </c>
      <c r="X236" s="56"/>
      <c r="Y236" s="95">
        <v>235</v>
      </c>
      <c r="Z236" s="120">
        <f>(幕後結果!$AB$2+幕後結果!$AB$4*幕後結果_最佳化!$N1237)*12/3</f>
        <v>-5.0186847163265699E-3</v>
      </c>
      <c r="AA236" s="120">
        <f>(幕後結果!$AC$2+幕後結果!$AC$4*幕後結果_最佳化!$O1237)*12/3</f>
        <v>1.45397265635358</v>
      </c>
      <c r="AB236" s="120">
        <f>(幕後結果!$AD$2+幕後結果!$AD$4*幕後結果_最佳化!$P1237)*12/3</f>
        <v>0.39159629316094713</v>
      </c>
      <c r="AC236" s="120">
        <f>(幕後結果!$AE$2+幕後結果!$AE$4*幕後結果_最佳化!$Q1237)*12/3</f>
        <v>-0.16184787225685826</v>
      </c>
      <c r="AD236" s="120">
        <f>(幕後結果!$AF$2+幕後結果!$AF$4*幕後結果_最佳化!$R1237)*12/3</f>
        <v>-0.88432388457266564</v>
      </c>
      <c r="AE236" s="120">
        <f>(幕後結果!$AG$2+幕後結果!$AG$4*幕後結果_最佳化!$S1237)*12/3</f>
        <v>-0.59066436422934931</v>
      </c>
      <c r="AF236" s="120">
        <f>(幕後結果!$AH$2+幕後結果!$AH$4*幕後結果_最佳化!$T1237)*12/3</f>
        <v>0.30130718033952003</v>
      </c>
      <c r="AG236" s="120">
        <f>(幕後結果!$AI$2+幕後結果!$AI$4*幕後結果_最佳化!$U1237)*12/3</f>
        <v>-0.14848215806804438</v>
      </c>
      <c r="AH236" s="120">
        <f>(幕後結果!$AJ$2+幕後結果!$AJ$4*幕後結果_最佳化!$V1237)*12/3</f>
        <v>-1.3518530553523813</v>
      </c>
      <c r="AI236" s="96">
        <f>(幕後結果!$AK$2+幕後結果!$AK$4*幕後結果_最佳化!$W1237)*12/3</f>
        <v>0.25845855441179211</v>
      </c>
      <c r="AJ236" s="56"/>
      <c r="AK236" s="56"/>
      <c r="AL236" s="56"/>
      <c r="AM236" s="104">
        <v>235</v>
      </c>
      <c r="AN236" s="124">
        <f t="shared" si="40"/>
        <v>7.3213024413687031E-2</v>
      </c>
      <c r="AO236" s="124">
        <f t="shared" si="41"/>
        <v>0.10230052553039935</v>
      </c>
      <c r="AP236" s="124">
        <f t="shared" si="42"/>
        <v>1.0298991588506393E-2</v>
      </c>
      <c r="AQ236" s="124">
        <f t="shared" si="43"/>
        <v>7.7249830329126926E-2</v>
      </c>
      <c r="AR236" s="124">
        <f t="shared" si="44"/>
        <v>0.15394129039568932</v>
      </c>
      <c r="AS236" s="124">
        <f t="shared" si="45"/>
        <v>0.14431888913120891</v>
      </c>
      <c r="AT236" s="124">
        <f t="shared" si="46"/>
        <v>0.13862983608363613</v>
      </c>
      <c r="AU236" s="124">
        <f t="shared" si="47"/>
        <v>0.1432649916003077</v>
      </c>
      <c r="AV236" s="124">
        <f t="shared" si="48"/>
        <v>0.14041047519171623</v>
      </c>
      <c r="AW236" s="124">
        <f t="shared" si="49"/>
        <v>1.6372145735722116E-2</v>
      </c>
      <c r="AX236" s="124">
        <f t="shared" si="50"/>
        <v>1.0000000000000002</v>
      </c>
      <c r="AY236" s="124">
        <f>SUMPRODUCT(AN236:AW236,幕後結果_最佳化!$Z$1005:$AI$1005)</f>
        <v>-0.24947494332782311</v>
      </c>
      <c r="AZ236" s="124">
        <f>(SUMPRODUCT(AN236:AW236,MMULT(AN236:AW236,幕後結果!$AB$9:$AK$18)))*252</f>
        <v>5.8164385422677205E-2</v>
      </c>
      <c r="BA236" s="124">
        <f t="shared" si="51"/>
        <v>0.24117293675426604</v>
      </c>
      <c r="BB236" s="119">
        <f t="shared" si="52"/>
        <v>-1.2123041136482382</v>
      </c>
      <c r="BC236" s="56"/>
      <c r="BD236" s="56"/>
    </row>
    <row r="237" spans="1:56">
      <c r="A237" s="91">
        <v>236</v>
      </c>
      <c r="B237" s="120">
        <v>0.47602124853964622</v>
      </c>
      <c r="C237" s="120">
        <v>0.26114756424977759</v>
      </c>
      <c r="D237" s="120">
        <v>0.72251182064832964</v>
      </c>
      <c r="E237" s="120">
        <v>0.95017673861728924</v>
      </c>
      <c r="F237" s="120">
        <v>0.78249904935098402</v>
      </c>
      <c r="G237" s="120">
        <v>0.14910138861532207</v>
      </c>
      <c r="H237" s="120">
        <v>0.37246212155474856</v>
      </c>
      <c r="I237" s="120">
        <v>2.7368942562958409E-2</v>
      </c>
      <c r="J237" s="120">
        <v>3.2087144294672632E-2</v>
      </c>
      <c r="K237" s="100">
        <v>0.82462102292557549</v>
      </c>
      <c r="L237" s="101"/>
      <c r="M237" s="102">
        <v>236</v>
      </c>
      <c r="N237" s="123">
        <v>-6.0142053039442235E-2</v>
      </c>
      <c r="O237" s="123">
        <v>-0.63981154114319005</v>
      </c>
      <c r="P237" s="123">
        <v>0.59031966374832101</v>
      </c>
      <c r="Q237" s="123">
        <v>1.6465696996866466</v>
      </c>
      <c r="R237" s="123">
        <v>0.78066100498688529</v>
      </c>
      <c r="S237" s="123">
        <v>-1.0402951921032493</v>
      </c>
      <c r="T237" s="123">
        <v>-0.32533936217213066</v>
      </c>
      <c r="U237" s="120">
        <v>-1.9209510009634714</v>
      </c>
      <c r="V237" s="120">
        <v>-1.8509670844387889</v>
      </c>
      <c r="W237" s="94">
        <v>0.93312011568548525</v>
      </c>
      <c r="X237" s="56"/>
      <c r="Y237" s="95">
        <v>236</v>
      </c>
      <c r="Z237" s="120">
        <f>(幕後結果!$AB$2+幕後結果!$AB$4*幕後結果_最佳化!$N1238)*12/3</f>
        <v>-0.12295971475777208</v>
      </c>
      <c r="AA237" s="120">
        <f>(幕後結果!$AC$2+幕後結果!$AC$4*幕後結果_最佳化!$O1238)*12/3</f>
        <v>0.7209688563582245</v>
      </c>
      <c r="AB237" s="120">
        <f>(幕後結果!$AD$2+幕後結果!$AD$4*幕後結果_最佳化!$P1238)*12/3</f>
        <v>-0.5150686141970533</v>
      </c>
      <c r="AC237" s="120">
        <f>(幕後結果!$AE$2+幕後結果!$AE$4*幕後結果_最佳化!$Q1238)*12/3</f>
        <v>1.8656969557032763</v>
      </c>
      <c r="AD237" s="120">
        <f>(幕後結果!$AF$2+幕後結果!$AF$4*幕後結果_最佳化!$R1238)*12/3</f>
        <v>0.22503329717594153</v>
      </c>
      <c r="AE237" s="120">
        <f>(幕後結果!$AG$2+幕後結果!$AG$4*幕後結果_最佳化!$S1238)*12/3</f>
        <v>-1.8764931583955644</v>
      </c>
      <c r="AF237" s="120">
        <f>(幕後結果!$AH$2+幕後結果!$AH$4*幕後結果_最佳化!$T1238)*12/3</f>
        <v>0.39822051953249965</v>
      </c>
      <c r="AG237" s="120">
        <f>(幕後結果!$AI$2+幕後結果!$AI$4*幕後結果_最佳化!$U1238)*12/3</f>
        <v>-0.86817291674711017</v>
      </c>
      <c r="AH237" s="120">
        <f>(幕後結果!$AJ$2+幕後結果!$AJ$4*幕後結果_最佳化!$V1238)*12/3</f>
        <v>-4.0405241791068072</v>
      </c>
      <c r="AI237" s="96">
        <f>(幕後結果!$AK$2+幕後結果!$AK$4*幕後結果_最佳化!$W1238)*12/3</f>
        <v>0.7565647371617451</v>
      </c>
      <c r="AJ237" s="56"/>
      <c r="AK237" s="56"/>
      <c r="AL237" s="56"/>
      <c r="AM237" s="104">
        <v>236</v>
      </c>
      <c r="AN237" s="124">
        <f t="shared" si="40"/>
        <v>5.4839039180061236E-2</v>
      </c>
      <c r="AO237" s="124">
        <f t="shared" si="41"/>
        <v>1.5582247881937884E-2</v>
      </c>
      <c r="AP237" s="124">
        <f t="shared" si="42"/>
        <v>0.18015995673614615</v>
      </c>
      <c r="AQ237" s="124">
        <f t="shared" si="43"/>
        <v>1.1131600395030911E-2</v>
      </c>
      <c r="AR237" s="124">
        <f t="shared" si="44"/>
        <v>0.16625040805445152</v>
      </c>
      <c r="AS237" s="124">
        <f t="shared" si="45"/>
        <v>0.22438889299684839</v>
      </c>
      <c r="AT237" s="124">
        <f t="shared" si="46"/>
        <v>5.6807416700605941E-2</v>
      </c>
      <c r="AU237" s="124">
        <f t="shared" si="47"/>
        <v>7.3368272647535843E-2</v>
      </c>
      <c r="AV237" s="124">
        <f t="shared" si="48"/>
        <v>2.2384850463393766E-2</v>
      </c>
      <c r="AW237" s="124">
        <f t="shared" si="49"/>
        <v>0.19508731494398851</v>
      </c>
      <c r="AX237" s="124">
        <f t="shared" si="50"/>
        <v>1.0000000000000002</v>
      </c>
      <c r="AY237" s="124">
        <f>SUMPRODUCT(AN237:AW237,幕後結果_最佳化!$Z$1005:$AI$1005)</f>
        <v>-0.31578471159663596</v>
      </c>
      <c r="AZ237" s="124">
        <f>(SUMPRODUCT(AN237:AW237,MMULT(AN237:AW237,幕後結果!$AB$9:$AK$18)))*252</f>
        <v>6.9029681783547472E-2</v>
      </c>
      <c r="BA237" s="124">
        <f t="shared" si="51"/>
        <v>0.26273500296600655</v>
      </c>
      <c r="BB237" s="119">
        <f t="shared" si="52"/>
        <v>-1.3651957582638643</v>
      </c>
      <c r="BC237" s="56"/>
      <c r="BD237" s="56"/>
    </row>
    <row r="238" spans="1:56">
      <c r="A238" s="91">
        <v>237</v>
      </c>
      <c r="B238" s="120">
        <v>0.28956556468062478</v>
      </c>
      <c r="C238" s="120">
        <v>0.83091648709932131</v>
      </c>
      <c r="D238" s="120">
        <v>0.94488803856301029</v>
      </c>
      <c r="E238" s="120">
        <v>0.26286535312908943</v>
      </c>
      <c r="F238" s="120">
        <v>0.49525520465255157</v>
      </c>
      <c r="G238" s="120">
        <v>0.98262278570457262</v>
      </c>
      <c r="H238" s="120">
        <v>0.32678286111183219</v>
      </c>
      <c r="I238" s="120">
        <v>0.63762838046481463</v>
      </c>
      <c r="J238" s="120">
        <v>0.68023098319668129</v>
      </c>
      <c r="K238" s="100">
        <v>0.91189183588284894</v>
      </c>
      <c r="L238" s="101"/>
      <c r="M238" s="102">
        <v>237</v>
      </c>
      <c r="N238" s="123">
        <v>-0.55465431612145988</v>
      </c>
      <c r="O238" s="123">
        <v>0.95779324561072232</v>
      </c>
      <c r="P238" s="123">
        <v>1.5971874791098555</v>
      </c>
      <c r="Q238" s="123">
        <v>-0.63453657352772996</v>
      </c>
      <c r="R238" s="123">
        <v>-1.1893718584614235E-2</v>
      </c>
      <c r="S238" s="123">
        <v>2.1112081038474839</v>
      </c>
      <c r="T238" s="123">
        <v>-0.44881416127404994</v>
      </c>
      <c r="U238" s="120">
        <v>0.35212670846331401</v>
      </c>
      <c r="V238" s="120">
        <v>0.46834480312773147</v>
      </c>
      <c r="W238" s="94">
        <v>1.3524971551736074</v>
      </c>
      <c r="X238" s="56"/>
      <c r="Y238" s="95">
        <v>237</v>
      </c>
      <c r="Z238" s="120">
        <f>(幕後結果!$AB$2+幕後結果!$AB$4*幕後結果_最佳化!$N1239)*12/3</f>
        <v>-0.73692161125258249</v>
      </c>
      <c r="AA238" s="120">
        <f>(幕後結果!$AC$2+幕後結果!$AC$4*幕後結果_最佳化!$O1239)*12/3</f>
        <v>2.0449890932451247</v>
      </c>
      <c r="AB238" s="120">
        <f>(幕後結果!$AD$2+幕後結果!$AD$4*幕後結果_最佳化!$P1239)*12/3</f>
        <v>0.66246422675914451</v>
      </c>
      <c r="AC238" s="120">
        <f>(幕後結果!$AE$2+幕後結果!$AE$4*幕後結果_最佳化!$Q1239)*12/3</f>
        <v>-0.31253275756628995</v>
      </c>
      <c r="AD238" s="120">
        <f>(幕後結果!$AF$2+幕後結果!$AF$4*幕後結果_最佳化!$R1239)*12/3</f>
        <v>-0.56920213000798614</v>
      </c>
      <c r="AE238" s="120">
        <f>(幕後結果!$AG$2+幕後結果!$AG$4*幕後結果_最佳化!$S1239)*12/3</f>
        <v>1.5480981607222197</v>
      </c>
      <c r="AF238" s="120">
        <f>(幕後結果!$AH$2+幕後結果!$AH$4*幕後結果_最佳化!$T1239)*12/3</f>
        <v>0.48688609987047321</v>
      </c>
      <c r="AG238" s="120">
        <f>(幕後結果!$AI$2+幕後結果!$AI$4*幕後結果_最佳化!$U1239)*12/3</f>
        <v>-2.0059759450877068E-2</v>
      </c>
      <c r="AH238" s="120">
        <f>(幕後結果!$AJ$2+幕後結果!$AJ$4*幕後結果_最佳化!$V1239)*12/3</f>
        <v>-0.32038096044181086</v>
      </c>
      <c r="AI238" s="96">
        <f>(幕後結果!$AK$2+幕後結果!$AK$4*幕後結果_最佳化!$W1239)*12/3</f>
        <v>1.4796585322541516</v>
      </c>
      <c r="AJ238" s="56"/>
      <c r="AK238" s="56"/>
      <c r="AL238" s="56"/>
      <c r="AM238" s="104">
        <v>237</v>
      </c>
      <c r="AN238" s="124">
        <f t="shared" si="40"/>
        <v>0.17649913259595099</v>
      </c>
      <c r="AO238" s="124">
        <f t="shared" si="41"/>
        <v>2.4425097046490176E-2</v>
      </c>
      <c r="AP238" s="124">
        <f t="shared" si="42"/>
        <v>0.13966557402438512</v>
      </c>
      <c r="AQ238" s="124">
        <f t="shared" si="43"/>
        <v>0.16553683716686834</v>
      </c>
      <c r="AR238" s="124">
        <f t="shared" si="44"/>
        <v>0.1503130205385699</v>
      </c>
      <c r="AS238" s="124">
        <f t="shared" si="45"/>
        <v>0.10969382772067462</v>
      </c>
      <c r="AT238" s="124">
        <f t="shared" si="46"/>
        <v>2.9093488891122208E-2</v>
      </c>
      <c r="AU238" s="124">
        <f t="shared" si="47"/>
        <v>5.3114340040869644E-2</v>
      </c>
      <c r="AV238" s="124">
        <f t="shared" si="48"/>
        <v>0.11807553495112805</v>
      </c>
      <c r="AW238" s="124">
        <f t="shared" si="49"/>
        <v>3.3583147023940996E-2</v>
      </c>
      <c r="AX238" s="124">
        <f t="shared" si="50"/>
        <v>1</v>
      </c>
      <c r="AY238" s="124">
        <f>SUMPRODUCT(AN238:AW238,幕後結果_最佳化!$Z$1005:$AI$1005)</f>
        <v>-0.37610837868054825</v>
      </c>
      <c r="AZ238" s="124">
        <f>(SUMPRODUCT(AN238:AW238,MMULT(AN238:AW238,幕後結果!$AB$9:$AK$18)))*252</f>
        <v>8.1943240696710939E-2</v>
      </c>
      <c r="BA238" s="124">
        <f t="shared" si="51"/>
        <v>0.2862572980671601</v>
      </c>
      <c r="BB238" s="119">
        <f t="shared" si="52"/>
        <v>-1.4637474101437331</v>
      </c>
      <c r="BC238" s="56"/>
      <c r="BD238" s="56"/>
    </row>
    <row r="239" spans="1:56">
      <c r="A239" s="91">
        <v>238</v>
      </c>
      <c r="B239" s="120">
        <v>0.63827900172241958</v>
      </c>
      <c r="C239" s="120">
        <v>0.92922671234296406</v>
      </c>
      <c r="D239" s="120">
        <v>0.23528618978669624</v>
      </c>
      <c r="E239" s="120">
        <v>0.43423174384880103</v>
      </c>
      <c r="F239" s="120">
        <v>6.2874975583041337E-2</v>
      </c>
      <c r="G239" s="120">
        <v>0.24708981617121473</v>
      </c>
      <c r="H239" s="120">
        <v>0.4662992137345614</v>
      </c>
      <c r="I239" s="120">
        <v>0.26236777562003977</v>
      </c>
      <c r="J239" s="120">
        <v>0.16700061266583122</v>
      </c>
      <c r="K239" s="100">
        <v>0.59418538672445598</v>
      </c>
      <c r="L239" s="101"/>
      <c r="M239" s="102">
        <v>238</v>
      </c>
      <c r="N239" s="123">
        <v>0.3538624133948608</v>
      </c>
      <c r="O239" s="123">
        <v>1.4700560460488321</v>
      </c>
      <c r="P239" s="123">
        <v>-0.72154806473573108</v>
      </c>
      <c r="Q239" s="123">
        <v>-0.16561049479496723</v>
      </c>
      <c r="R239" s="123">
        <v>-1.5310786683753472</v>
      </c>
      <c r="S239" s="123">
        <v>-0.68367623659484777</v>
      </c>
      <c r="T239" s="123">
        <v>-8.4576065965098091E-2</v>
      </c>
      <c r="U239" s="120">
        <v>-0.63606270711546931</v>
      </c>
      <c r="V239" s="120">
        <v>-0.96608584816851306</v>
      </c>
      <c r="W239" s="94">
        <v>0.23832475003766179</v>
      </c>
      <c r="X239" s="56"/>
      <c r="Y239" s="95">
        <v>238</v>
      </c>
      <c r="Z239" s="120">
        <f>(幕後結果!$AB$2+幕後結果!$AB$4*幕後結果_最佳化!$N1240)*12/3</f>
        <v>0.39104769485659591</v>
      </c>
      <c r="AA239" s="120">
        <f>(幕後結果!$AC$2+幕後結果!$AC$4*幕後結果_最佳化!$O1240)*12/3</f>
        <v>3.1727506082865209</v>
      </c>
      <c r="AB239" s="120">
        <f>(幕後結果!$AD$2+幕後結果!$AD$4*幕後結果_最佳化!$P1240)*12/3</f>
        <v>-0.5655336917052356</v>
      </c>
      <c r="AC239" s="120">
        <f>(幕後結果!$AE$2+幕後結果!$AE$4*幕後結果_最佳化!$Q1240)*12/3</f>
        <v>0.43598070762024094</v>
      </c>
      <c r="AD239" s="120">
        <f>(幕後結果!$AF$2+幕後結果!$AF$4*幕後結果_最佳化!$R1240)*12/3</f>
        <v>-1.243357351058304</v>
      </c>
      <c r="AE239" s="120">
        <f>(幕後結果!$AG$2+幕後結果!$AG$4*幕後結果_最佳化!$S1240)*12/3</f>
        <v>-1.6229211733389146</v>
      </c>
      <c r="AF239" s="120">
        <f>(幕後結果!$AH$2+幕後結果!$AH$4*幕後結果_最佳化!$T1240)*12/3</f>
        <v>0.3677061269506765</v>
      </c>
      <c r="AG239" s="120">
        <f>(幕後結果!$AI$2+幕後結果!$AI$4*幕後結果_最佳化!$U1240)*12/3</f>
        <v>-0.72106229192223326</v>
      </c>
      <c r="AH239" s="120">
        <f>(幕後結果!$AJ$2+幕後結果!$AJ$4*幕後結果_最佳化!$V1240)*12/3</f>
        <v>-4.1138765164021027</v>
      </c>
      <c r="AI239" s="96">
        <f>(幕後結果!$AK$2+幕後結果!$AK$4*幕後結果_最佳化!$W1240)*12/3</f>
        <v>0.43592984438919974</v>
      </c>
      <c r="AJ239" s="56"/>
      <c r="AK239" s="56"/>
      <c r="AL239" s="56"/>
      <c r="AM239" s="104">
        <v>238</v>
      </c>
      <c r="AN239" s="124">
        <f t="shared" si="40"/>
        <v>3.7471901598007104E-2</v>
      </c>
      <c r="AO239" s="124">
        <f t="shared" si="41"/>
        <v>0.18066404470255265</v>
      </c>
      <c r="AP239" s="124">
        <f t="shared" si="42"/>
        <v>1.3237373716715291E-2</v>
      </c>
      <c r="AQ239" s="124">
        <f t="shared" si="43"/>
        <v>0.15780764766076608</v>
      </c>
      <c r="AR239" s="124">
        <f t="shared" si="44"/>
        <v>4.6386872697259766E-3</v>
      </c>
      <c r="AS239" s="124">
        <f t="shared" si="45"/>
        <v>0.17638968285458936</v>
      </c>
      <c r="AT239" s="124">
        <f t="shared" si="46"/>
        <v>0.14483447482506506</v>
      </c>
      <c r="AU239" s="124">
        <f t="shared" si="47"/>
        <v>4.7798322737923629E-2</v>
      </c>
      <c r="AV239" s="124">
        <f t="shared" si="48"/>
        <v>0.15577151655292246</v>
      </c>
      <c r="AW239" s="124">
        <f t="shared" si="49"/>
        <v>8.1386348081732396E-2</v>
      </c>
      <c r="AX239" s="124">
        <f t="shared" si="50"/>
        <v>1</v>
      </c>
      <c r="AY239" s="124">
        <f>SUMPRODUCT(AN239:AW239,幕後結果_最佳化!$Z$1005:$AI$1005)</f>
        <v>-1.7121273957425638E-2</v>
      </c>
      <c r="AZ239" s="124">
        <f>(SUMPRODUCT(AN239:AW239,MMULT(AN239:AW239,幕後結果!$AB$9:$AK$18)))*252</f>
        <v>7.1837251006210814E-2</v>
      </c>
      <c r="BA239" s="124">
        <f t="shared" si="51"/>
        <v>0.26802472088635931</v>
      </c>
      <c r="BB239" s="119">
        <f t="shared" si="52"/>
        <v>-0.22393932081688186</v>
      </c>
      <c r="BC239" s="56"/>
      <c r="BD239" s="56"/>
    </row>
    <row r="240" spans="1:56">
      <c r="A240" s="91">
        <v>239</v>
      </c>
      <c r="B240" s="120">
        <v>0.65333683653342467</v>
      </c>
      <c r="C240" s="120">
        <v>0.40545550092499871</v>
      </c>
      <c r="D240" s="120">
        <v>0.3183406088428602</v>
      </c>
      <c r="E240" s="120">
        <v>0.44997876932607817</v>
      </c>
      <c r="F240" s="120">
        <v>0.20375505015033202</v>
      </c>
      <c r="G240" s="120">
        <v>0.14017668688941431</v>
      </c>
      <c r="H240" s="120">
        <v>0.89686970949738454</v>
      </c>
      <c r="I240" s="120">
        <v>0.86131386613418459</v>
      </c>
      <c r="J240" s="120">
        <v>0.28248980451849204</v>
      </c>
      <c r="K240" s="100">
        <v>0.60772242296953105</v>
      </c>
      <c r="L240" s="101"/>
      <c r="M240" s="102">
        <v>239</v>
      </c>
      <c r="N240" s="123">
        <v>0.39434502332426186</v>
      </c>
      <c r="O240" s="123">
        <v>-0.23925094400302438</v>
      </c>
      <c r="P240" s="123">
        <v>-0.47234407177744908</v>
      </c>
      <c r="Q240" s="123">
        <v>-0.12571498627853153</v>
      </c>
      <c r="R240" s="123">
        <v>-0.8282832610183315</v>
      </c>
      <c r="S240" s="123">
        <v>-1.0795258562261754</v>
      </c>
      <c r="T240" s="123">
        <v>1.2639148782212066</v>
      </c>
      <c r="U240" s="120">
        <v>1.0862412590470447</v>
      </c>
      <c r="V240" s="120">
        <v>-0.5754609266650671</v>
      </c>
      <c r="W240" s="94">
        <v>0.27338776856987701</v>
      </c>
      <c r="X240" s="56"/>
      <c r="Y240" s="95">
        <v>239</v>
      </c>
      <c r="Z240" s="120">
        <f>(幕後結果!$AB$2+幕後結果!$AB$4*幕後結果_最佳化!$N1241)*12/3</f>
        <v>0.44130889528145251</v>
      </c>
      <c r="AA240" s="120">
        <f>(幕後結果!$AC$2+幕後結果!$AC$4*幕後結果_最佳化!$O1241)*12/3</f>
        <v>1.4341582592673283</v>
      </c>
      <c r="AB240" s="120">
        <f>(幕後結果!$AD$2+幕後結果!$AD$4*幕後結果_最佳化!$P1241)*12/3</f>
        <v>-0.96792744049653179</v>
      </c>
      <c r="AC240" s="120">
        <f>(幕後結果!$AE$2+幕後結果!$AE$4*幕後結果_最佳化!$Q1241)*12/3</f>
        <v>0.48754132903289843</v>
      </c>
      <c r="AD240" s="120">
        <f>(幕後結果!$AF$2+幕後結果!$AF$4*幕後結果_最佳化!$R1241)*12/3</f>
        <v>-1.0020090148650722</v>
      </c>
      <c r="AE240" s="120">
        <f>(幕後結果!$AG$2+幕後結果!$AG$4*幕後結果_最佳化!$S1241)*12/3</f>
        <v>-2.0706164243914724</v>
      </c>
      <c r="AF240" s="120">
        <f>(幕後結果!$AH$2+幕後結果!$AH$4*幕後結果_最佳化!$T1241)*12/3</f>
        <v>1.2063184377985858</v>
      </c>
      <c r="AG240" s="120">
        <f>(幕後結果!$AI$2+幕後結果!$AI$4*幕後結果_最佳化!$U1241)*12/3</f>
        <v>-0.1249785261320574</v>
      </c>
      <c r="AH240" s="120">
        <f>(幕後結果!$AJ$2+幕後結果!$AJ$4*幕後結果_最佳化!$V1241)*12/3</f>
        <v>-2.7423335945965577</v>
      </c>
      <c r="AI240" s="96">
        <f>(幕後結果!$AK$2+幕後結果!$AK$4*幕後結果_最佳化!$W1241)*12/3</f>
        <v>0.96873586395852163</v>
      </c>
      <c r="AJ240" s="56"/>
      <c r="AK240" s="56"/>
      <c r="AL240" s="56"/>
      <c r="AM240" s="104">
        <v>239</v>
      </c>
      <c r="AN240" s="124">
        <f t="shared" si="40"/>
        <v>3.9743456020577113E-2</v>
      </c>
      <c r="AO240" s="124">
        <f t="shared" si="41"/>
        <v>0.156645774951577</v>
      </c>
      <c r="AP240" s="124">
        <f t="shared" si="42"/>
        <v>0.13468833783435788</v>
      </c>
      <c r="AQ240" s="124">
        <f t="shared" si="43"/>
        <v>6.775778614894766E-2</v>
      </c>
      <c r="AR240" s="124">
        <f t="shared" si="44"/>
        <v>8.9636837252523513E-2</v>
      </c>
      <c r="AS240" s="124">
        <f t="shared" si="45"/>
        <v>0.10933179449165588</v>
      </c>
      <c r="AT240" s="124">
        <f t="shared" si="46"/>
        <v>1.5828856506014467E-3</v>
      </c>
      <c r="AU240" s="124">
        <f t="shared" si="47"/>
        <v>0.2187444696265331</v>
      </c>
      <c r="AV240" s="124">
        <f t="shared" si="48"/>
        <v>3.1512289579574554E-2</v>
      </c>
      <c r="AW240" s="124">
        <f t="shared" si="49"/>
        <v>0.15035636844365174</v>
      </c>
      <c r="AX240" s="124">
        <f t="shared" si="50"/>
        <v>1</v>
      </c>
      <c r="AY240" s="124">
        <f>SUMPRODUCT(AN240:AW240,幕後結果_最佳化!$Z$1005:$AI$1005)</f>
        <v>-2.910365563387228E-2</v>
      </c>
      <c r="AZ240" s="124">
        <f>(SUMPRODUCT(AN240:AW240,MMULT(AN240:AW240,幕後結果!$AB$9:$AK$18)))*252</f>
        <v>5.67538823985035E-2</v>
      </c>
      <c r="BA240" s="124">
        <f t="shared" si="51"/>
        <v>0.2382307335305491</v>
      </c>
      <c r="BB240" s="119">
        <f t="shared" si="52"/>
        <v>-0.3022433527647222</v>
      </c>
      <c r="BC240" s="56"/>
      <c r="BD240" s="56"/>
    </row>
    <row r="241" spans="1:56">
      <c r="A241" s="91">
        <v>240</v>
      </c>
      <c r="B241" s="120">
        <v>0.13529503116206198</v>
      </c>
      <c r="C241" s="120">
        <v>0.9237800512849077</v>
      </c>
      <c r="D241" s="120">
        <v>2.0273126934598151E-2</v>
      </c>
      <c r="E241" s="120">
        <v>0.80898650161565255</v>
      </c>
      <c r="F241" s="120">
        <v>0.13283018336198893</v>
      </c>
      <c r="G241" s="120">
        <v>0.35850565968789083</v>
      </c>
      <c r="H241" s="120">
        <v>0.10846337870071054</v>
      </c>
      <c r="I241" s="120">
        <v>0.17951523165622962</v>
      </c>
      <c r="J241" s="120">
        <v>0.27551301373618697</v>
      </c>
      <c r="K241" s="100">
        <v>0.95500178624394017</v>
      </c>
      <c r="L241" s="101"/>
      <c r="M241" s="102">
        <v>240</v>
      </c>
      <c r="N241" s="123">
        <v>-1.1017047245286218</v>
      </c>
      <c r="O241" s="123">
        <v>1.4309662173697237</v>
      </c>
      <c r="P241" s="123">
        <v>-2.0481403024643265</v>
      </c>
      <c r="Q241" s="123">
        <v>0.87416758351984791</v>
      </c>
      <c r="R241" s="123">
        <v>-1.1131119156985401</v>
      </c>
      <c r="S241" s="123">
        <v>-0.36245597168783983</v>
      </c>
      <c r="T241" s="123">
        <v>-1.2347414143317035</v>
      </c>
      <c r="U241" s="120">
        <v>-0.91721409295812895</v>
      </c>
      <c r="V241" s="120">
        <v>-0.59622335190001552</v>
      </c>
      <c r="W241" s="94">
        <v>1.6954165554349063</v>
      </c>
      <c r="X241" s="56"/>
      <c r="Y241" s="95">
        <v>240</v>
      </c>
      <c r="Z241" s="120">
        <f>(幕後結果!$AB$2+幕後結果!$AB$4*幕後結果_最佳化!$N1242)*12/3</f>
        <v>-1.416112262927516</v>
      </c>
      <c r="AA241" s="120">
        <f>(幕後結果!$AC$2+幕後結果!$AC$4*幕後結果_最佳化!$O1242)*12/3</f>
        <v>2.1731392802697314</v>
      </c>
      <c r="AB241" s="120">
        <f>(幕後結果!$AD$2+幕後結果!$AD$4*幕後結果_最佳化!$P1242)*12/3</f>
        <v>-3.5483865993300809</v>
      </c>
      <c r="AC241" s="120">
        <f>(幕後結果!$AE$2+幕後結果!$AE$4*幕後結果_最佳化!$Q1242)*12/3</f>
        <v>0.94386655636960393</v>
      </c>
      <c r="AD241" s="120">
        <f>(幕後結果!$AF$2+幕後結果!$AF$4*幕後結果_最佳化!$R1242)*12/3</f>
        <v>-0.93286433686455117</v>
      </c>
      <c r="AE241" s="120">
        <f>(幕後結果!$AG$2+幕後結果!$AG$4*幕後結果_最佳化!$S1242)*12/3</f>
        <v>-2.0691665911249366</v>
      </c>
      <c r="AF241" s="120">
        <f>(幕後結果!$AH$2+幕後結果!$AH$4*幕後結果_最佳化!$T1242)*12/3</f>
        <v>-0.74295567843652588</v>
      </c>
      <c r="AG241" s="120">
        <f>(幕後結果!$AI$2+幕後結果!$AI$4*幕後結果_最佳化!$U1242)*12/3</f>
        <v>-0.62034350079559064</v>
      </c>
      <c r="AH241" s="120">
        <f>(幕後結果!$AJ$2+幕後結果!$AJ$4*幕後結果_最佳化!$V1242)*12/3</f>
        <v>-4.4707859263201843</v>
      </c>
      <c r="AI241" s="96">
        <f>(幕後結果!$AK$2+幕後結果!$AK$4*幕後結果_最佳化!$W1242)*12/3</f>
        <v>0.84253156718432309</v>
      </c>
      <c r="AJ241" s="56"/>
      <c r="AK241" s="56"/>
      <c r="AL241" s="56"/>
      <c r="AM241" s="104">
        <v>240</v>
      </c>
      <c r="AN241" s="124">
        <f t="shared" si="40"/>
        <v>0.12169799513975409</v>
      </c>
      <c r="AO241" s="124">
        <f t="shared" si="41"/>
        <v>0.15016874861917845</v>
      </c>
      <c r="AP241" s="124">
        <f t="shared" si="42"/>
        <v>0.14324911722892075</v>
      </c>
      <c r="AQ241" s="124">
        <f t="shared" si="43"/>
        <v>0.1358619476055552</v>
      </c>
      <c r="AR241" s="124">
        <f t="shared" si="44"/>
        <v>5.7978630724055125E-2</v>
      </c>
      <c r="AS241" s="124">
        <f t="shared" si="45"/>
        <v>2.5534814453044776E-3</v>
      </c>
      <c r="AT241" s="124">
        <f t="shared" si="46"/>
        <v>3.9629957134423216E-2</v>
      </c>
      <c r="AU241" s="124">
        <f t="shared" si="47"/>
        <v>0.10969928636180895</v>
      </c>
      <c r="AV241" s="124">
        <f t="shared" si="48"/>
        <v>0.10068689452612362</v>
      </c>
      <c r="AW241" s="124">
        <f t="shared" si="49"/>
        <v>0.138473941214876</v>
      </c>
      <c r="AX241" s="124">
        <f t="shared" si="50"/>
        <v>0.99999999999999967</v>
      </c>
      <c r="AY241" s="124">
        <f>SUMPRODUCT(AN241:AW241,幕後結果_最佳化!$Z$1005:$AI$1005)</f>
        <v>1.0947405730554152E-2</v>
      </c>
      <c r="AZ241" s="124">
        <f>(SUMPRODUCT(AN241:AW241,MMULT(AN241:AW241,幕後結果!$AB$9:$AK$18)))*252</f>
        <v>7.4335124682159331E-2</v>
      </c>
      <c r="BA241" s="124">
        <f t="shared" si="51"/>
        <v>0.27264468577648698</v>
      </c>
      <c r="BB241" s="119">
        <f t="shared" si="52"/>
        <v>-0.11719500117321362</v>
      </c>
      <c r="BC241" s="56"/>
      <c r="BD241" s="56"/>
    </row>
    <row r="242" spans="1:56">
      <c r="A242" s="91">
        <v>241</v>
      </c>
      <c r="B242" s="120">
        <v>0.52444002477202667</v>
      </c>
      <c r="C242" s="120">
        <v>0.68808975012410212</v>
      </c>
      <c r="D242" s="120">
        <v>0.62003920317032057</v>
      </c>
      <c r="E242" s="120">
        <v>0.50524999073555388</v>
      </c>
      <c r="F242" s="120">
        <v>0.38771905852603927</v>
      </c>
      <c r="G242" s="120">
        <v>0.37081297261968316</v>
      </c>
      <c r="H242" s="120">
        <v>0.92837729549969006</v>
      </c>
      <c r="I242" s="120">
        <v>0.80003328259265127</v>
      </c>
      <c r="J242" s="120">
        <v>0.4095290526950961</v>
      </c>
      <c r="K242" s="100">
        <v>5.6135044496539166E-3</v>
      </c>
      <c r="L242" s="101"/>
      <c r="M242" s="102">
        <v>241</v>
      </c>
      <c r="N242" s="123">
        <v>6.1300427365033043E-2</v>
      </c>
      <c r="O242" s="123">
        <v>0.49044293689328478</v>
      </c>
      <c r="P242" s="123">
        <v>0.30558375124726983</v>
      </c>
      <c r="Q242" s="123">
        <v>1.3160155076600006E-2</v>
      </c>
      <c r="R242" s="123">
        <v>-0.28526892676416732</v>
      </c>
      <c r="S242" s="123">
        <v>-0.32970093757494651</v>
      </c>
      <c r="T242" s="123">
        <v>1.463811684448755</v>
      </c>
      <c r="U242" s="120">
        <v>0.84174012209111648</v>
      </c>
      <c r="V242" s="120">
        <v>-0.22875659373815629</v>
      </c>
      <c r="W242" s="94">
        <v>-2.5355525296983976</v>
      </c>
      <c r="X242" s="56"/>
      <c r="Y242" s="95">
        <v>241</v>
      </c>
      <c r="Z242" s="120">
        <f>(幕後結果!$AB$2+幕後結果!$AB$4*幕後結果_最佳化!$N1243)*12/3</f>
        <v>2.781724498730731E-2</v>
      </c>
      <c r="AA242" s="120">
        <f>(幕後結果!$AC$2+幕後結果!$AC$4*幕後結果_最佳化!$O1243)*12/3</f>
        <v>1.9682612497769361</v>
      </c>
      <c r="AB242" s="120">
        <f>(幕後結果!$AD$2+幕後結果!$AD$4*幕後結果_最佳化!$P1243)*12/3</f>
        <v>-0.21368279973311999</v>
      </c>
      <c r="AC242" s="120">
        <f>(幕後結果!$AE$2+幕後結果!$AE$4*幕後結果_最佳化!$Q1243)*12/3</f>
        <v>0.47960546325808834</v>
      </c>
      <c r="AD242" s="120">
        <f>(幕後結果!$AF$2+幕後結果!$AF$4*幕後結果_最佳化!$R1243)*12/3</f>
        <v>-0.59703627340118703</v>
      </c>
      <c r="AE242" s="120">
        <f>(幕後結果!$AG$2+幕後結果!$AG$4*幕後結果_最佳化!$S1243)*12/3</f>
        <v>-1.0966655502733602</v>
      </c>
      <c r="AF242" s="120">
        <f>(幕後結果!$AH$2+幕後結果!$AH$4*幕後結果_最佳化!$T1243)*12/3</f>
        <v>1.7389470257365496</v>
      </c>
      <c r="AG242" s="120">
        <f>(幕後結果!$AI$2+幕後結果!$AI$4*幕後結果_最佳化!$U1243)*12/3</f>
        <v>-5.1187576283107439E-2</v>
      </c>
      <c r="AH242" s="120">
        <f>(幕後結果!$AJ$2+幕後結果!$AJ$4*幕後結果_最佳化!$V1243)*12/3</f>
        <v>-1.9059781958027291</v>
      </c>
      <c r="AI242" s="96">
        <f>(幕後結果!$AK$2+幕後結果!$AK$4*幕後結果_最佳化!$W1243)*12/3</f>
        <v>-8.4713608939618545E-2</v>
      </c>
      <c r="AJ242" s="56"/>
      <c r="AK242" s="56"/>
      <c r="AL242" s="56"/>
      <c r="AM242" s="104">
        <v>241</v>
      </c>
      <c r="AN242" s="124">
        <f t="shared" si="40"/>
        <v>0.14487981302269451</v>
      </c>
      <c r="AO242" s="124">
        <f t="shared" si="41"/>
        <v>6.4527151234194363E-2</v>
      </c>
      <c r="AP242" s="124">
        <f t="shared" si="42"/>
        <v>0.15349783719343543</v>
      </c>
      <c r="AQ242" s="124">
        <f t="shared" si="43"/>
        <v>0.20317796479776307</v>
      </c>
      <c r="AR242" s="124">
        <f t="shared" si="44"/>
        <v>7.1777433138707714E-2</v>
      </c>
      <c r="AS242" s="124">
        <f t="shared" si="45"/>
        <v>8.9060383797906623E-2</v>
      </c>
      <c r="AT242" s="124">
        <f t="shared" si="46"/>
        <v>2.7397923654045302E-2</v>
      </c>
      <c r="AU242" s="124">
        <f t="shared" si="47"/>
        <v>3.4110026969733233E-2</v>
      </c>
      <c r="AV242" s="124">
        <f t="shared" si="48"/>
        <v>3.1639368331705581E-2</v>
      </c>
      <c r="AW242" s="124">
        <f t="shared" si="49"/>
        <v>0.17993209785981409</v>
      </c>
      <c r="AX242" s="124">
        <f t="shared" si="50"/>
        <v>0.99999999999999989</v>
      </c>
      <c r="AY242" s="124">
        <f>SUMPRODUCT(AN242:AW242,幕後結果_最佳化!$Z$1005:$AI$1005)</f>
        <v>-1.3677943321485142E-2</v>
      </c>
      <c r="AZ242" s="124">
        <f>(SUMPRODUCT(AN242:AW242,MMULT(AN242:AW242,幕後結果!$AB$9:$AK$18)))*252</f>
        <v>7.3266852112987613E-2</v>
      </c>
      <c r="BA242" s="124">
        <f t="shared" si="51"/>
        <v>0.27067850323397979</v>
      </c>
      <c r="BB242" s="119">
        <f t="shared" si="52"/>
        <v>-0.20902266949724507</v>
      </c>
      <c r="BC242" s="56"/>
      <c r="BD242" s="56"/>
    </row>
    <row r="243" spans="1:56">
      <c r="A243" s="91">
        <v>242</v>
      </c>
      <c r="B243" s="120">
        <v>0.60433012533399277</v>
      </c>
      <c r="C243" s="120">
        <v>0.711430105085048</v>
      </c>
      <c r="D243" s="120">
        <v>0.91330531079016186</v>
      </c>
      <c r="E243" s="120">
        <v>0.66004514228473865</v>
      </c>
      <c r="F243" s="120">
        <v>0.11932888676717268</v>
      </c>
      <c r="G243" s="120">
        <v>0.16083009253701275</v>
      </c>
      <c r="H243" s="120">
        <v>0.68831627030245057</v>
      </c>
      <c r="I243" s="120">
        <v>0.18531153864767047</v>
      </c>
      <c r="J243" s="120">
        <v>0.20952583878072151</v>
      </c>
      <c r="K243" s="100">
        <v>0.74256322773926908</v>
      </c>
      <c r="L243" s="101"/>
      <c r="M243" s="102">
        <v>242</v>
      </c>
      <c r="N243" s="123">
        <v>0.26457127717433215</v>
      </c>
      <c r="O243" s="123">
        <v>0.55756744813909986</v>
      </c>
      <c r="P243" s="123">
        <v>1.3613934706161734</v>
      </c>
      <c r="Q243" s="123">
        <v>0.41258633402383849</v>
      </c>
      <c r="R243" s="123">
        <v>-1.1783483152984069</v>
      </c>
      <c r="S243" s="123">
        <v>-0.99105200904059554</v>
      </c>
      <c r="T243" s="123">
        <v>0.49108340339473877</v>
      </c>
      <c r="U243" s="120">
        <v>-0.89530685420697376</v>
      </c>
      <c r="V243" s="120">
        <v>-0.80806758341795337</v>
      </c>
      <c r="W243" s="94">
        <v>0.65126793313813558</v>
      </c>
      <c r="X243" s="56"/>
      <c r="Y243" s="95">
        <v>242</v>
      </c>
      <c r="Z243" s="120">
        <f>(幕後結果!$AB$2+幕後結果!$AB$4*幕後結果_最佳化!$N1244)*12/3</f>
        <v>0.28018824924353575</v>
      </c>
      <c r="AA243" s="120">
        <f>(幕後結果!$AC$2+幕後結果!$AC$4*幕後結果_最佳化!$O1244)*12/3</f>
        <v>2.1715421609729759</v>
      </c>
      <c r="AB243" s="120">
        <f>(幕後結果!$AD$2+幕後結果!$AD$4*幕後結果_最佳化!$P1244)*12/3</f>
        <v>1.1389975095800984</v>
      </c>
      <c r="AC243" s="120">
        <f>(幕後結果!$AE$2+幕後結果!$AE$4*幕後結果_最佳化!$Q1244)*12/3</f>
        <v>0.85654187463251041</v>
      </c>
      <c r="AD243" s="120">
        <f>(幕後結果!$AF$2+幕後結果!$AF$4*幕後結果_最佳化!$R1244)*12/3</f>
        <v>-1.0379835729287221</v>
      </c>
      <c r="AE243" s="120">
        <f>(幕後結果!$AG$2+幕後結果!$AG$4*幕後結果_最佳化!$S1244)*12/3</f>
        <v>-1.7336728581954339</v>
      </c>
      <c r="AF243" s="120">
        <f>(幕後結果!$AH$2+幕後結果!$AH$4*幕後結果_最佳化!$T1244)*12/3</f>
        <v>0.95719769985142911</v>
      </c>
      <c r="AG243" s="120">
        <f>(幕後結果!$AI$2+幕後結果!$AI$4*幕後結果_最佳化!$U1244)*12/3</f>
        <v>-0.78152678551995258</v>
      </c>
      <c r="AH243" s="120">
        <f>(幕後結果!$AJ$2+幕後結果!$AJ$4*幕後結果_最佳化!$V1244)*12/3</f>
        <v>-2.9928806015826868</v>
      </c>
      <c r="AI243" s="96">
        <f>(幕後結果!$AK$2+幕後結果!$AK$4*幕後結果_最佳化!$W1244)*12/3</f>
        <v>0.78670326693508075</v>
      </c>
      <c r="AJ243" s="56"/>
      <c r="AK243" s="56"/>
      <c r="AL243" s="56"/>
      <c r="AM243" s="104">
        <v>242</v>
      </c>
      <c r="AN243" s="124">
        <f t="shared" si="40"/>
        <v>4.0627900250392583E-2</v>
      </c>
      <c r="AO243" s="124">
        <f t="shared" si="41"/>
        <v>0.14770842042064655</v>
      </c>
      <c r="AP243" s="124">
        <f t="shared" si="42"/>
        <v>0.15144849475567557</v>
      </c>
      <c r="AQ243" s="124">
        <f t="shared" si="43"/>
        <v>0.13761357130099225</v>
      </c>
      <c r="AR243" s="124">
        <f t="shared" si="44"/>
        <v>3.532020925928573E-2</v>
      </c>
      <c r="AS243" s="124">
        <f t="shared" si="45"/>
        <v>5.7650949856146272E-2</v>
      </c>
      <c r="AT243" s="124">
        <f t="shared" si="46"/>
        <v>0.16546822758450636</v>
      </c>
      <c r="AU243" s="124">
        <f t="shared" si="47"/>
        <v>0.11480391686200112</v>
      </c>
      <c r="AV243" s="124">
        <f t="shared" si="48"/>
        <v>1.4562000678744899E-2</v>
      </c>
      <c r="AW243" s="124">
        <f t="shared" si="49"/>
        <v>0.13479630903160866</v>
      </c>
      <c r="AX243" s="124">
        <f t="shared" si="50"/>
        <v>1</v>
      </c>
      <c r="AY243" s="124">
        <f>SUMPRODUCT(AN243:AW243,幕後結果_最佳化!$Z$1005:$AI$1005)</f>
        <v>0.16358497337516981</v>
      </c>
      <c r="AZ243" s="124">
        <f>(SUMPRODUCT(AN243:AW243,MMULT(AN243:AW243,幕後結果!$AB$9:$AK$18)))*252</f>
        <v>6.8897524814673233E-2</v>
      </c>
      <c r="BA243" s="124">
        <f t="shared" si="51"/>
        <v>0.26248338007324051</v>
      </c>
      <c r="BB243" s="119">
        <f t="shared" si="52"/>
        <v>0.45978139012647273</v>
      </c>
      <c r="BC243" s="56"/>
      <c r="BD243" s="56"/>
    </row>
    <row r="244" spans="1:56">
      <c r="A244" s="91">
        <v>243</v>
      </c>
      <c r="B244" s="120">
        <v>0.88089541298678631</v>
      </c>
      <c r="C244" s="120">
        <v>0.3220255389780331</v>
      </c>
      <c r="D244" s="120">
        <v>0.31387863992228371</v>
      </c>
      <c r="E244" s="120">
        <v>0.27902433162574236</v>
      </c>
      <c r="F244" s="120">
        <v>0.86246548297617087</v>
      </c>
      <c r="G244" s="120">
        <v>0.52041240659354093</v>
      </c>
      <c r="H244" s="120">
        <v>0.22107146935463695</v>
      </c>
      <c r="I244" s="120">
        <v>0.23693445401528512</v>
      </c>
      <c r="J244" s="120">
        <v>0.95796257441396482</v>
      </c>
      <c r="K244" s="100">
        <v>0.15874399074201517</v>
      </c>
      <c r="L244" s="101"/>
      <c r="M244" s="102">
        <v>243</v>
      </c>
      <c r="N244" s="123">
        <v>1.1794747784793702</v>
      </c>
      <c r="O244" s="123">
        <v>-0.4620421726146407</v>
      </c>
      <c r="P244" s="123">
        <v>-0.48488590695708522</v>
      </c>
      <c r="Q244" s="123">
        <v>-0.5857423600784547</v>
      </c>
      <c r="R244" s="123">
        <v>1.0914633867111692</v>
      </c>
      <c r="S244" s="123">
        <v>5.1188661500042032E-2</v>
      </c>
      <c r="T244" s="123">
        <v>-0.76857956800690297</v>
      </c>
      <c r="U244" s="120">
        <v>-0.71619830746560642</v>
      </c>
      <c r="V244" s="120">
        <v>1.7275170200023888</v>
      </c>
      <c r="W244" s="94">
        <v>-0.99963334181984942</v>
      </c>
      <c r="X244" s="56"/>
      <c r="Y244" s="95">
        <v>243</v>
      </c>
      <c r="Z244" s="120">
        <f>(幕後結果!$AB$2+幕後結果!$AB$4*幕後結果_最佳化!$N1245)*12/3</f>
        <v>1.4160870544018207</v>
      </c>
      <c r="AA244" s="120">
        <f>(幕後結果!$AC$2+幕後結果!$AC$4*幕後結果_最佳化!$O1245)*12/3</f>
        <v>1.7214855469267736</v>
      </c>
      <c r="AB244" s="120">
        <f>(幕後結果!$AD$2+幕後結果!$AD$4*幕後結果_最佳化!$P1245)*12/3</f>
        <v>-0.22146630410218349</v>
      </c>
      <c r="AC244" s="120">
        <f>(幕後結果!$AE$2+幕後結果!$AE$4*幕後結果_最佳化!$Q1245)*12/3</f>
        <v>0.3251297275939431</v>
      </c>
      <c r="AD244" s="120">
        <f>(幕後結果!$AF$2+幕後結果!$AF$4*幕後結果_最佳化!$R1245)*12/3</f>
        <v>0.12869261613610078</v>
      </c>
      <c r="AE244" s="120">
        <f>(幕後結果!$AG$2+幕後結果!$AG$4*幕後結果_最佳化!$S1245)*12/3</f>
        <v>-0.19293129475722148</v>
      </c>
      <c r="AF244" s="120">
        <f>(幕後結果!$AH$2+幕後結果!$AH$4*幕後結果_最佳化!$T1245)*12/3</f>
        <v>-5.3996918274895556E-2</v>
      </c>
      <c r="AG244" s="120">
        <f>(幕後結果!$AI$2+幕後結果!$AI$4*幕後結果_最佳化!$U1245)*12/3</f>
        <v>-0.53175842690476305</v>
      </c>
      <c r="AH244" s="120">
        <f>(幕後結果!$AJ$2+幕後結果!$AJ$4*幕後結果_最佳化!$V1245)*12/3</f>
        <v>1.2543719953246764</v>
      </c>
      <c r="AI244" s="96">
        <f>(幕後結果!$AK$2+幕後結果!$AK$4*幕後結果_最佳化!$W1245)*12/3</f>
        <v>7.8606856521171053E-2</v>
      </c>
      <c r="AJ244" s="56"/>
      <c r="AK244" s="56"/>
      <c r="AL244" s="56"/>
      <c r="AM244" s="104">
        <v>243</v>
      </c>
      <c r="AN244" s="124">
        <f t="shared" si="40"/>
        <v>6.0500929885232285E-2</v>
      </c>
      <c r="AO244" s="124">
        <f t="shared" si="41"/>
        <v>3.405793717457447E-3</v>
      </c>
      <c r="AP244" s="124">
        <f t="shared" si="42"/>
        <v>4.424418499072813E-2</v>
      </c>
      <c r="AQ244" s="124">
        <f t="shared" si="43"/>
        <v>0.12361318491474048</v>
      </c>
      <c r="AR244" s="124">
        <f t="shared" si="44"/>
        <v>7.4833619489351341E-2</v>
      </c>
      <c r="AS244" s="124">
        <f t="shared" si="45"/>
        <v>0.25564905125448312</v>
      </c>
      <c r="AT244" s="124">
        <f t="shared" si="46"/>
        <v>0.15651513993115249</v>
      </c>
      <c r="AU244" s="124">
        <f t="shared" si="47"/>
        <v>0.11766101404089609</v>
      </c>
      <c r="AV244" s="124">
        <f t="shared" si="48"/>
        <v>9.2016969212421459E-2</v>
      </c>
      <c r="AW244" s="124">
        <f t="shared" si="49"/>
        <v>7.1560112563537018E-2</v>
      </c>
      <c r="AX244" s="124">
        <f t="shared" si="50"/>
        <v>0.99999999999999989</v>
      </c>
      <c r="AY244" s="124">
        <f>SUMPRODUCT(AN244:AW244,幕後結果_最佳化!$Z$1005:$AI$1005)</f>
        <v>-0.32215467619284438</v>
      </c>
      <c r="AZ244" s="124">
        <f>(SUMPRODUCT(AN244:AW244,MMULT(AN244:AW244,幕後結果!$AB$9:$AK$18)))*252</f>
        <v>6.2777295159201107E-2</v>
      </c>
      <c r="BA244" s="124">
        <f t="shared" si="51"/>
        <v>0.25055397653839206</v>
      </c>
      <c r="BB244" s="119">
        <f t="shared" si="52"/>
        <v>-1.4569901513293584</v>
      </c>
      <c r="BC244" s="56"/>
      <c r="BD244" s="56"/>
    </row>
    <row r="245" spans="1:56">
      <c r="A245" s="91">
        <v>244</v>
      </c>
      <c r="B245" s="120">
        <v>0.81811943074513271</v>
      </c>
      <c r="C245" s="120">
        <v>3.4546727639100494E-2</v>
      </c>
      <c r="D245" s="120">
        <v>0.99073255261355109</v>
      </c>
      <c r="E245" s="120">
        <v>0.5621775518971508</v>
      </c>
      <c r="F245" s="120">
        <v>0.90745402057127111</v>
      </c>
      <c r="G245" s="120">
        <v>0.84668351990468893</v>
      </c>
      <c r="H245" s="120">
        <v>0.91421690264758793</v>
      </c>
      <c r="I245" s="120">
        <v>0.60876891551948442</v>
      </c>
      <c r="J245" s="120">
        <v>0.78155268562314495</v>
      </c>
      <c r="K245" s="100">
        <v>0.78570227554894179</v>
      </c>
      <c r="L245" s="101"/>
      <c r="M245" s="102">
        <v>244</v>
      </c>
      <c r="N245" s="123">
        <v>0.90822162977384802</v>
      </c>
      <c r="O245" s="123">
        <v>-1.8178081844756904</v>
      </c>
      <c r="P245" s="123">
        <v>2.354755538910001</v>
      </c>
      <c r="Q245" s="123">
        <v>0.15649241669257249</v>
      </c>
      <c r="R245" s="123">
        <v>1.3252388039945682</v>
      </c>
      <c r="S245" s="123">
        <v>1.0223126240598006</v>
      </c>
      <c r="T245" s="123">
        <v>1.3671886094563612</v>
      </c>
      <c r="U245" s="120">
        <v>0.27611183749275947</v>
      </c>
      <c r="V245" s="120">
        <v>0.77744778583942753</v>
      </c>
      <c r="W245" s="94">
        <v>0.79159742491105234</v>
      </c>
      <c r="X245" s="56"/>
      <c r="Y245" s="95">
        <v>244</v>
      </c>
      <c r="Z245" s="120">
        <f>(幕後結果!$AB$2+幕後結果!$AB$4*幕後結果_最佳化!$N1246)*12/3</f>
        <v>1.0793125999697175</v>
      </c>
      <c r="AA245" s="120">
        <f>(幕後結果!$AC$2+幕後結果!$AC$4*幕後結果_最佳化!$O1246)*12/3</f>
        <v>0.1425706073527373</v>
      </c>
      <c r="AB245" s="120">
        <f>(幕後結果!$AD$2+幕後結果!$AD$4*幕後結果_最佳化!$P1246)*12/3</f>
        <v>1.8938518439371868</v>
      </c>
      <c r="AC245" s="120">
        <f>(幕後結果!$AE$2+幕後結果!$AE$4*幕後結果_最佳化!$Q1246)*12/3</f>
        <v>0.81414154016789331</v>
      </c>
      <c r="AD245" s="120">
        <f>(幕後結果!$AF$2+幕後結果!$AF$4*幕後結果_最佳化!$R1246)*12/3</f>
        <v>0.22166924423630893</v>
      </c>
      <c r="AE245" s="120">
        <f>(幕後結果!$AG$2+幕後結果!$AG$4*幕後結果_最佳化!$S1246)*12/3</f>
        <v>0.96284419050695236</v>
      </c>
      <c r="AF245" s="120">
        <f>(幕後結果!$AH$2+幕後結果!$AH$4*幕後結果_最佳化!$T1246)*12/3</f>
        <v>2.0950487478903193</v>
      </c>
      <c r="AG245" s="120">
        <f>(幕後結果!$AI$2+幕後結果!$AI$4*幕後結果_最佳化!$U1246)*12/3</f>
        <v>-8.7381833986315438E-2</v>
      </c>
      <c r="AH245" s="120">
        <f>(幕後結果!$AJ$2+幕後結果!$AJ$4*幕後結果_最佳化!$V1246)*12/3</f>
        <v>1.7532842947796627</v>
      </c>
      <c r="AI245" s="96">
        <f>(幕後結果!$AK$2+幕後結果!$AK$4*幕後結果_最佳化!$W1246)*12/3</f>
        <v>1.486862794590267</v>
      </c>
      <c r="AJ245" s="56"/>
      <c r="AK245" s="56"/>
      <c r="AL245" s="56"/>
      <c r="AM245" s="104">
        <v>244</v>
      </c>
      <c r="AN245" s="124">
        <f t="shared" si="40"/>
        <v>0.16109934349951813</v>
      </c>
      <c r="AO245" s="124">
        <f t="shared" si="41"/>
        <v>5.3616863684019397E-2</v>
      </c>
      <c r="AP245" s="124">
        <f t="shared" si="42"/>
        <v>4.0694709030874056E-3</v>
      </c>
      <c r="AQ245" s="124">
        <f t="shared" si="43"/>
        <v>0.17925555129197793</v>
      </c>
      <c r="AR245" s="124">
        <f t="shared" si="44"/>
        <v>0.1021410236433145</v>
      </c>
      <c r="AS245" s="124">
        <f t="shared" si="45"/>
        <v>0.17397212731971101</v>
      </c>
      <c r="AT245" s="124">
        <f t="shared" si="46"/>
        <v>9.4826632915258127E-2</v>
      </c>
      <c r="AU245" s="124">
        <f t="shared" si="47"/>
        <v>8.552373494560718E-2</v>
      </c>
      <c r="AV245" s="124">
        <f t="shared" si="48"/>
        <v>3.4959094710426672E-2</v>
      </c>
      <c r="AW245" s="124">
        <f t="shared" si="49"/>
        <v>0.11053615708707973</v>
      </c>
      <c r="AX245" s="124">
        <f t="shared" si="50"/>
        <v>1</v>
      </c>
      <c r="AY245" s="124">
        <f>SUMPRODUCT(AN245:AW245,幕後結果_最佳化!$Z$1005:$AI$1005)</f>
        <v>-4.3225794027687101E-2</v>
      </c>
      <c r="AZ245" s="124">
        <f>(SUMPRODUCT(AN245:AW245,MMULT(AN245:AW245,幕後結果!$AB$9:$AK$18)))*252</f>
        <v>5.575478630930384E-2</v>
      </c>
      <c r="BA245" s="124">
        <f t="shared" si="51"/>
        <v>0.2361245144183548</v>
      </c>
      <c r="BB245" s="119">
        <f t="shared" si="52"/>
        <v>-0.36474736322842488</v>
      </c>
      <c r="BC245" s="56"/>
      <c r="BD245" s="56"/>
    </row>
    <row r="246" spans="1:56">
      <c r="A246" s="91">
        <v>245</v>
      </c>
      <c r="B246" s="120">
        <v>0.33098770608478767</v>
      </c>
      <c r="C246" s="120">
        <v>0.27292148997545307</v>
      </c>
      <c r="D246" s="120">
        <v>0.50571022532548771</v>
      </c>
      <c r="E246" s="120">
        <v>0.37127304902188141</v>
      </c>
      <c r="F246" s="120">
        <v>0.2155646637623605</v>
      </c>
      <c r="G246" s="120">
        <v>0.12056195903582467</v>
      </c>
      <c r="H246" s="120">
        <v>0.17316406530975659</v>
      </c>
      <c r="I246" s="120">
        <v>0.80021023605652997</v>
      </c>
      <c r="J246" s="120">
        <v>0.13148668961805332</v>
      </c>
      <c r="K246" s="100">
        <v>0.30206410260943173</v>
      </c>
      <c r="L246" s="101"/>
      <c r="M246" s="102">
        <v>245</v>
      </c>
      <c r="N246" s="123">
        <v>-0.43718744773098139</v>
      </c>
      <c r="O246" s="123">
        <v>-0.60400099605100876</v>
      </c>
      <c r="P246" s="123">
        <v>1.4313901030886119E-2</v>
      </c>
      <c r="Q246" s="123">
        <v>-0.32848352626744809</v>
      </c>
      <c r="R246" s="123">
        <v>-0.78726060251557939</v>
      </c>
      <c r="S246" s="123">
        <v>-1.1721821880298724</v>
      </c>
      <c r="T246" s="123">
        <v>-0.94173539138742468</v>
      </c>
      <c r="U246" s="120">
        <v>0.84237241623305614</v>
      </c>
      <c r="V246" s="120">
        <v>-1.1193909755652112</v>
      </c>
      <c r="W246" s="94">
        <v>-0.51847312652201483</v>
      </c>
      <c r="X246" s="56"/>
      <c r="Y246" s="95">
        <v>245</v>
      </c>
      <c r="Z246" s="120">
        <f>(幕後結果!$AB$2+幕後結果!$AB$4*幕後結果_最佳化!$N1247)*12/3</f>
        <v>-0.59108057418134829</v>
      </c>
      <c r="AA246" s="120">
        <f>(幕後結果!$AC$2+幕後結果!$AC$4*幕後結果_最佳化!$O1247)*12/3</f>
        <v>0.50947301317252081</v>
      </c>
      <c r="AB246" s="120">
        <f>(幕後結果!$AD$2+幕後結果!$AD$4*幕後結果_最佳化!$P1247)*12/3</f>
        <v>-1.5118020323691213</v>
      </c>
      <c r="AC246" s="120">
        <f>(幕後結果!$AE$2+幕後結果!$AE$4*幕後結果_最佳化!$Q1247)*12/3</f>
        <v>4.8331044752495E-2</v>
      </c>
      <c r="AD246" s="120">
        <f>(幕後結果!$AF$2+幕後結果!$AF$4*幕後結果_最佳化!$R1247)*12/3</f>
        <v>-1.1435182030468811</v>
      </c>
      <c r="AE246" s="120">
        <f>(幕後結果!$AG$2+幕後結果!$AG$4*幕後結果_最佳化!$S1247)*12/3</f>
        <v>-2.4455392833996639</v>
      </c>
      <c r="AF246" s="120">
        <f>(幕後結果!$AH$2+幕後結果!$AH$4*幕後結果_最佳化!$T1247)*12/3</f>
        <v>-1.0207084960418478</v>
      </c>
      <c r="AG246" s="120">
        <f>(幕後結果!$AI$2+幕後結果!$AI$4*幕後結果_最佳化!$U1247)*12/3</f>
        <v>-0.17998167725033831</v>
      </c>
      <c r="AH246" s="120">
        <f>(幕後結果!$AJ$2+幕後結果!$AJ$4*幕後結果_最佳化!$V1247)*12/3</f>
        <v>-3.77919939892046</v>
      </c>
      <c r="AI246" s="96">
        <f>(幕後結果!$AK$2+幕後結果!$AK$4*幕後結果_最佳化!$W1247)*12/3</f>
        <v>0.26654545799809604</v>
      </c>
      <c r="AJ246" s="56"/>
      <c r="AK246" s="56"/>
      <c r="AL246" s="56"/>
      <c r="AM246" s="104">
        <v>245</v>
      </c>
      <c r="AN246" s="124">
        <f t="shared" si="40"/>
        <v>7.6432774538683024E-2</v>
      </c>
      <c r="AO246" s="124">
        <f t="shared" si="41"/>
        <v>4.015656460828837E-2</v>
      </c>
      <c r="AP246" s="124">
        <f t="shared" si="42"/>
        <v>8.5726010530870048E-2</v>
      </c>
      <c r="AQ246" s="124">
        <f t="shared" si="43"/>
        <v>0.20260396753643867</v>
      </c>
      <c r="AR246" s="124">
        <f t="shared" si="44"/>
        <v>0.13663817567078607</v>
      </c>
      <c r="AS246" s="124">
        <f t="shared" si="45"/>
        <v>0.18266726856255297</v>
      </c>
      <c r="AT246" s="124">
        <f t="shared" si="46"/>
        <v>0.11086639219328713</v>
      </c>
      <c r="AU246" s="124">
        <f t="shared" si="47"/>
        <v>2.99945979114194E-2</v>
      </c>
      <c r="AV246" s="124">
        <f t="shared" si="48"/>
        <v>5.1490369947483159E-3</v>
      </c>
      <c r="AW246" s="124">
        <f t="shared" si="49"/>
        <v>0.1297652114529263</v>
      </c>
      <c r="AX246" s="124">
        <f t="shared" si="50"/>
        <v>1.0000000000000004</v>
      </c>
      <c r="AY246" s="124">
        <f>SUMPRODUCT(AN246:AW246,幕後結果_最佳化!$Z$1005:$AI$1005)</f>
        <v>-5.0361413963965415E-2</v>
      </c>
      <c r="AZ246" s="124">
        <f>(SUMPRODUCT(AN246:AW246,MMULT(AN246:AW246,幕後結果!$AB$9:$AK$18)))*252</f>
        <v>5.992060665630719E-2</v>
      </c>
      <c r="BA246" s="124">
        <f t="shared" si="51"/>
        <v>0.24478685964795413</v>
      </c>
      <c r="BB246" s="119">
        <f t="shared" si="52"/>
        <v>-0.38099027904558064</v>
      </c>
      <c r="BC246" s="56"/>
      <c r="BD246" s="56"/>
    </row>
    <row r="247" spans="1:56">
      <c r="A247" s="91">
        <v>246</v>
      </c>
      <c r="B247" s="120">
        <v>0.31131200517677504</v>
      </c>
      <c r="C247" s="120">
        <v>0.29030787121097612</v>
      </c>
      <c r="D247" s="120">
        <v>0.53293380935704682</v>
      </c>
      <c r="E247" s="120">
        <v>0.79920385413720996</v>
      </c>
      <c r="F247" s="120">
        <v>0.17661080705225651</v>
      </c>
      <c r="G247" s="120">
        <v>0.90607634309696983</v>
      </c>
      <c r="H247" s="120">
        <v>0.33770430245821448</v>
      </c>
      <c r="I247" s="120">
        <v>0.73121898674801811</v>
      </c>
      <c r="J247" s="120">
        <v>0.74528182765734208</v>
      </c>
      <c r="K247" s="100">
        <v>0.58411773453296822</v>
      </c>
      <c r="L247" s="101"/>
      <c r="M247" s="102">
        <v>246</v>
      </c>
      <c r="N247" s="123">
        <v>-0.49213485963903059</v>
      </c>
      <c r="O247" s="123">
        <v>-0.55248553461338734</v>
      </c>
      <c r="P247" s="123">
        <v>8.2646807837974873E-2</v>
      </c>
      <c r="Q247" s="123">
        <v>0.83878086260131623</v>
      </c>
      <c r="R247" s="123">
        <v>-0.92835854608854729</v>
      </c>
      <c r="S247" s="123">
        <v>1.3169740776737291</v>
      </c>
      <c r="T247" s="123">
        <v>-0.41873665358967282</v>
      </c>
      <c r="U247" s="120">
        <v>0.61650385788813289</v>
      </c>
      <c r="V247" s="120">
        <v>0.65971561420309788</v>
      </c>
      <c r="W247" s="94">
        <v>0.21243904041635184</v>
      </c>
      <c r="X247" s="56"/>
      <c r="Y247" s="95">
        <v>246</v>
      </c>
      <c r="Z247" s="120">
        <f>(幕後結果!$AB$2+幕後結果!$AB$4*幕後結果_最佳化!$N1248)*12/3</f>
        <v>-0.65930055524368281</v>
      </c>
      <c r="AA247" s="120">
        <f>(幕後結果!$AC$2+幕後結果!$AC$4*幕後結果_最佳化!$O1248)*12/3</f>
        <v>0.52646392093991468</v>
      </c>
      <c r="AB247" s="120">
        <f>(幕後結果!$AD$2+幕後結果!$AD$4*幕後結果_最佳化!$P1248)*12/3</f>
        <v>-1.4786251858703965</v>
      </c>
      <c r="AC247" s="120">
        <f>(幕後結果!$AE$2+幕後結果!$AE$4*幕後結果_最佳化!$Q1248)*12/3</f>
        <v>1.0464289691086788</v>
      </c>
      <c r="AD247" s="120">
        <f>(幕後結果!$AF$2+幕後結果!$AF$4*幕後結果_最佳化!$R1248)*12/3</f>
        <v>-1.0022900230989411</v>
      </c>
      <c r="AE247" s="120">
        <f>(幕後結果!$AG$2+幕後結果!$AG$4*幕後結果_最佳化!$S1248)*12/3</f>
        <v>3.4808990489706426E-3</v>
      </c>
      <c r="AF247" s="120">
        <f>(幕後結果!$AH$2+幕後結果!$AH$4*幕後結果_最佳化!$T1248)*12/3</f>
        <v>0.27618751406619402</v>
      </c>
      <c r="AG247" s="120">
        <f>(幕後結果!$AI$2+幕後結果!$AI$4*幕後結果_最佳化!$U1248)*12/3</f>
        <v>-1.8565051195500781E-2</v>
      </c>
      <c r="AH247" s="120">
        <f>(幕後結果!$AJ$2+幕後結果!$AJ$4*幕後結果_最佳化!$V1248)*12/3</f>
        <v>-0.65927987474292948</v>
      </c>
      <c r="AI247" s="96">
        <f>(幕後結果!$AK$2+幕後結果!$AK$4*幕後結果_最佳化!$W1248)*12/3</f>
        <v>0.62910030789308191</v>
      </c>
      <c r="AJ247" s="56"/>
      <c r="AK247" s="56"/>
      <c r="AL247" s="56"/>
      <c r="AM247" s="104">
        <v>246</v>
      </c>
      <c r="AN247" s="124">
        <f t="shared" si="40"/>
        <v>1.3196083195392453E-2</v>
      </c>
      <c r="AO247" s="124">
        <f t="shared" si="41"/>
        <v>8.9715113366295965E-2</v>
      </c>
      <c r="AP247" s="124">
        <f t="shared" si="42"/>
        <v>0.18814789508773089</v>
      </c>
      <c r="AQ247" s="124">
        <f t="shared" si="43"/>
        <v>0.21256217965043711</v>
      </c>
      <c r="AR247" s="124">
        <f t="shared" si="44"/>
        <v>7.6929252607120274E-2</v>
      </c>
      <c r="AS247" s="124">
        <f t="shared" si="45"/>
        <v>2.8973605624911504E-2</v>
      </c>
      <c r="AT247" s="124">
        <f t="shared" si="46"/>
        <v>0.14765873971976037</v>
      </c>
      <c r="AU247" s="124">
        <f t="shared" si="47"/>
        <v>0.1068910638370807</v>
      </c>
      <c r="AV247" s="124">
        <f t="shared" si="48"/>
        <v>3.3876286614830275E-2</v>
      </c>
      <c r="AW247" s="124">
        <f t="shared" si="49"/>
        <v>0.10204978029644031</v>
      </c>
      <c r="AX247" s="124">
        <f t="shared" si="50"/>
        <v>0.99999999999999989</v>
      </c>
      <c r="AY247" s="124">
        <f>SUMPRODUCT(AN247:AW247,幕後結果_最佳化!$Z$1005:$AI$1005)</f>
        <v>3.6209301026723456E-2</v>
      </c>
      <c r="AZ247" s="124">
        <f>(SUMPRODUCT(AN247:AW247,MMULT(AN247:AW247,幕後結果!$AB$9:$AK$18)))*252</f>
        <v>6.8073628831816876E-2</v>
      </c>
      <c r="BA247" s="124">
        <f t="shared" si="51"/>
        <v>0.26090923485345796</v>
      </c>
      <c r="BB247" s="119">
        <f t="shared" si="52"/>
        <v>-2.5643779826476577E-2</v>
      </c>
      <c r="BC247" s="56"/>
      <c r="BD247" s="56"/>
    </row>
    <row r="248" spans="1:56">
      <c r="A248" s="91">
        <v>247</v>
      </c>
      <c r="B248" s="120">
        <v>0.55991219182219165</v>
      </c>
      <c r="C248" s="120">
        <v>0.59951146660529919</v>
      </c>
      <c r="D248" s="120">
        <v>7.5636225122119871E-3</v>
      </c>
      <c r="E248" s="120">
        <v>0.61144646697876692</v>
      </c>
      <c r="F248" s="120">
        <v>0.62011697479524863</v>
      </c>
      <c r="G248" s="120">
        <v>0.33937342915912105</v>
      </c>
      <c r="H248" s="120">
        <v>0.58568564828313963</v>
      </c>
      <c r="I248" s="120">
        <v>0.42001947170671761</v>
      </c>
      <c r="J248" s="120">
        <v>5.7303718978157336E-2</v>
      </c>
      <c r="K248" s="100">
        <v>0.96883221479682446</v>
      </c>
      <c r="L248" s="101"/>
      <c r="M248" s="102">
        <v>247</v>
      </c>
      <c r="N248" s="123">
        <v>0.15074659417340608</v>
      </c>
      <c r="O248" s="123">
        <v>0.25208279686349039</v>
      </c>
      <c r="P248" s="123">
        <v>-2.4293183043500197</v>
      </c>
      <c r="Q248" s="123">
        <v>0.28309101884911586</v>
      </c>
      <c r="R248" s="123">
        <v>0.30578802011632811</v>
      </c>
      <c r="S248" s="123">
        <v>-0.41417375865737521</v>
      </c>
      <c r="T248" s="123">
        <v>0.21646063890308376</v>
      </c>
      <c r="U248" s="120">
        <v>-0.20184366611824686</v>
      </c>
      <c r="V248" s="120">
        <v>-1.5778179540111319</v>
      </c>
      <c r="W248" s="94">
        <v>1.8639012696783877</v>
      </c>
      <c r="X248" s="56"/>
      <c r="Y248" s="95">
        <v>247</v>
      </c>
      <c r="Z248" s="120">
        <f>(幕後結果!$AB$2+幕後結果!$AB$4*幕後結果_最佳化!$N1249)*12/3</f>
        <v>0.13886916888823522</v>
      </c>
      <c r="AA248" s="120">
        <f>(幕後結果!$AC$2+幕後結果!$AC$4*幕後結果_最佳化!$O1249)*12/3</f>
        <v>1.7810434465455269</v>
      </c>
      <c r="AB248" s="120">
        <f>(幕後結果!$AD$2+幕後結果!$AD$4*幕後結果_最佳化!$P1249)*12/3</f>
        <v>-3.0760139064227148</v>
      </c>
      <c r="AC248" s="120">
        <f>(幕後結果!$AE$2+幕後結果!$AE$4*幕後結果_最佳化!$Q1249)*12/3</f>
        <v>0.82591353063901007</v>
      </c>
      <c r="AD248" s="120">
        <f>(幕後結果!$AF$2+幕後結果!$AF$4*幕後結果_最佳化!$R1249)*12/3</f>
        <v>-0.19404697623680556</v>
      </c>
      <c r="AE248" s="120">
        <f>(幕後結果!$AG$2+幕後結果!$AG$4*幕後結果_最佳化!$S1249)*12/3</f>
        <v>-1.5154672225701955</v>
      </c>
      <c r="AF248" s="120">
        <f>(幕後結果!$AH$2+幕後結果!$AH$4*幕後結果_最佳化!$T1249)*12/3</f>
        <v>0.54652068086618466</v>
      </c>
      <c r="AG248" s="120">
        <f>(幕後結果!$AI$2+幕後結果!$AI$4*幕後結果_最佳化!$U1249)*12/3</f>
        <v>-0.36685972657131072</v>
      </c>
      <c r="AH248" s="120">
        <f>(幕後結果!$AJ$2+幕後結果!$AJ$4*幕後結果_最佳化!$V1249)*12/3</f>
        <v>-4.5887787368865034</v>
      </c>
      <c r="AI248" s="96">
        <f>(幕後結果!$AK$2+幕後結果!$AK$4*幕後結果_最佳化!$W1249)*12/3</f>
        <v>1.344074260354579</v>
      </c>
      <c r="AJ248" s="56"/>
      <c r="AK248" s="56"/>
      <c r="AL248" s="56"/>
      <c r="AM248" s="104">
        <v>247</v>
      </c>
      <c r="AN248" s="124">
        <f t="shared" si="40"/>
        <v>4.4165268426239704E-2</v>
      </c>
      <c r="AO248" s="124">
        <f t="shared" si="41"/>
        <v>7.4213105232393384E-2</v>
      </c>
      <c r="AP248" s="124">
        <f t="shared" si="42"/>
        <v>9.8328551577104795E-2</v>
      </c>
      <c r="AQ248" s="124">
        <f t="shared" si="43"/>
        <v>0.11269112642774222</v>
      </c>
      <c r="AR248" s="124">
        <f t="shared" si="44"/>
        <v>8.2646161219760317E-2</v>
      </c>
      <c r="AS248" s="124">
        <f t="shared" si="45"/>
        <v>8.9881607889799514E-2</v>
      </c>
      <c r="AT248" s="124">
        <f t="shared" si="46"/>
        <v>0.17203283414788423</v>
      </c>
      <c r="AU248" s="124">
        <f t="shared" si="47"/>
        <v>6.8953010312511262E-2</v>
      </c>
      <c r="AV248" s="124">
        <f t="shared" si="48"/>
        <v>0.17708404491610658</v>
      </c>
      <c r="AW248" s="124">
        <f t="shared" si="49"/>
        <v>8.0004289850458016E-2</v>
      </c>
      <c r="AX248" s="124">
        <f t="shared" si="50"/>
        <v>1</v>
      </c>
      <c r="AY248" s="124">
        <f>SUMPRODUCT(AN248:AW248,幕後結果_最佳化!$Z$1005:$AI$1005)</f>
        <v>-0.24429020015568592</v>
      </c>
      <c r="AZ248" s="124">
        <f>(SUMPRODUCT(AN248:AW248,MMULT(AN248:AW248,幕後結果!$AB$9:$AK$18)))*252</f>
        <v>7.1865409632648009E-2</v>
      </c>
      <c r="BA248" s="124">
        <f t="shared" si="51"/>
        <v>0.26807724564507152</v>
      </c>
      <c r="BB248" s="119">
        <f t="shared" si="52"/>
        <v>-1.0712964446669955</v>
      </c>
      <c r="BC248" s="56"/>
      <c r="BD248" s="56"/>
    </row>
    <row r="249" spans="1:56">
      <c r="A249" s="91">
        <v>248</v>
      </c>
      <c r="B249" s="120">
        <v>0.74066260264024453</v>
      </c>
      <c r="C249" s="120">
        <v>0.30191696239110399</v>
      </c>
      <c r="D249" s="120">
        <v>0.21758323941025304</v>
      </c>
      <c r="E249" s="120">
        <v>0.76208350400785063</v>
      </c>
      <c r="F249" s="120">
        <v>0.79980716765853188</v>
      </c>
      <c r="G249" s="120">
        <v>2.3035973731964976E-2</v>
      </c>
      <c r="H249" s="120">
        <v>0.6812875076446252</v>
      </c>
      <c r="I249" s="120">
        <v>5.0822749772206244E-2</v>
      </c>
      <c r="J249" s="120">
        <v>0.25570780742096955</v>
      </c>
      <c r="K249" s="100">
        <v>0.40143183007935535</v>
      </c>
      <c r="L249" s="101"/>
      <c r="M249" s="102">
        <v>248</v>
      </c>
      <c r="N249" s="123">
        <v>0.64538951755216778</v>
      </c>
      <c r="O249" s="123">
        <v>-0.5188950572422607</v>
      </c>
      <c r="P249" s="123">
        <v>-0.78038128761584136</v>
      </c>
      <c r="Q249" s="123">
        <v>0.71302062908898423</v>
      </c>
      <c r="R249" s="123">
        <v>0.84093265247484961</v>
      </c>
      <c r="S249" s="123">
        <v>-1.9947335564997617</v>
      </c>
      <c r="T249" s="123">
        <v>0.4713021441569496</v>
      </c>
      <c r="U249" s="120">
        <v>-1.6369280721368022</v>
      </c>
      <c r="V249" s="120">
        <v>-0.65663503656195377</v>
      </c>
      <c r="W249" s="94">
        <v>-0.24964271790397441</v>
      </c>
      <c r="X249" s="56"/>
      <c r="Y249" s="95">
        <v>248</v>
      </c>
      <c r="Z249" s="120">
        <f>(幕後結果!$AB$2+幕後結果!$AB$4*幕後結果_最佳化!$N1250)*12/3</f>
        <v>0.75299328672632571</v>
      </c>
      <c r="AA249" s="120">
        <f>(幕後結果!$AC$2+幕後結果!$AC$4*幕後結果_最佳化!$O1250)*12/3</f>
        <v>1.3108006563537578</v>
      </c>
      <c r="AB249" s="120">
        <f>(幕後結果!$AD$2+幕後結果!$AD$4*幕後結果_最佳化!$P1250)*12/3</f>
        <v>-1.133465959453035</v>
      </c>
      <c r="AC249" s="120">
        <f>(幕後結果!$AE$2+幕後結果!$AE$4*幕後結果_最佳化!$Q1250)*12/3</f>
        <v>1.3052400053538877</v>
      </c>
      <c r="AD249" s="120">
        <f>(幕後結果!$AF$2+幕後結果!$AF$4*幕後結果_最佳化!$R1250)*12/3</f>
        <v>0.16975241448683617</v>
      </c>
      <c r="AE249" s="120">
        <f>(幕後結果!$AG$2+幕後結果!$AG$4*幕後結果_最佳化!$S1250)*12/3</f>
        <v>-2.7069025083340641</v>
      </c>
      <c r="AF249" s="120">
        <f>(幕後結果!$AH$2+幕後結果!$AH$4*幕後結果_最佳化!$T1250)*12/3</f>
        <v>0.72774385413036902</v>
      </c>
      <c r="AG249" s="120">
        <f>(幕後結果!$AI$2+幕後結果!$AI$4*幕後結果_最佳化!$U1250)*12/3</f>
        <v>-0.94739689357135448</v>
      </c>
      <c r="AH249" s="120">
        <f>(幕後結果!$AJ$2+幕後結果!$AJ$4*幕後結果_最佳化!$V1250)*12/3</f>
        <v>-2.8648543053394069</v>
      </c>
      <c r="AI249" s="96">
        <f>(幕後結果!$AK$2+幕後結果!$AK$4*幕後結果_最佳化!$W1250)*12/3</f>
        <v>0.28478445910822003</v>
      </c>
      <c r="AJ249" s="56"/>
      <c r="AK249" s="56"/>
      <c r="AL249" s="56"/>
      <c r="AM249" s="104">
        <v>248</v>
      </c>
      <c r="AN249" s="124">
        <f t="shared" si="40"/>
        <v>0.13481594062124413</v>
      </c>
      <c r="AO249" s="124">
        <f t="shared" si="41"/>
        <v>2.1792621002692046E-2</v>
      </c>
      <c r="AP249" s="124">
        <f t="shared" si="42"/>
        <v>5.5985211074158568E-2</v>
      </c>
      <c r="AQ249" s="124">
        <f t="shared" si="43"/>
        <v>0.14645977188030818</v>
      </c>
      <c r="AR249" s="124">
        <f t="shared" si="44"/>
        <v>0.14288329096274627</v>
      </c>
      <c r="AS249" s="124">
        <f t="shared" si="45"/>
        <v>0.15283024232118744</v>
      </c>
      <c r="AT249" s="124">
        <f t="shared" si="46"/>
        <v>1.7577691787346725E-2</v>
      </c>
      <c r="AU249" s="124">
        <f t="shared" si="47"/>
        <v>0.15043234036750167</v>
      </c>
      <c r="AV249" s="124">
        <f t="shared" si="48"/>
        <v>0.13562780556245482</v>
      </c>
      <c r="AW249" s="124">
        <f t="shared" si="49"/>
        <v>4.1595084420360195E-2</v>
      </c>
      <c r="AX249" s="124">
        <f t="shared" si="50"/>
        <v>1</v>
      </c>
      <c r="AY249" s="124">
        <f>SUMPRODUCT(AN249:AW249,幕後結果_最佳化!$Z$1005:$AI$1005)</f>
        <v>-0.40514405696822192</v>
      </c>
      <c r="AZ249" s="124">
        <f>(SUMPRODUCT(AN249:AW249,MMULT(AN249:AW249,幕後結果!$AB$9:$AK$18)))*252</f>
        <v>6.0953710721920892E-2</v>
      </c>
      <c r="BA249" s="124">
        <f t="shared" si="51"/>
        <v>0.24688805301577654</v>
      </c>
      <c r="BB249" s="119">
        <f t="shared" si="52"/>
        <v>-1.8147660508286774</v>
      </c>
      <c r="BC249" s="56"/>
      <c r="BD249" s="56"/>
    </row>
    <row r="250" spans="1:56">
      <c r="A250" s="91">
        <v>249</v>
      </c>
      <c r="B250" s="120">
        <v>0.35429358616682327</v>
      </c>
      <c r="C250" s="120">
        <v>0.19867911151989981</v>
      </c>
      <c r="D250" s="120">
        <v>0.92875385094761276</v>
      </c>
      <c r="E250" s="120">
        <v>0.86421606289065922</v>
      </c>
      <c r="F250" s="120">
        <v>0.66139130216042719</v>
      </c>
      <c r="G250" s="120">
        <v>0.54175372653807585</v>
      </c>
      <c r="H250" s="120">
        <v>0.35211211810382759</v>
      </c>
      <c r="I250" s="120">
        <v>0.66636015985710872</v>
      </c>
      <c r="J250" s="120">
        <v>0.76433183877047872</v>
      </c>
      <c r="K250" s="100">
        <v>0.49924407408948457</v>
      </c>
      <c r="L250" s="101"/>
      <c r="M250" s="102">
        <v>249</v>
      </c>
      <c r="N250" s="123">
        <v>-0.37375423318142731</v>
      </c>
      <c r="O250" s="123">
        <v>-0.84634874402720728</v>
      </c>
      <c r="P250" s="123">
        <v>1.4665728209396711</v>
      </c>
      <c r="Q250" s="123">
        <v>1.0994590776884907</v>
      </c>
      <c r="R250" s="123">
        <v>0.4162632301500454</v>
      </c>
      <c r="S250" s="123">
        <v>0.10485288273626359</v>
      </c>
      <c r="T250" s="123">
        <v>-0.37962441297071781</v>
      </c>
      <c r="U250" s="120">
        <v>0.42988447365233518</v>
      </c>
      <c r="V250" s="120">
        <v>0.72030646929786069</v>
      </c>
      <c r="W250" s="94">
        <v>-1.8948263946772673E-3</v>
      </c>
      <c r="X250" s="56"/>
      <c r="Y250" s="95">
        <v>249</v>
      </c>
      <c r="Z250" s="120">
        <f>(幕後結果!$AB$2+幕後結果!$AB$4*幕後結果_最佳化!$N1251)*12/3</f>
        <v>-0.51232504148155122</v>
      </c>
      <c r="AA250" s="120">
        <f>(幕後結果!$AC$2+幕後結果!$AC$4*幕後結果_最佳化!$O1251)*12/3</f>
        <v>0.30099409939408694</v>
      </c>
      <c r="AB250" s="120">
        <f>(幕後結果!$AD$2+幕後結果!$AD$4*幕後結果_最佳化!$P1251)*12/3</f>
        <v>-2.4125593451389538E-2</v>
      </c>
      <c r="AC250" s="120">
        <f>(幕後結果!$AE$2+幕後結果!$AE$4*幕後結果_最佳化!$Q1251)*12/3</f>
        <v>1.2695672758361103</v>
      </c>
      <c r="AD250" s="120">
        <f>(幕後結果!$AF$2+幕後結果!$AF$4*幕後結果_最佳化!$R1251)*12/3</f>
        <v>-0.16111661574464353</v>
      </c>
      <c r="AE250" s="120">
        <f>(幕後結果!$AG$2+幕後結果!$AG$4*幕後結果_最佳化!$S1251)*12/3</f>
        <v>-0.74983875741551875</v>
      </c>
      <c r="AF250" s="120">
        <f>(幕後結果!$AH$2+幕後結果!$AH$4*幕後結果_最佳化!$T1251)*12/3</f>
        <v>0.34383520083087155</v>
      </c>
      <c r="AG250" s="120">
        <f>(幕後結果!$AI$2+幕後結果!$AI$4*幕後結果_最佳化!$U1251)*12/3</f>
        <v>1.3269859578560139E-2</v>
      </c>
      <c r="AH250" s="120">
        <f>(幕後結果!$AJ$2+幕後結果!$AJ$4*幕後結果_最佳化!$V1251)*12/3</f>
        <v>8.3478919529565987E-2</v>
      </c>
      <c r="AI250" s="96">
        <f>(幕後結果!$AK$2+幕後結果!$AK$4*幕後結果_最佳化!$W1251)*12/3</f>
        <v>0.87146666261229822</v>
      </c>
      <c r="AJ250" s="56"/>
      <c r="AK250" s="56"/>
      <c r="AL250" s="56"/>
      <c r="AM250" s="104">
        <v>249</v>
      </c>
      <c r="AN250" s="124">
        <f t="shared" si="40"/>
        <v>2.3313416434404314E-3</v>
      </c>
      <c r="AO250" s="124">
        <f t="shared" si="41"/>
        <v>0.17209694431130804</v>
      </c>
      <c r="AP250" s="124">
        <f t="shared" si="42"/>
        <v>0.12826743384577513</v>
      </c>
      <c r="AQ250" s="124">
        <f t="shared" si="43"/>
        <v>4.9412086820039619E-3</v>
      </c>
      <c r="AR250" s="124">
        <f t="shared" si="44"/>
        <v>0.14784110560039487</v>
      </c>
      <c r="AS250" s="124">
        <f t="shared" si="45"/>
        <v>0.16385926542619306</v>
      </c>
      <c r="AT250" s="124">
        <f t="shared" si="46"/>
        <v>0.11956780874903328</v>
      </c>
      <c r="AU250" s="124">
        <f t="shared" si="47"/>
        <v>2.5295600749769106E-2</v>
      </c>
      <c r="AV250" s="124">
        <f t="shared" si="48"/>
        <v>0.14808924510310553</v>
      </c>
      <c r="AW250" s="124">
        <f t="shared" si="49"/>
        <v>8.7710045888976546E-2</v>
      </c>
      <c r="AX250" s="124">
        <f t="shared" si="50"/>
        <v>1</v>
      </c>
      <c r="AY250" s="124">
        <f>SUMPRODUCT(AN250:AW250,幕後結果_最佳化!$Z$1005:$AI$1005)</f>
        <v>-0.23160476488918325</v>
      </c>
      <c r="AZ250" s="124">
        <f>(SUMPRODUCT(AN250:AW250,MMULT(AN250:AW250,幕後結果!$AB$9:$AK$18)))*252</f>
        <v>8.2990083369240908E-2</v>
      </c>
      <c r="BA250" s="124">
        <f t="shared" si="51"/>
        <v>0.28807999473972662</v>
      </c>
      <c r="BB250" s="119">
        <f t="shared" si="52"/>
        <v>-0.95287687413765654</v>
      </c>
      <c r="BC250" s="56"/>
      <c r="BD250" s="56"/>
    </row>
    <row r="251" spans="1:56">
      <c r="A251" s="91">
        <v>250</v>
      </c>
      <c r="B251" s="120">
        <v>0.91253780564331666</v>
      </c>
      <c r="C251" s="120">
        <v>0.71851782692046373</v>
      </c>
      <c r="D251" s="120">
        <v>0.17923981401957878</v>
      </c>
      <c r="E251" s="120">
        <v>0.44966926623331882</v>
      </c>
      <c r="F251" s="120">
        <v>0.92641328239609</v>
      </c>
      <c r="G251" s="120">
        <v>0.41237608130768555</v>
      </c>
      <c r="H251" s="120">
        <v>0.93603264918421769</v>
      </c>
      <c r="I251" s="120">
        <v>4.0159637373891055E-3</v>
      </c>
      <c r="J251" s="120">
        <v>0.28763853576717979</v>
      </c>
      <c r="K251" s="100">
        <v>0.17968764251477043</v>
      </c>
      <c r="L251" s="101"/>
      <c r="M251" s="102">
        <v>250</v>
      </c>
      <c r="N251" s="123">
        <v>1.3565495260664451</v>
      </c>
      <c r="O251" s="123">
        <v>0.57844407234407036</v>
      </c>
      <c r="P251" s="123">
        <v>-0.91826599003909859</v>
      </c>
      <c r="Q251" s="123">
        <v>-0.12649698882990307</v>
      </c>
      <c r="R251" s="123">
        <v>1.4495880326838066</v>
      </c>
      <c r="S251" s="123">
        <v>-0.22143702948417909</v>
      </c>
      <c r="T251" s="123">
        <v>1.5222969113977938</v>
      </c>
      <c r="U251" s="120">
        <v>-2.6507247241671155</v>
      </c>
      <c r="V251" s="120">
        <v>-0.56029670939530751</v>
      </c>
      <c r="W251" s="94">
        <v>-0.91655612381986262</v>
      </c>
      <c r="X251" s="56"/>
      <c r="Y251" s="95">
        <v>250</v>
      </c>
      <c r="Z251" s="120">
        <f>(幕後結果!$AB$2+幕後結果!$AB$4*幕後結果_最佳化!$N1252)*12/3</f>
        <v>1.6359342775471626</v>
      </c>
      <c r="AA251" s="120">
        <f>(幕後結果!$AC$2+幕後結果!$AC$4*幕後結果_最佳化!$O1252)*12/3</f>
        <v>2.9127331659399687</v>
      </c>
      <c r="AB251" s="120">
        <f>(幕後結果!$AD$2+幕後結果!$AD$4*幕後結果_最佳化!$P1252)*12/3</f>
        <v>-5.2343676019835472E-2</v>
      </c>
      <c r="AC251" s="120">
        <f>(幕後結果!$AE$2+幕後結果!$AE$4*幕後結果_最佳化!$Q1252)*12/3</f>
        <v>0.78430721214107191</v>
      </c>
      <c r="AD251" s="120">
        <f>(幕後結果!$AF$2+幕後結果!$AF$4*幕後結果_最佳化!$R1252)*12/3</f>
        <v>0.57472309690968104</v>
      </c>
      <c r="AE251" s="120">
        <f>(幕後結果!$AG$2+幕後結果!$AG$4*幕後結果_最佳化!$S1252)*12/3</f>
        <v>-0.28144895960894978</v>
      </c>
      <c r="AF251" s="120">
        <f>(幕後結果!$AH$2+幕後結果!$AH$4*幕後結果_最佳化!$T1252)*12/3</f>
        <v>2.2281811171653643</v>
      </c>
      <c r="AG251" s="120">
        <f>(幕後結果!$AI$2+幕後結果!$AI$4*幕後結果_最佳化!$U1252)*12/3</f>
        <v>-1.2257582131726459</v>
      </c>
      <c r="AH251" s="120">
        <f>(幕後結果!$AJ$2+幕後結果!$AJ$4*幕後結果_最佳化!$V1252)*12/3</f>
        <v>-2.1134044909416945</v>
      </c>
      <c r="AI251" s="96">
        <f>(幕後結果!$AK$2+幕後結果!$AK$4*幕後結果_最佳化!$W1252)*12/3</f>
        <v>4.2733942975935135E-2</v>
      </c>
      <c r="AJ251" s="56"/>
      <c r="AK251" s="56"/>
      <c r="AL251" s="56"/>
      <c r="AM251" s="104">
        <v>250</v>
      </c>
      <c r="AN251" s="124">
        <f t="shared" si="40"/>
        <v>0.10621870563266768</v>
      </c>
      <c r="AO251" s="124">
        <f t="shared" si="41"/>
        <v>0.14563702109826651</v>
      </c>
      <c r="AP251" s="124">
        <f t="shared" si="42"/>
        <v>0.15358477845468643</v>
      </c>
      <c r="AQ251" s="124">
        <f t="shared" si="43"/>
        <v>5.3478677717844397E-2</v>
      </c>
      <c r="AR251" s="124">
        <f t="shared" si="44"/>
        <v>1.0669387375606606E-2</v>
      </c>
      <c r="AS251" s="124">
        <f t="shared" si="45"/>
        <v>0.17315081526254397</v>
      </c>
      <c r="AT251" s="124">
        <f t="shared" si="46"/>
        <v>1.4935543954569821E-3</v>
      </c>
      <c r="AU251" s="124">
        <f t="shared" si="47"/>
        <v>0.2249859457020201</v>
      </c>
      <c r="AV251" s="124">
        <f t="shared" si="48"/>
        <v>1.4651853974455623E-2</v>
      </c>
      <c r="AW251" s="124">
        <f t="shared" si="49"/>
        <v>0.11612926038645184</v>
      </c>
      <c r="AX251" s="124">
        <f t="shared" si="50"/>
        <v>1.0000000000000002</v>
      </c>
      <c r="AY251" s="124">
        <f>SUMPRODUCT(AN251:AW251,幕後結果_最佳化!$Z$1005:$AI$1005)</f>
        <v>-8.8935504355681247E-2</v>
      </c>
      <c r="AZ251" s="124">
        <f>(SUMPRODUCT(AN251:AW251,MMULT(AN251:AW251,幕後結果!$AB$9:$AK$18)))*252</f>
        <v>7.258968431408809E-2</v>
      </c>
      <c r="BA251" s="124">
        <f t="shared" si="51"/>
        <v>0.26942472847548365</v>
      </c>
      <c r="BB251" s="119">
        <f t="shared" si="52"/>
        <v>-0.4893222129299748</v>
      </c>
      <c r="BC251" s="56"/>
      <c r="BD251" s="56"/>
    </row>
    <row r="252" spans="1:56">
      <c r="A252" s="91">
        <v>251</v>
      </c>
      <c r="B252" s="120">
        <v>0.70811244760851344</v>
      </c>
      <c r="C252" s="120">
        <v>0.76584124718998714</v>
      </c>
      <c r="D252" s="120">
        <v>0.16677594671044238</v>
      </c>
      <c r="E252" s="120">
        <v>0.66827492413926581</v>
      </c>
      <c r="F252" s="120">
        <v>0.59356649826885244</v>
      </c>
      <c r="G252" s="120">
        <v>0.42174652335289964</v>
      </c>
      <c r="H252" s="120">
        <v>0.22478660651936044</v>
      </c>
      <c r="I252" s="120">
        <v>1.4028952093830371E-2</v>
      </c>
      <c r="J252" s="120">
        <v>0.43492616019612762</v>
      </c>
      <c r="K252" s="100">
        <v>0.59800032749005028</v>
      </c>
      <c r="L252" s="101"/>
      <c r="M252" s="102">
        <v>251</v>
      </c>
      <c r="N252" s="123">
        <v>0.54787883164779627</v>
      </c>
      <c r="O252" s="123">
        <v>0.72521929809391394</v>
      </c>
      <c r="P252" s="123">
        <v>-0.96698427763851047</v>
      </c>
      <c r="Q252" s="123">
        <v>0.4351546856668157</v>
      </c>
      <c r="R252" s="123">
        <v>0.23672904140254644</v>
      </c>
      <c r="S252" s="123">
        <v>-0.19742745464503136</v>
      </c>
      <c r="T252" s="123">
        <v>-0.75612673680055698</v>
      </c>
      <c r="U252" s="120">
        <v>-2.196475817560068</v>
      </c>
      <c r="V252" s="120">
        <v>-0.16384607344614402</v>
      </c>
      <c r="W252" s="94">
        <v>0.24817456502805776</v>
      </c>
      <c r="X252" s="56"/>
      <c r="Y252" s="95">
        <v>251</v>
      </c>
      <c r="Z252" s="120">
        <f>(幕後結果!$AB$2+幕後結果!$AB$4*幕後結果_最佳化!$N1253)*12/3</f>
        <v>0.63192885594106052</v>
      </c>
      <c r="AA252" s="120">
        <f>(幕後結果!$AC$2+幕後結果!$AC$4*幕後結果_最佳化!$O1253)*12/3</f>
        <v>2.5313872028043303</v>
      </c>
      <c r="AB252" s="120">
        <f>(幕後結果!$AD$2+幕後結果!$AD$4*幕後結果_最佳化!$P1253)*12/3</f>
        <v>-0.91986312526369873</v>
      </c>
      <c r="AC252" s="120">
        <f>(幕後結果!$AE$2+幕後結果!$AE$4*幕後結果_最佳化!$Q1253)*12/3</f>
        <v>1.0305636327837386</v>
      </c>
      <c r="AD252" s="120">
        <f>(幕後結果!$AF$2+幕後結果!$AF$4*幕後結果_最佳化!$R1253)*12/3</f>
        <v>-0.11740206249261292</v>
      </c>
      <c r="AE252" s="120">
        <f>(幕後結果!$AG$2+幕後結果!$AG$4*幕後結果_最佳化!$S1253)*12/3</f>
        <v>-0.85810239451985548</v>
      </c>
      <c r="AF252" s="120">
        <f>(幕後結果!$AH$2+幕後結果!$AH$4*幕後結果_最佳化!$T1253)*12/3</f>
        <v>0.12815391950489319</v>
      </c>
      <c r="AG252" s="120">
        <f>(幕後結果!$AI$2+幕後結果!$AI$4*幕後結果_最佳化!$U1253)*12/3</f>
        <v>-1.0479001183368006</v>
      </c>
      <c r="AH252" s="120">
        <f>(幕後結果!$AJ$2+幕後結果!$AJ$4*幕後結果_最佳化!$V1253)*12/3</f>
        <v>-2.3950245416814164</v>
      </c>
      <c r="AI252" s="96">
        <f>(幕後結果!$AK$2+幕後結果!$AK$4*幕後結果_最佳化!$W1253)*12/3</f>
        <v>0.2334247035006701</v>
      </c>
      <c r="AJ252" s="56"/>
      <c r="AK252" s="56"/>
      <c r="AL252" s="56"/>
      <c r="AM252" s="104">
        <v>251</v>
      </c>
      <c r="AN252" s="124">
        <f t="shared" si="40"/>
        <v>0.17029761990488898</v>
      </c>
      <c r="AO252" s="124">
        <f t="shared" si="41"/>
        <v>6.1871245319663117E-3</v>
      </c>
      <c r="AP252" s="124">
        <f t="shared" si="42"/>
        <v>0.13925332926978901</v>
      </c>
      <c r="AQ252" s="124">
        <f t="shared" si="43"/>
        <v>2.9733079103062193E-2</v>
      </c>
      <c r="AR252" s="124">
        <f t="shared" si="44"/>
        <v>0.12571302756848368</v>
      </c>
      <c r="AS252" s="124">
        <f t="shared" si="45"/>
        <v>0.17409467309915103</v>
      </c>
      <c r="AT252" s="124">
        <f t="shared" si="46"/>
        <v>0.11557114596279883</v>
      </c>
      <c r="AU252" s="124">
        <f t="shared" si="47"/>
        <v>0.10714907334710709</v>
      </c>
      <c r="AV252" s="124">
        <f t="shared" si="48"/>
        <v>6.221691207805681E-2</v>
      </c>
      <c r="AW252" s="124">
        <f t="shared" si="49"/>
        <v>6.9784015134696037E-2</v>
      </c>
      <c r="AX252" s="124">
        <f t="shared" si="50"/>
        <v>1</v>
      </c>
      <c r="AY252" s="124">
        <f>SUMPRODUCT(AN252:AW252,幕後結果_最佳化!$Z$1005:$AI$1005)</f>
        <v>-0.36725135378166024</v>
      </c>
      <c r="AZ252" s="124">
        <f>(SUMPRODUCT(AN252:AW252,MMULT(AN252:AW252,幕後結果!$AB$9:$AK$18)))*252</f>
        <v>7.6193666098175766E-2</v>
      </c>
      <c r="BA252" s="124">
        <f t="shared" si="51"/>
        <v>0.27603200194574501</v>
      </c>
      <c r="BB252" s="119">
        <f t="shared" si="52"/>
        <v>-1.4858833428389104</v>
      </c>
      <c r="BC252" s="56"/>
      <c r="BD252" s="56"/>
    </row>
    <row r="253" spans="1:56">
      <c r="A253" s="91">
        <v>252</v>
      </c>
      <c r="B253" s="120">
        <v>0.56045067423371031</v>
      </c>
      <c r="C253" s="120">
        <v>0.52117112571502178</v>
      </c>
      <c r="D253" s="120">
        <v>0.22826166435282569</v>
      </c>
      <c r="E253" s="120">
        <v>0.37123194274432758</v>
      </c>
      <c r="F253" s="120">
        <v>0.6967580329183154</v>
      </c>
      <c r="G253" s="120">
        <v>0.33121689005672561</v>
      </c>
      <c r="H253" s="120">
        <v>0.58278315055988505</v>
      </c>
      <c r="I253" s="120">
        <v>0.26489575111415076</v>
      </c>
      <c r="J253" s="120">
        <v>0.14388532442614888</v>
      </c>
      <c r="K253" s="100">
        <v>0.27162099187587163</v>
      </c>
      <c r="L253" s="101"/>
      <c r="M253" s="102">
        <v>252</v>
      </c>
      <c r="N253" s="123">
        <v>0.15211193430086337</v>
      </c>
      <c r="O253" s="123">
        <v>5.3093075567240786E-2</v>
      </c>
      <c r="P253" s="123">
        <v>-0.74458385887253853</v>
      </c>
      <c r="Q253" s="123">
        <v>-0.3285922780388506</v>
      </c>
      <c r="R253" s="123">
        <v>0.51509886735616672</v>
      </c>
      <c r="S253" s="123">
        <v>-0.4365554461288414</v>
      </c>
      <c r="T253" s="123">
        <v>0.20901862526785267</v>
      </c>
      <c r="U253" s="120">
        <v>-0.6283243211581675</v>
      </c>
      <c r="V253" s="120">
        <v>-1.063024923514394</v>
      </c>
      <c r="W253" s="94">
        <v>-0.60791781441623471</v>
      </c>
      <c r="X253" s="56"/>
      <c r="Y253" s="95">
        <v>252</v>
      </c>
      <c r="Z253" s="120">
        <f>(幕後結果!$AB$2+幕後結果!$AB$4*幕後結果_最佳化!$N1254)*12/3</f>
        <v>0.14056430746536513</v>
      </c>
      <c r="AA253" s="120">
        <f>(幕後結果!$AC$2+幕後結果!$AC$4*幕後結果_最佳化!$O1254)*12/3</f>
        <v>1.5764384280975259</v>
      </c>
      <c r="AB253" s="120">
        <f>(幕後結果!$AD$2+幕後結果!$AD$4*幕後結果_最佳化!$P1254)*12/3</f>
        <v>-1.3945617293766617</v>
      </c>
      <c r="AC253" s="120">
        <f>(幕後結果!$AE$2+幕後結果!$AE$4*幕後結果_最佳化!$Q1254)*12/3</f>
        <v>0.2439492277659113</v>
      </c>
      <c r="AD253" s="120">
        <f>(幕後結果!$AF$2+幕後結果!$AF$4*幕後結果_最佳化!$R1254)*12/3</f>
        <v>-0.21442288874945384</v>
      </c>
      <c r="AE253" s="120">
        <f>(幕後結果!$AG$2+幕後結果!$AG$4*幕後結果_最佳化!$S1254)*12/3</f>
        <v>-1.2091621217685082</v>
      </c>
      <c r="AF253" s="120">
        <f>(幕後結果!$AH$2+幕後結果!$AH$4*幕後結果_最佳化!$T1254)*12/3</f>
        <v>0.47841048653331048</v>
      </c>
      <c r="AG253" s="120">
        <f>(幕後結果!$AI$2+幕後結果!$AI$4*幕後結果_最佳化!$U1254)*12/3</f>
        <v>-0.56365122146431845</v>
      </c>
      <c r="AH253" s="120">
        <f>(幕後結果!$AJ$2+幕後結果!$AJ$4*幕後結果_最佳化!$V1254)*12/3</f>
        <v>-3.3254222391857078</v>
      </c>
      <c r="AI253" s="96">
        <f>(幕後結果!$AK$2+幕後結果!$AK$4*幕後結果_最佳化!$W1254)*12/3</f>
        <v>0.25422772061356241</v>
      </c>
      <c r="AJ253" s="56"/>
      <c r="AK253" s="56"/>
      <c r="AL253" s="56"/>
      <c r="AM253" s="104">
        <v>252</v>
      </c>
      <c r="AN253" s="124">
        <f t="shared" si="40"/>
        <v>4.8187133575284688E-2</v>
      </c>
      <c r="AO253" s="124">
        <f t="shared" si="41"/>
        <v>4.1391828067069182E-2</v>
      </c>
      <c r="AP253" s="124">
        <f t="shared" si="42"/>
        <v>9.721213615484818E-2</v>
      </c>
      <c r="AQ253" s="124">
        <f t="shared" si="43"/>
        <v>9.847384851507468E-2</v>
      </c>
      <c r="AR253" s="124">
        <f t="shared" si="44"/>
        <v>0.14980281663983366</v>
      </c>
      <c r="AS253" s="124">
        <f t="shared" si="45"/>
        <v>8.7422879850218835E-2</v>
      </c>
      <c r="AT253" s="124">
        <f t="shared" si="46"/>
        <v>0.14983183764925789</v>
      </c>
      <c r="AU253" s="124">
        <f t="shared" si="47"/>
        <v>0.14063680276921611</v>
      </c>
      <c r="AV253" s="124">
        <f t="shared" si="48"/>
        <v>0.16646161873806778</v>
      </c>
      <c r="AW253" s="124">
        <f t="shared" si="49"/>
        <v>2.0579098041128917E-2</v>
      </c>
      <c r="AX253" s="124">
        <f t="shared" si="50"/>
        <v>0.99999999999999978</v>
      </c>
      <c r="AY253" s="124">
        <f>SUMPRODUCT(AN253:AW253,幕後結果_最佳化!$Z$1005:$AI$1005)</f>
        <v>-0.37557397378345603</v>
      </c>
      <c r="AZ253" s="124">
        <f>(SUMPRODUCT(AN253:AW253,MMULT(AN253:AW253,幕後結果!$AB$9:$AK$18)))*252</f>
        <v>6.4262147368169181E-2</v>
      </c>
      <c r="BA253" s="124">
        <f t="shared" si="51"/>
        <v>0.25349979757027258</v>
      </c>
      <c r="BB253" s="119">
        <f t="shared" si="52"/>
        <v>-1.6507862246613867</v>
      </c>
      <c r="BC253" s="56"/>
      <c r="BD253" s="56"/>
    </row>
    <row r="254" spans="1:56">
      <c r="A254" s="91">
        <v>253</v>
      </c>
      <c r="B254" s="120">
        <v>0.23493687591835521</v>
      </c>
      <c r="C254" s="120">
        <v>0.40270719477137518</v>
      </c>
      <c r="D254" s="120">
        <v>0.60349489282940483</v>
      </c>
      <c r="E254" s="120">
        <v>1.6396306295579199E-2</v>
      </c>
      <c r="F254" s="120">
        <v>0.86720495662432895</v>
      </c>
      <c r="G254" s="120">
        <v>2.3961061258784166E-2</v>
      </c>
      <c r="H254" s="120">
        <v>0.96906019471474814</v>
      </c>
      <c r="I254" s="120">
        <v>0.61637920480012953</v>
      </c>
      <c r="J254" s="120">
        <v>0.18198891011394114</v>
      </c>
      <c r="K254" s="100">
        <v>0.86892996352776986</v>
      </c>
      <c r="L254" s="101"/>
      <c r="M254" s="102">
        <v>253</v>
      </c>
      <c r="N254" s="123">
        <v>-0.72268448146272468</v>
      </c>
      <c r="O254" s="123">
        <v>-0.24634601868173808</v>
      </c>
      <c r="P254" s="123">
        <v>0.26240370787655459</v>
      </c>
      <c r="Q254" s="123">
        <v>-2.1346132701900995</v>
      </c>
      <c r="R254" s="123">
        <v>1.1132755899845408</v>
      </c>
      <c r="S254" s="123">
        <v>-1.9780583672526666</v>
      </c>
      <c r="T254" s="123">
        <v>1.8671574002662372</v>
      </c>
      <c r="U254" s="120">
        <v>0.29598492968721124</v>
      </c>
      <c r="V254" s="120">
        <v>-0.90781150233569186</v>
      </c>
      <c r="W254" s="94">
        <v>1.1213472674558422</v>
      </c>
      <c r="X254" s="56"/>
      <c r="Y254" s="95">
        <v>253</v>
      </c>
      <c r="Z254" s="120">
        <f>(幕後結果!$AB$2+幕後結果!$AB$4*幕後結果_最佳化!$N1255)*12/3</f>
        <v>-0.94553952972096456</v>
      </c>
      <c r="AA254" s="120">
        <f>(幕後結果!$AC$2+幕後結果!$AC$4*幕後結果_最佳化!$O1255)*12/3</f>
        <v>0.6906908502721113</v>
      </c>
      <c r="AB254" s="120">
        <f>(幕後結果!$AD$2+幕後結果!$AD$4*幕後結果_最佳化!$P1255)*12/3</f>
        <v>-1.414079044214553</v>
      </c>
      <c r="AC254" s="120">
        <f>(幕後結果!$AE$2+幕後結果!$AE$4*幕後結果_最佳化!$Q1255)*12/3</f>
        <v>-1.6214094675878166</v>
      </c>
      <c r="AD254" s="120">
        <f>(幕後結果!$AF$2+幕後結果!$AF$4*幕後結果_最佳化!$R1255)*12/3</f>
        <v>-0.32743584491441802</v>
      </c>
      <c r="AE254" s="120">
        <f>(幕後結果!$AG$2+幕後結果!$AG$4*幕後結果_最佳化!$S1255)*12/3</f>
        <v>-2.7722671626813322</v>
      </c>
      <c r="AF254" s="120">
        <f>(幕後結果!$AH$2+幕後結果!$AH$4*幕後結果_最佳化!$T1255)*12/3</f>
        <v>0.87278483384006389</v>
      </c>
      <c r="AG254" s="120">
        <f>(幕後結果!$AI$2+幕後結果!$AI$4*幕後結果_最佳化!$U1255)*12/3</f>
        <v>-0.46773872537837941</v>
      </c>
      <c r="AH254" s="120">
        <f>(幕後結果!$AJ$2+幕後結果!$AJ$4*幕後結果_最佳化!$V1255)*12/3</f>
        <v>-3.2186637130410154</v>
      </c>
      <c r="AI254" s="96">
        <f>(幕後結果!$AK$2+幕後結果!$AK$4*幕後結果_最佳化!$W1255)*12/3</f>
        <v>1.4700099925070562</v>
      </c>
      <c r="AJ254" s="56"/>
      <c r="AK254" s="56"/>
      <c r="AL254" s="56"/>
      <c r="AM254" s="104">
        <v>253</v>
      </c>
      <c r="AN254" s="124">
        <f t="shared" si="40"/>
        <v>7.8378128362357705E-2</v>
      </c>
      <c r="AO254" s="124">
        <f t="shared" si="41"/>
        <v>0.12623994104611108</v>
      </c>
      <c r="AP254" s="124">
        <f t="shared" si="42"/>
        <v>0.11915070177643432</v>
      </c>
      <c r="AQ254" s="124">
        <f t="shared" si="43"/>
        <v>9.2408811665846025E-2</v>
      </c>
      <c r="AR254" s="124">
        <f t="shared" si="44"/>
        <v>9.8632630009319391E-2</v>
      </c>
      <c r="AS254" s="124">
        <f t="shared" si="45"/>
        <v>9.5103366344293602E-2</v>
      </c>
      <c r="AT254" s="124">
        <f t="shared" si="46"/>
        <v>0.13795170282967126</v>
      </c>
      <c r="AU254" s="124">
        <f t="shared" si="47"/>
        <v>0.10395829305192784</v>
      </c>
      <c r="AV254" s="124">
        <f t="shared" si="48"/>
        <v>8.378835458065606E-2</v>
      </c>
      <c r="AW254" s="124">
        <f t="shared" si="49"/>
        <v>6.4388070333382647E-2</v>
      </c>
      <c r="AX254" s="124">
        <f t="shared" si="50"/>
        <v>1</v>
      </c>
      <c r="AY254" s="124">
        <f>SUMPRODUCT(AN254:AW254,幕後結果_最佳化!$Z$1005:$AI$1005)</f>
        <v>-9.5235461142273242E-2</v>
      </c>
      <c r="AZ254" s="124">
        <f>(SUMPRODUCT(AN254:AW254,MMULT(AN254:AW254,幕後結果!$AB$9:$AK$18)))*252</f>
        <v>6.9315982540841384E-2</v>
      </c>
      <c r="BA254" s="124">
        <f t="shared" si="51"/>
        <v>0.26327928619783475</v>
      </c>
      <c r="BB254" s="119">
        <f t="shared" si="52"/>
        <v>-0.52467272734276083</v>
      </c>
      <c r="BC254" s="56"/>
      <c r="BD254" s="56"/>
    </row>
    <row r="255" spans="1:56">
      <c r="A255" s="91">
        <v>254</v>
      </c>
      <c r="B255" s="120">
        <v>0.58461952446444077</v>
      </c>
      <c r="C255" s="120">
        <v>8.3188394222625028E-2</v>
      </c>
      <c r="D255" s="120">
        <v>0.30475257409257339</v>
      </c>
      <c r="E255" s="120">
        <v>0.2936993879874914</v>
      </c>
      <c r="F255" s="120">
        <v>0.10213512638156175</v>
      </c>
      <c r="G255" s="120">
        <v>0.18628282059642531</v>
      </c>
      <c r="H255" s="120">
        <v>0.69615439815726865</v>
      </c>
      <c r="I255" s="120">
        <v>2.3924251022480636E-2</v>
      </c>
      <c r="J255" s="120">
        <v>7.4331377091007678E-2</v>
      </c>
      <c r="K255" s="100">
        <v>0.42209267409370499</v>
      </c>
      <c r="L255" s="101"/>
      <c r="M255" s="102">
        <v>254</v>
      </c>
      <c r="N255" s="123">
        <v>0.21372572258078687</v>
      </c>
      <c r="O255" s="123">
        <v>-1.3839401273884429</v>
      </c>
      <c r="P255" s="123">
        <v>-0.51077995289229217</v>
      </c>
      <c r="Q255" s="123">
        <v>-0.54260938483560262</v>
      </c>
      <c r="R255" s="123">
        <v>-1.2694790644975391</v>
      </c>
      <c r="S255" s="123">
        <v>-0.89167782766464365</v>
      </c>
      <c r="T255" s="123">
        <v>0.51337189175153808</v>
      </c>
      <c r="U255" s="120">
        <v>-1.9787114591698443</v>
      </c>
      <c r="V255" s="120">
        <v>-1.4442710204095444</v>
      </c>
      <c r="W255" s="94">
        <v>-0.19654278483401089</v>
      </c>
      <c r="X255" s="56"/>
      <c r="Y255" s="95">
        <v>254</v>
      </c>
      <c r="Z255" s="120">
        <f>(幕後結果!$AB$2+幕後結果!$AB$4*幕後結果_最佳化!$N1256)*12/3</f>
        <v>0.21706093075799615</v>
      </c>
      <c r="AA255" s="120">
        <f>(幕後結果!$AC$2+幕後結果!$AC$4*幕後結果_最佳化!$O1256)*12/3</f>
        <v>0.1329601004559946</v>
      </c>
      <c r="AB255" s="120">
        <f>(幕後結果!$AD$2+幕後結果!$AD$4*幕後結果_最佳化!$P1256)*12/3</f>
        <v>-1.6775259564722835</v>
      </c>
      <c r="AC255" s="120">
        <f>(幕後結果!$AE$2+幕後結果!$AE$4*幕後結果_最佳化!$Q1256)*12/3</f>
        <v>7.9165973555017977E-2</v>
      </c>
      <c r="AD255" s="120">
        <f>(幕後結果!$AF$2+幕後結果!$AF$4*幕後結果_最佳化!$R1256)*12/3</f>
        <v>-1.5009874897734108</v>
      </c>
      <c r="AE255" s="120">
        <f>(幕後結果!$AG$2+幕後結果!$AG$4*幕後結果_最佳化!$S1256)*12/3</f>
        <v>-2.1818702319565335</v>
      </c>
      <c r="AF255" s="120">
        <f>(幕後結果!$AH$2+幕後結果!$AH$4*幕後結果_最佳化!$T1256)*12/3</f>
        <v>0.16349731604276108</v>
      </c>
      <c r="AG255" s="120">
        <f>(幕後結果!$AI$2+幕後結果!$AI$4*幕後結果_最佳化!$U1256)*12/3</f>
        <v>-1.4231980586139084</v>
      </c>
      <c r="AH255" s="120">
        <f>(幕後結果!$AJ$2+幕後結果!$AJ$4*幕後結果_最佳化!$V1256)*12/3</f>
        <v>-4.3449170146481944</v>
      </c>
      <c r="AI255" s="96">
        <f>(幕後結果!$AK$2+幕後結果!$AK$4*幕後結果_最佳化!$W1256)*12/3</f>
        <v>-0.39082915749633051</v>
      </c>
      <c r="AJ255" s="56"/>
      <c r="AK255" s="56"/>
      <c r="AL255" s="56"/>
      <c r="AM255" s="104">
        <v>254</v>
      </c>
      <c r="AN255" s="124">
        <f t="shared" si="40"/>
        <v>0.21002605372065331</v>
      </c>
      <c r="AO255" s="124">
        <f t="shared" si="41"/>
        <v>8.5214889272743496E-2</v>
      </c>
      <c r="AP255" s="124">
        <f t="shared" si="42"/>
        <v>0.19666790039171178</v>
      </c>
      <c r="AQ255" s="124">
        <f t="shared" si="43"/>
        <v>0.1138887348353441</v>
      </c>
      <c r="AR255" s="124">
        <f t="shared" si="44"/>
        <v>6.7765454321123714E-2</v>
      </c>
      <c r="AS255" s="124">
        <f t="shared" si="45"/>
        <v>6.377289459933963E-2</v>
      </c>
      <c r="AT255" s="124">
        <f t="shared" si="46"/>
        <v>9.1823437425141378E-3</v>
      </c>
      <c r="AU255" s="124">
        <f t="shared" si="47"/>
        <v>0.16376073294421592</v>
      </c>
      <c r="AV255" s="124">
        <f t="shared" si="48"/>
        <v>5.2478380826143804E-2</v>
      </c>
      <c r="AW255" s="124">
        <f t="shared" si="49"/>
        <v>3.7242615346210282E-2</v>
      </c>
      <c r="AX255" s="124">
        <f t="shared" si="50"/>
        <v>1</v>
      </c>
      <c r="AY255" s="124">
        <f>SUMPRODUCT(AN255:AW255,幕後結果_最佳化!$Z$1005:$AI$1005)</f>
        <v>-0.21521354742834375</v>
      </c>
      <c r="AZ255" s="124">
        <f>(SUMPRODUCT(AN255:AW255,MMULT(AN255:AW255,幕後結果!$AB$9:$AK$18)))*252</f>
        <v>9.050867842948597E-2</v>
      </c>
      <c r="BA255" s="124">
        <f t="shared" si="51"/>
        <v>0.30084660282191317</v>
      </c>
      <c r="BB255" s="119">
        <f t="shared" si="52"/>
        <v>-0.85795732777855116</v>
      </c>
      <c r="BC255" s="56"/>
      <c r="BD255" s="56"/>
    </row>
    <row r="256" spans="1:56">
      <c r="A256" s="91">
        <v>255</v>
      </c>
      <c r="B256" s="120">
        <v>0.62928991880044483</v>
      </c>
      <c r="C256" s="120">
        <v>0.77198379497374003</v>
      </c>
      <c r="D256" s="120">
        <v>0.14519470719400651</v>
      </c>
      <c r="E256" s="120">
        <v>0.3890866473456116</v>
      </c>
      <c r="F256" s="120">
        <v>0.7703168838035519</v>
      </c>
      <c r="G256" s="120">
        <v>0.10230754316459678</v>
      </c>
      <c r="H256" s="120">
        <v>0.56447732721068911</v>
      </c>
      <c r="I256" s="120">
        <v>0.89012286360990966</v>
      </c>
      <c r="J256" s="120">
        <v>0.87367456361227092</v>
      </c>
      <c r="K256" s="100">
        <v>0.84019616002702358</v>
      </c>
      <c r="L256" s="101"/>
      <c r="M256" s="102">
        <v>255</v>
      </c>
      <c r="N256" s="123">
        <v>0.32997326607313154</v>
      </c>
      <c r="O256" s="123">
        <v>0.74539591931219107</v>
      </c>
      <c r="P256" s="123">
        <v>-1.0572677344949304</v>
      </c>
      <c r="Q256" s="123">
        <v>-0.28170033878602407</v>
      </c>
      <c r="R256" s="123">
        <v>0.73989084092328083</v>
      </c>
      <c r="S256" s="123">
        <v>-1.2685122291706725</v>
      </c>
      <c r="T256" s="123">
        <v>0.16233082014389527</v>
      </c>
      <c r="U256" s="120">
        <v>1.2271817882744045</v>
      </c>
      <c r="V256" s="120">
        <v>1.1439343292777755</v>
      </c>
      <c r="W256" s="94">
        <v>0.99526441529261611</v>
      </c>
      <c r="X256" s="56"/>
      <c r="Y256" s="95">
        <v>255</v>
      </c>
      <c r="Z256" s="120">
        <f>(幕後結果!$AB$2+幕後結果!$AB$4*幕後結果_最佳化!$N1257)*12/3</f>
        <v>0.36138811451801861</v>
      </c>
      <c r="AA256" s="120">
        <f>(幕後結果!$AC$2+幕後結果!$AC$4*幕後結果_最佳化!$O1257)*12/3</f>
        <v>2.4086212226787387</v>
      </c>
      <c r="AB256" s="120">
        <f>(幕後結果!$AD$2+幕後結果!$AD$4*幕後結果_最佳化!$P1257)*12/3</f>
        <v>-1.2423461395436508</v>
      </c>
      <c r="AC256" s="120">
        <f>(幕後結果!$AE$2+幕後結果!$AE$4*幕後結果_最佳化!$Q1257)*12/3</f>
        <v>0.34289660862369026</v>
      </c>
      <c r="AD256" s="120">
        <f>(幕後結果!$AF$2+幕後結果!$AF$4*幕後結果_最佳化!$R1257)*12/3</f>
        <v>2.9986298840184944E-2</v>
      </c>
      <c r="AE256" s="120">
        <f>(幕後結果!$AG$2+幕後結果!$AG$4*幕後結果_最佳化!$S1257)*12/3</f>
        <v>-1.9030196729375823</v>
      </c>
      <c r="AF256" s="120">
        <f>(幕後結果!$AH$2+幕後結果!$AH$4*幕後結果_最佳化!$T1257)*12/3</f>
        <v>0.45898859018457494</v>
      </c>
      <c r="AG256" s="120">
        <f>(幕後結果!$AI$2+幕後結果!$AI$4*幕後結果_最佳化!$U1257)*12/3</f>
        <v>0.16195938003746391</v>
      </c>
      <c r="AH256" s="120">
        <f>(幕後結果!$AJ$2+幕後結果!$AJ$4*幕後結果_最佳化!$V1257)*12/3</f>
        <v>-0.45242039950566526</v>
      </c>
      <c r="AI256" s="96">
        <f>(幕後結果!$AK$2+幕後結果!$AK$4*幕後結果_最佳化!$W1257)*12/3</f>
        <v>1.6009257841340883</v>
      </c>
      <c r="AJ256" s="56"/>
      <c r="AK256" s="56"/>
      <c r="AL256" s="56"/>
      <c r="AM256" s="104">
        <v>255</v>
      </c>
      <c r="AN256" s="124">
        <f t="shared" si="40"/>
        <v>7.5189906806529039E-2</v>
      </c>
      <c r="AO256" s="124">
        <f t="shared" si="41"/>
        <v>9.3703616223088954E-2</v>
      </c>
      <c r="AP256" s="124">
        <f t="shared" si="42"/>
        <v>6.5218690690343945E-2</v>
      </c>
      <c r="AQ256" s="124">
        <f t="shared" si="43"/>
        <v>5.8509239813816644E-2</v>
      </c>
      <c r="AR256" s="124">
        <f t="shared" si="44"/>
        <v>0.10909254910877449</v>
      </c>
      <c r="AS256" s="124">
        <f t="shared" si="45"/>
        <v>0.11813548035564005</v>
      </c>
      <c r="AT256" s="124">
        <f t="shared" si="46"/>
        <v>1.9049722259831718E-3</v>
      </c>
      <c r="AU256" s="124">
        <f t="shared" si="47"/>
        <v>0.16659793956780475</v>
      </c>
      <c r="AV256" s="124">
        <f t="shared" si="48"/>
        <v>0.18027509104893757</v>
      </c>
      <c r="AW256" s="124">
        <f t="shared" si="49"/>
        <v>0.13137251415908135</v>
      </c>
      <c r="AX256" s="124">
        <f t="shared" si="50"/>
        <v>1</v>
      </c>
      <c r="AY256" s="124">
        <f>SUMPRODUCT(AN256:AW256,幕後結果_最佳化!$Z$1005:$AI$1005)</f>
        <v>-0.32586951968339162</v>
      </c>
      <c r="AZ256" s="124">
        <f>(SUMPRODUCT(AN256:AW256,MMULT(AN256:AW256,幕後結果!$AB$9:$AK$18)))*252</f>
        <v>6.0422982479047538E-2</v>
      </c>
      <c r="BA256" s="124">
        <f t="shared" si="51"/>
        <v>0.2458108672924115</v>
      </c>
      <c r="BB256" s="119">
        <f t="shared" si="52"/>
        <v>-1.500216502815195</v>
      </c>
      <c r="BC256" s="56"/>
      <c r="BD256" s="56"/>
    </row>
    <row r="257" spans="1:56">
      <c r="A257" s="91">
        <v>256</v>
      </c>
      <c r="B257" s="120">
        <v>0.82681452364124097</v>
      </c>
      <c r="C257" s="120">
        <v>0.17221924036496095</v>
      </c>
      <c r="D257" s="120">
        <v>0.29299605524127537</v>
      </c>
      <c r="E257" s="120">
        <v>0.19476636696519289</v>
      </c>
      <c r="F257" s="120">
        <v>0.64606473531519315</v>
      </c>
      <c r="G257" s="120">
        <v>0.97958668663699044</v>
      </c>
      <c r="H257" s="120">
        <v>0.74588631297023156</v>
      </c>
      <c r="I257" s="120">
        <v>0.55230017648084773</v>
      </c>
      <c r="J257" s="120">
        <v>0.93294088691083998</v>
      </c>
      <c r="K257" s="100">
        <v>4.0216874913034051E-2</v>
      </c>
      <c r="L257" s="101"/>
      <c r="M257" s="102">
        <v>256</v>
      </c>
      <c r="N257" s="123">
        <v>0.94165177504095854</v>
      </c>
      <c r="O257" s="123">
        <v>-0.94543178623051549</v>
      </c>
      <c r="P257" s="123">
        <v>-0.54465312378820663</v>
      </c>
      <c r="Q257" s="123">
        <v>-0.86046506326124461</v>
      </c>
      <c r="R257" s="123">
        <v>0.37471756257044986</v>
      </c>
      <c r="S257" s="123">
        <v>2.0452864404983035</v>
      </c>
      <c r="T257" s="123">
        <v>0.66160036423013358</v>
      </c>
      <c r="U257" s="120">
        <v>0.13147489249421826</v>
      </c>
      <c r="V257" s="120">
        <v>1.4980578297975236</v>
      </c>
      <c r="W257" s="94">
        <v>-1.7481748807165409</v>
      </c>
      <c r="X257" s="56"/>
      <c r="Y257" s="95">
        <v>256</v>
      </c>
      <c r="Z257" s="120">
        <f>(幕後結果!$AB$2+幕後結果!$AB$4*幕後結果_最佳化!$N1258)*12/3</f>
        <v>1.120817810094078</v>
      </c>
      <c r="AA257" s="120">
        <f>(幕後結果!$AC$2+幕後結果!$AC$4*幕後結果_最佳化!$O1258)*12/3</f>
        <v>1.065540277667375</v>
      </c>
      <c r="AB257" s="120">
        <f>(幕後結果!$AD$2+幕後結果!$AD$4*幕後結果_最佳化!$P1258)*12/3</f>
        <v>-0.74191479957780482</v>
      </c>
      <c r="AC257" s="120">
        <f>(幕後結果!$AE$2+幕後結果!$AE$4*幕後結果_最佳化!$Q1258)*12/3</f>
        <v>1.9358028389210469E-2</v>
      </c>
      <c r="AD257" s="120">
        <f>(幕後結果!$AF$2+幕後結果!$AF$4*幕後結果_最佳化!$R1258)*12/3</f>
        <v>-0.43968222261862561</v>
      </c>
      <c r="AE257" s="120">
        <f>(幕後結果!$AG$2+幕後結果!$AG$4*幕後結果_最佳化!$S1258)*12/3</f>
        <v>1.5545713839611797</v>
      </c>
      <c r="AF257" s="120">
        <f>(幕後結果!$AH$2+幕後結果!$AH$4*幕後結果_最佳化!$T1258)*12/3</f>
        <v>1.2732775785500419</v>
      </c>
      <c r="AG257" s="120">
        <f>(幕後結果!$AI$2+幕後結果!$AI$4*幕後結果_最佳化!$U1258)*12/3</f>
        <v>-0.25843164000214552</v>
      </c>
      <c r="AH257" s="120">
        <f>(幕後結果!$AJ$2+幕後結果!$AJ$4*幕後結果_最佳化!$V1258)*12/3</f>
        <v>1.4357748210182999</v>
      </c>
      <c r="AI257" s="96">
        <f>(幕後結果!$AK$2+幕後結果!$AK$4*幕後結果_最佳化!$W1258)*12/3</f>
        <v>-0.16488188029746031</v>
      </c>
      <c r="AJ257" s="56"/>
      <c r="AK257" s="56"/>
      <c r="AL257" s="56"/>
      <c r="AM257" s="104">
        <v>256</v>
      </c>
      <c r="AN257" s="124">
        <f t="shared" si="40"/>
        <v>0.12515642914497954</v>
      </c>
      <c r="AO257" s="124">
        <f t="shared" si="41"/>
        <v>0.1039139794059749</v>
      </c>
      <c r="AP257" s="124">
        <f t="shared" si="42"/>
        <v>0.10170479494823746</v>
      </c>
      <c r="AQ257" s="124">
        <f t="shared" si="43"/>
        <v>2.4817931198716947E-2</v>
      </c>
      <c r="AR257" s="124">
        <f t="shared" si="44"/>
        <v>0.18145197123172419</v>
      </c>
      <c r="AS257" s="124">
        <f t="shared" si="45"/>
        <v>0.12226534745438228</v>
      </c>
      <c r="AT257" s="124">
        <f t="shared" si="46"/>
        <v>5.2421461676310493E-3</v>
      </c>
      <c r="AU257" s="124">
        <f t="shared" si="47"/>
        <v>0.12454475107387536</v>
      </c>
      <c r="AV257" s="124">
        <f t="shared" si="48"/>
        <v>0.18306503074618061</v>
      </c>
      <c r="AW257" s="124">
        <f t="shared" si="49"/>
        <v>2.7837618628297759E-2</v>
      </c>
      <c r="AX257" s="124">
        <f t="shared" si="50"/>
        <v>1</v>
      </c>
      <c r="AY257" s="124">
        <f>SUMPRODUCT(AN257:AW257,幕後結果_最佳化!$Z$1005:$AI$1005)</f>
        <v>-0.45936789023648794</v>
      </c>
      <c r="AZ257" s="124">
        <f>(SUMPRODUCT(AN257:AW257,MMULT(AN257:AW257,幕後結果!$AB$9:$AK$18)))*252</f>
        <v>7.801638674726441E-2</v>
      </c>
      <c r="BA257" s="124">
        <f t="shared" si="51"/>
        <v>0.27931413631834751</v>
      </c>
      <c r="BB257" s="119">
        <f t="shared" si="52"/>
        <v>-1.7982186539389098</v>
      </c>
      <c r="BC257" s="56"/>
      <c r="BD257" s="56"/>
    </row>
    <row r="258" spans="1:56">
      <c r="A258" s="91">
        <v>257</v>
      </c>
      <c r="B258" s="120">
        <v>0.93801811623617559</v>
      </c>
      <c r="C258" s="120">
        <v>0.58054351409149607</v>
      </c>
      <c r="D258" s="120">
        <v>0.38475745632627767</v>
      </c>
      <c r="E258" s="120">
        <v>0.46576136576581861</v>
      </c>
      <c r="F258" s="120">
        <v>0.43537174361785858</v>
      </c>
      <c r="G258" s="120">
        <v>0.30356298800699233</v>
      </c>
      <c r="H258" s="120">
        <v>0.92390196069309183</v>
      </c>
      <c r="I258" s="120">
        <v>0.7824944288839375</v>
      </c>
      <c r="J258" s="120">
        <v>0.91627166116934378</v>
      </c>
      <c r="K258" s="100">
        <v>0.30009433327718171</v>
      </c>
      <c r="L258" s="101"/>
      <c r="M258" s="102">
        <v>257</v>
      </c>
      <c r="N258" s="123">
        <v>1.5383471069446188</v>
      </c>
      <c r="O258" s="123">
        <v>0.20328411358265142</v>
      </c>
      <c r="P258" s="123">
        <v>-0.29300947072814743</v>
      </c>
      <c r="Q258" s="123">
        <v>-8.5929159215703502E-2</v>
      </c>
      <c r="R258" s="123">
        <v>-0.16271417304726568</v>
      </c>
      <c r="S258" s="123">
        <v>-0.51418024803485329</v>
      </c>
      <c r="T258" s="123">
        <v>1.4318174266223385</v>
      </c>
      <c r="U258" s="120">
        <v>0.78064529739748689</v>
      </c>
      <c r="V258" s="120">
        <v>1.3804222360768041</v>
      </c>
      <c r="W258" s="94">
        <v>-0.52412921971984383</v>
      </c>
      <c r="X258" s="56"/>
      <c r="Y258" s="95">
        <v>257</v>
      </c>
      <c r="Z258" s="120">
        <f>(幕後結果!$AB$2+幕後結果!$AB$4*幕後結果_最佳化!$N1259)*12/3</f>
        <v>1.8616451362394979</v>
      </c>
      <c r="AA258" s="120">
        <f>(幕後結果!$AC$2+幕後結果!$AC$4*幕後結果_最佳化!$O1259)*12/3</f>
        <v>2.6450976481591226</v>
      </c>
      <c r="AB258" s="120">
        <f>(幕後結果!$AD$2+幕後結果!$AD$4*幕後結果_最佳化!$P1259)*12/3</f>
        <v>0.64373970490349408</v>
      </c>
      <c r="AC258" s="120">
        <f>(幕後結果!$AE$2+幕後結果!$AE$4*幕後結果_最佳化!$Q1259)*12/3</f>
        <v>0.85821307961800086</v>
      </c>
      <c r="AD258" s="120">
        <f>(幕後結果!$AF$2+幕後結果!$AF$4*幕後結果_最佳化!$R1259)*12/3</f>
        <v>-0.42472598725328603</v>
      </c>
      <c r="AE258" s="120">
        <f>(幕後結果!$AG$2+幕後結果!$AG$4*幕後結果_最佳化!$S1259)*12/3</f>
        <v>-0.80704448358690561</v>
      </c>
      <c r="AF258" s="120">
        <f>(幕後結果!$AH$2+幕後結果!$AH$4*幕後結果_最佳化!$T1259)*12/3</f>
        <v>1.9768950676276702</v>
      </c>
      <c r="AG258" s="120">
        <f>(幕後結果!$AI$2+幕後結果!$AI$4*幕後結果_最佳化!$U1259)*12/3</f>
        <v>-0.11752718601406326</v>
      </c>
      <c r="AH258" s="120">
        <f>(幕後結果!$AJ$2+幕後結果!$AJ$4*幕後結果_最佳化!$V1259)*12/3</f>
        <v>0.67772110046520062</v>
      </c>
      <c r="AI258" s="96">
        <f>(幕後結果!$AK$2+幕後結果!$AK$4*幕後結果_最佳化!$W1259)*12/3</f>
        <v>0.82491240477007255</v>
      </c>
      <c r="AJ258" s="56"/>
      <c r="AK258" s="56"/>
      <c r="AL258" s="56"/>
      <c r="AM258" s="104">
        <v>257</v>
      </c>
      <c r="AN258" s="124">
        <f t="shared" si="40"/>
        <v>0.13885795971040291</v>
      </c>
      <c r="AO258" s="124">
        <f t="shared" si="41"/>
        <v>7.2656100299818241E-2</v>
      </c>
      <c r="AP258" s="124">
        <f t="shared" si="42"/>
        <v>5.5083998314767534E-2</v>
      </c>
      <c r="AQ258" s="124">
        <f t="shared" si="43"/>
        <v>7.8964444667805805E-2</v>
      </c>
      <c r="AR258" s="124">
        <f t="shared" si="44"/>
        <v>7.728025661442682E-2</v>
      </c>
      <c r="AS258" s="124">
        <f t="shared" si="45"/>
        <v>8.5462022697784273E-2</v>
      </c>
      <c r="AT258" s="124">
        <f t="shared" si="46"/>
        <v>0.14170696718098152</v>
      </c>
      <c r="AU258" s="124">
        <f t="shared" si="47"/>
        <v>0.16157787102028973</v>
      </c>
      <c r="AV258" s="124">
        <f t="shared" si="48"/>
        <v>7.35761219113409E-2</v>
      </c>
      <c r="AW258" s="124">
        <f t="shared" si="49"/>
        <v>0.11483425758238226</v>
      </c>
      <c r="AX258" s="124">
        <f t="shared" si="50"/>
        <v>1</v>
      </c>
      <c r="AY258" s="124">
        <f>SUMPRODUCT(AN258:AW258,幕後結果_最佳化!$Z$1005:$AI$1005)</f>
        <v>-7.3125489463803608E-2</v>
      </c>
      <c r="AZ258" s="124">
        <f>(SUMPRODUCT(AN258:AW258,MMULT(AN258:AW258,幕後結果!$AB$9:$AK$18)))*252</f>
        <v>5.5060362983653695E-2</v>
      </c>
      <c r="BA258" s="124">
        <f t="shared" si="51"/>
        <v>0.23464944701331322</v>
      </c>
      <c r="BB258" s="119">
        <f t="shared" si="52"/>
        <v>-0.49446308500024172</v>
      </c>
      <c r="BC258" s="56"/>
      <c r="BD258" s="56"/>
    </row>
    <row r="259" spans="1:56">
      <c r="A259" s="91">
        <v>258</v>
      </c>
      <c r="B259" s="120">
        <v>0.76562139228423454</v>
      </c>
      <c r="C259" s="120">
        <v>0.83944733080355749</v>
      </c>
      <c r="D259" s="120">
        <v>0.34359892639556455</v>
      </c>
      <c r="E259" s="120">
        <v>0.94312960442177207</v>
      </c>
      <c r="F259" s="120">
        <v>0.98015680888980361</v>
      </c>
      <c r="G259" s="120">
        <v>0.57616636792979303</v>
      </c>
      <c r="H259" s="120">
        <v>0.98279765890512838</v>
      </c>
      <c r="I259" s="120">
        <v>0.43235327322281414</v>
      </c>
      <c r="J259" s="120">
        <v>0.57652108920189304</v>
      </c>
      <c r="K259" s="100">
        <v>0.28099512205616239</v>
      </c>
      <c r="L259" s="101"/>
      <c r="M259" s="102">
        <v>258</v>
      </c>
      <c r="N259" s="123">
        <v>0.72450262624743822</v>
      </c>
      <c r="O259" s="123">
        <v>0.992188998007977</v>
      </c>
      <c r="P259" s="123">
        <v>-0.40266069462548071</v>
      </c>
      <c r="Q259" s="123">
        <v>1.5816005379009115</v>
      </c>
      <c r="R259" s="123">
        <v>2.0569983745756928</v>
      </c>
      <c r="S259" s="123">
        <v>0.19209567312885492</v>
      </c>
      <c r="T259" s="123">
        <v>2.1152965282290461</v>
      </c>
      <c r="U259" s="120">
        <v>-0.17038604462474446</v>
      </c>
      <c r="V259" s="120">
        <v>0.19300146392841255</v>
      </c>
      <c r="W259" s="94">
        <v>-0.57988785831228007</v>
      </c>
      <c r="X259" s="56"/>
      <c r="Y259" s="95">
        <v>258</v>
      </c>
      <c r="Z259" s="120">
        <f>(幕後結果!$AB$2+幕後結果!$AB$4*幕後結果_最佳化!$N1260)*12/3</f>
        <v>0.8512161982258778</v>
      </c>
      <c r="AA259" s="120">
        <f>(幕後結果!$AC$2+幕後結果!$AC$4*幕後結果_最佳化!$O1260)*12/3</f>
        <v>2.9234955600775048</v>
      </c>
      <c r="AB259" s="120">
        <f>(幕後結果!$AD$2+幕後結果!$AD$4*幕後結果_最佳化!$P1260)*12/3</f>
        <v>-2.7539473286699701E-2</v>
      </c>
      <c r="AC259" s="120">
        <f>(幕後結果!$AE$2+幕後結果!$AE$4*幕後結果_最佳化!$Q1260)*12/3</f>
        <v>2.0637806091232362</v>
      </c>
      <c r="AD259" s="120">
        <f>(幕後結果!$AF$2+幕後結果!$AF$4*幕後結果_最佳化!$R1260)*12/3</f>
        <v>1.2583623931082748</v>
      </c>
      <c r="AE259" s="120">
        <f>(幕後結果!$AG$2+幕後結果!$AG$4*幕後結果_最佳化!$S1260)*12/3</f>
        <v>4.7786565099236067E-2</v>
      </c>
      <c r="AF259" s="120">
        <f>(幕後結果!$AH$2+幕後結果!$AH$4*幕後結果_最佳化!$T1260)*12/3</f>
        <v>3.3112253249181287</v>
      </c>
      <c r="AG259" s="120">
        <f>(幕後結果!$AI$2+幕後結果!$AI$4*幕後結果_最佳化!$U1260)*12/3</f>
        <v>1.742482882225066E-2</v>
      </c>
      <c r="AH259" s="120">
        <f>(幕後結果!$AJ$2+幕後結果!$AJ$4*幕後結果_最佳化!$V1260)*12/3</f>
        <v>-0.47491788765524201</v>
      </c>
      <c r="AI259" s="96">
        <f>(幕後結果!$AK$2+幕後結果!$AK$4*幕後結果_最佳化!$W1260)*12/3</f>
        <v>1.1804090384359545</v>
      </c>
      <c r="AJ259" s="56"/>
      <c r="AK259" s="56"/>
      <c r="AL259" s="56"/>
      <c r="AM259" s="104">
        <v>258</v>
      </c>
      <c r="AN259" s="124">
        <f t="shared" si="40"/>
        <v>4.1240454669467311E-2</v>
      </c>
      <c r="AO259" s="124">
        <f t="shared" si="41"/>
        <v>8.9737439327915156E-2</v>
      </c>
      <c r="AP259" s="124">
        <f t="shared" si="42"/>
        <v>0.12394741760535556</v>
      </c>
      <c r="AQ259" s="124">
        <f t="shared" si="43"/>
        <v>0.12271743704859824</v>
      </c>
      <c r="AR259" s="124">
        <f t="shared" si="44"/>
        <v>0.21905423329837614</v>
      </c>
      <c r="AS259" s="124">
        <f t="shared" si="45"/>
        <v>7.5809141485533402E-2</v>
      </c>
      <c r="AT259" s="124">
        <f t="shared" si="46"/>
        <v>6.6592318407025203E-2</v>
      </c>
      <c r="AU259" s="124">
        <f t="shared" si="47"/>
        <v>0.13207740999826964</v>
      </c>
      <c r="AV259" s="124">
        <f t="shared" si="48"/>
        <v>3.7878380833432132E-2</v>
      </c>
      <c r="AW259" s="124">
        <f t="shared" si="49"/>
        <v>9.0945767326027133E-2</v>
      </c>
      <c r="AX259" s="124">
        <f t="shared" si="50"/>
        <v>0.99999999999999978</v>
      </c>
      <c r="AY259" s="124">
        <f>SUMPRODUCT(AN259:AW259,幕後結果_最佳化!$Z$1005:$AI$1005)</f>
        <v>-0.11662438013843252</v>
      </c>
      <c r="AZ259" s="124">
        <f>(SUMPRODUCT(AN259:AW259,MMULT(AN259:AW259,幕後結果!$AB$9:$AK$18)))*252</f>
        <v>5.316153953939888E-2</v>
      </c>
      <c r="BA259" s="124">
        <f t="shared" si="51"/>
        <v>0.23056786319736514</v>
      </c>
      <c r="BB259" s="119">
        <f t="shared" si="52"/>
        <v>-0.69187603999209679</v>
      </c>
      <c r="BC259" s="56"/>
      <c r="BD259" s="56"/>
    </row>
    <row r="260" spans="1:56">
      <c r="A260" s="91">
        <v>259</v>
      </c>
      <c r="B260" s="120">
        <v>0.77570226584970081</v>
      </c>
      <c r="C260" s="120">
        <v>0.87048526129259751</v>
      </c>
      <c r="D260" s="120">
        <v>0.60408006356160926</v>
      </c>
      <c r="E260" s="120">
        <v>0.91669667447817971</v>
      </c>
      <c r="F260" s="120">
        <v>0.29863921532401427</v>
      </c>
      <c r="G260" s="120">
        <v>7.045533677788085E-2</v>
      </c>
      <c r="H260" s="120">
        <v>0.48622020923079701</v>
      </c>
      <c r="I260" s="120">
        <v>0.74222363403215463</v>
      </c>
      <c r="J260" s="120">
        <v>0.72900735697889707</v>
      </c>
      <c r="K260" s="100">
        <v>0.74108332212860328</v>
      </c>
      <c r="L260" s="101"/>
      <c r="M260" s="102">
        <v>259</v>
      </c>
      <c r="N260" s="123">
        <v>0.75775867090983917</v>
      </c>
      <c r="O260" s="123">
        <v>1.12868799005965</v>
      </c>
      <c r="P260" s="123">
        <v>0.26392219476009315</v>
      </c>
      <c r="Q260" s="123">
        <v>1.3831898829097165</v>
      </c>
      <c r="R260" s="123">
        <v>-0.52831830227779164</v>
      </c>
      <c r="S260" s="123">
        <v>-1.4724082244698997</v>
      </c>
      <c r="T260" s="123">
        <v>-3.4547684285242387E-2</v>
      </c>
      <c r="U260" s="120">
        <v>0.65021596192928843</v>
      </c>
      <c r="V260" s="120">
        <v>0.60981360811471541</v>
      </c>
      <c r="W260" s="94">
        <v>0.64668882698060159</v>
      </c>
      <c r="X260" s="56"/>
      <c r="Y260" s="95">
        <v>259</v>
      </c>
      <c r="Z260" s="120">
        <f>(幕後結果!$AB$2+幕後結果!$AB$4*幕後結果_最佳化!$N1261)*12/3</f>
        <v>0.89250525367536282</v>
      </c>
      <c r="AA260" s="120">
        <f>(幕後結果!$AC$2+幕後結果!$AC$4*幕後結果_最佳化!$O1261)*12/3</f>
        <v>3.0863798921801924</v>
      </c>
      <c r="AB260" s="120">
        <f>(幕後結果!$AD$2+幕後結果!$AD$4*幕後結果_最佳化!$P1261)*12/3</f>
        <v>0.76225724782932891</v>
      </c>
      <c r="AC260" s="120">
        <f>(幕後結果!$AE$2+幕後結果!$AE$4*幕後結果_最佳化!$Q1261)*12/3</f>
        <v>1.8798446346076745</v>
      </c>
      <c r="AD260" s="120">
        <f>(幕後結果!$AF$2+幕後結果!$AF$4*幕後結果_最佳化!$R1261)*12/3</f>
        <v>-0.33514596553517806</v>
      </c>
      <c r="AE260" s="120">
        <f>(幕後結果!$AG$2+幕後結果!$AG$4*幕後結果_最佳化!$S1261)*12/3</f>
        <v>-2.0585983078134511</v>
      </c>
      <c r="AF260" s="120">
        <f>(幕後結果!$AH$2+幕後結果!$AH$4*幕後結果_最佳化!$T1261)*12/3</f>
        <v>0.91282806790395599</v>
      </c>
      <c r="AG260" s="120">
        <f>(幕後結果!$AI$2+幕後結果!$AI$4*幕後結果_最佳化!$U1261)*12/3</f>
        <v>-1.2082583975615402E-2</v>
      </c>
      <c r="AH260" s="120">
        <f>(幕後結果!$AJ$2+幕後結果!$AJ$4*幕後結果_最佳化!$V1261)*12/3</f>
        <v>-1.0617630796536819</v>
      </c>
      <c r="AI260" s="96">
        <f>(幕後結果!$AK$2+幕後結果!$AK$4*幕後結果_最佳化!$W1261)*12/3</f>
        <v>1.3332954178816028</v>
      </c>
      <c r="AJ260" s="56"/>
      <c r="AK260" s="56"/>
      <c r="AL260" s="56"/>
      <c r="AM260" s="104">
        <v>259</v>
      </c>
      <c r="AN260" s="124">
        <f t="shared" ref="AN260:AN323" si="53">B1261/SUM($B1261:$K1261)</f>
        <v>0.11934007731152306</v>
      </c>
      <c r="AO260" s="124">
        <f t="shared" ref="AO260:AO323" si="54">C1261/SUM($B1261:$K1261)</f>
        <v>0.15152460313099611</v>
      </c>
      <c r="AP260" s="124">
        <f t="shared" ref="AP260:AP323" si="55">D1261/SUM($B1261:$K1261)</f>
        <v>0.13555630276979058</v>
      </c>
      <c r="AQ260" s="124">
        <f t="shared" ref="AQ260:AQ323" si="56">E1261/SUM($B1261:$K1261)</f>
        <v>9.1326631106500494E-2</v>
      </c>
      <c r="AR260" s="124">
        <f t="shared" ref="AR260:AR323" si="57">F1261/SUM($B1261:$K1261)</f>
        <v>3.0100637064045158E-2</v>
      </c>
      <c r="AS260" s="124">
        <f t="shared" ref="AS260:AS323" si="58">G1261/SUM($B1261:$K1261)</f>
        <v>1.6060824594162551E-4</v>
      </c>
      <c r="AT260" s="124">
        <f t="shared" ref="AT260:AT323" si="59">H1261/SUM($B1261:$K1261)</f>
        <v>0.10096496933092639</v>
      </c>
      <c r="AU260" s="124">
        <f t="shared" ref="AU260:AU323" si="60">I1261/SUM($B1261:$K1261)</f>
        <v>0.14809700149233446</v>
      </c>
      <c r="AV260" s="124">
        <f t="shared" ref="AV260:AV323" si="61">J1261/SUM($B1261:$K1261)</f>
        <v>0.16806294116695239</v>
      </c>
      <c r="AW260" s="124">
        <f t="shared" ref="AW260:AW323" si="62">K1261/SUM($B1261:$K1261)</f>
        <v>5.4866228380989882E-2</v>
      </c>
      <c r="AX260" s="124">
        <f t="shared" ref="AX260:AX323" si="63">SUM(AN260:AW260)</f>
        <v>1.0000000000000002</v>
      </c>
      <c r="AY260" s="124">
        <f>SUMPRODUCT(AN260:AW260,幕後結果_最佳化!$Z$1005:$AI$1005)</f>
        <v>-0.13595844970212795</v>
      </c>
      <c r="AZ260" s="124">
        <f>(SUMPRODUCT(AN260:AW260,MMULT(AN260:AW260,幕後結果!$AB$9:$AK$18)))*252</f>
        <v>8.2171124740993209E-2</v>
      </c>
      <c r="BA260" s="124">
        <f t="shared" ref="BA260:BA323" si="64">AZ260^0.5</f>
        <v>0.28665506229786558</v>
      </c>
      <c r="BB260" s="119">
        <f t="shared" ref="BB260:BB323" si="65">(AY260-$BC$2)/$BA260</f>
        <v>-0.62395008226393955</v>
      </c>
      <c r="BC260" s="56"/>
      <c r="BD260" s="56"/>
    </row>
    <row r="261" spans="1:56">
      <c r="A261" s="91">
        <v>260</v>
      </c>
      <c r="B261" s="120">
        <v>0.26078028390974817</v>
      </c>
      <c r="C261" s="120">
        <v>0.8353486649932349</v>
      </c>
      <c r="D261" s="120">
        <v>0.81423112563636968</v>
      </c>
      <c r="E261" s="120">
        <v>0.85647028017875604</v>
      </c>
      <c r="F261" s="120">
        <v>0.31409636313239786</v>
      </c>
      <c r="G261" s="120">
        <v>0.51834623277284342</v>
      </c>
      <c r="H261" s="120">
        <v>0.11759963777720039</v>
      </c>
      <c r="I261" s="120">
        <v>0.10760403318255451</v>
      </c>
      <c r="J261" s="120">
        <v>0.65025918552437068</v>
      </c>
      <c r="K261" s="100">
        <v>0.50788565424835364</v>
      </c>
      <c r="L261" s="101"/>
      <c r="M261" s="102">
        <v>260</v>
      </c>
      <c r="N261" s="123">
        <v>-0.64094169052063155</v>
      </c>
      <c r="O261" s="123">
        <v>0.97551942689341009</v>
      </c>
      <c r="P261" s="123">
        <v>0.89359663257980204</v>
      </c>
      <c r="Q261" s="123">
        <v>1.0645945666334111</v>
      </c>
      <c r="R261" s="123">
        <v>-0.48427216685967739</v>
      </c>
      <c r="S261" s="123">
        <v>4.6003406923145557E-2</v>
      </c>
      <c r="T261" s="123">
        <v>-1.1870718634286193</v>
      </c>
      <c r="U261" s="120">
        <v>-1.2393711880820799</v>
      </c>
      <c r="V261" s="120">
        <v>0.38602030763395712</v>
      </c>
      <c r="W261" s="94">
        <v>1.9767691236595046E-2</v>
      </c>
      <c r="X261" s="56"/>
      <c r="Y261" s="95">
        <v>260</v>
      </c>
      <c r="Z261" s="120">
        <f>(幕後結果!$AB$2+幕後結果!$AB$4*幕後結果_最佳化!$N1262)*12/3</f>
        <v>-0.84405173518418375</v>
      </c>
      <c r="AA261" s="120">
        <f>(幕後結果!$AC$2+幕後結果!$AC$4*幕後結果_最佳化!$O1262)*12/3</f>
        <v>2.0064309047569129</v>
      </c>
      <c r="AB261" s="120">
        <f>(幕後結果!$AD$2+幕後結果!$AD$4*幕後結果_最佳化!$P1262)*12/3</f>
        <v>-0.15978462827783835</v>
      </c>
      <c r="AC261" s="120">
        <f>(幕後結果!$AE$2+幕後結果!$AE$4*幕後結果_最佳化!$Q1262)*12/3</f>
        <v>1.1630772378927072</v>
      </c>
      <c r="AD261" s="120">
        <f>(幕後結果!$AF$2+幕後結果!$AF$4*幕後結果_最佳化!$R1262)*12/3</f>
        <v>-0.53030113487690533</v>
      </c>
      <c r="AE261" s="120">
        <f>(幕後結果!$AG$2+幕後結果!$AG$4*幕後結果_最佳化!$S1262)*12/3</f>
        <v>-0.93801554451995361</v>
      </c>
      <c r="AF261" s="120">
        <f>(幕後結果!$AH$2+幕後結果!$AH$4*幕後結果_最佳化!$T1262)*12/3</f>
        <v>-0.21727823790072329</v>
      </c>
      <c r="AG261" s="120">
        <f>(幕後結果!$AI$2+幕後結果!$AI$4*幕後結果_最佳化!$U1262)*12/3</f>
        <v>-0.62484096478213946</v>
      </c>
      <c r="AH261" s="120">
        <f>(幕後結果!$AJ$2+幕後結果!$AJ$4*幕後結果_最佳化!$V1262)*12/3</f>
        <v>-1.5881538824245931</v>
      </c>
      <c r="AI261" s="96">
        <f>(幕後結果!$AK$2+幕後結果!$AK$4*幕後結果_最佳化!$W1262)*12/3</f>
        <v>0.37670496837727557</v>
      </c>
      <c r="AJ261" s="56"/>
      <c r="AK261" s="56"/>
      <c r="AL261" s="56"/>
      <c r="AM261" s="104">
        <v>260</v>
      </c>
      <c r="AN261" s="124">
        <f t="shared" si="53"/>
        <v>0.106922586545926</v>
      </c>
      <c r="AO261" s="124">
        <f t="shared" si="54"/>
        <v>2.2683230995920792E-2</v>
      </c>
      <c r="AP261" s="124">
        <f t="shared" si="55"/>
        <v>0.13406665022774619</v>
      </c>
      <c r="AQ261" s="124">
        <f t="shared" si="56"/>
        <v>4.9230040955948309E-2</v>
      </c>
      <c r="AR261" s="124">
        <f t="shared" si="57"/>
        <v>0.22165080818429833</v>
      </c>
      <c r="AS261" s="124">
        <f t="shared" si="58"/>
        <v>8.9531959344510623E-2</v>
      </c>
      <c r="AT261" s="124">
        <f t="shared" si="59"/>
        <v>4.8382033308822424E-2</v>
      </c>
      <c r="AU261" s="124">
        <f t="shared" si="60"/>
        <v>0.22735058396011268</v>
      </c>
      <c r="AV261" s="124">
        <f t="shared" si="61"/>
        <v>9.9338683270764463E-2</v>
      </c>
      <c r="AW261" s="124">
        <f t="shared" si="62"/>
        <v>8.434232059500136E-4</v>
      </c>
      <c r="AX261" s="124">
        <f t="shared" si="63"/>
        <v>0.99999999999999967</v>
      </c>
      <c r="AY261" s="124">
        <f>SUMPRODUCT(AN261:AW261,幕後結果_最佳化!$Z$1005:$AI$1005)</f>
        <v>-0.46462803035049605</v>
      </c>
      <c r="AZ261" s="124">
        <f>(SUMPRODUCT(AN261:AW261,MMULT(AN261:AW261,幕後結果!$AB$9:$AK$18)))*252</f>
        <v>5.840681173800831E-2</v>
      </c>
      <c r="BA261" s="124">
        <f t="shared" si="64"/>
        <v>0.24167501264716695</v>
      </c>
      <c r="BB261" s="119">
        <f t="shared" si="65"/>
        <v>-2.1000434624636219</v>
      </c>
      <c r="BC261" s="56"/>
      <c r="BD261" s="56"/>
    </row>
    <row r="262" spans="1:56">
      <c r="A262" s="91">
        <v>261</v>
      </c>
      <c r="B262" s="120">
        <v>0.60570876204498814</v>
      </c>
      <c r="C262" s="120">
        <v>0.35746571779815373</v>
      </c>
      <c r="D262" s="120">
        <v>0.5705666030794585</v>
      </c>
      <c r="E262" s="120">
        <v>0.92201052061817235</v>
      </c>
      <c r="F262" s="120">
        <v>7.7548867169396241E-2</v>
      </c>
      <c r="G262" s="120">
        <v>5.4684911934698599E-2</v>
      </c>
      <c r="H262" s="120">
        <v>0.22371208487151129</v>
      </c>
      <c r="I262" s="120">
        <v>0.30309245569599574</v>
      </c>
      <c r="J262" s="120">
        <v>0.65048201864523025</v>
      </c>
      <c r="K262" s="100">
        <v>0.10740060244707084</v>
      </c>
      <c r="L262" s="101"/>
      <c r="M262" s="102">
        <v>261</v>
      </c>
      <c r="N262" s="123">
        <v>0.26815179840217773</v>
      </c>
      <c r="O262" s="123">
        <v>-0.36524110719924341</v>
      </c>
      <c r="P262" s="123">
        <v>0.1778168754774295</v>
      </c>
      <c r="Q262" s="123">
        <v>1.4187258466896655</v>
      </c>
      <c r="R262" s="123">
        <v>-1.4217538050953413</v>
      </c>
      <c r="S262" s="123">
        <v>-1.6010320355655503</v>
      </c>
      <c r="T262" s="123">
        <v>-0.75971632277406764</v>
      </c>
      <c r="U262" s="120">
        <v>-0.51552685090544936</v>
      </c>
      <c r="V262" s="120">
        <v>0.38662214288888846</v>
      </c>
      <c r="W262" s="94">
        <v>-1.2404710790079743</v>
      </c>
      <c r="X262" s="56"/>
      <c r="Y262" s="95">
        <v>261</v>
      </c>
      <c r="Z262" s="120">
        <f>(幕後結果!$AB$2+幕後結果!$AB$4*幕後結果_最佳化!$N1263)*12/3</f>
        <v>0.28463364679502862</v>
      </c>
      <c r="AA262" s="120">
        <f>(幕後結果!$AC$2+幕後結果!$AC$4*幕後結果_最佳化!$O1263)*12/3</f>
        <v>1.2208797577416579</v>
      </c>
      <c r="AB262" s="120">
        <f>(幕後結果!$AD$2+幕後結果!$AD$4*幕後結果_最佳化!$P1263)*12/3</f>
        <v>-0.47685083735764106</v>
      </c>
      <c r="AC262" s="120">
        <f>(幕後結果!$AE$2+幕後結果!$AE$4*幕後結果_最佳化!$Q1263)*12/3</f>
        <v>1.7765387046695675</v>
      </c>
      <c r="AD262" s="120">
        <f>(幕後結果!$AF$2+幕後結果!$AF$4*幕後結果_最佳化!$R1263)*12/3</f>
        <v>-1.0921329591054187</v>
      </c>
      <c r="AE262" s="120">
        <f>(幕後結果!$AG$2+幕後結果!$AG$4*幕後結果_最佳化!$S1263)*12/3</f>
        <v>-2.8013180158158071</v>
      </c>
      <c r="AF262" s="120">
        <f>(幕後結果!$AH$2+幕後結果!$AH$4*幕後結果_最佳化!$T1263)*12/3</f>
        <v>-0.25072134497037241</v>
      </c>
      <c r="AG262" s="120">
        <f>(幕後結果!$AI$2+幕後結果!$AI$4*幕後結果_最佳化!$U1263)*12/3</f>
        <v>-0.62098168760521355</v>
      </c>
      <c r="AH262" s="120">
        <f>(幕後結果!$AJ$2+幕後結果!$AJ$4*幕後結果_最佳化!$V1263)*12/3</f>
        <v>-1.8357605029483792</v>
      </c>
      <c r="AI262" s="96">
        <f>(幕後結果!$AK$2+幕後結果!$AK$4*幕後結果_最佳化!$W1263)*12/3</f>
        <v>-0.29195983810254267</v>
      </c>
      <c r="AJ262" s="56"/>
      <c r="AK262" s="56"/>
      <c r="AL262" s="56"/>
      <c r="AM262" s="104">
        <v>261</v>
      </c>
      <c r="AN262" s="124">
        <f t="shared" si="53"/>
        <v>9.7667176878153628E-2</v>
      </c>
      <c r="AO262" s="124">
        <f t="shared" si="54"/>
        <v>2.0071345406845714E-2</v>
      </c>
      <c r="AP262" s="124">
        <f t="shared" si="55"/>
        <v>0.10073757396254961</v>
      </c>
      <c r="AQ262" s="124">
        <f t="shared" si="56"/>
        <v>0.18314374514466303</v>
      </c>
      <c r="AR262" s="124">
        <f t="shared" si="57"/>
        <v>8.3577275291937189E-2</v>
      </c>
      <c r="AS262" s="124">
        <f t="shared" si="58"/>
        <v>0.11521097296285523</v>
      </c>
      <c r="AT262" s="124">
        <f t="shared" si="59"/>
        <v>6.8860578630107624E-2</v>
      </c>
      <c r="AU262" s="124">
        <f t="shared" si="60"/>
        <v>3.1875279191687506E-2</v>
      </c>
      <c r="AV262" s="124">
        <f t="shared" si="61"/>
        <v>0.13735074607015613</v>
      </c>
      <c r="AW262" s="124">
        <f t="shared" si="62"/>
        <v>0.16150530646104447</v>
      </c>
      <c r="AX262" s="124">
        <f t="shared" si="63"/>
        <v>1.0000000000000002</v>
      </c>
      <c r="AY262" s="124">
        <f>SUMPRODUCT(AN262:AW262,幕後結果_最佳化!$Z$1005:$AI$1005)</f>
        <v>-0.23214626423543208</v>
      </c>
      <c r="AZ262" s="124">
        <f>(SUMPRODUCT(AN262:AW262,MMULT(AN262:AW262,幕後結果!$AB$9:$AK$18)))*252</f>
        <v>6.6591790604268758E-2</v>
      </c>
      <c r="BA262" s="124">
        <f t="shared" si="64"/>
        <v>0.25805385213995308</v>
      </c>
      <c r="BB262" s="119">
        <f t="shared" si="65"/>
        <v>-1.065848317917236</v>
      </c>
      <c r="BC262" s="56"/>
      <c r="BD262" s="56"/>
    </row>
    <row r="263" spans="1:56">
      <c r="A263" s="91">
        <v>262</v>
      </c>
      <c r="B263" s="120">
        <v>0.42374321545739413</v>
      </c>
      <c r="C263" s="120">
        <v>0.50428001652294507</v>
      </c>
      <c r="D263" s="120">
        <v>0.65076645456590332</v>
      </c>
      <c r="E263" s="120">
        <v>0.40028052332944686</v>
      </c>
      <c r="F263" s="120">
        <v>0.23962002873165966</v>
      </c>
      <c r="G263" s="120">
        <v>0.10911457641700917</v>
      </c>
      <c r="H263" s="120">
        <v>0.27668772610087489</v>
      </c>
      <c r="I263" s="120">
        <v>0.38408359452581653</v>
      </c>
      <c r="J263" s="120">
        <v>0.27355957279421839</v>
      </c>
      <c r="K263" s="100">
        <v>0.72625461560162119</v>
      </c>
      <c r="L263" s="101"/>
      <c r="M263" s="102">
        <v>262</v>
      </c>
      <c r="N263" s="123">
        <v>-0.19232653951093417</v>
      </c>
      <c r="O263" s="123">
        <v>1.0728616245103764E-2</v>
      </c>
      <c r="P263" s="123">
        <v>0.38739056061967858</v>
      </c>
      <c r="Q263" s="123">
        <v>-0.25262106980772941</v>
      </c>
      <c r="R263" s="123">
        <v>-0.70752536197154425</v>
      </c>
      <c r="S263" s="123">
        <v>-1.2312505970990701</v>
      </c>
      <c r="T263" s="123">
        <v>-0.5927096947746151</v>
      </c>
      <c r="U263" s="120">
        <v>-0.2947731364999493</v>
      </c>
      <c r="V263" s="120">
        <v>-0.60208261592305579</v>
      </c>
      <c r="W263" s="94">
        <v>0.60152439458299878</v>
      </c>
      <c r="X263" s="56"/>
      <c r="Y263" s="95">
        <v>262</v>
      </c>
      <c r="Z263" s="120">
        <f>(幕後結果!$AB$2+幕後結果!$AB$4*幕後結果_最佳化!$N1264)*12/3</f>
        <v>-0.2870734163987152</v>
      </c>
      <c r="AA263" s="120">
        <f>(幕後結果!$AC$2+幕後結果!$AC$4*幕後結果_最佳化!$O1264)*12/3</f>
        <v>1.3056965446208637</v>
      </c>
      <c r="AB263" s="120">
        <f>(幕後結果!$AD$2+幕後結果!$AD$4*幕後結果_最佳化!$P1264)*12/3</f>
        <v>-0.60166568616986549</v>
      </c>
      <c r="AC263" s="120">
        <f>(幕後結果!$AE$2+幕後結果!$AE$4*幕後結果_最佳化!$Q1264)*12/3</f>
        <v>0.17256923675414537</v>
      </c>
      <c r="AD263" s="120">
        <f>(幕後結果!$AF$2+幕後結果!$AF$4*幕後結果_最佳化!$R1264)*12/3</f>
        <v>-0.98631414085122815</v>
      </c>
      <c r="AE263" s="120">
        <f>(幕後結果!$AG$2+幕後結果!$AG$4*幕後結果_最佳化!$S1264)*12/3</f>
        <v>-2.250750463813656</v>
      </c>
      <c r="AF263" s="120">
        <f>(幕後結果!$AH$2+幕後結果!$AH$4*幕後結果_最佳化!$T1264)*12/3</f>
        <v>-0.48379070569258414</v>
      </c>
      <c r="AG263" s="120">
        <f>(幕後結果!$AI$2+幕後結果!$AI$4*幕後結果_最佳化!$U1264)*12/3</f>
        <v>-0.58128778669151815</v>
      </c>
      <c r="AH263" s="120">
        <f>(幕後結果!$AJ$2+幕後結果!$AJ$4*幕後結果_最佳化!$V1264)*12/3</f>
        <v>-3.0843569509405877</v>
      </c>
      <c r="AI263" s="96">
        <f>(幕後結果!$AK$2+幕後結果!$AK$4*幕後結果_最佳化!$W1264)*12/3</f>
        <v>0.67307753323285546</v>
      </c>
      <c r="AJ263" s="56"/>
      <c r="AK263" s="56"/>
      <c r="AL263" s="56"/>
      <c r="AM263" s="104">
        <v>262</v>
      </c>
      <c r="AN263" s="124">
        <f t="shared" si="53"/>
        <v>1.9371970833078761E-2</v>
      </c>
      <c r="AO263" s="124">
        <f t="shared" si="54"/>
        <v>8.2942789970707365E-2</v>
      </c>
      <c r="AP263" s="124">
        <f t="shared" si="55"/>
        <v>3.2932706122148402E-2</v>
      </c>
      <c r="AQ263" s="124">
        <f t="shared" si="56"/>
        <v>7.1996691328414242E-2</v>
      </c>
      <c r="AR263" s="124">
        <f t="shared" si="57"/>
        <v>0.10444341058136293</v>
      </c>
      <c r="AS263" s="124">
        <f t="shared" si="58"/>
        <v>6.473510330747749E-2</v>
      </c>
      <c r="AT263" s="124">
        <f t="shared" si="59"/>
        <v>0.10940239491405895</v>
      </c>
      <c r="AU263" s="124">
        <f t="shared" si="60"/>
        <v>0.18741210054995044</v>
      </c>
      <c r="AV263" s="124">
        <f t="shared" si="61"/>
        <v>0.141815165280858</v>
      </c>
      <c r="AW263" s="124">
        <f t="shared" si="62"/>
        <v>0.18494766711194355</v>
      </c>
      <c r="AX263" s="124">
        <f t="shared" si="63"/>
        <v>1.0000000000000002</v>
      </c>
      <c r="AY263" s="124">
        <f>SUMPRODUCT(AN263:AW263,幕後結果_最佳化!$Z$1005:$AI$1005)</f>
        <v>-0.11360411599660315</v>
      </c>
      <c r="AZ263" s="124">
        <f>(SUMPRODUCT(AN263:AW263,MMULT(AN263:AW263,幕後結果!$AB$9:$AK$18)))*252</f>
        <v>4.5411325915951449E-2</v>
      </c>
      <c r="BA263" s="124">
        <f t="shared" si="64"/>
        <v>0.21309933344792859</v>
      </c>
      <c r="BB263" s="119">
        <f t="shared" si="65"/>
        <v>-0.73441860875104692</v>
      </c>
      <c r="BC263" s="56"/>
      <c r="BD263" s="56"/>
    </row>
    <row r="264" spans="1:56">
      <c r="A264" s="91">
        <v>263</v>
      </c>
      <c r="B264" s="120">
        <v>0.45794568940385227</v>
      </c>
      <c r="C264" s="120">
        <v>0.4832955690759837</v>
      </c>
      <c r="D264" s="120">
        <v>0.95373497427879417</v>
      </c>
      <c r="E264" s="120">
        <v>0.14391498396779667</v>
      </c>
      <c r="F264" s="120">
        <v>0.98031982246974114</v>
      </c>
      <c r="G264" s="120">
        <v>0.31492383568359461</v>
      </c>
      <c r="H264" s="120">
        <v>0.82225423771503081</v>
      </c>
      <c r="I264" s="120">
        <v>0.56220906073754517</v>
      </c>
      <c r="J264" s="120">
        <v>0.90029154243846521</v>
      </c>
      <c r="K264" s="100">
        <v>0.39380128187871954</v>
      </c>
      <c r="L264" s="101"/>
      <c r="M264" s="102">
        <v>263</v>
      </c>
      <c r="N264" s="123">
        <v>-0.10561051858114974</v>
      </c>
      <c r="O264" s="123">
        <v>-4.1884041650856095E-2</v>
      </c>
      <c r="P264" s="123">
        <v>1.6822000654758555</v>
      </c>
      <c r="Q264" s="123">
        <v>-1.0628941242400924</v>
      </c>
      <c r="R264" s="123">
        <v>2.0603996006065617</v>
      </c>
      <c r="S264" s="123">
        <v>-0.48194126463595477</v>
      </c>
      <c r="T264" s="123">
        <v>0.92398999566199957</v>
      </c>
      <c r="U264" s="120">
        <v>0.15657237120533851</v>
      </c>
      <c r="V264" s="120">
        <v>1.2832145634217424</v>
      </c>
      <c r="W264" s="94">
        <v>-0.26942511205839281</v>
      </c>
      <c r="X264" s="56"/>
      <c r="Y264" s="95">
        <v>263</v>
      </c>
      <c r="Z264" s="120">
        <f>(幕後結果!$AB$2+幕後結果!$AB$4*幕後結果_最佳化!$N1265)*12/3</f>
        <v>-0.17941110619690748</v>
      </c>
      <c r="AA264" s="120">
        <f>(幕後結果!$AC$2+幕後結果!$AC$4*幕後結果_最佳化!$O1265)*12/3</f>
        <v>1.3085085310103255</v>
      </c>
      <c r="AB264" s="120">
        <f>(幕後結果!$AD$2+幕後結果!$AD$4*幕後結果_最佳化!$P1265)*12/3</f>
        <v>0.82504851126331447</v>
      </c>
      <c r="AC264" s="120">
        <f>(幕後結果!$AE$2+幕後結果!$AE$4*幕後結果_最佳化!$Q1265)*12/3</f>
        <v>-0.54600503508950371</v>
      </c>
      <c r="AD264" s="120">
        <f>(幕後結果!$AF$2+幕後結果!$AF$4*幕後結果_最佳化!$R1265)*12/3</f>
        <v>0.53691422897783259</v>
      </c>
      <c r="AE264" s="120">
        <f>(幕後結果!$AG$2+幕後結果!$AG$4*幕後結果_最佳化!$S1265)*12/3</f>
        <v>-0.60405873313740555</v>
      </c>
      <c r="AF264" s="120">
        <f>(幕後結果!$AH$2+幕後結果!$AH$4*幕後結果_最佳化!$T1265)*12/3</f>
        <v>1.1193307914932649</v>
      </c>
      <c r="AG264" s="120">
        <f>(幕後結果!$AI$2+幕後結果!$AI$4*幕後結果_最佳化!$U1265)*12/3</f>
        <v>-0.15930346721333544</v>
      </c>
      <c r="AH264" s="120">
        <f>(幕後結果!$AJ$2+幕後結果!$AJ$4*幕後結果_最佳化!$V1265)*12/3</f>
        <v>1.1416178315984991</v>
      </c>
      <c r="AI264" s="96">
        <f>(幕後結果!$AK$2+幕後結果!$AK$4*幕後結果_最佳化!$W1265)*12/3</f>
        <v>1.1472281488174541</v>
      </c>
      <c r="AJ264" s="56"/>
      <c r="AK264" s="56"/>
      <c r="AL264" s="56"/>
      <c r="AM264" s="104">
        <v>263</v>
      </c>
      <c r="AN264" s="124">
        <f t="shared" si="53"/>
        <v>0.1891168185769514</v>
      </c>
      <c r="AO264" s="124">
        <f t="shared" si="54"/>
        <v>7.9453903583939001E-2</v>
      </c>
      <c r="AP264" s="124">
        <f t="shared" si="55"/>
        <v>9.5716539261592126E-2</v>
      </c>
      <c r="AQ264" s="124">
        <f t="shared" si="56"/>
        <v>8.7258076897976822E-2</v>
      </c>
      <c r="AR264" s="124">
        <f t="shared" si="57"/>
        <v>8.7579819119711647E-2</v>
      </c>
      <c r="AS264" s="124">
        <f t="shared" si="58"/>
        <v>8.9129825259695122E-2</v>
      </c>
      <c r="AT264" s="124">
        <f t="shared" si="59"/>
        <v>1.2628406543837865E-2</v>
      </c>
      <c r="AU264" s="124">
        <f t="shared" si="60"/>
        <v>0.10551177030703238</v>
      </c>
      <c r="AV264" s="124">
        <f t="shared" si="61"/>
        <v>0.15902191677470492</v>
      </c>
      <c r="AW264" s="124">
        <f t="shared" si="62"/>
        <v>9.45829236745587E-2</v>
      </c>
      <c r="AX264" s="124">
        <f t="shared" si="63"/>
        <v>1</v>
      </c>
      <c r="AY264" s="124">
        <f>SUMPRODUCT(AN264:AW264,幕後結果_最佳化!$Z$1005:$AI$1005)</f>
        <v>-0.30111471461484862</v>
      </c>
      <c r="AZ264" s="124">
        <f>(SUMPRODUCT(AN264:AW264,MMULT(AN264:AW264,幕後結果!$AB$9:$AK$18)))*252</f>
        <v>7.7358713036004459E-2</v>
      </c>
      <c r="BA264" s="124">
        <f t="shared" si="64"/>
        <v>0.27813434350328703</v>
      </c>
      <c r="BB264" s="119">
        <f t="shared" si="65"/>
        <v>-1.2368652870470958</v>
      </c>
      <c r="BC264" s="56"/>
      <c r="BD264" s="56"/>
    </row>
    <row r="265" spans="1:56">
      <c r="A265" s="91">
        <v>264</v>
      </c>
      <c r="B265" s="120">
        <v>0.50157957672616904</v>
      </c>
      <c r="C265" s="120">
        <v>0.9127373059394166</v>
      </c>
      <c r="D265" s="120">
        <v>0.56404572890196114</v>
      </c>
      <c r="E265" s="120">
        <v>0.86776966998332306</v>
      </c>
      <c r="F265" s="120">
        <v>3.4254911956207001E-2</v>
      </c>
      <c r="G265" s="120">
        <v>0.34712742815581032</v>
      </c>
      <c r="H265" s="120">
        <v>0.81409264615242405</v>
      </c>
      <c r="I265" s="120">
        <v>7.4412325022776393E-2</v>
      </c>
      <c r="J265" s="120">
        <v>0.29855856095798616</v>
      </c>
      <c r="K265" s="100">
        <v>1.5668417936080203E-2</v>
      </c>
      <c r="L265" s="101"/>
      <c r="M265" s="102">
        <v>264</v>
      </c>
      <c r="N265" s="123">
        <v>3.9594220290649663E-3</v>
      </c>
      <c r="O265" s="123">
        <v>1.3578055666327975</v>
      </c>
      <c r="P265" s="123">
        <v>0.16123471244460474</v>
      </c>
      <c r="Q265" s="123">
        <v>1.1159100019861041</v>
      </c>
      <c r="R265" s="123">
        <v>-1.8216387058751751</v>
      </c>
      <c r="S265" s="123">
        <v>-0.39308749971483226</v>
      </c>
      <c r="T265" s="123">
        <v>0.89307929941800157</v>
      </c>
      <c r="U265" s="120">
        <v>-1.4436954920697742</v>
      </c>
      <c r="V265" s="120">
        <v>-0.52855076572626414</v>
      </c>
      <c r="W265" s="94">
        <v>-2.1527690221545277</v>
      </c>
      <c r="X265" s="56"/>
      <c r="Y265" s="95">
        <v>264</v>
      </c>
      <c r="Z265" s="120">
        <f>(幕後結果!$AB$2+幕後結果!$AB$4*幕後結果_最佳化!$N1266)*12/3</f>
        <v>-4.3374502945445211E-2</v>
      </c>
      <c r="AA265" s="120">
        <f>(幕後結果!$AC$2+幕後結果!$AC$4*幕後結果_最佳化!$O1266)*12/3</f>
        <v>2.8262333790886611</v>
      </c>
      <c r="AB265" s="120">
        <f>(幕後結果!$AD$2+幕後結果!$AD$4*幕後結果_最佳化!$P1266)*12/3</f>
        <v>-6.8131915779629293E-2</v>
      </c>
      <c r="AC265" s="120">
        <f>(幕後結果!$AE$2+幕後結果!$AE$4*幕後結果_最佳化!$Q1266)*12/3</f>
        <v>1.4213975728328128</v>
      </c>
      <c r="AD265" s="120">
        <f>(幕後結果!$AF$2+幕後結果!$AF$4*幕後結果_最佳化!$R1266)*12/3</f>
        <v>-1.2220893015471312</v>
      </c>
      <c r="AE265" s="120">
        <f>(幕後結果!$AG$2+幕後結果!$AG$4*幕後結果_最佳化!$S1266)*12/3</f>
        <v>-1.4848804918009835</v>
      </c>
      <c r="AF265" s="120">
        <f>(幕後結果!$AH$2+幕後結果!$AH$4*幕後結果_最佳化!$T1266)*12/3</f>
        <v>1.552463972380359</v>
      </c>
      <c r="AG265" s="120">
        <f>(幕後結果!$AI$2+幕後結果!$AI$4*幕後結果_最佳化!$U1266)*12/3</f>
        <v>-0.93749253346643646</v>
      </c>
      <c r="AH265" s="120">
        <f>(幕後結果!$AJ$2+幕後結果!$AJ$4*幕後結果_最佳化!$V1266)*12/3</f>
        <v>-3.318533173945347</v>
      </c>
      <c r="AI265" s="96">
        <f>(幕後結果!$AK$2+幕後結果!$AK$4*幕後結果_最佳化!$W1266)*12/3</f>
        <v>-0.67702048105442758</v>
      </c>
      <c r="AJ265" s="56"/>
      <c r="AK265" s="56"/>
      <c r="AL265" s="56"/>
      <c r="AM265" s="104">
        <v>264</v>
      </c>
      <c r="AN265" s="124">
        <f t="shared" si="53"/>
        <v>5.2054743227442461E-2</v>
      </c>
      <c r="AO265" s="124">
        <f t="shared" si="54"/>
        <v>0.1829763268535872</v>
      </c>
      <c r="AP265" s="124">
        <f t="shared" si="55"/>
        <v>0.16275444238658049</v>
      </c>
      <c r="AQ265" s="124">
        <f t="shared" si="56"/>
        <v>0.1382096731304566</v>
      </c>
      <c r="AR265" s="124">
        <f t="shared" si="57"/>
        <v>6.7761763483406318E-2</v>
      </c>
      <c r="AS265" s="124">
        <f t="shared" si="58"/>
        <v>0.17614083068069142</v>
      </c>
      <c r="AT265" s="124">
        <f t="shared" si="59"/>
        <v>4.6546954591995114E-2</v>
      </c>
      <c r="AU265" s="124">
        <f t="shared" si="60"/>
        <v>9.931656285038783E-3</v>
      </c>
      <c r="AV265" s="124">
        <f t="shared" si="61"/>
        <v>1.0403101873483705E-2</v>
      </c>
      <c r="AW265" s="124">
        <f t="shared" si="62"/>
        <v>0.15322050748731808</v>
      </c>
      <c r="AX265" s="124">
        <f t="shared" si="63"/>
        <v>1.0000000000000002</v>
      </c>
      <c r="AY265" s="124">
        <f>SUMPRODUCT(AN265:AW265,幕後結果_最佳化!$Z$1005:$AI$1005)</f>
        <v>7.8672122344116982E-2</v>
      </c>
      <c r="AZ265" s="124">
        <f>(SUMPRODUCT(AN265:AW265,MMULT(AN265:AW265,幕後結果!$AB$9:$AK$18)))*252</f>
        <v>8.3390439025257251E-2</v>
      </c>
      <c r="BA265" s="124">
        <f t="shared" si="64"/>
        <v>0.28877402761546483</v>
      </c>
      <c r="BB265" s="119">
        <f t="shared" si="65"/>
        <v>0.12387582996817011</v>
      </c>
      <c r="BC265" s="56"/>
      <c r="BD265" s="56"/>
    </row>
    <row r="266" spans="1:56">
      <c r="A266" s="91">
        <v>265</v>
      </c>
      <c r="B266" s="120">
        <v>0.20025647265741031</v>
      </c>
      <c r="C266" s="120">
        <v>0.94362432185188982</v>
      </c>
      <c r="D266" s="120">
        <v>0.20740844465627406</v>
      </c>
      <c r="E266" s="120">
        <v>0.37616540247181041</v>
      </c>
      <c r="F266" s="120">
        <v>0.51707026811476142</v>
      </c>
      <c r="G266" s="120">
        <v>0.9322476196565368</v>
      </c>
      <c r="H266" s="120">
        <v>7.7851566247108872E-2</v>
      </c>
      <c r="I266" s="120">
        <v>0.97893909698128811</v>
      </c>
      <c r="J266" s="120">
        <v>0.4852464809920447</v>
      </c>
      <c r="K266" s="100">
        <v>0.27702510328799246</v>
      </c>
      <c r="L266" s="101"/>
      <c r="M266" s="102">
        <v>265</v>
      </c>
      <c r="N266" s="123">
        <v>-0.84070548805852885</v>
      </c>
      <c r="O266" s="123">
        <v>1.5859468965919408</v>
      </c>
      <c r="P266" s="123">
        <v>-0.81544630296422083</v>
      </c>
      <c r="Q266" s="123">
        <v>-0.31556750569558117</v>
      </c>
      <c r="R266" s="123">
        <v>4.2801881970597859E-2</v>
      </c>
      <c r="S266" s="123">
        <v>1.4927419009800649</v>
      </c>
      <c r="T266" s="123">
        <v>-1.4196722089777052</v>
      </c>
      <c r="U266" s="120">
        <v>2.0323147119042551</v>
      </c>
      <c r="V266" s="120">
        <v>-3.6990021502893385E-2</v>
      </c>
      <c r="W266" s="94">
        <v>-0.59170192605680028</v>
      </c>
      <c r="X266" s="56"/>
      <c r="Y266" s="95">
        <v>265</v>
      </c>
      <c r="Z266" s="120">
        <f>(幕後結果!$AB$2+幕後結果!$AB$4*幕後結果_最佳化!$N1267)*12/3</f>
        <v>-1.092068557300951</v>
      </c>
      <c r="AA266" s="120">
        <f>(幕後結果!$AC$2+幕後結果!$AC$4*幕後結果_最佳化!$O1267)*12/3</f>
        <v>2.5051967545075104</v>
      </c>
      <c r="AB266" s="120">
        <f>(幕後結果!$AD$2+幕後結果!$AD$4*幕後結果_最佳化!$P1267)*12/3</f>
        <v>-1.911717582815329</v>
      </c>
      <c r="AC266" s="120">
        <f>(幕後結果!$AE$2+幕後結果!$AE$4*幕後結果_最佳化!$Q1267)*12/3</f>
        <v>-5.2452633139151383E-2</v>
      </c>
      <c r="AD266" s="120">
        <f>(幕後結果!$AF$2+幕後結果!$AF$4*幕後結果_最佳化!$R1267)*12/3</f>
        <v>-0.42174083495500891</v>
      </c>
      <c r="AE266" s="120">
        <f>(幕後結果!$AG$2+幕後結果!$AG$4*幕後結果_最佳化!$S1267)*12/3</f>
        <v>0.48918184845120316</v>
      </c>
      <c r="AF266" s="120">
        <f>(幕後結果!$AH$2+幕後結果!$AH$4*幕後結果_最佳化!$T1267)*12/3</f>
        <v>-0.53142876594551502</v>
      </c>
      <c r="AG266" s="120">
        <f>(幕後結果!$AI$2+幕後結果!$AI$4*幕後結果_最佳化!$U1267)*12/3</f>
        <v>0.66660322071874289</v>
      </c>
      <c r="AH266" s="120">
        <f>(幕後結果!$AJ$2+幕後結果!$AJ$4*幕後結果_最佳化!$V1267)*12/3</f>
        <v>-2.0306286564080041</v>
      </c>
      <c r="AI266" s="96">
        <f>(幕後結果!$AK$2+幕後結果!$AK$4*幕後結果_最佳化!$W1267)*12/3</f>
        <v>0.81531711399250506</v>
      </c>
      <c r="AJ266" s="56"/>
      <c r="AK266" s="56"/>
      <c r="AL266" s="56"/>
      <c r="AM266" s="104">
        <v>265</v>
      </c>
      <c r="AN266" s="124">
        <f t="shared" si="53"/>
        <v>0.17117650594060943</v>
      </c>
      <c r="AO266" s="124">
        <f t="shared" si="54"/>
        <v>7.7915373037234947E-2</v>
      </c>
      <c r="AP266" s="124">
        <f t="shared" si="55"/>
        <v>0.16461633478510335</v>
      </c>
      <c r="AQ266" s="124">
        <f t="shared" si="56"/>
        <v>9.9345063475988048E-3</v>
      </c>
      <c r="AR266" s="124">
        <f t="shared" si="57"/>
        <v>0.23897261699055558</v>
      </c>
      <c r="AS266" s="124">
        <f t="shared" si="58"/>
        <v>0.12599510761408717</v>
      </c>
      <c r="AT266" s="124">
        <f t="shared" si="59"/>
        <v>3.8179627989614918E-2</v>
      </c>
      <c r="AU266" s="124">
        <f t="shared" si="60"/>
        <v>5.6154795631728704E-2</v>
      </c>
      <c r="AV266" s="124">
        <f t="shared" si="61"/>
        <v>8.4046753924042469E-2</v>
      </c>
      <c r="AW266" s="124">
        <f t="shared" si="62"/>
        <v>3.3008377739424818E-2</v>
      </c>
      <c r="AX266" s="124">
        <f t="shared" si="63"/>
        <v>1.0000000000000002</v>
      </c>
      <c r="AY266" s="124">
        <f>SUMPRODUCT(AN266:AW266,幕後結果_最佳化!$Z$1005:$AI$1005)</f>
        <v>-0.38839990243733052</v>
      </c>
      <c r="AZ266" s="124">
        <f>(SUMPRODUCT(AN266:AW266,MMULT(AN266:AW266,幕後結果!$AB$9:$AK$18)))*252</f>
        <v>8.6740156854243758E-2</v>
      </c>
      <c r="BA266" s="124">
        <f t="shared" si="64"/>
        <v>0.29451681930620494</v>
      </c>
      <c r="BB266" s="119">
        <f t="shared" si="65"/>
        <v>-1.4644321619843184</v>
      </c>
      <c r="BC266" s="56"/>
      <c r="BD266" s="56"/>
    </row>
    <row r="267" spans="1:56">
      <c r="A267" s="91">
        <v>266</v>
      </c>
      <c r="B267" s="120">
        <v>0.19083895675602802</v>
      </c>
      <c r="C267" s="120">
        <v>0.89480649220949293</v>
      </c>
      <c r="D267" s="120">
        <v>0.71911464380524559</v>
      </c>
      <c r="E267" s="120">
        <v>0.54361387419473228</v>
      </c>
      <c r="F267" s="120">
        <v>0.97513915908210014</v>
      </c>
      <c r="G267" s="120">
        <v>0.48689772385154551</v>
      </c>
      <c r="H267" s="120">
        <v>0.33439950751635372</v>
      </c>
      <c r="I267" s="120">
        <v>0.20005336781168404</v>
      </c>
      <c r="J267" s="120">
        <v>0.93750332076917853</v>
      </c>
      <c r="K267" s="100">
        <v>0.92084405451095219</v>
      </c>
      <c r="L267" s="101"/>
      <c r="M267" s="102">
        <v>266</v>
      </c>
      <c r="N267" s="123">
        <v>-0.8748088638121333</v>
      </c>
      <c r="O267" s="123">
        <v>1.2525019572215497</v>
      </c>
      <c r="P267" s="123">
        <v>0.58021340877123451</v>
      </c>
      <c r="Q267" s="123">
        <v>0.10954245313520343</v>
      </c>
      <c r="R267" s="123">
        <v>1.9623505833951818</v>
      </c>
      <c r="S267" s="123">
        <v>-3.28484422549674E-2</v>
      </c>
      <c r="T267" s="123">
        <v>-0.42779687124370219</v>
      </c>
      <c r="U267" s="120">
        <v>-0.84143062360933585</v>
      </c>
      <c r="V267" s="120">
        <v>1.5341475465595691</v>
      </c>
      <c r="W267" s="94">
        <v>1.4107718715813959</v>
      </c>
      <c r="X267" s="56"/>
      <c r="Y267" s="95">
        <v>266</v>
      </c>
      <c r="Z267" s="120">
        <f>(幕後結果!$AB$2+幕後結果!$AB$4*幕後結果_最佳化!$N1268)*12/3</f>
        <v>-1.1344096170030142</v>
      </c>
      <c r="AA267" s="120">
        <f>(幕後結果!$AC$2+幕後結果!$AC$4*幕後結果_最佳化!$O1268)*12/3</f>
        <v>2.1383599074983133</v>
      </c>
      <c r="AB267" s="120">
        <f>(幕後結果!$AD$2+幕後結果!$AD$4*幕後結果_最佳化!$P1268)*12/3</f>
        <v>-0.62673408017019872</v>
      </c>
      <c r="AC267" s="120">
        <f>(幕後結果!$AE$2+幕後結果!$AE$4*幕後結果_最佳化!$Q1268)*12/3</f>
        <v>0.26796161586647971</v>
      </c>
      <c r="AD267" s="120">
        <f>(幕後結果!$AF$2+幕後結果!$AF$4*幕後結果_最佳化!$R1268)*12/3</f>
        <v>0.7810092719732179</v>
      </c>
      <c r="AE267" s="120">
        <f>(幕後結果!$AG$2+幕後結果!$AG$4*幕後結果_最佳化!$S1268)*12/3</f>
        <v>-0.54044847737037016</v>
      </c>
      <c r="AF267" s="120">
        <f>(幕後結果!$AH$2+幕後結果!$AH$4*幕後結果_最佳化!$T1268)*12/3</f>
        <v>0.33282911176764879</v>
      </c>
      <c r="AG267" s="120">
        <f>(幕後結果!$AI$2+幕後結果!$AI$4*幕後結果_最佳化!$U1268)*12/3</f>
        <v>-0.30132681355542834</v>
      </c>
      <c r="AH267" s="120">
        <f>(幕後結果!$AJ$2+幕後結果!$AJ$4*幕後結果_最佳化!$V1268)*12/3</f>
        <v>0.50640884152172072</v>
      </c>
      <c r="AI267" s="96">
        <f>(幕後結果!$AK$2+幕後結果!$AK$4*幕後結果_最佳化!$W1268)*12/3</f>
        <v>1.595371938994206</v>
      </c>
      <c r="AJ267" s="56"/>
      <c r="AK267" s="56"/>
      <c r="AL267" s="56"/>
      <c r="AM267" s="104">
        <v>266</v>
      </c>
      <c r="AN267" s="124">
        <f t="shared" si="53"/>
        <v>0.12985786358038523</v>
      </c>
      <c r="AO267" s="124">
        <f t="shared" si="54"/>
        <v>3.0502324182492883E-2</v>
      </c>
      <c r="AP267" s="124">
        <f t="shared" si="55"/>
        <v>0.10446558353891876</v>
      </c>
      <c r="AQ267" s="124">
        <f t="shared" si="56"/>
        <v>4.4109260488699495E-2</v>
      </c>
      <c r="AR267" s="124">
        <f t="shared" si="57"/>
        <v>2.438033717858135E-2</v>
      </c>
      <c r="AS267" s="124">
        <f t="shared" si="58"/>
        <v>0.11257427997085571</v>
      </c>
      <c r="AT267" s="124">
        <f t="shared" si="59"/>
        <v>6.9524676802010479E-2</v>
      </c>
      <c r="AU267" s="124">
        <f t="shared" si="60"/>
        <v>0.1457489812947653</v>
      </c>
      <c r="AV267" s="124">
        <f t="shared" si="61"/>
        <v>0.12349763319582882</v>
      </c>
      <c r="AW267" s="124">
        <f t="shared" si="62"/>
        <v>0.21533905976746198</v>
      </c>
      <c r="AX267" s="124">
        <f t="shared" si="63"/>
        <v>1</v>
      </c>
      <c r="AY267" s="124">
        <f>SUMPRODUCT(AN267:AW267,幕後結果_最佳化!$Z$1005:$AI$1005)</f>
        <v>-0.22808715342423186</v>
      </c>
      <c r="AZ267" s="124">
        <f>(SUMPRODUCT(AN267:AW267,MMULT(AN267:AW267,幕後結果!$AB$9:$AK$18)))*252</f>
        <v>6.2261225232180757E-2</v>
      </c>
      <c r="BA267" s="124">
        <f t="shared" si="64"/>
        <v>0.24952199348390264</v>
      </c>
      <c r="BB267" s="119">
        <f t="shared" si="65"/>
        <v>-1.0860251220368435</v>
      </c>
      <c r="BC267" s="56"/>
      <c r="BD267" s="56"/>
    </row>
    <row r="268" spans="1:56">
      <c r="A268" s="91">
        <v>267</v>
      </c>
      <c r="B268" s="120">
        <v>0.46612186810565848</v>
      </c>
      <c r="C268" s="120">
        <v>0.44922212957084273</v>
      </c>
      <c r="D268" s="120">
        <v>0.33698410468345719</v>
      </c>
      <c r="E268" s="120">
        <v>0.36674484912657723</v>
      </c>
      <c r="F268" s="120">
        <v>0.20012884221574057</v>
      </c>
      <c r="G268" s="120">
        <v>0.70936443042722286</v>
      </c>
      <c r="H268" s="120">
        <v>0.1761139348667502</v>
      </c>
      <c r="I268" s="120">
        <v>0.82060258849616297</v>
      </c>
      <c r="J268" s="120">
        <v>0.74489157214201307</v>
      </c>
      <c r="K268" s="100">
        <v>0.5682960536214583</v>
      </c>
      <c r="L268" s="101"/>
      <c r="M268" s="102">
        <v>267</v>
      </c>
      <c r="N268" s="123">
        <v>-8.5022206731692737E-2</v>
      </c>
      <c r="O268" s="123">
        <v>-0.12762687845894968</v>
      </c>
      <c r="P268" s="123">
        <v>-0.42070814969000875</v>
      </c>
      <c r="Q268" s="123">
        <v>-0.34048714988386169</v>
      </c>
      <c r="R268" s="123">
        <v>-0.8411611093009711</v>
      </c>
      <c r="S268" s="123">
        <v>0.55152893195606445</v>
      </c>
      <c r="T268" s="123">
        <v>-0.93027663952392625</v>
      </c>
      <c r="U268" s="120">
        <v>0.91766395683729785</v>
      </c>
      <c r="V268" s="120">
        <v>0.65850006432006747</v>
      </c>
      <c r="W268" s="94">
        <v>0.17203769715299427</v>
      </c>
      <c r="X268" s="56"/>
      <c r="Y268" s="95">
        <v>267</v>
      </c>
      <c r="Z268" s="120">
        <f>(幕後結果!$AB$2+幕後結果!$AB$4*幕後結果_最佳化!$N1269)*12/3</f>
        <v>-0.15384967944898736</v>
      </c>
      <c r="AA268" s="120">
        <f>(幕後結果!$AC$2+幕後結果!$AC$4*幕後結果_最佳化!$O1269)*12/3</f>
        <v>1.2335264289884562</v>
      </c>
      <c r="AB268" s="120">
        <f>(幕後結果!$AD$2+幕後結果!$AD$4*幕後結果_最佳化!$P1269)*12/3</f>
        <v>-1.387775958782304</v>
      </c>
      <c r="AC268" s="120">
        <f>(幕後結果!$AE$2+幕後結果!$AE$4*幕後結果_最佳化!$Q1269)*12/3</f>
        <v>0.15367866187096935</v>
      </c>
      <c r="AD268" s="120">
        <f>(幕後結果!$AF$2+幕後結果!$AF$4*幕後結果_最佳化!$R1269)*12/3</f>
        <v>-1.0869353531349661</v>
      </c>
      <c r="AE268" s="120">
        <f>(幕後結果!$AG$2+幕後結果!$AG$4*幕後結果_最佳化!$S1269)*12/3</f>
        <v>-0.54531110408591488</v>
      </c>
      <c r="AF268" s="120">
        <f>(幕後結果!$AH$2+幕後結果!$AH$4*幕後結果_最佳化!$T1269)*12/3</f>
        <v>-0.49285193184969639</v>
      </c>
      <c r="AG268" s="120">
        <f>(幕後結果!$AI$2+幕後結果!$AI$4*幕後結果_最佳化!$U1269)*12/3</f>
        <v>-3.4097081984102995E-2</v>
      </c>
      <c r="AH268" s="120">
        <f>(幕後結果!$AJ$2+幕後結果!$AJ$4*幕後結果_最佳化!$V1269)*12/3</f>
        <v>-1.0062032954715219</v>
      </c>
      <c r="AI268" s="96">
        <f>(幕後結果!$AK$2+幕後結果!$AK$4*幕後結果_最佳化!$W1269)*12/3</f>
        <v>0.62295292749897635</v>
      </c>
      <c r="AJ268" s="56"/>
      <c r="AK268" s="56"/>
      <c r="AL268" s="56"/>
      <c r="AM268" s="104">
        <v>267</v>
      </c>
      <c r="AN268" s="124">
        <f t="shared" si="53"/>
        <v>8.8541408415707831E-2</v>
      </c>
      <c r="AO268" s="124">
        <f t="shared" si="54"/>
        <v>8.1781179179796604E-2</v>
      </c>
      <c r="AP268" s="124">
        <f t="shared" si="55"/>
        <v>0.1141844131382064</v>
      </c>
      <c r="AQ268" s="124">
        <f t="shared" si="56"/>
        <v>3.2757435367312168E-2</v>
      </c>
      <c r="AR268" s="124">
        <f t="shared" si="57"/>
        <v>0.18840204627786958</v>
      </c>
      <c r="AS268" s="124">
        <f t="shared" si="58"/>
        <v>3.0019279530087074E-2</v>
      </c>
      <c r="AT268" s="124">
        <f t="shared" si="59"/>
        <v>0.11972898252464845</v>
      </c>
      <c r="AU268" s="124">
        <f t="shared" si="60"/>
        <v>0.14715966756221177</v>
      </c>
      <c r="AV268" s="124">
        <f t="shared" si="61"/>
        <v>3.2266821145301335E-2</v>
      </c>
      <c r="AW268" s="124">
        <f t="shared" si="62"/>
        <v>0.16515876685885889</v>
      </c>
      <c r="AX268" s="124">
        <f t="shared" si="63"/>
        <v>1</v>
      </c>
      <c r="AY268" s="124">
        <f>SUMPRODUCT(AN268:AW268,幕後結果_最佳化!$Z$1005:$AI$1005)</f>
        <v>-3.1690490998501963E-2</v>
      </c>
      <c r="AZ268" s="124">
        <f>(SUMPRODUCT(AN268:AW268,MMULT(AN268:AW268,幕後結果!$AB$9:$AK$18)))*252</f>
        <v>5.2309759598455942E-2</v>
      </c>
      <c r="BA268" s="124">
        <f t="shared" si="64"/>
        <v>0.2287132693974181</v>
      </c>
      <c r="BB268" s="119">
        <f t="shared" si="65"/>
        <v>-0.32613101633771668</v>
      </c>
      <c r="BC268" s="56"/>
      <c r="BD268" s="56"/>
    </row>
    <row r="269" spans="1:56">
      <c r="A269" s="91">
        <v>268</v>
      </c>
      <c r="B269" s="120">
        <v>0.12229209632741767</v>
      </c>
      <c r="C269" s="120">
        <v>0.77378318687492031</v>
      </c>
      <c r="D269" s="120">
        <v>0.7840379321899964</v>
      </c>
      <c r="E269" s="120">
        <v>1.4257152501408799E-2</v>
      </c>
      <c r="F269" s="120">
        <v>0.38624708355530846</v>
      </c>
      <c r="G269" s="120">
        <v>0.55382151272520819</v>
      </c>
      <c r="H269" s="120">
        <v>0.25023719414104861</v>
      </c>
      <c r="I269" s="120">
        <v>0.82842090968134952</v>
      </c>
      <c r="J269" s="120">
        <v>0.89731486791159254</v>
      </c>
      <c r="K269" s="100">
        <v>0.52423404384655514</v>
      </c>
      <c r="L269" s="101"/>
      <c r="M269" s="102">
        <v>268</v>
      </c>
      <c r="N269" s="123">
        <v>-1.1636048311763261</v>
      </c>
      <c r="O269" s="123">
        <v>0.75136399318332081</v>
      </c>
      <c r="P269" s="123">
        <v>0.78590330936551234</v>
      </c>
      <c r="Q269" s="123">
        <v>-2.1901369663020813</v>
      </c>
      <c r="R269" s="123">
        <v>-0.28911396511956311</v>
      </c>
      <c r="S269" s="123">
        <v>0.13532240099173837</v>
      </c>
      <c r="T269" s="123">
        <v>-0.67374351999654647</v>
      </c>
      <c r="U269" s="120">
        <v>0.94794357375157623</v>
      </c>
      <c r="V269" s="120">
        <v>1.2663990128326352</v>
      </c>
      <c r="W269" s="94">
        <v>6.0783146925382066E-2</v>
      </c>
      <c r="X269" s="56"/>
      <c r="Y269" s="95">
        <v>268</v>
      </c>
      <c r="Z269" s="120">
        <f>(幕後結果!$AB$2+幕後結果!$AB$4*幕後結果_最佳化!$N1270)*12/3</f>
        <v>-1.4929643649033011</v>
      </c>
      <c r="AA269" s="120">
        <f>(幕後結果!$AC$2+幕後結果!$AC$4*幕後結果_最佳化!$O1270)*12/3</f>
        <v>1.4304932070445002</v>
      </c>
      <c r="AB269" s="120">
        <f>(幕後結果!$AD$2+幕後結果!$AD$4*幕後結果_最佳化!$P1270)*12/3</f>
        <v>-0.93214533893388507</v>
      </c>
      <c r="AC269" s="120">
        <f>(幕後結果!$AE$2+幕後結果!$AE$4*幕後結果_最佳化!$Q1270)*12/3</f>
        <v>-1.8254486630087126</v>
      </c>
      <c r="AD269" s="120">
        <f>(幕後結果!$AF$2+幕後結果!$AF$4*幕後結果_最佳化!$R1270)*12/3</f>
        <v>-1.1219117934653347</v>
      </c>
      <c r="AE269" s="120">
        <f>(幕後結果!$AG$2+幕後結果!$AG$4*幕後結果_最佳化!$S1270)*12/3</f>
        <v>-0.83846065160170447</v>
      </c>
      <c r="AF269" s="120">
        <f>(幕後結果!$AH$2+幕後結果!$AH$4*幕後結果_最佳化!$T1270)*12/3</f>
        <v>-0.88121909036337642</v>
      </c>
      <c r="AG269" s="120">
        <f>(幕後結果!$AI$2+幕後結果!$AI$4*幕後結果_最佳化!$U1270)*12/3</f>
        <v>-0.11376662747049482</v>
      </c>
      <c r="AH269" s="120">
        <f>(幕後結果!$AJ$2+幕後結果!$AJ$4*幕後結果_最佳化!$V1270)*12/3</f>
        <v>-0.43192210875370551</v>
      </c>
      <c r="AI269" s="96">
        <f>(幕後結果!$AK$2+幕後結果!$AK$4*幕後結果_最佳化!$W1270)*12/3</f>
        <v>0.78009026055666919</v>
      </c>
      <c r="AJ269" s="56"/>
      <c r="AK269" s="56"/>
      <c r="AL269" s="56"/>
      <c r="AM269" s="104">
        <v>268</v>
      </c>
      <c r="AN269" s="124">
        <f t="shared" si="53"/>
        <v>2.9285921336637721E-2</v>
      </c>
      <c r="AO269" s="124">
        <f t="shared" si="54"/>
        <v>0.15207464317377045</v>
      </c>
      <c r="AP269" s="124">
        <f t="shared" si="55"/>
        <v>1.5500758793216027E-2</v>
      </c>
      <c r="AQ269" s="124">
        <f t="shared" si="56"/>
        <v>0.17814384198176625</v>
      </c>
      <c r="AR269" s="124">
        <f t="shared" si="57"/>
        <v>0.14988163616062317</v>
      </c>
      <c r="AS269" s="124">
        <f t="shared" si="58"/>
        <v>0.10160745011706215</v>
      </c>
      <c r="AT269" s="124">
        <f t="shared" si="59"/>
        <v>9.7491092474667335E-2</v>
      </c>
      <c r="AU269" s="124">
        <f t="shared" si="60"/>
        <v>5.0284303291857166E-2</v>
      </c>
      <c r="AV269" s="124">
        <f t="shared" si="61"/>
        <v>0.17174241682097774</v>
      </c>
      <c r="AW269" s="124">
        <f t="shared" si="62"/>
        <v>5.3987935849421957E-2</v>
      </c>
      <c r="AX269" s="124">
        <f t="shared" si="63"/>
        <v>1</v>
      </c>
      <c r="AY269" s="124">
        <f>SUMPRODUCT(AN269:AW269,幕後結果_最佳化!$Z$1005:$AI$1005)</f>
        <v>-0.11562628058534982</v>
      </c>
      <c r="AZ269" s="124">
        <f>(SUMPRODUCT(AN269:AW269,MMULT(AN269:AW269,幕後結果!$AB$9:$AK$18)))*252</f>
        <v>6.2710284833066107E-2</v>
      </c>
      <c r="BA269" s="124">
        <f t="shared" si="64"/>
        <v>0.25042021650231455</v>
      </c>
      <c r="BB269" s="119">
        <f t="shared" si="65"/>
        <v>-0.63304106513255332</v>
      </c>
      <c r="BC269" s="56"/>
      <c r="BD269" s="56"/>
    </row>
    <row r="270" spans="1:56">
      <c r="A270" s="91">
        <v>269</v>
      </c>
      <c r="B270" s="120">
        <v>0.89552269584326316</v>
      </c>
      <c r="C270" s="120">
        <v>0.64283511694401252</v>
      </c>
      <c r="D270" s="120">
        <v>0.2650103481945365</v>
      </c>
      <c r="E270" s="120">
        <v>0.48297377291886523</v>
      </c>
      <c r="F270" s="120">
        <v>0.43727087666432674</v>
      </c>
      <c r="G270" s="120">
        <v>0.44107808658444925</v>
      </c>
      <c r="H270" s="120">
        <v>0.67865392730055207</v>
      </c>
      <c r="I270" s="120">
        <v>0.28801333537146911</v>
      </c>
      <c r="J270" s="120">
        <v>8.4511312865799271E-2</v>
      </c>
      <c r="K270" s="100">
        <v>0.73200914104028802</v>
      </c>
      <c r="L270" s="101"/>
      <c r="M270" s="102">
        <v>269</v>
      </c>
      <c r="N270" s="123">
        <v>1.2564451840633084</v>
      </c>
      <c r="O270" s="123">
        <v>0.3660473198051224</v>
      </c>
      <c r="P270" s="123">
        <v>-0.62797442140987381</v>
      </c>
      <c r="Q270" s="123">
        <v>-4.2691386563779368E-2</v>
      </c>
      <c r="R270" s="123">
        <v>-0.15789218875261909</v>
      </c>
      <c r="S270" s="123">
        <v>-0.1482364417185551</v>
      </c>
      <c r="T270" s="123">
        <v>0.46393802945390028</v>
      </c>
      <c r="U270" s="120">
        <v>-0.55919789332107495</v>
      </c>
      <c r="V270" s="120">
        <v>-1.3753510858992506</v>
      </c>
      <c r="W270" s="94">
        <v>0.61890079019887267</v>
      </c>
      <c r="X270" s="56"/>
      <c r="Y270" s="95">
        <v>269</v>
      </c>
      <c r="Z270" s="120">
        <f>(幕後結果!$AB$2+幕後結果!$AB$4*幕後結果_最佳化!$N1271)*12/3</f>
        <v>1.5116496920030882</v>
      </c>
      <c r="AA270" s="120">
        <f>(幕後結果!$AC$2+幕後結果!$AC$4*幕後結果_最佳化!$O1271)*12/3</f>
        <v>2.6274120410498938</v>
      </c>
      <c r="AB270" s="120">
        <f>(幕後結果!$AD$2+幕後結果!$AD$4*幕後結果_最佳化!$P1271)*12/3</f>
        <v>5.4863822639948379E-2</v>
      </c>
      <c r="AC270" s="120">
        <f>(幕後結果!$AE$2+幕後結果!$AE$4*幕後結果_最佳化!$Q1271)*12/3</f>
        <v>0.81993163262694679</v>
      </c>
      <c r="AD270" s="120">
        <f>(幕後結果!$AF$2+幕後結果!$AF$4*幕後結果_最佳化!$R1271)*12/3</f>
        <v>-0.42170955564313078</v>
      </c>
      <c r="AE270" s="120">
        <f>(幕後結果!$AG$2+幕後結果!$AG$4*幕後結果_最佳化!$S1271)*12/3</f>
        <v>-0.57458200344365262</v>
      </c>
      <c r="AF270" s="120">
        <f>(幕後結果!$AH$2+幕後結果!$AH$4*幕後結果_最佳化!$T1271)*12/3</f>
        <v>1.165650016315575</v>
      </c>
      <c r="AG270" s="120">
        <f>(幕後結果!$AI$2+幕後結果!$AI$4*幕後結果_最佳化!$U1271)*12/3</f>
        <v>-0.56850894605739144</v>
      </c>
      <c r="AH270" s="120">
        <f>(幕後結果!$AJ$2+幕後結果!$AJ$4*幕後結果_最佳化!$V1271)*12/3</f>
        <v>-3.4018868514250684</v>
      </c>
      <c r="AI270" s="96">
        <f>(幕後結果!$AK$2+幕後結果!$AK$4*幕後結果_最佳化!$W1271)*12/3</f>
        <v>0.84593921546021578</v>
      </c>
      <c r="AJ270" s="56"/>
      <c r="AK270" s="56"/>
      <c r="AL270" s="56"/>
      <c r="AM270" s="104">
        <v>269</v>
      </c>
      <c r="AN270" s="124">
        <f t="shared" si="53"/>
        <v>0.17063271768681731</v>
      </c>
      <c r="AO270" s="124">
        <f t="shared" si="54"/>
        <v>0.14498980738315365</v>
      </c>
      <c r="AP270" s="124">
        <f t="shared" si="55"/>
        <v>6.7415403591488982E-2</v>
      </c>
      <c r="AQ270" s="124">
        <f t="shared" si="56"/>
        <v>2.8937097918810125E-3</v>
      </c>
      <c r="AR270" s="124">
        <f t="shared" si="57"/>
        <v>0.14219326038396871</v>
      </c>
      <c r="AS270" s="124">
        <f t="shared" si="58"/>
        <v>0.10833652125061632</v>
      </c>
      <c r="AT270" s="124">
        <f t="shared" si="59"/>
        <v>0.1444295994768359</v>
      </c>
      <c r="AU270" s="124">
        <f t="shared" si="60"/>
        <v>1.7963424830629803E-2</v>
      </c>
      <c r="AV270" s="124">
        <f t="shared" si="61"/>
        <v>0.15480859775648698</v>
      </c>
      <c r="AW270" s="124">
        <f t="shared" si="62"/>
        <v>4.6336957848121349E-2</v>
      </c>
      <c r="AX270" s="124">
        <f t="shared" si="63"/>
        <v>0.99999999999999989</v>
      </c>
      <c r="AY270" s="124">
        <f>SUMPRODUCT(AN270:AW270,幕後結果_最佳化!$Z$1005:$AI$1005)</f>
        <v>-0.20967057285356799</v>
      </c>
      <c r="AZ270" s="124">
        <f>(SUMPRODUCT(AN270:AW270,MMULT(AN270:AW270,幕後結果!$AB$9:$AK$18)))*252</f>
        <v>8.7533399724825045E-2</v>
      </c>
      <c r="BA270" s="124">
        <f t="shared" si="64"/>
        <v>0.29586043960763841</v>
      </c>
      <c r="BB270" s="119">
        <f t="shared" si="65"/>
        <v>-0.8536814627481788</v>
      </c>
      <c r="BC270" s="56"/>
      <c r="BD270" s="56"/>
    </row>
    <row r="271" spans="1:56">
      <c r="A271" s="91">
        <v>270</v>
      </c>
      <c r="B271" s="120">
        <v>0.91736358856957279</v>
      </c>
      <c r="C271" s="120">
        <v>0.95572325189001184</v>
      </c>
      <c r="D271" s="120">
        <v>0.234357667665966</v>
      </c>
      <c r="E271" s="120">
        <v>0.57124985073158752</v>
      </c>
      <c r="F271" s="120">
        <v>0.56500875557397512</v>
      </c>
      <c r="G271" s="120">
        <v>0.51323083065787678</v>
      </c>
      <c r="H271" s="120">
        <v>0.189203897375531</v>
      </c>
      <c r="I271" s="120">
        <v>0.97044091882837824</v>
      </c>
      <c r="J271" s="120">
        <v>0.14955877739130652</v>
      </c>
      <c r="K271" s="100">
        <v>0.39614788848784577</v>
      </c>
      <c r="L271" s="101"/>
      <c r="M271" s="102">
        <v>270</v>
      </c>
      <c r="N271" s="123">
        <v>1.3875542432704986</v>
      </c>
      <c r="O271" s="123">
        <v>1.7030778727945812</v>
      </c>
      <c r="P271" s="123">
        <v>-0.72457086952053007</v>
      </c>
      <c r="Q271" s="123">
        <v>0.17955708458586039</v>
      </c>
      <c r="R271" s="123">
        <v>0.16368072913470236</v>
      </c>
      <c r="S271" s="123">
        <v>3.3170856233760038E-2</v>
      </c>
      <c r="T271" s="123">
        <v>-0.88083377740419566</v>
      </c>
      <c r="U271" s="120">
        <v>1.8873135698214931</v>
      </c>
      <c r="V271" s="120">
        <v>-1.0383276185544454</v>
      </c>
      <c r="W271" s="94">
        <v>-0.26333059916634088</v>
      </c>
      <c r="X271" s="56"/>
      <c r="Y271" s="95">
        <v>270</v>
      </c>
      <c r="Z271" s="120">
        <f>(幕後結果!$AB$2+幕後結果!$AB$4*幕後結果_最佳化!$N1272)*12/3</f>
        <v>1.6744281964972147</v>
      </c>
      <c r="AA271" s="120">
        <f>(幕後結果!$AC$2+幕後結果!$AC$4*幕後結果_最佳化!$O1272)*12/3</f>
        <v>4.0946209461504601</v>
      </c>
      <c r="AB271" s="120">
        <f>(幕後結果!$AD$2+幕後結果!$AD$4*幕後結果_最佳化!$P1272)*12/3</f>
        <v>0.6490591805057484</v>
      </c>
      <c r="AC271" s="120">
        <f>(幕後結果!$AE$2+幕後結果!$AE$4*幕後結果_最佳化!$Q1272)*12/3</f>
        <v>1.0465028393533411</v>
      </c>
      <c r="AD271" s="120">
        <f>(幕後結果!$AF$2+幕後結果!$AF$4*幕後結果_最佳化!$R1272)*12/3</f>
        <v>-1.5609089649692931E-2</v>
      </c>
      <c r="AE271" s="120">
        <f>(幕後結果!$AG$2+幕後結果!$AG$4*幕後結果_最佳化!$S1272)*12/3</f>
        <v>-0.10932551611785923</v>
      </c>
      <c r="AF271" s="120">
        <f>(幕後結果!$AH$2+幕後結果!$AH$4*幕後結果_最佳化!$T1272)*12/3</f>
        <v>0.4458742098213444</v>
      </c>
      <c r="AG271" s="120">
        <f>(幕後結果!$AI$2+幕後結果!$AI$4*幕後結果_最佳化!$U1272)*12/3</f>
        <v>0.55300958556788349</v>
      </c>
      <c r="AH271" s="120">
        <f>(幕後結果!$AJ$2+幕後結果!$AJ$4*幕後結果_最佳化!$V1272)*12/3</f>
        <v>-2.7753891073612373</v>
      </c>
      <c r="AI271" s="96">
        <f>(幕後結果!$AK$2+幕後結果!$AK$4*幕後結果_最佳化!$W1272)*12/3</f>
        <v>1.189289075182292</v>
      </c>
      <c r="AJ271" s="56"/>
      <c r="AK271" s="56"/>
      <c r="AL271" s="56"/>
      <c r="AM271" s="104">
        <v>270</v>
      </c>
      <c r="AN271" s="124">
        <f t="shared" si="53"/>
        <v>4.9182640426489253E-2</v>
      </c>
      <c r="AO271" s="124">
        <f t="shared" si="54"/>
        <v>4.1735200189797254E-2</v>
      </c>
      <c r="AP271" s="124">
        <f t="shared" si="55"/>
        <v>8.1990678510198395E-2</v>
      </c>
      <c r="AQ271" s="124">
        <f t="shared" si="56"/>
        <v>0.13747065597080779</v>
      </c>
      <c r="AR271" s="124">
        <f t="shared" si="57"/>
        <v>6.0679662497896913E-2</v>
      </c>
      <c r="AS271" s="124">
        <f t="shared" si="58"/>
        <v>0.21786409177529009</v>
      </c>
      <c r="AT271" s="124">
        <f t="shared" si="59"/>
        <v>3.9837676935118964E-2</v>
      </c>
      <c r="AU271" s="124">
        <f t="shared" si="60"/>
        <v>0.1170631425191654</v>
      </c>
      <c r="AV271" s="124">
        <f t="shared" si="61"/>
        <v>0.22589968879169972</v>
      </c>
      <c r="AW271" s="124">
        <f t="shared" si="62"/>
        <v>2.8276562383536215E-2</v>
      </c>
      <c r="AX271" s="124">
        <f t="shared" si="63"/>
        <v>1</v>
      </c>
      <c r="AY271" s="124">
        <f>SUMPRODUCT(AN271:AW271,幕後結果_最佳化!$Z$1005:$AI$1005)</f>
        <v>-0.55311703724964056</v>
      </c>
      <c r="AZ271" s="124">
        <f>(SUMPRODUCT(AN271:AW271,MMULT(AN271:AW271,幕後結果!$AB$9:$AK$18)))*252</f>
        <v>8.1086078528338004E-2</v>
      </c>
      <c r="BA271" s="124">
        <f t="shared" si="64"/>
        <v>0.28475617381952933</v>
      </c>
      <c r="BB271" s="119">
        <f t="shared" si="65"/>
        <v>-2.093078542442349</v>
      </c>
      <c r="BC271" s="56"/>
      <c r="BD271" s="56"/>
    </row>
    <row r="272" spans="1:56">
      <c r="A272" s="91">
        <v>271</v>
      </c>
      <c r="B272" s="120">
        <v>9.2640183252685748E-2</v>
      </c>
      <c r="C272" s="120">
        <v>2.2002417908355554E-3</v>
      </c>
      <c r="D272" s="120">
        <v>0.40153728409520095</v>
      </c>
      <c r="E272" s="120">
        <v>0.15899226316534087</v>
      </c>
      <c r="F272" s="120">
        <v>0.46413805172669242</v>
      </c>
      <c r="G272" s="120">
        <v>0.90808647863599257</v>
      </c>
      <c r="H272" s="120">
        <v>0.85820865484059539</v>
      </c>
      <c r="I272" s="120">
        <v>0.89785442235933299</v>
      </c>
      <c r="J272" s="120">
        <v>0.66117413980216688</v>
      </c>
      <c r="K272" s="100">
        <v>0.82373318956020647</v>
      </c>
      <c r="L272" s="101"/>
      <c r="M272" s="102">
        <v>271</v>
      </c>
      <c r="N272" s="123">
        <v>-1.3246707866794216</v>
      </c>
      <c r="O272" s="123">
        <v>-2.8479283117741168</v>
      </c>
      <c r="P272" s="123">
        <v>-0.24937002664378843</v>
      </c>
      <c r="Q272" s="123">
        <v>-0.99860819992590655</v>
      </c>
      <c r="R272" s="123">
        <v>-9.0013982568611345E-2</v>
      </c>
      <c r="S272" s="123">
        <v>1.3290634340847429</v>
      </c>
      <c r="T272" s="123">
        <v>1.0723058271730699</v>
      </c>
      <c r="U272" s="120">
        <v>1.2694204247753573</v>
      </c>
      <c r="V272" s="120">
        <v>0.41566969415398508</v>
      </c>
      <c r="W272" s="94">
        <v>0.9296861242136647</v>
      </c>
      <c r="X272" s="56"/>
      <c r="Y272" s="95">
        <v>271</v>
      </c>
      <c r="Z272" s="120">
        <f>(幕後結果!$AB$2+幕後結果!$AB$4*幕後結果_最佳化!$N1273)*12/3</f>
        <v>-1.6929358658831022</v>
      </c>
      <c r="AA272" s="120">
        <f>(幕後結果!$AC$2+幕後結果!$AC$4*幕後結果_最佳化!$O1273)*12/3</f>
        <v>-2.3927877207069148</v>
      </c>
      <c r="AB272" s="120">
        <f>(幕後結果!$AD$2+幕後結果!$AD$4*幕後結果_最佳化!$P1273)*12/3</f>
        <v>-3.6784939452286309</v>
      </c>
      <c r="AC272" s="120">
        <f>(幕後結果!$AE$2+幕後結果!$AE$4*幕後結果_最佳化!$Q1273)*12/3</f>
        <v>-0.77899746009198256</v>
      </c>
      <c r="AD272" s="120">
        <f>(幕後結果!$AF$2+幕後結果!$AF$4*幕後結果_最佳化!$R1273)*12/3</f>
        <v>-1.196230561535484</v>
      </c>
      <c r="AE272" s="120">
        <f>(幕後結果!$AG$2+幕後結果!$AG$4*幕後結果_最佳化!$S1273)*12/3</f>
        <v>-0.38924760847880369</v>
      </c>
      <c r="AF272" s="120">
        <f>(幕後結果!$AH$2+幕後結果!$AH$4*幕後結果_最佳化!$T1273)*12/3</f>
        <v>0.38118005681150136</v>
      </c>
      <c r="AG272" s="120">
        <f>(幕後結果!$AI$2+幕後結果!$AI$4*幕後結果_最佳化!$U1273)*12/3</f>
        <v>-1.9216308799066273E-2</v>
      </c>
      <c r="AH272" s="120">
        <f>(幕後結果!$AJ$2+幕後結果!$AJ$4*幕後結果_最佳化!$V1273)*12/3</f>
        <v>-0.68084516022533226</v>
      </c>
      <c r="AI272" s="96">
        <f>(幕後結果!$AK$2+幕後結果!$AK$4*幕後結果_最佳化!$W1273)*12/3</f>
        <v>0.92856459601544161</v>
      </c>
      <c r="AJ272" s="56"/>
      <c r="AK272" s="56"/>
      <c r="AL272" s="56"/>
      <c r="AM272" s="104">
        <v>271</v>
      </c>
      <c r="AN272" s="124">
        <f t="shared" si="53"/>
        <v>0.17584519658636086</v>
      </c>
      <c r="AO272" s="124">
        <f t="shared" si="54"/>
        <v>0.17202870895188443</v>
      </c>
      <c r="AP272" s="124">
        <f t="shared" si="55"/>
        <v>8.4320323104061844E-4</v>
      </c>
      <c r="AQ272" s="124">
        <f t="shared" si="56"/>
        <v>0.13160130450864449</v>
      </c>
      <c r="AR272" s="124">
        <f t="shared" si="57"/>
        <v>2.7311801471612038E-2</v>
      </c>
      <c r="AS272" s="124">
        <f t="shared" si="58"/>
        <v>0.15114999704156143</v>
      </c>
      <c r="AT272" s="124">
        <f t="shared" si="59"/>
        <v>0.11428502925482963</v>
      </c>
      <c r="AU272" s="124">
        <f t="shared" si="60"/>
        <v>0.18733710267649273</v>
      </c>
      <c r="AV272" s="124">
        <f t="shared" si="61"/>
        <v>5.3558515530358662E-3</v>
      </c>
      <c r="AW272" s="124">
        <f t="shared" si="62"/>
        <v>3.4241804724538111E-2</v>
      </c>
      <c r="AX272" s="124">
        <f t="shared" si="63"/>
        <v>1.0000000000000002</v>
      </c>
      <c r="AY272" s="124">
        <f>SUMPRODUCT(AN272:AW272,幕後結果_最佳化!$Z$1005:$AI$1005)</f>
        <v>0.13314442289392442</v>
      </c>
      <c r="AZ272" s="124">
        <f>(SUMPRODUCT(AN272:AW272,MMULT(AN272:AW272,幕後結果!$AB$9:$AK$18)))*252</f>
        <v>6.3159320055469495E-2</v>
      </c>
      <c r="BA272" s="124">
        <f t="shared" si="64"/>
        <v>0.25131518071033732</v>
      </c>
      <c r="BB272" s="119">
        <f t="shared" si="65"/>
        <v>0.35908862583967421</v>
      </c>
      <c r="BC272" s="56"/>
      <c r="BD272" s="56"/>
    </row>
    <row r="273" spans="1:56">
      <c r="A273" s="91">
        <v>272</v>
      </c>
      <c r="B273" s="120">
        <v>0.46157699940276964</v>
      </c>
      <c r="C273" s="120">
        <v>0.35790128616164951</v>
      </c>
      <c r="D273" s="120">
        <v>0.1203684296428138</v>
      </c>
      <c r="E273" s="120">
        <v>0.34918364218343867</v>
      </c>
      <c r="F273" s="120">
        <v>0.40147868764139627</v>
      </c>
      <c r="G273" s="120">
        <v>3.7850794001540677E-2</v>
      </c>
      <c r="H273" s="120">
        <v>0.25728883484085707</v>
      </c>
      <c r="I273" s="120">
        <v>0.5577722561629983</v>
      </c>
      <c r="J273" s="120">
        <v>0.74841890479282713</v>
      </c>
      <c r="K273" s="100">
        <v>4.1072327886881199E-2</v>
      </c>
      <c r="L273" s="101"/>
      <c r="M273" s="102">
        <v>272</v>
      </c>
      <c r="N273" s="123">
        <v>-9.646156426389281E-2</v>
      </c>
      <c r="O273" s="123">
        <v>-0.3640742398556342</v>
      </c>
      <c r="P273" s="123">
        <v>-1.1731470056123534</v>
      </c>
      <c r="Q273" s="123">
        <v>-0.38752540030022625</v>
      </c>
      <c r="R273" s="123">
        <v>-0.24952154765662735</v>
      </c>
      <c r="S273" s="123">
        <v>-1.7761901088709953</v>
      </c>
      <c r="T273" s="123">
        <v>-0.65172642941550107</v>
      </c>
      <c r="U273" s="120">
        <v>0.14532346666730525</v>
      </c>
      <c r="V273" s="120">
        <v>0.66952256653632436</v>
      </c>
      <c r="W273" s="94">
        <v>-1.7383755852919003</v>
      </c>
      <c r="X273" s="56"/>
      <c r="Y273" s="95">
        <v>272</v>
      </c>
      <c r="Z273" s="120">
        <f>(幕後結果!$AB$2+幕後結果!$AB$4*幕後結果_最佳化!$N1274)*12/3</f>
        <v>-0.16805221833321901</v>
      </c>
      <c r="AA273" s="120">
        <f>(幕後結果!$AC$2+幕後結果!$AC$4*幕後結果_最佳化!$O1274)*12/3</f>
        <v>0.98179888083086586</v>
      </c>
      <c r="AB273" s="120">
        <f>(幕後結果!$AD$2+幕後結果!$AD$4*幕後結果_最佳化!$P1274)*12/3</f>
        <v>-2.2850524016167615</v>
      </c>
      <c r="AC273" s="120">
        <f>(幕後結果!$AE$2+幕後結果!$AE$4*幕後結果_最佳化!$Q1274)*12/3</f>
        <v>0.13361629339720049</v>
      </c>
      <c r="AD273" s="120">
        <f>(幕後結果!$AF$2+幕後結果!$AF$4*幕後結果_最佳化!$R1274)*12/3</f>
        <v>-0.76211226497420759</v>
      </c>
      <c r="AE273" s="120">
        <f>(幕後結果!$AG$2+幕後結果!$AG$4*幕後結果_最佳化!$S1274)*12/3</f>
        <v>-2.9718596583854509</v>
      </c>
      <c r="AF273" s="120">
        <f>(幕後結果!$AH$2+幕後結果!$AH$4*幕後結果_最佳化!$T1274)*12/3</f>
        <v>-0.81899078513921297</v>
      </c>
      <c r="AG273" s="120">
        <f>(幕後結果!$AI$2+幕後結果!$AI$4*幕後結果_最佳化!$U1274)*12/3</f>
        <v>-0.44228142654005626</v>
      </c>
      <c r="AH273" s="120">
        <f>(幕後結果!$AJ$2+幕後結果!$AJ$4*幕後結果_最佳化!$V1274)*12/3</f>
        <v>-1.7621606773787899</v>
      </c>
      <c r="AI273" s="96">
        <f>(幕後結果!$AK$2+幕後結果!$AK$4*幕後結果_最佳化!$W1274)*12/3</f>
        <v>-0.36516017205520468</v>
      </c>
      <c r="AJ273" s="56"/>
      <c r="AK273" s="56"/>
      <c r="AL273" s="56"/>
      <c r="AM273" s="104">
        <v>272</v>
      </c>
      <c r="AN273" s="124">
        <f t="shared" si="53"/>
        <v>0.16066971726944276</v>
      </c>
      <c r="AO273" s="124">
        <f t="shared" si="54"/>
        <v>2.7317040340372127E-2</v>
      </c>
      <c r="AP273" s="124">
        <f t="shared" si="55"/>
        <v>6.3730228747140322E-2</v>
      </c>
      <c r="AQ273" s="124">
        <f t="shared" si="56"/>
        <v>0.14015978318023972</v>
      </c>
      <c r="AR273" s="124">
        <f t="shared" si="57"/>
        <v>1.3595899450053097E-2</v>
      </c>
      <c r="AS273" s="124">
        <f t="shared" si="58"/>
        <v>0.1092010248994431</v>
      </c>
      <c r="AT273" s="124">
        <f t="shared" si="59"/>
        <v>0.18597725155586503</v>
      </c>
      <c r="AU273" s="124">
        <f t="shared" si="60"/>
        <v>8.5745589454688451E-2</v>
      </c>
      <c r="AV273" s="124">
        <f t="shared" si="61"/>
        <v>0.12136859206357034</v>
      </c>
      <c r="AW273" s="124">
        <f t="shared" si="62"/>
        <v>9.2234873039185011E-2</v>
      </c>
      <c r="AX273" s="124">
        <f t="shared" si="63"/>
        <v>1</v>
      </c>
      <c r="AY273" s="124">
        <f>SUMPRODUCT(AN273:AW273,幕後結果_最佳化!$Z$1005:$AI$1005)</f>
        <v>-0.16274738978826606</v>
      </c>
      <c r="AZ273" s="124">
        <f>(SUMPRODUCT(AN273:AW273,MMULT(AN273:AW273,幕後結果!$AB$9:$AK$18)))*252</f>
        <v>7.1235737158493614E-2</v>
      </c>
      <c r="BA273" s="124">
        <f t="shared" si="64"/>
        <v>0.26690023821363218</v>
      </c>
      <c r="BB273" s="119">
        <f t="shared" si="65"/>
        <v>-0.77050283343569681</v>
      </c>
      <c r="BC273" s="56"/>
      <c r="BD273" s="56"/>
    </row>
    <row r="274" spans="1:56">
      <c r="A274" s="91">
        <v>273</v>
      </c>
      <c r="B274" s="120">
        <v>0.36841219748845866</v>
      </c>
      <c r="C274" s="120">
        <v>0.51271105509409232</v>
      </c>
      <c r="D274" s="120">
        <v>0.76940848585499966</v>
      </c>
      <c r="E274" s="120">
        <v>2.913793596782166E-2</v>
      </c>
      <c r="F274" s="120">
        <v>0.64139022360654829</v>
      </c>
      <c r="G274" s="120">
        <v>0.58965528257818867</v>
      </c>
      <c r="H274" s="120">
        <v>0.10969001932389566</v>
      </c>
      <c r="I274" s="120">
        <v>9.076297222585139E-2</v>
      </c>
      <c r="J274" s="120">
        <v>0.25136799243681018</v>
      </c>
      <c r="K274" s="100">
        <v>0.95838002564320135</v>
      </c>
      <c r="L274" s="101"/>
      <c r="M274" s="102">
        <v>273</v>
      </c>
      <c r="N274" s="123">
        <v>-0.336061626306769</v>
      </c>
      <c r="O274" s="123">
        <v>3.1867282941365316E-2</v>
      </c>
      <c r="P274" s="123">
        <v>0.73690022321785853</v>
      </c>
      <c r="Q274" s="123">
        <v>-1.8936169505908906</v>
      </c>
      <c r="R274" s="123">
        <v>0.36217728514594427</v>
      </c>
      <c r="S274" s="123">
        <v>0.22665832589411439</v>
      </c>
      <c r="T274" s="123">
        <v>-1.2281783111624969</v>
      </c>
      <c r="U274" s="120">
        <v>-1.3360713771610517</v>
      </c>
      <c r="V274" s="120">
        <v>-0.67019108710669539</v>
      </c>
      <c r="W274" s="94">
        <v>1.7321888213609813</v>
      </c>
      <c r="X274" s="56"/>
      <c r="Y274" s="95">
        <v>273</v>
      </c>
      <c r="Z274" s="120">
        <f>(幕後結果!$AB$2+幕後結果!$AB$4*幕後結果_最佳化!$N1275)*12/3</f>
        <v>-0.46552777045662558</v>
      </c>
      <c r="AA274" s="120">
        <f>(幕後結果!$AC$2+幕後結果!$AC$4*幕後結果_最佳化!$O1275)*12/3</f>
        <v>1.2328036217354574</v>
      </c>
      <c r="AB274" s="120">
        <f>(幕後結果!$AD$2+幕後結果!$AD$4*幕後結果_最佳化!$P1275)*12/3</f>
        <v>-0.38325404862317902</v>
      </c>
      <c r="AC274" s="120">
        <f>(幕後結果!$AE$2+幕後結果!$AE$4*幕後結果_最佳化!$Q1275)*12/3</f>
        <v>-1.3112613422886312</v>
      </c>
      <c r="AD274" s="120">
        <f>(幕後結果!$AF$2+幕後結果!$AF$4*幕後結果_最佳化!$R1275)*12/3</f>
        <v>-0.66811629481693158</v>
      </c>
      <c r="AE274" s="120">
        <f>(幕後結果!$AG$2+幕後結果!$AG$4*幕後結果_最佳化!$S1275)*12/3</f>
        <v>-0.40975575650675428</v>
      </c>
      <c r="AF274" s="120">
        <f>(幕後結果!$AH$2+幕後結果!$AH$4*幕後結果_最佳化!$T1275)*12/3</f>
        <v>-1.0942344856247428</v>
      </c>
      <c r="AG274" s="120">
        <f>(幕後結果!$AI$2+幕後結果!$AI$4*幕後結果_最佳化!$U1275)*12/3</f>
        <v>-0.91108921439875168</v>
      </c>
      <c r="AH274" s="120">
        <f>(幕後結果!$AJ$2+幕後結果!$AJ$4*幕後結果_最佳化!$V1275)*12/3</f>
        <v>-2.643891873457151</v>
      </c>
      <c r="AI274" s="96">
        <f>(幕後結果!$AK$2+幕後結果!$AK$4*幕後結果_最佳化!$W1275)*12/3</f>
        <v>0.95726968966851622</v>
      </c>
      <c r="AJ274" s="56"/>
      <c r="AK274" s="56"/>
      <c r="AL274" s="56"/>
      <c r="AM274" s="104">
        <v>273</v>
      </c>
      <c r="AN274" s="124">
        <f t="shared" si="53"/>
        <v>8.2628417110606422E-2</v>
      </c>
      <c r="AO274" s="124">
        <f t="shared" si="54"/>
        <v>6.3576088871850039E-2</v>
      </c>
      <c r="AP274" s="124">
        <f t="shared" si="55"/>
        <v>1.9971102219704696E-2</v>
      </c>
      <c r="AQ274" s="124">
        <f t="shared" si="56"/>
        <v>0.15350788703225879</v>
      </c>
      <c r="AR274" s="124">
        <f t="shared" si="57"/>
        <v>0.2021579577900301</v>
      </c>
      <c r="AS274" s="124">
        <f t="shared" si="58"/>
        <v>6.4244275801545597E-2</v>
      </c>
      <c r="AT274" s="124">
        <f t="shared" si="59"/>
        <v>6.2385872186876593E-2</v>
      </c>
      <c r="AU274" s="124">
        <f t="shared" si="60"/>
        <v>0.2057080966462651</v>
      </c>
      <c r="AV274" s="124">
        <f t="shared" si="61"/>
        <v>0.13111873142294092</v>
      </c>
      <c r="AW274" s="124">
        <f t="shared" si="62"/>
        <v>1.4701570917921521E-2</v>
      </c>
      <c r="AX274" s="124">
        <f t="shared" si="63"/>
        <v>0.99999999999999989</v>
      </c>
      <c r="AY274" s="124">
        <f>SUMPRODUCT(AN274:AW274,幕後結果_最佳化!$Z$1005:$AI$1005)</f>
        <v>-0.26541296335642084</v>
      </c>
      <c r="AZ274" s="124">
        <f>(SUMPRODUCT(AN274:AW274,MMULT(AN274:AW274,幕後結果!$AB$9:$AK$18)))*252</f>
        <v>4.7951857579665996E-2</v>
      </c>
      <c r="BA274" s="124">
        <f t="shared" si="64"/>
        <v>0.21897912589940163</v>
      </c>
      <c r="BB274" s="119">
        <f t="shared" si="65"/>
        <v>-1.407955950550551</v>
      </c>
      <c r="BC274" s="56"/>
      <c r="BD274" s="56"/>
    </row>
    <row r="275" spans="1:56">
      <c r="A275" s="91">
        <v>274</v>
      </c>
      <c r="B275" s="120">
        <v>0.95039431437667776</v>
      </c>
      <c r="C275" s="120">
        <v>0.54120198567516753</v>
      </c>
      <c r="D275" s="120">
        <v>0.94429306491516485</v>
      </c>
      <c r="E275" s="120">
        <v>0.95303334054307132</v>
      </c>
      <c r="F275" s="120">
        <v>0.11538227356973607</v>
      </c>
      <c r="G275" s="120">
        <v>8.0734898517624831E-2</v>
      </c>
      <c r="H275" s="120">
        <v>0.40226401970343728</v>
      </c>
      <c r="I275" s="120">
        <v>0.29272352292759374</v>
      </c>
      <c r="J275" s="120">
        <v>0.49669955766912222</v>
      </c>
      <c r="K275" s="100">
        <v>0.2052682439426281</v>
      </c>
      <c r="L275" s="101"/>
      <c r="M275" s="102">
        <v>274</v>
      </c>
      <c r="N275" s="123">
        <v>1.6486889687626127</v>
      </c>
      <c r="O275" s="123">
        <v>0.10346235099273973</v>
      </c>
      <c r="P275" s="123">
        <v>1.5918702109319121</v>
      </c>
      <c r="Q275" s="123">
        <v>1.6750046520682158</v>
      </c>
      <c r="R275" s="123">
        <v>-1.1983917386290146</v>
      </c>
      <c r="S275" s="123">
        <v>-1.4001453502886334</v>
      </c>
      <c r="T275" s="123">
        <v>-0.24749127972270754</v>
      </c>
      <c r="U275" s="120">
        <v>-0.54544565759252872</v>
      </c>
      <c r="V275" s="120">
        <v>-8.2730764378546422E-3</v>
      </c>
      <c r="W275" s="94">
        <v>-0.82294989379265859</v>
      </c>
      <c r="X275" s="56"/>
      <c r="Y275" s="95">
        <v>274</v>
      </c>
      <c r="Z275" s="120">
        <f>(幕後結果!$AB$2+幕後結果!$AB$4*幕後結果_最佳化!$N1276)*12/3</f>
        <v>1.9986401185728437</v>
      </c>
      <c r="AA275" s="120">
        <f>(幕後結果!$AC$2+幕後結果!$AC$4*幕後結果_最佳化!$O1276)*12/3</f>
        <v>2.6147246683900036</v>
      </c>
      <c r="AB275" s="120">
        <f>(幕後結果!$AD$2+幕後結果!$AD$4*幕後結果_最佳化!$P1276)*12/3</f>
        <v>2.6937860614448659</v>
      </c>
      <c r="AC275" s="120">
        <f>(幕後結果!$AE$2+幕後結果!$AE$4*幕後結果_最佳化!$Q1276)*12/3</f>
        <v>2.3696650252995961</v>
      </c>
      <c r="AD275" s="120">
        <f>(幕後結果!$AF$2+幕後結果!$AF$4*幕後結果_最佳化!$R1276)*12/3</f>
        <v>-0.71927309327299049</v>
      </c>
      <c r="AE275" s="120">
        <f>(幕後結果!$AG$2+幕後結果!$AG$4*幕後結果_最佳化!$S1276)*12/3</f>
        <v>-1.7252723387852598</v>
      </c>
      <c r="AF275" s="120">
        <f>(幕後結果!$AH$2+幕後結果!$AH$4*幕後結果_最佳化!$T1276)*12/3</f>
        <v>0.93055123783195715</v>
      </c>
      <c r="AG275" s="120">
        <f>(幕後結果!$AI$2+幕後結果!$AI$4*幕後結果_最佳化!$U1276)*12/3</f>
        <v>-0.55728905112415017</v>
      </c>
      <c r="AH275" s="120">
        <f>(幕後結果!$AJ$2+幕後結果!$AJ$4*幕後結果_最佳化!$V1276)*12/3</f>
        <v>-1.2299141294463904</v>
      </c>
      <c r="AI275" s="96">
        <f>(幕後結果!$AK$2+幕後結果!$AK$4*幕後結果_最佳化!$W1276)*12/3</f>
        <v>0.25835112804848909</v>
      </c>
      <c r="AJ275" s="56"/>
      <c r="AK275" s="56"/>
      <c r="AL275" s="56"/>
      <c r="AM275" s="104">
        <v>274</v>
      </c>
      <c r="AN275" s="124">
        <f t="shared" si="53"/>
        <v>3.0455221366311395E-2</v>
      </c>
      <c r="AO275" s="124">
        <f t="shared" si="54"/>
        <v>0.19269924029342558</v>
      </c>
      <c r="AP275" s="124">
        <f t="shared" si="55"/>
        <v>0.10916026613959599</v>
      </c>
      <c r="AQ275" s="124">
        <f t="shared" si="56"/>
        <v>2.3867875375348947E-2</v>
      </c>
      <c r="AR275" s="124">
        <f t="shared" si="57"/>
        <v>7.4438676506294946E-2</v>
      </c>
      <c r="AS275" s="124">
        <f t="shared" si="58"/>
        <v>0.23376587691680867</v>
      </c>
      <c r="AT275" s="124">
        <f t="shared" si="59"/>
        <v>4.8112493449635016E-2</v>
      </c>
      <c r="AU275" s="124">
        <f t="shared" si="60"/>
        <v>4.243255273339757E-2</v>
      </c>
      <c r="AV275" s="124">
        <f t="shared" si="61"/>
        <v>8.4946373698078725E-2</v>
      </c>
      <c r="AW275" s="124">
        <f t="shared" si="62"/>
        <v>0.16012142352110317</v>
      </c>
      <c r="AX275" s="124">
        <f t="shared" si="63"/>
        <v>0.99999999999999989</v>
      </c>
      <c r="AY275" s="124">
        <f>SUMPRODUCT(AN275:AW275,幕後結果_最佳化!$Z$1005:$AI$1005)</f>
        <v>-9.284509660627549E-2</v>
      </c>
      <c r="AZ275" s="124">
        <f>(SUMPRODUCT(AN275:AW275,MMULT(AN275:AW275,幕後結果!$AB$9:$AK$18)))*252</f>
        <v>7.9746089285752525E-2</v>
      </c>
      <c r="BA275" s="124">
        <f t="shared" si="64"/>
        <v>0.28239350078525627</v>
      </c>
      <c r="BB275" s="119">
        <f t="shared" si="65"/>
        <v>-0.48069483266720675</v>
      </c>
      <c r="BC275" s="56"/>
      <c r="BD275" s="56"/>
    </row>
    <row r="276" spans="1:56">
      <c r="A276" s="91">
        <v>275</v>
      </c>
      <c r="B276" s="120">
        <v>0.26714211093134832</v>
      </c>
      <c r="C276" s="120">
        <v>0.48425525218908883</v>
      </c>
      <c r="D276" s="120">
        <v>0.44293352296875144</v>
      </c>
      <c r="E276" s="120">
        <v>0.64673250334674193</v>
      </c>
      <c r="F276" s="120">
        <v>0.53864017790192387</v>
      </c>
      <c r="G276" s="120">
        <v>6.5858302824825854E-2</v>
      </c>
      <c r="H276" s="120">
        <v>8.2299624911300606E-2</v>
      </c>
      <c r="I276" s="120">
        <v>0.70863880696177217</v>
      </c>
      <c r="J276" s="120">
        <v>0.90229884105591807</v>
      </c>
      <c r="K276" s="100">
        <v>0.26570899552727223</v>
      </c>
      <c r="L276" s="101"/>
      <c r="M276" s="102">
        <v>275</v>
      </c>
      <c r="N276" s="123">
        <v>-0.62147943417012108</v>
      </c>
      <c r="O276" s="123">
        <v>-3.9476480952365813E-2</v>
      </c>
      <c r="P276" s="123">
        <v>-0.14353579203444386</v>
      </c>
      <c r="Q276" s="123">
        <v>0.37651375262602316</v>
      </c>
      <c r="R276" s="123">
        <v>9.7008500087378782E-2</v>
      </c>
      <c r="S276" s="123">
        <v>-1.5073670270252595</v>
      </c>
      <c r="T276" s="123">
        <v>-1.3897682909670659</v>
      </c>
      <c r="U276" s="120">
        <v>0.54941251693138471</v>
      </c>
      <c r="V276" s="120">
        <v>1.2947620771201724</v>
      </c>
      <c r="W276" s="94">
        <v>-0.62584289853947861</v>
      </c>
      <c r="X276" s="56"/>
      <c r="Y276" s="95">
        <v>275</v>
      </c>
      <c r="Z276" s="120">
        <f>(幕後結果!$AB$2+幕後結果!$AB$4*幕後結果_最佳化!$N1277)*12/3</f>
        <v>-0.81988836308789725</v>
      </c>
      <c r="AA276" s="120">
        <f>(幕後結果!$AC$2+幕後結果!$AC$4*幕後結果_最佳化!$O1277)*12/3</f>
        <v>0.97102917717427095</v>
      </c>
      <c r="AB276" s="120">
        <f>(幕後結果!$AD$2+幕後結果!$AD$4*幕後結果_最佳化!$P1277)*12/3</f>
        <v>-1.6433492365963691</v>
      </c>
      <c r="AC276" s="120">
        <f>(幕後結果!$AE$2+幕後結果!$AE$4*幕後結果_最佳化!$Q1277)*12/3</f>
        <v>0.60786865259241685</v>
      </c>
      <c r="AD276" s="120">
        <f>(幕後結果!$AF$2+幕後結果!$AF$4*幕後結果_最佳化!$R1277)*12/3</f>
        <v>-0.42187636591161598</v>
      </c>
      <c r="AE276" s="120">
        <f>(幕後結果!$AG$2+幕後結果!$AG$4*幕後結果_最佳化!$S1277)*12/3</f>
        <v>-2.6699428124629576</v>
      </c>
      <c r="AF276" s="120">
        <f>(幕後結果!$AH$2+幕後結果!$AH$4*幕後結果_最佳化!$T1277)*12/3</f>
        <v>-1.142179135800067</v>
      </c>
      <c r="AG276" s="120">
        <f>(幕後結果!$AI$2+幕後結果!$AI$4*幕後結果_最佳化!$U1277)*12/3</f>
        <v>-9.5409760891419559E-2</v>
      </c>
      <c r="AH276" s="120">
        <f>(幕後結果!$AJ$2+幕後結果!$AJ$4*幕後結果_最佳化!$V1277)*12/3</f>
        <v>-0.60505165580103459</v>
      </c>
      <c r="AI276" s="96">
        <f>(幕後結果!$AK$2+幕後結果!$AK$4*幕後結果_最佳化!$W1277)*12/3</f>
        <v>0.39023121372119207</v>
      </c>
      <c r="AJ276" s="56"/>
      <c r="AK276" s="56"/>
      <c r="AL276" s="56"/>
      <c r="AM276" s="104">
        <v>275</v>
      </c>
      <c r="AN276" s="124">
        <f t="shared" si="53"/>
        <v>8.6130754603068304E-3</v>
      </c>
      <c r="AO276" s="124">
        <f t="shared" si="54"/>
        <v>2.7473774799181637E-2</v>
      </c>
      <c r="AP276" s="124">
        <f t="shared" si="55"/>
        <v>8.9019941449959943E-3</v>
      </c>
      <c r="AQ276" s="124">
        <f t="shared" si="56"/>
        <v>8.2157906778625139E-2</v>
      </c>
      <c r="AR276" s="124">
        <f t="shared" si="57"/>
        <v>0.11510822684806761</v>
      </c>
      <c r="AS276" s="124">
        <f t="shared" si="58"/>
        <v>0.11073571354271383</v>
      </c>
      <c r="AT276" s="124">
        <f t="shared" si="59"/>
        <v>0.19284410413587952</v>
      </c>
      <c r="AU276" s="124">
        <f t="shared" si="60"/>
        <v>0.2017599879779591</v>
      </c>
      <c r="AV276" s="124">
        <f t="shared" si="61"/>
        <v>0.1054927421072193</v>
      </c>
      <c r="AW276" s="124">
        <f t="shared" si="62"/>
        <v>0.14691247420505091</v>
      </c>
      <c r="AX276" s="124">
        <f t="shared" si="63"/>
        <v>0.99999999999999989</v>
      </c>
      <c r="AY276" s="124">
        <f>SUMPRODUCT(AN276:AW276,幕後結果_最佳化!$Z$1005:$AI$1005)</f>
        <v>-0.14345356613213353</v>
      </c>
      <c r="AZ276" s="124">
        <f>(SUMPRODUCT(AN276:AW276,MMULT(AN276:AW276,幕後結果!$AB$9:$AK$18)))*252</f>
        <v>4.3571408618274923E-2</v>
      </c>
      <c r="BA276" s="124">
        <f t="shared" si="64"/>
        <v>0.20873765500808647</v>
      </c>
      <c r="BB276" s="119">
        <f t="shared" si="65"/>
        <v>-0.89276449007206782</v>
      </c>
      <c r="BC276" s="56"/>
      <c r="BD276" s="56"/>
    </row>
    <row r="277" spans="1:56">
      <c r="A277" s="91">
        <v>276</v>
      </c>
      <c r="B277" s="120">
        <v>0.66737737719123258</v>
      </c>
      <c r="C277" s="120">
        <v>0.68339411543454065</v>
      </c>
      <c r="D277" s="120">
        <v>0.39215250653068878</v>
      </c>
      <c r="E277" s="120">
        <v>0.52818144067027695</v>
      </c>
      <c r="F277" s="120">
        <v>0.14739301240417158</v>
      </c>
      <c r="G277" s="120">
        <v>0.32808483949615264</v>
      </c>
      <c r="H277" s="120">
        <v>0.75616689941889392</v>
      </c>
      <c r="I277" s="120">
        <v>0.99975754451170884</v>
      </c>
      <c r="J277" s="120">
        <v>0.82491478399460472</v>
      </c>
      <c r="K277" s="100">
        <v>0.9861606888705825</v>
      </c>
      <c r="L277" s="101"/>
      <c r="M277" s="102">
        <v>276</v>
      </c>
      <c r="N277" s="123">
        <v>0.43268277445398073</v>
      </c>
      <c r="O277" s="123">
        <v>0.47721115422821986</v>
      </c>
      <c r="P277" s="123">
        <v>-0.27371322579855345</v>
      </c>
      <c r="Q277" s="123">
        <v>7.0699248868338033E-2</v>
      </c>
      <c r="R277" s="123">
        <v>-1.0476800875636343</v>
      </c>
      <c r="S277" s="123">
        <v>-0.4452076774431945</v>
      </c>
      <c r="T277" s="123">
        <v>0.6940255258510587</v>
      </c>
      <c r="U277" s="120">
        <v>3.4889559911873498</v>
      </c>
      <c r="V277" s="120">
        <v>0.93425875958293536</v>
      </c>
      <c r="W277" s="94">
        <v>2.2018115587648706</v>
      </c>
      <c r="X277" s="56"/>
      <c r="Y277" s="95">
        <v>276</v>
      </c>
      <c r="Z277" s="120">
        <f>(幕後結果!$AB$2+幕後結果!$AB$4*幕後結果_最佳化!$N1278)*12/3</f>
        <v>0.48890714541229779</v>
      </c>
      <c r="AA277" s="120">
        <f>(幕後結果!$AC$2+幕後結果!$AC$4*幕後結果_最佳化!$O1278)*12/3</f>
        <v>2.1993430640232061</v>
      </c>
      <c r="AB277" s="120">
        <f>(幕後結果!$AD$2+幕後結果!$AD$4*幕後結果_最佳化!$P1278)*12/3</f>
        <v>-0.4222299368648133</v>
      </c>
      <c r="AC277" s="120">
        <f>(幕後結果!$AE$2+幕後結果!$AE$4*幕後結果_最佳化!$Q1278)*12/3</f>
        <v>0.65915863510262285</v>
      </c>
      <c r="AD277" s="120">
        <f>(幕後結果!$AF$2+幕後結果!$AF$4*幕後結果_最佳化!$R1278)*12/3</f>
        <v>-1.0115853665897689</v>
      </c>
      <c r="AE277" s="120">
        <f>(幕後結果!$AG$2+幕後結果!$AG$4*幕後結果_最佳化!$S1278)*12/3</f>
        <v>-1.3289085964634508</v>
      </c>
      <c r="AF277" s="120">
        <f>(幕後結果!$AH$2+幕後結果!$AH$4*幕後結果_最佳化!$T1278)*12/3</f>
        <v>1.0595455817730828</v>
      </c>
      <c r="AG277" s="120">
        <f>(幕後結果!$AI$2+幕後結果!$AI$4*幕後結果_最佳化!$U1278)*12/3</f>
        <v>0.8910477982113848</v>
      </c>
      <c r="AH277" s="120">
        <f>(幕後結果!$AJ$2+幕後結果!$AJ$4*幕後結果_最佳化!$V1278)*12/3</f>
        <v>-0.37203667413455999</v>
      </c>
      <c r="AI277" s="96">
        <f>(幕後結果!$AK$2+幕後結果!$AK$4*幕後結果_最佳化!$W1278)*12/3</f>
        <v>2.487473737216443</v>
      </c>
      <c r="AJ277" s="56"/>
      <c r="AK277" s="56"/>
      <c r="AL277" s="56"/>
      <c r="AM277" s="104">
        <v>276</v>
      </c>
      <c r="AN277" s="124">
        <f t="shared" si="53"/>
        <v>0.12740122796834585</v>
      </c>
      <c r="AO277" s="124">
        <f t="shared" si="54"/>
        <v>0.13032977148477204</v>
      </c>
      <c r="AP277" s="124">
        <f t="shared" si="55"/>
        <v>0.15012968871945814</v>
      </c>
      <c r="AQ277" s="124">
        <f t="shared" si="56"/>
        <v>0.14754762292364668</v>
      </c>
      <c r="AR277" s="124">
        <f t="shared" si="57"/>
        <v>3.7738074706674077E-2</v>
      </c>
      <c r="AS277" s="124">
        <f t="shared" si="58"/>
        <v>0.14824930358388502</v>
      </c>
      <c r="AT277" s="124">
        <f t="shared" si="59"/>
        <v>3.7374229578806088E-2</v>
      </c>
      <c r="AU277" s="124">
        <f t="shared" si="60"/>
        <v>8.0644106962942143E-3</v>
      </c>
      <c r="AV277" s="124">
        <f t="shared" si="61"/>
        <v>0.12380471032708654</v>
      </c>
      <c r="AW277" s="124">
        <f t="shared" si="62"/>
        <v>8.9360960011031249E-2</v>
      </c>
      <c r="AX277" s="124">
        <f t="shared" si="63"/>
        <v>0.99999999999999989</v>
      </c>
      <c r="AY277" s="124">
        <f>SUMPRODUCT(AN277:AW277,幕後結果_最佳化!$Z$1005:$AI$1005)</f>
        <v>-0.18052505850755646</v>
      </c>
      <c r="AZ277" s="124">
        <f>(SUMPRODUCT(AN277:AW277,MMULT(AN277:AW277,幕後結果!$AB$9:$AK$18)))*252</f>
        <v>9.3750579977353005E-2</v>
      </c>
      <c r="BA277" s="124">
        <f t="shared" si="64"/>
        <v>0.30618716494548398</v>
      </c>
      <c r="BB277" s="119">
        <f t="shared" si="65"/>
        <v>-0.72970092834340994</v>
      </c>
      <c r="BC277" s="56"/>
      <c r="BD277" s="56"/>
    </row>
    <row r="278" spans="1:56">
      <c r="A278" s="91">
        <v>277</v>
      </c>
      <c r="B278" s="120">
        <v>5.8215007324054158E-2</v>
      </c>
      <c r="C278" s="120">
        <v>0.32743490263171227</v>
      </c>
      <c r="D278" s="120">
        <v>2.5698919041144963E-2</v>
      </c>
      <c r="E278" s="120">
        <v>0.79910944647188709</v>
      </c>
      <c r="F278" s="120">
        <v>2.0741728914110968E-2</v>
      </c>
      <c r="G278" s="120">
        <v>0.34813596187801266</v>
      </c>
      <c r="H278" s="120">
        <v>0.96450338520065948</v>
      </c>
      <c r="I278" s="120">
        <v>8.6198061638547152E-3</v>
      </c>
      <c r="J278" s="120">
        <v>0.36134842472094153</v>
      </c>
      <c r="K278" s="100">
        <v>0.25988967731804147</v>
      </c>
      <c r="L278" s="101"/>
      <c r="M278" s="102">
        <v>277</v>
      </c>
      <c r="N278" s="123">
        <v>-1.5699359426678607</v>
      </c>
      <c r="O278" s="123">
        <v>-0.44700727764407516</v>
      </c>
      <c r="P278" s="123">
        <v>-1.948143140435117</v>
      </c>
      <c r="Q278" s="123">
        <v>0.83844449775647856</v>
      </c>
      <c r="R278" s="123">
        <v>-2.0386651534287985</v>
      </c>
      <c r="S278" s="123">
        <v>-0.39035788724646103</v>
      </c>
      <c r="T278" s="123">
        <v>1.8055207619729556</v>
      </c>
      <c r="U278" s="120">
        <v>-2.3815572177691333</v>
      </c>
      <c r="V278" s="120">
        <v>-0.35485683217525649</v>
      </c>
      <c r="W278" s="94">
        <v>-0.64368556133600574</v>
      </c>
      <c r="X278" s="56"/>
      <c r="Y278" s="95">
        <v>277</v>
      </c>
      <c r="Z278" s="120">
        <f>(幕後結果!$AB$2+幕後結果!$AB$4*幕後結果_最佳化!$N1279)*12/3</f>
        <v>-1.9974449176430227</v>
      </c>
      <c r="AA278" s="120">
        <f>(幕後結果!$AC$2+幕後結果!$AC$4*幕後結果_最佳化!$O1279)*12/3</f>
        <v>-7.4892270466317967E-2</v>
      </c>
      <c r="AB278" s="120">
        <f>(幕後結果!$AD$2+幕後結果!$AD$4*幕後結果_最佳化!$P1279)*12/3</f>
        <v>-4.72848197679434</v>
      </c>
      <c r="AC278" s="120">
        <f>(幕後結果!$AE$2+幕後結果!$AE$4*幕後結果_最佳化!$Q1279)*12/3</f>
        <v>0.78201930160715916</v>
      </c>
      <c r="AD278" s="120">
        <f>(幕後結果!$AF$2+幕後結果!$AF$4*幕後結果_最佳化!$R1279)*12/3</f>
        <v>-1.7659609282830286</v>
      </c>
      <c r="AE278" s="120">
        <f>(幕後結果!$AG$2+幕後結果!$AG$4*幕後結果_最佳化!$S1279)*12/3</f>
        <v>-2.7261790683863105</v>
      </c>
      <c r="AF278" s="120">
        <f>(幕後結果!$AH$2+幕後結果!$AH$4*幕後結果_最佳化!$T1279)*12/3</f>
        <v>1.2473235064898185</v>
      </c>
      <c r="AG278" s="120">
        <f>(幕後結果!$AI$2+幕後結果!$AI$4*幕後結果_最佳化!$U1279)*12/3</f>
        <v>-1.4806978336633356</v>
      </c>
      <c r="AH278" s="120">
        <f>(幕後結果!$AJ$2+幕後結果!$AJ$4*幕後結果_最佳化!$V1279)*12/3</f>
        <v>-4.2630802198070112</v>
      </c>
      <c r="AI278" s="96">
        <f>(幕後結果!$AK$2+幕後結果!$AK$4*幕後結果_最佳化!$W1279)*12/3</f>
        <v>-0.71974984670147768</v>
      </c>
      <c r="AJ278" s="56"/>
      <c r="AK278" s="56"/>
      <c r="AL278" s="56"/>
      <c r="AM278" s="104">
        <v>277</v>
      </c>
      <c r="AN278" s="124">
        <f t="shared" si="53"/>
        <v>6.6343045986793539E-2</v>
      </c>
      <c r="AO278" s="124">
        <f t="shared" si="54"/>
        <v>0.22725976020450817</v>
      </c>
      <c r="AP278" s="124">
        <f t="shared" si="55"/>
        <v>1.9276475946882216E-2</v>
      </c>
      <c r="AQ278" s="124">
        <f t="shared" si="56"/>
        <v>1.9309318862807231E-2</v>
      </c>
      <c r="AR278" s="124">
        <f t="shared" si="57"/>
        <v>7.1418225748286809E-2</v>
      </c>
      <c r="AS278" s="124">
        <f t="shared" si="58"/>
        <v>8.1263095683030126E-2</v>
      </c>
      <c r="AT278" s="124">
        <f t="shared" si="59"/>
        <v>0.22470327564207312</v>
      </c>
      <c r="AU278" s="124">
        <f t="shared" si="60"/>
        <v>0.14336290151554365</v>
      </c>
      <c r="AV278" s="124">
        <f t="shared" si="61"/>
        <v>4.3529921237830498E-2</v>
      </c>
      <c r="AW278" s="124">
        <f t="shared" si="62"/>
        <v>0.10353397917224455</v>
      </c>
      <c r="AX278" s="124">
        <f t="shared" si="63"/>
        <v>1</v>
      </c>
      <c r="AY278" s="124">
        <f>SUMPRODUCT(AN278:AW278,幕後結果_最佳化!$Z$1005:$AI$1005)</f>
        <v>0.23884596639284272</v>
      </c>
      <c r="AZ278" s="124">
        <f>(SUMPRODUCT(AN278:AW278,MMULT(AN278:AW278,幕後結果!$AB$9:$AK$18)))*252</f>
        <v>6.2565314805761038E-2</v>
      </c>
      <c r="BA278" s="124">
        <f t="shared" si="64"/>
        <v>0.25013059550115224</v>
      </c>
      <c r="BB278" s="119">
        <f t="shared" si="65"/>
        <v>0.78337464475408447</v>
      </c>
      <c r="BC278" s="56"/>
      <c r="BD278" s="56"/>
    </row>
    <row r="279" spans="1:56">
      <c r="A279" s="91">
        <v>278</v>
      </c>
      <c r="B279" s="120">
        <v>4.2484254869689098E-2</v>
      </c>
      <c r="C279" s="120">
        <v>0.18712053254451488</v>
      </c>
      <c r="D279" s="120">
        <v>0.79683672512623338</v>
      </c>
      <c r="E279" s="120">
        <v>0.31133385543729486</v>
      </c>
      <c r="F279" s="120">
        <v>0.13278127185430444</v>
      </c>
      <c r="G279" s="120">
        <v>9.1366712753313539E-3</v>
      </c>
      <c r="H279" s="120">
        <v>0.63100942426946838</v>
      </c>
      <c r="I279" s="120">
        <v>0.83582237165337658</v>
      </c>
      <c r="J279" s="120">
        <v>2.8256438529503658E-2</v>
      </c>
      <c r="K279" s="100">
        <v>0.69546834491784182</v>
      </c>
      <c r="L279" s="101"/>
      <c r="M279" s="102">
        <v>278</v>
      </c>
      <c r="N279" s="123">
        <v>-1.7225578671690096</v>
      </c>
      <c r="O279" s="123">
        <v>-0.88855726830672732</v>
      </c>
      <c r="P279" s="123">
        <v>0.8303754353127224</v>
      </c>
      <c r="Q279" s="123">
        <v>-0.49207303916983314</v>
      </c>
      <c r="R279" s="123">
        <v>-1.113339742820862</v>
      </c>
      <c r="S279" s="123">
        <v>-2.360032328241267</v>
      </c>
      <c r="T279" s="123">
        <v>0.33452801896050999</v>
      </c>
      <c r="U279" s="120">
        <v>0.97743214248886701</v>
      </c>
      <c r="V279" s="120">
        <v>-1.9070595458753477</v>
      </c>
      <c r="W279" s="94">
        <v>0.51141097695637516</v>
      </c>
      <c r="X279" s="56"/>
      <c r="Y279" s="95">
        <v>278</v>
      </c>
      <c r="Z279" s="120">
        <f>(幕後結果!$AB$2+幕後結果!$AB$4*幕後結果_最佳化!$N1280)*12/3</f>
        <v>-2.1869327285810329</v>
      </c>
      <c r="AA279" s="120">
        <f>(幕後結果!$AC$2+幕後結果!$AC$4*幕後結果_最佳化!$O1280)*12/3</f>
        <v>-0.6314792021932758</v>
      </c>
      <c r="AB279" s="120">
        <f>(幕後結果!$AD$2+幕後結果!$AD$4*幕後結果_最佳化!$P1280)*12/3</f>
        <v>-2.1702781871737065</v>
      </c>
      <c r="AC279" s="120">
        <f>(幕後結果!$AE$2+幕後結果!$AE$4*幕後結果_最佳化!$Q1280)*12/3</f>
        <v>-0.50393157746157446</v>
      </c>
      <c r="AD279" s="120">
        <f>(幕後結果!$AF$2+幕後結果!$AF$4*幕後結果_最佳化!$R1280)*12/3</f>
        <v>-1.5379894668157836</v>
      </c>
      <c r="AE279" s="120">
        <f>(幕後結果!$AG$2+幕後結果!$AG$4*幕後結果_最佳化!$S1280)*12/3</f>
        <v>-4.142963659606016</v>
      </c>
      <c r="AF279" s="120">
        <f>(幕後結果!$AH$2+幕後結果!$AH$4*幕後結果_最佳化!$T1280)*12/3</f>
        <v>-0.62400636645772911</v>
      </c>
      <c r="AG279" s="120">
        <f>(幕後結果!$AI$2+幕後結果!$AI$4*幕後結果_最佳化!$U1280)*12/3</f>
        <v>-0.28879585438849109</v>
      </c>
      <c r="AH279" s="120">
        <f>(幕後結果!$AJ$2+幕後結果!$AJ$4*幕後結果_最佳化!$V1280)*12/3</f>
        <v>-5.3882095339619802</v>
      </c>
      <c r="AI279" s="96">
        <f>(幕後結果!$AK$2+幕後結果!$AK$4*幕後結果_最佳化!$W1280)*12/3</f>
        <v>0.8016358013026853</v>
      </c>
      <c r="AJ279" s="56"/>
      <c r="AK279" s="56"/>
      <c r="AL279" s="56"/>
      <c r="AM279" s="104">
        <v>278</v>
      </c>
      <c r="AN279" s="124">
        <f t="shared" si="53"/>
        <v>0.1287577086294987</v>
      </c>
      <c r="AO279" s="124">
        <f t="shared" si="54"/>
        <v>3.2559508734448968E-2</v>
      </c>
      <c r="AP279" s="124">
        <f t="shared" si="55"/>
        <v>0.15128430864658901</v>
      </c>
      <c r="AQ279" s="124">
        <f t="shared" si="56"/>
        <v>8.2573409567051909E-3</v>
      </c>
      <c r="AR279" s="124">
        <f t="shared" si="57"/>
        <v>2.6289028785720869E-2</v>
      </c>
      <c r="AS279" s="124">
        <f t="shared" si="58"/>
        <v>0.14361408366412923</v>
      </c>
      <c r="AT279" s="124">
        <f t="shared" si="59"/>
        <v>9.5873279734703845E-2</v>
      </c>
      <c r="AU279" s="124">
        <f t="shared" si="60"/>
        <v>0.14511113934650427</v>
      </c>
      <c r="AV279" s="124">
        <f t="shared" si="61"/>
        <v>0.11631496670565081</v>
      </c>
      <c r="AW279" s="124">
        <f t="shared" si="62"/>
        <v>0.15193863479604894</v>
      </c>
      <c r="AX279" s="124">
        <f t="shared" si="63"/>
        <v>0.99999999999999989</v>
      </c>
      <c r="AY279" s="124">
        <f>SUMPRODUCT(AN279:AW279,幕後結果_最佳化!$Z$1005:$AI$1005)</f>
        <v>-0.32678752604941164</v>
      </c>
      <c r="AZ279" s="124">
        <f>(SUMPRODUCT(AN279:AW279,MMULT(AN279:AW279,幕後結果!$AB$9:$AK$18)))*252</f>
        <v>7.5406508256272847E-2</v>
      </c>
      <c r="BA279" s="124">
        <f t="shared" si="64"/>
        <v>0.27460245493489827</v>
      </c>
      <c r="BB279" s="119">
        <f t="shared" si="65"/>
        <v>-1.3462644612447321</v>
      </c>
      <c r="BC279" s="56"/>
      <c r="BD279" s="56"/>
    </row>
    <row r="280" spans="1:56">
      <c r="A280" s="91">
        <v>279</v>
      </c>
      <c r="B280" s="120">
        <v>0.83605684707320838</v>
      </c>
      <c r="C280" s="120">
        <v>0.2260390494939819</v>
      </c>
      <c r="D280" s="120">
        <v>0.14002072428950019</v>
      </c>
      <c r="E280" s="120">
        <v>0.79047000804123702</v>
      </c>
      <c r="F280" s="120">
        <v>0.77830906797499111</v>
      </c>
      <c r="G280" s="120">
        <v>0.95197106822939426</v>
      </c>
      <c r="H280" s="120">
        <v>0.40678104965960737</v>
      </c>
      <c r="I280" s="120">
        <v>0.1426910541962978</v>
      </c>
      <c r="J280" s="120">
        <v>0.73909740822336811</v>
      </c>
      <c r="K280" s="100">
        <v>0.85129560561050877</v>
      </c>
      <c r="L280" s="101"/>
      <c r="M280" s="102">
        <v>279</v>
      </c>
      <c r="N280" s="123">
        <v>0.97838022311654582</v>
      </c>
      <c r="O280" s="123">
        <v>-0.7519550364980605</v>
      </c>
      <c r="P280" s="123">
        <v>-1.0802262347246174</v>
      </c>
      <c r="Q280" s="123">
        <v>0.80805315365208819</v>
      </c>
      <c r="R280" s="123">
        <v>0.76649493570291438</v>
      </c>
      <c r="S280" s="123">
        <v>1.6642731100493853</v>
      </c>
      <c r="T280" s="123">
        <v>-0.23583320704351921</v>
      </c>
      <c r="U280" s="120">
        <v>-1.0683068748065958</v>
      </c>
      <c r="V280" s="120">
        <v>0.64056524911487456</v>
      </c>
      <c r="W280" s="94">
        <v>1.0420062338328224</v>
      </c>
      <c r="X280" s="56"/>
      <c r="Y280" s="95">
        <v>279</v>
      </c>
      <c r="Z280" s="120">
        <f>(幕後結果!$AB$2+幕後結果!$AB$4*幕後結果_最佳化!$N1281)*12/3</f>
        <v>1.1664180293793553</v>
      </c>
      <c r="AA280" s="120">
        <f>(幕後結果!$AC$2+幕後結果!$AC$4*幕後結果_最佳化!$O1281)*12/3</f>
        <v>1.2895562319627552</v>
      </c>
      <c r="AB280" s="120">
        <f>(幕後結果!$AD$2+幕後結果!$AD$4*幕後結果_最佳化!$P1281)*12/3</f>
        <v>-1.1822702437846924</v>
      </c>
      <c r="AC280" s="120">
        <f>(幕後結果!$AE$2+幕後結果!$AE$4*幕後結果_最佳化!$Q1281)*12/3</f>
        <v>1.4990306790977772</v>
      </c>
      <c r="AD280" s="120">
        <f>(幕後結果!$AF$2+幕後結果!$AF$4*幕後結果_最佳化!$R1281)*12/3</f>
        <v>0.15056347294323119</v>
      </c>
      <c r="AE280" s="120">
        <f>(幕後結果!$AG$2+幕後結果!$AG$4*幕後結果_最佳化!$S1281)*12/3</f>
        <v>1.0871818435747762</v>
      </c>
      <c r="AF280" s="120">
        <f>(幕後結果!$AH$2+幕後結果!$AH$4*幕後結果_最佳化!$T1281)*12/3</f>
        <v>0.94872868631818141</v>
      </c>
      <c r="AG280" s="120">
        <f>(幕後結果!$AI$2+幕後結果!$AI$4*幕後結果_最佳化!$U1281)*12/3</f>
        <v>-0.49546186231711503</v>
      </c>
      <c r="AH280" s="120">
        <f>(幕後結果!$AJ$2+幕後結果!$AJ$4*幕後結果_最佳化!$V1281)*12/3</f>
        <v>2.8975209206105745E-3</v>
      </c>
      <c r="AI280" s="96">
        <f>(幕後結果!$AK$2+幕後結果!$AK$4*幕後結果_最佳化!$W1281)*12/3</f>
        <v>0.84965325075917209</v>
      </c>
      <c r="AJ280" s="56"/>
      <c r="AK280" s="56"/>
      <c r="AL280" s="56"/>
      <c r="AM280" s="104">
        <v>279</v>
      </c>
      <c r="AN280" s="124">
        <f t="shared" si="53"/>
        <v>0.10187107209793836</v>
      </c>
      <c r="AO280" s="124">
        <f t="shared" si="54"/>
        <v>0.14010056761342116</v>
      </c>
      <c r="AP280" s="124">
        <f t="shared" si="55"/>
        <v>2.8338391806514419E-2</v>
      </c>
      <c r="AQ280" s="124">
        <f t="shared" si="56"/>
        <v>0.14921463780599917</v>
      </c>
      <c r="AR280" s="124">
        <f t="shared" si="57"/>
        <v>5.1026397614668456E-2</v>
      </c>
      <c r="AS280" s="124">
        <f t="shared" si="58"/>
        <v>0.13203882918641352</v>
      </c>
      <c r="AT280" s="124">
        <f t="shared" si="59"/>
        <v>3.7194868561441066E-2</v>
      </c>
      <c r="AU280" s="124">
        <f t="shared" si="60"/>
        <v>9.6250961100386324E-3</v>
      </c>
      <c r="AV280" s="124">
        <f t="shared" si="61"/>
        <v>0.16389957726698512</v>
      </c>
      <c r="AW280" s="124">
        <f t="shared" si="62"/>
        <v>0.18669056193658015</v>
      </c>
      <c r="AX280" s="124">
        <f t="shared" si="63"/>
        <v>1</v>
      </c>
      <c r="AY280" s="124">
        <f>SUMPRODUCT(AN280:AW280,幕後結果_最佳化!$Z$1005:$AI$1005)</f>
        <v>-5.7037388545902193E-2</v>
      </c>
      <c r="AZ280" s="124">
        <f>(SUMPRODUCT(AN280:AW280,MMULT(AN280:AW280,幕後結果!$AB$9:$AK$18)))*252</f>
        <v>6.7588612615249372E-2</v>
      </c>
      <c r="BA280" s="124">
        <f t="shared" si="64"/>
        <v>0.25997810026086693</v>
      </c>
      <c r="BB280" s="119">
        <f t="shared" si="65"/>
        <v>-0.38440694983778689</v>
      </c>
      <c r="BC280" s="56"/>
      <c r="BD280" s="56"/>
    </row>
    <row r="281" spans="1:56">
      <c r="A281" s="91">
        <v>280</v>
      </c>
      <c r="B281" s="120">
        <v>0.45721688270461591</v>
      </c>
      <c r="C281" s="120">
        <v>0.84739228174318315</v>
      </c>
      <c r="D281" s="120">
        <v>0.66017878083077086</v>
      </c>
      <c r="E281" s="120">
        <v>0.43031609988358088</v>
      </c>
      <c r="F281" s="120">
        <v>0.75574214756690217</v>
      </c>
      <c r="G281" s="120">
        <v>0.53845237130788259</v>
      </c>
      <c r="H281" s="120">
        <v>0.41559682322151992</v>
      </c>
      <c r="I281" s="120">
        <v>0.81372329945743971</v>
      </c>
      <c r="J281" s="120">
        <v>0.83259526055964317</v>
      </c>
      <c r="K281" s="100">
        <v>0.88193005320746476</v>
      </c>
      <c r="L281" s="101"/>
      <c r="M281" s="102">
        <v>280</v>
      </c>
      <c r="N281" s="123">
        <v>-0.10744776173142612</v>
      </c>
      <c r="O281" s="123">
        <v>1.0253131849244916</v>
      </c>
      <c r="P281" s="123">
        <v>0.4129511037557943</v>
      </c>
      <c r="Q281" s="123">
        <v>-0.17556945648259911</v>
      </c>
      <c r="R281" s="123">
        <v>0.69267153758565125</v>
      </c>
      <c r="S281" s="123">
        <v>9.6535529297273548E-2</v>
      </c>
      <c r="T281" s="123">
        <v>-0.21317092384509365</v>
      </c>
      <c r="U281" s="120">
        <v>0.89170065740947979</v>
      </c>
      <c r="V281" s="120">
        <v>0.96447172245635981</v>
      </c>
      <c r="W281" s="94">
        <v>1.1846903644211737</v>
      </c>
      <c r="X281" s="56"/>
      <c r="Y281" s="95">
        <v>280</v>
      </c>
      <c r="Z281" s="120">
        <f>(幕後結果!$AB$2+幕後結果!$AB$4*幕後結果_最佳化!$N1282)*12/3</f>
        <v>-0.18169213615931043</v>
      </c>
      <c r="AA281" s="120">
        <f>(幕後結果!$AC$2+幕後結果!$AC$4*幕後結果_最佳化!$O1282)*12/3</f>
        <v>2.4094358502620175</v>
      </c>
      <c r="AB281" s="120">
        <f>(幕後結果!$AD$2+幕後結果!$AD$4*幕後結果_最佳化!$P1282)*12/3</f>
        <v>-6.320921626807785E-2</v>
      </c>
      <c r="AC281" s="120">
        <f>(幕後結果!$AE$2+幕後結果!$AE$4*幕後結果_最佳化!$Q1282)*12/3</f>
        <v>0.25730487386606937</v>
      </c>
      <c r="AD281" s="120">
        <f>(幕後結果!$AF$2+幕後結果!$AF$4*幕後結果_最佳化!$R1282)*12/3</f>
        <v>5.0839278672457633E-3</v>
      </c>
      <c r="AE281" s="120">
        <f>(幕後結果!$AG$2+幕後結果!$AG$4*幕後結果_最佳化!$S1282)*12/3</f>
        <v>-0.41201465854906755</v>
      </c>
      <c r="AF281" s="120">
        <f>(幕後結果!$AH$2+幕後結果!$AH$4*幕後結果_最佳化!$T1282)*12/3</f>
        <v>0.50403879385243555</v>
      </c>
      <c r="AG281" s="120">
        <f>(幕後結果!$AI$2+幕後結果!$AI$4*幕後結果_最佳化!$U1282)*12/3</f>
        <v>0.1697860913590713</v>
      </c>
      <c r="AH281" s="120">
        <f>(幕後結果!$AJ$2+幕後結果!$AJ$4*幕後結果_最佳化!$V1282)*12/3</f>
        <v>-0.11357930641851399</v>
      </c>
      <c r="AI281" s="96">
        <f>(幕後結果!$AK$2+幕後結果!$AK$4*幕後結果_最佳化!$W1282)*12/3</f>
        <v>1.6870844280050943</v>
      </c>
      <c r="AJ281" s="56"/>
      <c r="AK281" s="56"/>
      <c r="AL281" s="56"/>
      <c r="AM281" s="104">
        <v>280</v>
      </c>
      <c r="AN281" s="124">
        <f t="shared" si="53"/>
        <v>2.7413367576923784E-2</v>
      </c>
      <c r="AO281" s="124">
        <f t="shared" si="54"/>
        <v>0.1941172830509203</v>
      </c>
      <c r="AP281" s="124">
        <f t="shared" si="55"/>
        <v>0.10055554379179119</v>
      </c>
      <c r="AQ281" s="124">
        <f t="shared" si="56"/>
        <v>9.9550470756805981E-2</v>
      </c>
      <c r="AR281" s="124">
        <f t="shared" si="57"/>
        <v>0.12577604922681809</v>
      </c>
      <c r="AS281" s="124">
        <f t="shared" si="58"/>
        <v>5.8857618376312058E-2</v>
      </c>
      <c r="AT281" s="124">
        <f t="shared" si="59"/>
        <v>0.13708020490164771</v>
      </c>
      <c r="AU281" s="124">
        <f t="shared" si="60"/>
        <v>0.12420306514183307</v>
      </c>
      <c r="AV281" s="124">
        <f t="shared" si="61"/>
        <v>9.0936731162755885E-2</v>
      </c>
      <c r="AW281" s="124">
        <f t="shared" si="62"/>
        <v>4.1509666014192009E-2</v>
      </c>
      <c r="AX281" s="124">
        <f t="shared" si="63"/>
        <v>1.0000000000000002</v>
      </c>
      <c r="AY281" s="124">
        <f>SUMPRODUCT(AN281:AW281,幕後結果_最佳化!$Z$1005:$AI$1005)</f>
        <v>7.9453380860350087E-3</v>
      </c>
      <c r="AZ281" s="124">
        <f>(SUMPRODUCT(AN281:AW281,MMULT(AN281:AW281,幕後結果!$AB$9:$AK$18)))*252</f>
        <v>6.5691133521185635E-2</v>
      </c>
      <c r="BA281" s="124">
        <f t="shared" si="64"/>
        <v>0.25630281606175465</v>
      </c>
      <c r="BB281" s="119">
        <f t="shared" si="65"/>
        <v>-0.13638032718900317</v>
      </c>
      <c r="BC281" s="56"/>
      <c r="BD281" s="56"/>
    </row>
    <row r="282" spans="1:56">
      <c r="A282" s="91">
        <v>281</v>
      </c>
      <c r="B282" s="120">
        <v>0.92437470869734395</v>
      </c>
      <c r="C282" s="120">
        <v>0.88383733439984624</v>
      </c>
      <c r="D282" s="120">
        <v>0.77505220111622841</v>
      </c>
      <c r="E282" s="120">
        <v>0.25306733591588659</v>
      </c>
      <c r="F282" s="120">
        <v>0.25323760037662901</v>
      </c>
      <c r="G282" s="120">
        <v>0.62475533529185201</v>
      </c>
      <c r="H282" s="120">
        <v>9.9462665507565884E-3</v>
      </c>
      <c r="I282" s="120">
        <v>0.93386392637720861</v>
      </c>
      <c r="J282" s="120">
        <v>0.27995050709705027</v>
      </c>
      <c r="K282" s="100">
        <v>0.40330192481525229</v>
      </c>
      <c r="L282" s="101"/>
      <c r="M282" s="102">
        <v>281</v>
      </c>
      <c r="N282" s="123">
        <v>1.4351281522142745</v>
      </c>
      <c r="O282" s="123">
        <v>1.1943902954300716</v>
      </c>
      <c r="P282" s="123">
        <v>0.75558909228305793</v>
      </c>
      <c r="Q282" s="123">
        <v>-0.6648683953055573</v>
      </c>
      <c r="R282" s="123">
        <v>-0.66433613136045688</v>
      </c>
      <c r="S282" s="123">
        <v>0.31799420930360872</v>
      </c>
      <c r="T282" s="123">
        <v>-2.3283687206222337</v>
      </c>
      <c r="U282" s="120">
        <v>1.505202015160872</v>
      </c>
      <c r="V282" s="120">
        <v>-0.58298854111367027</v>
      </c>
      <c r="W282" s="94">
        <v>-0.24480961383301264</v>
      </c>
      <c r="X282" s="56"/>
      <c r="Y282" s="95">
        <v>281</v>
      </c>
      <c r="Z282" s="120">
        <f>(幕後結果!$AB$2+幕後結果!$AB$4*幕後結果_最佳化!$N1283)*12/3</f>
        <v>1.7334936020278107</v>
      </c>
      <c r="AA282" s="120">
        <f>(幕後結果!$AC$2+幕後結果!$AC$4*幕後結果_最佳化!$O1283)*12/3</f>
        <v>3.6006304982465842</v>
      </c>
      <c r="AB282" s="120">
        <f>(幕後結果!$AD$2+幕後結果!$AD$4*幕後結果_最佳化!$P1283)*12/3</f>
        <v>2.0385558092278657</v>
      </c>
      <c r="AC282" s="120">
        <f>(幕後結果!$AE$2+幕後結果!$AE$4*幕後結果_最佳化!$Q1283)*12/3</f>
        <v>0.28402605199683606</v>
      </c>
      <c r="AD282" s="120">
        <f>(幕後結果!$AF$2+幕後結果!$AF$4*幕後結果_最佳化!$R1283)*12/3</f>
        <v>-0.74211337350582252</v>
      </c>
      <c r="AE282" s="120">
        <f>(幕後結果!$AG$2+幕後結果!$AG$4*幕後結果_最佳化!$S1283)*12/3</f>
        <v>0.25124031850665696</v>
      </c>
      <c r="AF282" s="120">
        <f>(幕後結果!$AH$2+幕後結果!$AH$4*幕後結果_最佳化!$T1283)*12/3</f>
        <v>-1.0146061179360015</v>
      </c>
      <c r="AG282" s="120">
        <f>(幕後結果!$AI$2+幕後結果!$AI$4*幕後結果_最佳化!$U1283)*12/3</f>
        <v>0.27295384698558023</v>
      </c>
      <c r="AH282" s="120">
        <f>(幕後結果!$AJ$2+幕後結果!$AJ$4*幕後結果_最佳化!$V1283)*12/3</f>
        <v>-1.9370598694886876</v>
      </c>
      <c r="AI282" s="96">
        <f>(幕後結果!$AK$2+幕後結果!$AK$4*幕後結果_最佳化!$W1283)*12/3</f>
        <v>0.81338891494902421</v>
      </c>
      <c r="AJ282" s="56"/>
      <c r="AK282" s="56"/>
      <c r="AL282" s="56"/>
      <c r="AM282" s="104">
        <v>281</v>
      </c>
      <c r="AN282" s="124">
        <f t="shared" si="53"/>
        <v>5.3445393255812615E-2</v>
      </c>
      <c r="AO282" s="124">
        <f t="shared" si="54"/>
        <v>5.1458401926215681E-2</v>
      </c>
      <c r="AP282" s="124">
        <f t="shared" si="55"/>
        <v>8.7151555344510662E-2</v>
      </c>
      <c r="AQ282" s="124">
        <f t="shared" si="56"/>
        <v>0.17960084823911199</v>
      </c>
      <c r="AR282" s="124">
        <f t="shared" si="57"/>
        <v>0.10178946129293784</v>
      </c>
      <c r="AS282" s="124">
        <f t="shared" si="58"/>
        <v>0.13582031292404398</v>
      </c>
      <c r="AT282" s="124">
        <f t="shared" si="59"/>
        <v>5.8440768068272982E-2</v>
      </c>
      <c r="AU282" s="124">
        <f t="shared" si="60"/>
        <v>6.5472977116720357E-2</v>
      </c>
      <c r="AV282" s="124">
        <f t="shared" si="61"/>
        <v>0.18258486626039733</v>
      </c>
      <c r="AW282" s="124">
        <f t="shared" si="62"/>
        <v>8.4235415571976682E-2</v>
      </c>
      <c r="AX282" s="124">
        <f t="shared" si="63"/>
        <v>1.0000000000000002</v>
      </c>
      <c r="AY282" s="124">
        <f>SUMPRODUCT(AN282:AW282,幕後結果_最佳化!$Z$1005:$AI$1005)</f>
        <v>-0.3415022881808788</v>
      </c>
      <c r="AZ282" s="124">
        <f>(SUMPRODUCT(AN282:AW282,MMULT(AN282:AW282,幕後結果!$AB$9:$AK$18)))*252</f>
        <v>6.9214853053104403E-2</v>
      </c>
      <c r="BA282" s="124">
        <f t="shared" si="64"/>
        <v>0.26308715866249421</v>
      </c>
      <c r="BB282" s="119">
        <f t="shared" si="65"/>
        <v>-1.4611214402676937</v>
      </c>
      <c r="BC282" s="56"/>
      <c r="BD282" s="56"/>
    </row>
    <row r="283" spans="1:56">
      <c r="A283" s="91">
        <v>282</v>
      </c>
      <c r="B283" s="120">
        <v>0.39539294698255767</v>
      </c>
      <c r="C283" s="120">
        <v>0.15484842166366564</v>
      </c>
      <c r="D283" s="120">
        <v>0.4168058609184222</v>
      </c>
      <c r="E283" s="120">
        <v>0.26784317959338777</v>
      </c>
      <c r="F283" s="120">
        <v>0.47694657746713065</v>
      </c>
      <c r="G283" s="120">
        <v>6.6748938653602652E-2</v>
      </c>
      <c r="H283" s="120">
        <v>0.66535565237141991</v>
      </c>
      <c r="I283" s="120">
        <v>0.71344522240346775</v>
      </c>
      <c r="J283" s="120">
        <v>0.24294232584711062</v>
      </c>
      <c r="K283" s="100">
        <v>0.29917729800979065</v>
      </c>
      <c r="L283" s="101"/>
      <c r="M283" s="102">
        <v>282</v>
      </c>
      <c r="N283" s="123">
        <v>-0.26529022522737894</v>
      </c>
      <c r="O283" s="123">
        <v>-1.015858353507324</v>
      </c>
      <c r="P283" s="123">
        <v>-0.2100716883844306</v>
      </c>
      <c r="Q283" s="123">
        <v>-0.61934916966147235</v>
      </c>
      <c r="R283" s="123">
        <v>-5.781855903714745E-2</v>
      </c>
      <c r="S283" s="123">
        <v>-1.5004499950956689</v>
      </c>
      <c r="T283" s="123">
        <v>0.42712443638108016</v>
      </c>
      <c r="U283" s="120">
        <v>0.56347782597497542</v>
      </c>
      <c r="V283" s="120">
        <v>-0.69686920451666079</v>
      </c>
      <c r="W283" s="94">
        <v>-0.52676816034494311</v>
      </c>
      <c r="X283" s="56"/>
      <c r="Y283" s="95">
        <v>282</v>
      </c>
      <c r="Z283" s="120">
        <f>(幕後結果!$AB$2+幕後結果!$AB$4*幕後結果_最佳化!$N1284)*12/3</f>
        <v>-0.3776615093582823</v>
      </c>
      <c r="AA283" s="120">
        <f>(幕後結果!$AC$2+幕後結果!$AC$4*幕後結果_最佳化!$O1284)*12/3</f>
        <v>0.1974141033109702</v>
      </c>
      <c r="AB283" s="120">
        <f>(幕後結果!$AD$2+幕後結果!$AD$4*幕後結果_最佳化!$P1284)*12/3</f>
        <v>-1.7303843189733483</v>
      </c>
      <c r="AC283" s="120">
        <f>(幕後結果!$AE$2+幕後結果!$AE$4*幕後結果_最佳化!$Q1284)*12/3</f>
        <v>-0.14364923496538673</v>
      </c>
      <c r="AD283" s="120">
        <f>(幕後結果!$AF$2+幕後結果!$AF$4*幕後結果_最佳化!$R1284)*12/3</f>
        <v>-0.78600506300563477</v>
      </c>
      <c r="AE283" s="120">
        <f>(幕後結果!$AG$2+幕後結果!$AG$4*幕後結果_最佳化!$S1284)*12/3</f>
        <v>-2.6358792172289398</v>
      </c>
      <c r="AF283" s="120">
        <f>(幕後結果!$AH$2+幕後結果!$AH$4*幕後結果_最佳化!$T1284)*12/3</f>
        <v>1.238519197805138E-2</v>
      </c>
      <c r="AG283" s="120">
        <f>(幕後結果!$AI$2+幕後結果!$AI$4*幕後結果_最佳化!$U1284)*12/3</f>
        <v>-0.32037762598573988</v>
      </c>
      <c r="AH283" s="120">
        <f>(幕後結果!$AJ$2+幕後結果!$AJ$4*幕後結果_最佳化!$V1284)*12/3</f>
        <v>-2.9659324448501128</v>
      </c>
      <c r="AI283" s="96">
        <f>(幕後結果!$AK$2+幕後結果!$AK$4*幕後結果_最佳化!$W1284)*12/3</f>
        <v>0.39324170396213348</v>
      </c>
      <c r="AJ283" s="56"/>
      <c r="AK283" s="56"/>
      <c r="AL283" s="56"/>
      <c r="AM283" s="104">
        <v>282</v>
      </c>
      <c r="AN283" s="124">
        <f t="shared" si="53"/>
        <v>4.2712361845794579E-3</v>
      </c>
      <c r="AO283" s="124">
        <f t="shared" si="54"/>
        <v>0.1907824801549278</v>
      </c>
      <c r="AP283" s="124">
        <f t="shared" si="55"/>
        <v>6.4133109233352845E-2</v>
      </c>
      <c r="AQ283" s="124">
        <f t="shared" si="56"/>
        <v>0.13965287654089745</v>
      </c>
      <c r="AR283" s="124">
        <f t="shared" si="57"/>
        <v>9.4384831475481587E-3</v>
      </c>
      <c r="AS283" s="124">
        <f t="shared" si="58"/>
        <v>0.1922191386853353</v>
      </c>
      <c r="AT283" s="124">
        <f t="shared" si="59"/>
        <v>9.2789226724956445E-2</v>
      </c>
      <c r="AU283" s="124">
        <f t="shared" si="60"/>
        <v>0.19775318649336726</v>
      </c>
      <c r="AV283" s="124">
        <f t="shared" si="61"/>
        <v>6.5875942804319174E-2</v>
      </c>
      <c r="AW283" s="124">
        <f t="shared" si="62"/>
        <v>4.3084320030715953E-2</v>
      </c>
      <c r="AX283" s="124">
        <f t="shared" si="63"/>
        <v>0.99999999999999978</v>
      </c>
      <c r="AY283" s="124">
        <f>SUMPRODUCT(AN283:AW283,幕後結果_最佳化!$Z$1005:$AI$1005)</f>
        <v>-7.4472099018720109E-3</v>
      </c>
      <c r="AZ283" s="124">
        <f>(SUMPRODUCT(AN283:AW283,MMULT(AN283:AW283,幕後結果!$AB$9:$AK$18)))*252</f>
        <v>6.1191949256857989E-2</v>
      </c>
      <c r="BA283" s="124">
        <f t="shared" si="64"/>
        <v>0.24737006540173367</v>
      </c>
      <c r="BB283" s="119">
        <f t="shared" si="65"/>
        <v>-0.20352992113296808</v>
      </c>
      <c r="BC283" s="56"/>
      <c r="BD283" s="56"/>
    </row>
    <row r="284" spans="1:56">
      <c r="A284" s="91">
        <v>283</v>
      </c>
      <c r="B284" s="120">
        <v>0.24282927869542492</v>
      </c>
      <c r="C284" s="120">
        <v>0.50654743703522964</v>
      </c>
      <c r="D284" s="120">
        <v>0.87894446374689794</v>
      </c>
      <c r="E284" s="120">
        <v>0.112299445551719</v>
      </c>
      <c r="F284" s="120">
        <v>0.12961749739809547</v>
      </c>
      <c r="G284" s="120">
        <v>9.1648839163444906E-2</v>
      </c>
      <c r="H284" s="120">
        <v>0.9782735981328774</v>
      </c>
      <c r="I284" s="120">
        <v>0.53559162201479427</v>
      </c>
      <c r="J284" s="120">
        <v>8.217020979932399E-2</v>
      </c>
      <c r="K284" s="100">
        <v>0.46034547543819415</v>
      </c>
      <c r="L284" s="101"/>
      <c r="M284" s="102">
        <v>283</v>
      </c>
      <c r="N284" s="123">
        <v>-0.69723049517633318</v>
      </c>
      <c r="O284" s="123">
        <v>1.6412727639374253E-2</v>
      </c>
      <c r="P284" s="123">
        <v>1.1697264447384752</v>
      </c>
      <c r="Q284" s="123">
        <v>-1.2143898457811715</v>
      </c>
      <c r="R284" s="123">
        <v>-1.1282011111176464</v>
      </c>
      <c r="S284" s="123">
        <v>-1.3306698180301135</v>
      </c>
      <c r="T284" s="123">
        <v>2.0193312327108743</v>
      </c>
      <c r="U284" s="120">
        <v>8.9333645174343959E-2</v>
      </c>
      <c r="V284" s="120">
        <v>-1.3906208855594437</v>
      </c>
      <c r="W284" s="94">
        <v>-9.9563401372648824E-2</v>
      </c>
      <c r="X284" s="56"/>
      <c r="Y284" s="95">
        <v>283</v>
      </c>
      <c r="Z284" s="120">
        <f>(幕後結果!$AB$2+幕後結果!$AB$4*幕後結果_最佳化!$N1285)*12/3</f>
        <v>-0.91393712294474705</v>
      </c>
      <c r="AA284" s="120">
        <f>(幕後結果!$AC$2+幕後結果!$AC$4*幕後結果_最佳化!$O1285)*12/3</f>
        <v>0.97882709957134839</v>
      </c>
      <c r="AB284" s="120">
        <f>(幕後結果!$AD$2+幕後結果!$AD$4*幕後結果_最佳化!$P1285)*12/3</f>
        <v>-0.32870410489857826</v>
      </c>
      <c r="AC284" s="120">
        <f>(幕後結果!$AE$2+幕後結果!$AE$4*幕後結果_最佳化!$Q1285)*12/3</f>
        <v>-0.84115080210699833</v>
      </c>
      <c r="AD284" s="120">
        <f>(幕後結果!$AF$2+幕後結果!$AF$4*幕後結果_最佳化!$R1285)*12/3</f>
        <v>-1.4816499608941858</v>
      </c>
      <c r="AE284" s="120">
        <f>(幕後結果!$AG$2+幕後結果!$AG$4*幕後結果_最佳化!$S1285)*12/3</f>
        <v>-2.4492912138163128</v>
      </c>
      <c r="AF284" s="120">
        <f>(幕後結果!$AH$2+幕後結果!$AH$4*幕後結果_最佳化!$T1285)*12/3</f>
        <v>1.3249146041751143</v>
      </c>
      <c r="AG284" s="120">
        <f>(幕後結果!$AI$2+幕後結果!$AI$4*幕後結果_最佳化!$U1285)*12/3</f>
        <v>-0.65266485726209034</v>
      </c>
      <c r="AH284" s="120">
        <f>(幕後結果!$AJ$2+幕後結果!$AJ$4*幕後結果_最佳化!$V1285)*12/3</f>
        <v>-4.0969641249678812</v>
      </c>
      <c r="AI284" s="96">
        <f>(幕後結果!$AK$2+幕後結果!$AK$4*幕後結果_最佳化!$W1285)*12/3</f>
        <v>0.62088342212762004</v>
      </c>
      <c r="AJ284" s="56"/>
      <c r="AK284" s="56"/>
      <c r="AL284" s="56"/>
      <c r="AM284" s="104">
        <v>283</v>
      </c>
      <c r="AN284" s="124">
        <f t="shared" si="53"/>
        <v>0.11079031360087452</v>
      </c>
      <c r="AO284" s="124">
        <f t="shared" si="54"/>
        <v>0.18725639034789446</v>
      </c>
      <c r="AP284" s="124">
        <f t="shared" si="55"/>
        <v>0.1732764270037791</v>
      </c>
      <c r="AQ284" s="124">
        <f t="shared" si="56"/>
        <v>8.0676349487247584E-2</v>
      </c>
      <c r="AR284" s="124">
        <f t="shared" si="57"/>
        <v>2.0418394691755801E-2</v>
      </c>
      <c r="AS284" s="124">
        <f t="shared" si="58"/>
        <v>1.1938715250310076E-3</v>
      </c>
      <c r="AT284" s="124">
        <f t="shared" si="59"/>
        <v>8.284772903564E-2</v>
      </c>
      <c r="AU284" s="124">
        <f t="shared" si="60"/>
        <v>0.15709800876289098</v>
      </c>
      <c r="AV284" s="124">
        <f t="shared" si="61"/>
        <v>1.9509851529343921E-2</v>
      </c>
      <c r="AW284" s="124">
        <f t="shared" si="62"/>
        <v>0.16693266401554255</v>
      </c>
      <c r="AX284" s="124">
        <f t="shared" si="63"/>
        <v>0.99999999999999989</v>
      </c>
      <c r="AY284" s="124">
        <f>SUMPRODUCT(AN284:AW284,幕後結果_最佳化!$Z$1005:$AI$1005)</f>
        <v>0.19075025498062168</v>
      </c>
      <c r="AZ284" s="124">
        <f>(SUMPRODUCT(AN284:AW284,MMULT(AN284:AW284,幕後結果!$AB$9:$AK$18)))*252</f>
        <v>7.7967445971320784E-2</v>
      </c>
      <c r="BA284" s="124">
        <f t="shared" si="64"/>
        <v>0.27922651373270552</v>
      </c>
      <c r="BB284" s="119">
        <f t="shared" si="65"/>
        <v>0.52949934089050699</v>
      </c>
      <c r="BC284" s="56"/>
      <c r="BD284" s="56"/>
    </row>
    <row r="285" spans="1:56">
      <c r="A285" s="91">
        <v>284</v>
      </c>
      <c r="B285" s="120">
        <v>0.7010359359750884</v>
      </c>
      <c r="C285" s="120">
        <v>2.8082972156041386E-2</v>
      </c>
      <c r="D285" s="120">
        <v>0.48693955650187482</v>
      </c>
      <c r="E285" s="120">
        <v>0.93187846649682649</v>
      </c>
      <c r="F285" s="120">
        <v>0.14271400055360139</v>
      </c>
      <c r="G285" s="120">
        <v>0.40946012800318554</v>
      </c>
      <c r="H285" s="120">
        <v>0.60168060212409724</v>
      </c>
      <c r="I285" s="120">
        <v>0.41533140716224226</v>
      </c>
      <c r="J285" s="120">
        <v>0.46793408693854621</v>
      </c>
      <c r="K285" s="100">
        <v>0.12114801436591116</v>
      </c>
      <c r="L285" s="101"/>
      <c r="M285" s="102">
        <v>284</v>
      </c>
      <c r="N285" s="123">
        <v>0.52738230640255723</v>
      </c>
      <c r="O285" s="123">
        <v>-1.9097458509122973</v>
      </c>
      <c r="P285" s="123">
        <v>-3.2743526943742877E-2</v>
      </c>
      <c r="Q285" s="123">
        <v>1.4899283855893803</v>
      </c>
      <c r="R285" s="123">
        <v>-1.0682051080835042</v>
      </c>
      <c r="S285" s="123">
        <v>-0.22893394602935185</v>
      </c>
      <c r="T285" s="123">
        <v>0.25769954698699621</v>
      </c>
      <c r="U285" s="120">
        <v>-0.21385156192216206</v>
      </c>
      <c r="V285" s="120">
        <v>-8.0464067051788352E-2</v>
      </c>
      <c r="W285" s="94">
        <v>-1.1692671133695163</v>
      </c>
      <c r="X285" s="56"/>
      <c r="Y285" s="95">
        <v>284</v>
      </c>
      <c r="Z285" s="120">
        <f>(幕後結果!$AB$2+幕後結果!$AB$4*幕後結果_最佳化!$N1286)*12/3</f>
        <v>0.6064813868880361</v>
      </c>
      <c r="AA285" s="120">
        <f>(幕後結果!$AC$2+幕後結果!$AC$4*幕後結果_最佳化!$O1286)*12/3</f>
        <v>-0.2033562816321226</v>
      </c>
      <c r="AB285" s="120">
        <f>(幕後結果!$AD$2+幕後結果!$AD$4*幕後結果_最佳化!$P1286)*12/3</f>
        <v>-1.0547029223500703</v>
      </c>
      <c r="AC285" s="120">
        <f>(幕後結果!$AE$2+幕後結果!$AE$4*幕後結果_最佳化!$Q1286)*12/3</f>
        <v>1.9339577257355132</v>
      </c>
      <c r="AD285" s="120">
        <f>(幕後結果!$AF$2+幕後結果!$AF$4*幕後結果_最佳化!$R1286)*12/3</f>
        <v>-1.0144844734057976</v>
      </c>
      <c r="AE285" s="120">
        <f>(幕後結果!$AG$2+幕後結果!$AG$4*幕後結果_最佳化!$S1286)*12/3</f>
        <v>-1.4695041205482839</v>
      </c>
      <c r="AF285" s="120">
        <f>(幕後結果!$AH$2+幕後結果!$AH$4*幕後結果_最佳化!$T1286)*12/3</f>
        <v>0.71544894026751515</v>
      </c>
      <c r="AG285" s="120">
        <f>(幕後結果!$AI$2+幕後結果!$AI$4*幕後結果_最佳化!$U1286)*12/3</f>
        <v>-0.48679733860278745</v>
      </c>
      <c r="AH285" s="120">
        <f>(幕後結果!$AJ$2+幕後結果!$AJ$4*幕後結果_最佳化!$V1286)*12/3</f>
        <v>-1.5247789211398246</v>
      </c>
      <c r="AI285" s="96">
        <f>(幕後結果!$AK$2+幕後結果!$AK$4*幕後結果_最佳化!$W1286)*12/3</f>
        <v>-0.24688904226779362</v>
      </c>
      <c r="AJ285" s="56"/>
      <c r="AK285" s="56"/>
      <c r="AL285" s="56"/>
      <c r="AM285" s="104">
        <v>284</v>
      </c>
      <c r="AN285" s="124">
        <f t="shared" si="53"/>
        <v>0.1105514986040589</v>
      </c>
      <c r="AO285" s="124">
        <f t="shared" si="54"/>
        <v>2.7268795791056065E-3</v>
      </c>
      <c r="AP285" s="124">
        <f t="shared" si="55"/>
        <v>0.14056000955828024</v>
      </c>
      <c r="AQ285" s="124">
        <f t="shared" si="56"/>
        <v>4.7694825429271559E-2</v>
      </c>
      <c r="AR285" s="124">
        <f t="shared" si="57"/>
        <v>7.7021014552252257E-2</v>
      </c>
      <c r="AS285" s="124">
        <f t="shared" si="58"/>
        <v>0.15764990698705555</v>
      </c>
      <c r="AT285" s="124">
        <f t="shared" si="59"/>
        <v>0.11765801281912452</v>
      </c>
      <c r="AU285" s="124">
        <f t="shared" si="60"/>
        <v>0.10928826930879677</v>
      </c>
      <c r="AV285" s="124">
        <f t="shared" si="61"/>
        <v>0.11807494338152121</v>
      </c>
      <c r="AW285" s="124">
        <f t="shared" si="62"/>
        <v>0.11877463978053333</v>
      </c>
      <c r="AX285" s="124">
        <f t="shared" si="63"/>
        <v>1</v>
      </c>
      <c r="AY285" s="124">
        <f>SUMPRODUCT(AN285:AW285,幕後結果_最佳化!$Z$1005:$AI$1005)</f>
        <v>-0.38142983036280542</v>
      </c>
      <c r="AZ285" s="124">
        <f>(SUMPRODUCT(AN285:AW285,MMULT(AN285:AW285,幕後結果!$AB$9:$AK$18)))*252</f>
        <v>7.2526207456410266E-2</v>
      </c>
      <c r="BA285" s="124">
        <f t="shared" si="64"/>
        <v>0.26930690198435364</v>
      </c>
      <c r="BB285" s="119">
        <f t="shared" si="65"/>
        <v>-1.5756366704164841</v>
      </c>
      <c r="BC285" s="56"/>
      <c r="BD285" s="56"/>
    </row>
    <row r="286" spans="1:56">
      <c r="A286" s="91">
        <v>285</v>
      </c>
      <c r="B286" s="120">
        <v>2.5735460192270798E-2</v>
      </c>
      <c r="C286" s="120">
        <v>0.87359987674874784</v>
      </c>
      <c r="D286" s="120">
        <v>0.76477876110202891</v>
      </c>
      <c r="E286" s="120">
        <v>0.94229877114996174</v>
      </c>
      <c r="F286" s="120">
        <v>0.90622146209879673</v>
      </c>
      <c r="G286" s="120">
        <v>0.49902747366850542</v>
      </c>
      <c r="H286" s="120">
        <v>0.24834564250785451</v>
      </c>
      <c r="I286" s="120">
        <v>0.97227959297218014</v>
      </c>
      <c r="J286" s="120">
        <v>0.17251188208445978</v>
      </c>
      <c r="K286" s="100">
        <v>0.31588894760593322</v>
      </c>
      <c r="L286" s="101"/>
      <c r="M286" s="102">
        <v>285</v>
      </c>
      <c r="N286" s="123">
        <v>-1.9475325577720484</v>
      </c>
      <c r="O286" s="123">
        <v>1.1435742480321898</v>
      </c>
      <c r="P286" s="123">
        <v>0.72175929777555825</v>
      </c>
      <c r="Q286" s="123">
        <v>1.5743677387726722</v>
      </c>
      <c r="R286" s="123">
        <v>1.3178404142975733</v>
      </c>
      <c r="S286" s="123">
        <v>-2.4377644148272037E-3</v>
      </c>
      <c r="T286" s="123">
        <v>-0.67970497543164099</v>
      </c>
      <c r="U286" s="120">
        <v>1.9154054703788783</v>
      </c>
      <c r="V286" s="120">
        <v>-0.94428551844929154</v>
      </c>
      <c r="W286" s="94">
        <v>-0.47922594990797146</v>
      </c>
      <c r="X286" s="56"/>
      <c r="Y286" s="95">
        <v>285</v>
      </c>
      <c r="Z286" s="120">
        <f>(幕後結果!$AB$2+幕後結果!$AB$4*幕後結果_最佳化!$N1287)*12/3</f>
        <v>-2.4662501449886944</v>
      </c>
      <c r="AA286" s="120">
        <f>(幕後結果!$AC$2+幕後結果!$AC$4*幕後結果_最佳化!$O1287)*12/3</f>
        <v>1.318924011683545</v>
      </c>
      <c r="AB286" s="120">
        <f>(幕後結果!$AD$2+幕後結果!$AD$4*幕後結果_最佳化!$P1287)*12/3</f>
        <v>-1.6874446629281294</v>
      </c>
      <c r="AC286" s="120">
        <f>(幕後結果!$AE$2+幕後結果!$AE$4*幕後結果_最佳化!$Q1287)*12/3</f>
        <v>1.2177283570681106</v>
      </c>
      <c r="AD286" s="120">
        <f>(幕後結果!$AF$2+幕後結果!$AF$4*幕後結果_最佳化!$R1287)*12/3</f>
        <v>0.55331470200550958</v>
      </c>
      <c r="AE286" s="120">
        <f>(幕後結果!$AG$2+幕後結果!$AG$4*幕後結果_最佳化!$S1287)*12/3</f>
        <v>-1.1619845637851176</v>
      </c>
      <c r="AF286" s="120">
        <f>(幕後結果!$AH$2+幕後結果!$AH$4*幕後結果_最佳化!$T1287)*12/3</f>
        <v>0.1641932366487886</v>
      </c>
      <c r="AG286" s="120">
        <f>(幕後結果!$AI$2+幕後結果!$AI$4*幕後結果_最佳化!$U1287)*12/3</f>
        <v>0.85279657516195406</v>
      </c>
      <c r="AH286" s="120">
        <f>(幕後結果!$AJ$2+幕後結果!$AJ$4*幕後結果_最佳化!$V1287)*12/3</f>
        <v>-2.9471965547772978</v>
      </c>
      <c r="AI286" s="96">
        <f>(幕後結果!$AK$2+幕後結果!$AK$4*幕後結果_最佳化!$W1287)*12/3</f>
        <v>1.3057831511416786</v>
      </c>
      <c r="AJ286" s="56"/>
      <c r="AK286" s="56"/>
      <c r="AL286" s="56"/>
      <c r="AM286" s="104">
        <v>285</v>
      </c>
      <c r="AN286" s="124">
        <f t="shared" si="53"/>
        <v>7.7409656612013586E-2</v>
      </c>
      <c r="AO286" s="124">
        <f t="shared" si="54"/>
        <v>0.17637600415464269</v>
      </c>
      <c r="AP286" s="124">
        <f t="shared" si="55"/>
        <v>0.14990786348851845</v>
      </c>
      <c r="AQ286" s="124">
        <f t="shared" si="56"/>
        <v>0.1278083513907915</v>
      </c>
      <c r="AR286" s="124">
        <f t="shared" si="57"/>
        <v>0.20534318745353772</v>
      </c>
      <c r="AS286" s="124">
        <f t="shared" si="58"/>
        <v>9.317367651971524E-2</v>
      </c>
      <c r="AT286" s="124">
        <f t="shared" si="59"/>
        <v>3.7453927468027461E-3</v>
      </c>
      <c r="AU286" s="124">
        <f t="shared" si="60"/>
        <v>5.4847300153326587E-4</v>
      </c>
      <c r="AV286" s="124">
        <f t="shared" si="61"/>
        <v>4.6839025767482327E-2</v>
      </c>
      <c r="AW286" s="124">
        <f t="shared" si="62"/>
        <v>0.11884836886496239</v>
      </c>
      <c r="AX286" s="124">
        <f t="shared" si="63"/>
        <v>0.99999999999999989</v>
      </c>
      <c r="AY286" s="124">
        <f>SUMPRODUCT(AN286:AW286,幕後結果_最佳化!$Z$1005:$AI$1005)</f>
        <v>-1.6258251529429155E-2</v>
      </c>
      <c r="AZ286" s="124">
        <f>(SUMPRODUCT(AN286:AW286,MMULT(AN286:AW286,幕後結果!$AB$9:$AK$18)))*252</f>
        <v>7.6884776471027497E-2</v>
      </c>
      <c r="BA286" s="124">
        <f t="shared" si="64"/>
        <v>0.27728104239386342</v>
      </c>
      <c r="BB286" s="119">
        <f t="shared" si="65"/>
        <v>-0.21335123028496811</v>
      </c>
      <c r="BC286" s="56"/>
      <c r="BD286" s="56"/>
    </row>
    <row r="287" spans="1:56">
      <c r="A287" s="91">
        <v>286</v>
      </c>
      <c r="B287" s="120">
        <v>0.76398154997715473</v>
      </c>
      <c r="C287" s="120">
        <v>0.19797489966961912</v>
      </c>
      <c r="D287" s="120">
        <v>0.91401249639658699</v>
      </c>
      <c r="E287" s="120">
        <v>5.6772667979658742E-2</v>
      </c>
      <c r="F287" s="120">
        <v>0.47957901892983212</v>
      </c>
      <c r="G287" s="120">
        <v>0.31035533727823461</v>
      </c>
      <c r="H287" s="120">
        <v>0.95454611480945228</v>
      </c>
      <c r="I287" s="120">
        <v>0.54165103168003559</v>
      </c>
      <c r="J287" s="120">
        <v>0.33128289115212772</v>
      </c>
      <c r="K287" s="100">
        <v>0.80093973193791146</v>
      </c>
      <c r="L287" s="101"/>
      <c r="M287" s="102">
        <v>286</v>
      </c>
      <c r="N287" s="123">
        <v>0.71916883337011195</v>
      </c>
      <c r="O287" s="123">
        <v>-0.84887689022917179</v>
      </c>
      <c r="P287" s="123">
        <v>1.3658851730446768</v>
      </c>
      <c r="Q287" s="123">
        <v>-1.5824567600070805</v>
      </c>
      <c r="R287" s="123">
        <v>-5.1210182714767828E-2</v>
      </c>
      <c r="S287" s="123">
        <v>-0.49484338828110636</v>
      </c>
      <c r="T287" s="123">
        <v>1.6906285393082006</v>
      </c>
      <c r="U287" s="120">
        <v>0.10459404947226271</v>
      </c>
      <c r="V287" s="120">
        <v>-0.43637347273560423</v>
      </c>
      <c r="W287" s="94">
        <v>0.84498263213923119</v>
      </c>
      <c r="X287" s="56"/>
      <c r="Y287" s="95">
        <v>286</v>
      </c>
      <c r="Z287" s="120">
        <f>(幕後結果!$AB$2+幕後結果!$AB$4*幕後結果_最佳化!$N1288)*12/3</f>
        <v>0.84459402556212204</v>
      </c>
      <c r="AA287" s="120">
        <f>(幕後結果!$AC$2+幕後結果!$AC$4*幕後結果_最佳化!$O1288)*12/3</f>
        <v>1.0186366933375495</v>
      </c>
      <c r="AB287" s="120">
        <f>(幕後結果!$AD$2+幕後結果!$AD$4*幕後結果_最佳化!$P1288)*12/3</f>
        <v>1.0551374377728937</v>
      </c>
      <c r="AC287" s="120">
        <f>(幕後結果!$AE$2+幕後結果!$AE$4*幕後結果_最佳化!$Q1288)*12/3</f>
        <v>-0.73504582828580001</v>
      </c>
      <c r="AD287" s="120">
        <f>(幕後結果!$AF$2+幕後結果!$AF$4*幕後結果_最佳化!$R1288)*12/3</f>
        <v>-0.85686217233405892</v>
      </c>
      <c r="AE287" s="120">
        <f>(幕後結果!$AG$2+幕後結果!$AG$4*幕後結果_最佳化!$S1288)*12/3</f>
        <v>-0.86748302748987582</v>
      </c>
      <c r="AF287" s="120">
        <f>(幕後結果!$AH$2+幕後結果!$AH$4*幕後結果_最佳化!$T1288)*12/3</f>
        <v>1.4735948584078991</v>
      </c>
      <c r="AG287" s="120">
        <f>(幕後結果!$AI$2+幕後結果!$AI$4*幕後結果_最佳化!$U1288)*12/3</f>
        <v>-0.5551713197878535</v>
      </c>
      <c r="AH287" s="120">
        <f>(幕後結果!$AJ$2+幕後結果!$AJ$4*幕後結果_最佳化!$V1288)*12/3</f>
        <v>-1.4650308714530595</v>
      </c>
      <c r="AI287" s="96">
        <f>(幕後結果!$AK$2+幕後結果!$AK$4*幕後結果_最佳化!$W1288)*12/3</f>
        <v>1.1719252503773796</v>
      </c>
      <c r="AJ287" s="56"/>
      <c r="AK287" s="56"/>
      <c r="AL287" s="56"/>
      <c r="AM287" s="104">
        <v>286</v>
      </c>
      <c r="AN287" s="124">
        <f t="shared" si="53"/>
        <v>0.1191064558881423</v>
      </c>
      <c r="AO287" s="124">
        <f t="shared" si="54"/>
        <v>0.1056060768293718</v>
      </c>
      <c r="AP287" s="124">
        <f t="shared" si="55"/>
        <v>5.5790501920129042E-2</v>
      </c>
      <c r="AQ287" s="124">
        <f t="shared" si="56"/>
        <v>0.14467816761729907</v>
      </c>
      <c r="AR287" s="124">
        <f t="shared" si="57"/>
        <v>2.4959108333031658E-2</v>
      </c>
      <c r="AS287" s="124">
        <f t="shared" si="58"/>
        <v>0.15972369821952526</v>
      </c>
      <c r="AT287" s="124">
        <f t="shared" si="59"/>
        <v>0.15087947550719064</v>
      </c>
      <c r="AU287" s="124">
        <f t="shared" si="60"/>
        <v>0.10721771750092438</v>
      </c>
      <c r="AV287" s="124">
        <f t="shared" si="61"/>
        <v>5.0877757792147357E-2</v>
      </c>
      <c r="AW287" s="124">
        <f t="shared" si="62"/>
        <v>8.1161040392238509E-2</v>
      </c>
      <c r="AX287" s="124">
        <f t="shared" si="63"/>
        <v>0.99999999999999989</v>
      </c>
      <c r="AY287" s="124">
        <f>SUMPRODUCT(AN287:AW287,幕後結果_最佳化!$Z$1005:$AI$1005)</f>
        <v>-4.8033644118796043E-3</v>
      </c>
      <c r="AZ287" s="124">
        <f>(SUMPRODUCT(AN287:AW287,MMULT(AN287:AW287,幕後結果!$AB$9:$AK$18)))*252</f>
        <v>6.5376505374261901E-2</v>
      </c>
      <c r="BA287" s="124">
        <f t="shared" si="64"/>
        <v>0.25568829729626247</v>
      </c>
      <c r="BB287" s="119">
        <f t="shared" si="65"/>
        <v>-0.18656843084455438</v>
      </c>
      <c r="BC287" s="56"/>
      <c r="BD287" s="56"/>
    </row>
    <row r="288" spans="1:56">
      <c r="A288" s="91">
        <v>287</v>
      </c>
      <c r="B288" s="120">
        <v>0.2315469768849403</v>
      </c>
      <c r="C288" s="120">
        <v>0.30950822055311145</v>
      </c>
      <c r="D288" s="120">
        <v>0.11467147671110833</v>
      </c>
      <c r="E288" s="120">
        <v>0.38034487732213784</v>
      </c>
      <c r="F288" s="120">
        <v>9.6177480202168653E-2</v>
      </c>
      <c r="G288" s="120">
        <v>0.73643362954314862</v>
      </c>
      <c r="H288" s="120">
        <v>3.8829517719558782E-2</v>
      </c>
      <c r="I288" s="120">
        <v>4.9848381046684986E-2</v>
      </c>
      <c r="J288" s="120">
        <v>0.68499304310854314</v>
      </c>
      <c r="K288" s="100">
        <v>0.18103974067467621</v>
      </c>
      <c r="L288" s="101"/>
      <c r="M288" s="102">
        <v>287</v>
      </c>
      <c r="N288" s="123">
        <v>-0.73376175440477043</v>
      </c>
      <c r="O288" s="123">
        <v>-0.49724478803780542</v>
      </c>
      <c r="P288" s="123">
        <v>-1.2020531057804889</v>
      </c>
      <c r="Q288" s="123">
        <v>-0.30457514222750787</v>
      </c>
      <c r="R288" s="123">
        <v>-1.3036440902403503</v>
      </c>
      <c r="S288" s="123">
        <v>0.63238896799539912</v>
      </c>
      <c r="T288" s="123">
        <v>-1.7644334213257786</v>
      </c>
      <c r="U288" s="120">
        <v>-1.6463255004725126</v>
      </c>
      <c r="V288" s="120">
        <v>0.48170726589741453</v>
      </c>
      <c r="W288" s="94">
        <v>-0.911409820114502</v>
      </c>
      <c r="X288" s="56"/>
      <c r="Y288" s="95">
        <v>287</v>
      </c>
      <c r="Z288" s="120">
        <f>(幕後結果!$AB$2+幕後結果!$AB$4*幕後結果_最佳化!$N1289)*12/3</f>
        <v>-0.95929252233858353</v>
      </c>
      <c r="AA288" s="120">
        <f>(幕後結果!$AC$2+幕後結果!$AC$4*幕後結果_最佳化!$O1289)*12/3</f>
        <v>0.42427736329844939</v>
      </c>
      <c r="AB288" s="120">
        <f>(幕後結果!$AD$2+幕後結果!$AD$4*幕後結果_最佳化!$P1289)*12/3</f>
        <v>-3.0617287201165642</v>
      </c>
      <c r="AC288" s="120">
        <f>(幕後結果!$AE$2+幕後結果!$AE$4*幕後結果_最佳化!$Q1289)*12/3</f>
        <v>1.5766785718383081E-2</v>
      </c>
      <c r="AD288" s="120">
        <f>(幕後結果!$AF$2+幕後結果!$AF$4*幕後結果_最佳化!$R1289)*12/3</f>
        <v>-1.4658922249407482</v>
      </c>
      <c r="AE288" s="120">
        <f>(幕後結果!$AG$2+幕後結果!$AG$4*幕後結果_最佳化!$S1289)*12/3</f>
        <v>-0.99678455223391482</v>
      </c>
      <c r="AF288" s="120">
        <f>(幕後結果!$AH$2+幕後結果!$AH$4*幕後結果_最佳化!$T1289)*12/3</f>
        <v>-1.5447302710708397</v>
      </c>
      <c r="AG288" s="120">
        <f>(幕後結果!$AI$2+幕後結果!$AI$4*幕後結果_最佳化!$U1289)*12/3</f>
        <v>-1.0620361083542948</v>
      </c>
      <c r="AH288" s="120">
        <f>(幕後結果!$AJ$2+幕後結果!$AJ$4*幕後結果_最佳化!$V1289)*12/3</f>
        <v>-2.2169140845374846</v>
      </c>
      <c r="AI288" s="96">
        <f>(幕後結果!$AK$2+幕後結果!$AK$4*幕後結果_最佳化!$W1289)*12/3</f>
        <v>-0.84962077742059849</v>
      </c>
      <c r="AJ288" s="56"/>
      <c r="AK288" s="56"/>
      <c r="AL288" s="56"/>
      <c r="AM288" s="104">
        <v>287</v>
      </c>
      <c r="AN288" s="124">
        <f t="shared" si="53"/>
        <v>0.12874338929706014</v>
      </c>
      <c r="AO288" s="124">
        <f t="shared" si="54"/>
        <v>0.2039702500404367</v>
      </c>
      <c r="AP288" s="124">
        <f t="shared" si="55"/>
        <v>2.7471745047239302E-2</v>
      </c>
      <c r="AQ288" s="124">
        <f t="shared" si="56"/>
        <v>4.0432655240653585E-2</v>
      </c>
      <c r="AR288" s="124">
        <f t="shared" si="57"/>
        <v>5.4002420611257089E-2</v>
      </c>
      <c r="AS288" s="124">
        <f t="shared" si="58"/>
        <v>0.12768394727509388</v>
      </c>
      <c r="AT288" s="124">
        <f t="shared" si="59"/>
        <v>0.12890203081491639</v>
      </c>
      <c r="AU288" s="124">
        <f t="shared" si="60"/>
        <v>7.1544718976897792E-3</v>
      </c>
      <c r="AV288" s="124">
        <f t="shared" si="61"/>
        <v>8.8966749198906361E-2</v>
      </c>
      <c r="AW288" s="124">
        <f t="shared" si="62"/>
        <v>0.19267234057674681</v>
      </c>
      <c r="AX288" s="124">
        <f t="shared" si="63"/>
        <v>1</v>
      </c>
      <c r="AY288" s="124">
        <f>SUMPRODUCT(AN288:AW288,幕後結果_最佳化!$Z$1005:$AI$1005)</f>
        <v>0.15102533030645726</v>
      </c>
      <c r="AZ288" s="124">
        <f>(SUMPRODUCT(AN288:AW288,MMULT(AN288:AW288,幕後結果!$AB$9:$AK$18)))*252</f>
        <v>7.2708853930133016E-2</v>
      </c>
      <c r="BA288" s="124">
        <f t="shared" si="64"/>
        <v>0.26964579345899875</v>
      </c>
      <c r="BB288" s="119">
        <f t="shared" si="65"/>
        <v>0.40099023581800608</v>
      </c>
      <c r="BC288" s="56"/>
      <c r="BD288" s="56"/>
    </row>
    <row r="289" spans="1:56">
      <c r="A289" s="91">
        <v>288</v>
      </c>
      <c r="B289" s="120">
        <v>0.88837272005023005</v>
      </c>
      <c r="C289" s="120">
        <v>0.70033601500471665</v>
      </c>
      <c r="D289" s="120">
        <v>0.42530886086837527</v>
      </c>
      <c r="E289" s="120">
        <v>0.14115450381011385</v>
      </c>
      <c r="F289" s="120">
        <v>0.94981608312533949</v>
      </c>
      <c r="G289" s="120">
        <v>0.64757770228177658</v>
      </c>
      <c r="H289" s="120">
        <v>0.85056212485172322</v>
      </c>
      <c r="I289" s="120">
        <v>0.78711400501939677</v>
      </c>
      <c r="J289" s="120">
        <v>0.23060034048671052</v>
      </c>
      <c r="K289" s="100">
        <v>0.78399491088431228</v>
      </c>
      <c r="L289" s="101"/>
      <c r="M289" s="102">
        <v>288</v>
      </c>
      <c r="N289" s="123">
        <v>1.2179195139022727</v>
      </c>
      <c r="O289" s="123">
        <v>0.52536717180950643</v>
      </c>
      <c r="P289" s="123">
        <v>-0.1883303160839474</v>
      </c>
      <c r="Q289" s="123">
        <v>-1.0751468037791252</v>
      </c>
      <c r="R289" s="123">
        <v>1.6430729838510587</v>
      </c>
      <c r="S289" s="123">
        <v>0.37878894756453213</v>
      </c>
      <c r="T289" s="123">
        <v>1.0388473191186984</v>
      </c>
      <c r="U289" s="120">
        <v>0.79644748090877349</v>
      </c>
      <c r="V289" s="120">
        <v>-0.7368711975819966</v>
      </c>
      <c r="W289" s="94">
        <v>0.78575646132532051</v>
      </c>
      <c r="X289" s="56"/>
      <c r="Y289" s="95">
        <v>288</v>
      </c>
      <c r="Z289" s="120">
        <f>(幕後結果!$AB$2+幕後結果!$AB$4*幕後結果_最佳化!$N1290)*12/3</f>
        <v>1.463818130924329</v>
      </c>
      <c r="AA289" s="120">
        <f>(幕後結果!$AC$2+幕後結果!$AC$4*幕後結果_最佳化!$O1290)*12/3</f>
        <v>2.7665591251793109</v>
      </c>
      <c r="AB289" s="120">
        <f>(幕後結果!$AD$2+幕後結果!$AD$4*幕後結果_最佳化!$P1290)*12/3</f>
        <v>0.53884511880479358</v>
      </c>
      <c r="AC289" s="120">
        <f>(幕後結果!$AE$2+幕後結果!$AE$4*幕後結果_最佳化!$Q1290)*12/3</f>
        <v>-0.10567013284015991</v>
      </c>
      <c r="AD289" s="120">
        <f>(幕後結果!$AF$2+幕後結果!$AF$4*幕後結果_最佳化!$R1290)*12/3</f>
        <v>0.48541117414635543</v>
      </c>
      <c r="AE289" s="120">
        <f>(幕後結果!$AG$2+幕後結果!$AG$4*幕後結果_最佳化!$S1290)*12/3</f>
        <v>0.49704686384572061</v>
      </c>
      <c r="AF289" s="120">
        <f>(幕後結果!$AH$2+幕後結果!$AH$4*幕後結果_最佳化!$T1290)*12/3</f>
        <v>1.6985825601074851</v>
      </c>
      <c r="AG289" s="120">
        <f>(幕後結果!$AI$2+幕後結果!$AI$4*幕後結果_最佳化!$U1290)*12/3</f>
        <v>8.4400407982022363E-2</v>
      </c>
      <c r="AH289" s="120">
        <f>(幕後結果!$AJ$2+幕後結果!$AJ$4*幕後結果_最佳化!$V1290)*12/3</f>
        <v>-1.5634603688320625</v>
      </c>
      <c r="AI289" s="96">
        <f>(幕後結果!$AK$2+幕後結果!$AK$4*幕後結果_最佳化!$W1290)*12/3</f>
        <v>1.6605417974782739</v>
      </c>
      <c r="AJ289" s="56"/>
      <c r="AK289" s="56"/>
      <c r="AL289" s="56"/>
      <c r="AM289" s="104">
        <v>288</v>
      </c>
      <c r="AN289" s="124">
        <f t="shared" si="53"/>
        <v>2.9948016058452952E-2</v>
      </c>
      <c r="AO289" s="124">
        <f t="shared" si="54"/>
        <v>3.2130859718322159E-3</v>
      </c>
      <c r="AP289" s="124">
        <f t="shared" si="55"/>
        <v>6.9243170818523658E-2</v>
      </c>
      <c r="AQ289" s="124">
        <f t="shared" si="56"/>
        <v>0.15094698923918232</v>
      </c>
      <c r="AR289" s="124">
        <f t="shared" si="57"/>
        <v>1.7899489423006183E-2</v>
      </c>
      <c r="AS289" s="124">
        <f t="shared" si="58"/>
        <v>0.16328068354568415</v>
      </c>
      <c r="AT289" s="124">
        <f t="shared" si="59"/>
        <v>0.17960883770716415</v>
      </c>
      <c r="AU289" s="124">
        <f t="shared" si="60"/>
        <v>0.16194323404849231</v>
      </c>
      <c r="AV289" s="124">
        <f t="shared" si="61"/>
        <v>6.8170237224489463E-2</v>
      </c>
      <c r="AW289" s="124">
        <f t="shared" si="62"/>
        <v>0.15574625596317265</v>
      </c>
      <c r="AX289" s="124">
        <f t="shared" si="63"/>
        <v>1</v>
      </c>
      <c r="AY289" s="124">
        <f>SUMPRODUCT(AN289:AW289,幕後結果_最佳化!$Z$1005:$AI$1005)</f>
        <v>-0.12684872802742503</v>
      </c>
      <c r="AZ289" s="124">
        <f>(SUMPRODUCT(AN289:AW289,MMULT(AN289:AW289,幕後結果!$AB$9:$AK$18)))*252</f>
        <v>5.1734253329901746E-2</v>
      </c>
      <c r="BA289" s="124">
        <f t="shared" si="64"/>
        <v>0.22745165053237523</v>
      </c>
      <c r="BB289" s="119">
        <f t="shared" si="65"/>
        <v>-0.74630686403070601</v>
      </c>
      <c r="BC289" s="56"/>
      <c r="BD289" s="56"/>
    </row>
    <row r="290" spans="1:56">
      <c r="A290" s="91">
        <v>289</v>
      </c>
      <c r="B290" s="120">
        <v>6.3638917892649083E-2</v>
      </c>
      <c r="C290" s="120">
        <v>0.6992759328379583</v>
      </c>
      <c r="D290" s="120">
        <v>0.846216590831393</v>
      </c>
      <c r="E290" s="120">
        <v>0.13198090015695718</v>
      </c>
      <c r="F290" s="120">
        <v>0.86034005558274362</v>
      </c>
      <c r="G290" s="120">
        <v>0.36759706544054693</v>
      </c>
      <c r="H290" s="120">
        <v>0.46200230486517868</v>
      </c>
      <c r="I290" s="120">
        <v>0.56528907718461019</v>
      </c>
      <c r="J290" s="120">
        <v>0.46139910776559279</v>
      </c>
      <c r="K290" s="100">
        <v>0.26556005392740278</v>
      </c>
      <c r="L290" s="101"/>
      <c r="M290" s="102">
        <v>289</v>
      </c>
      <c r="N290" s="123">
        <v>-1.5249248784919058</v>
      </c>
      <c r="O290" s="123">
        <v>0.52231915526742245</v>
      </c>
      <c r="P290" s="123">
        <v>1.0203408872435247</v>
      </c>
      <c r="Q290" s="123">
        <v>-1.1170760722462398</v>
      </c>
      <c r="R290" s="123">
        <v>1.0818484166095932</v>
      </c>
      <c r="S290" s="123">
        <v>-0.33822434534813761</v>
      </c>
      <c r="T290" s="123">
        <v>-9.5390565269669089E-2</v>
      </c>
      <c r="U290" s="120">
        <v>0.16439290874851339</v>
      </c>
      <c r="V290" s="120">
        <v>-9.6909561550417189E-2</v>
      </c>
      <c r="W290" s="94">
        <v>-0.62629706992726375</v>
      </c>
      <c r="X290" s="56"/>
      <c r="Y290" s="95">
        <v>289</v>
      </c>
      <c r="Z290" s="120">
        <f>(幕後結果!$AB$2+幕後結果!$AB$4*幕後結果_最佳化!$N1291)*12/3</f>
        <v>-1.9415614130510737</v>
      </c>
      <c r="AA290" s="120">
        <f>(幕後結果!$AC$2+幕後結果!$AC$4*幕後結果_最佳化!$O1291)*12/3</f>
        <v>0.95583366178993634</v>
      </c>
      <c r="AB290" s="120">
        <f>(幕後結果!$AD$2+幕後結果!$AD$4*幕後結果_最佳化!$P1291)*12/3</f>
        <v>-1.1736217076657371</v>
      </c>
      <c r="AC290" s="120">
        <f>(幕後結果!$AE$2+幕後結果!$AE$4*幕後結果_最佳化!$Q1291)*12/3</f>
        <v>-1.0047265734565953</v>
      </c>
      <c r="AD290" s="120">
        <f>(幕後結果!$AF$2+幕後結果!$AF$4*幕後結果_最佳化!$R1291)*12/3</f>
        <v>-0.14338728391113048</v>
      </c>
      <c r="AE290" s="120">
        <f>(幕後結果!$AG$2+幕後結果!$AG$4*幕後結果_最佳化!$S1291)*12/3</f>
        <v>-1.2468122738679328</v>
      </c>
      <c r="AF290" s="120">
        <f>(幕後結果!$AH$2+幕後結果!$AH$4*幕後結果_最佳化!$T1291)*12/3</f>
        <v>-0.18070638932252861</v>
      </c>
      <c r="AG290" s="120">
        <f>(幕後結果!$AI$2+幕後結果!$AI$4*幕後結果_最佳化!$U1291)*12/3</f>
        <v>-0.19881963214440676</v>
      </c>
      <c r="AH290" s="120">
        <f>(幕後結果!$AJ$2+幕後結果!$AJ$4*幕後結果_最佳化!$V1291)*12/3</f>
        <v>-1.9653629569195725</v>
      </c>
      <c r="AI290" s="96">
        <f>(幕後結果!$AK$2+幕後結果!$AK$4*幕後結果_最佳化!$W1291)*12/3</f>
        <v>0.6195939222423168</v>
      </c>
      <c r="AJ290" s="56"/>
      <c r="AK290" s="56"/>
      <c r="AL290" s="56"/>
      <c r="AM290" s="104">
        <v>289</v>
      </c>
      <c r="AN290" s="124">
        <f t="shared" si="53"/>
        <v>5.7674978251123131E-2</v>
      </c>
      <c r="AO290" s="124">
        <f t="shared" si="54"/>
        <v>0.18645320653859276</v>
      </c>
      <c r="AP290" s="124">
        <f t="shared" si="55"/>
        <v>0.17327897496129116</v>
      </c>
      <c r="AQ290" s="124">
        <f t="shared" si="56"/>
        <v>3.5092332617551777E-2</v>
      </c>
      <c r="AR290" s="124">
        <f t="shared" si="57"/>
        <v>0.11088149725259007</v>
      </c>
      <c r="AS290" s="124">
        <f t="shared" si="58"/>
        <v>1.3040607488554096E-2</v>
      </c>
      <c r="AT290" s="124">
        <f t="shared" si="59"/>
        <v>0.16225067816605607</v>
      </c>
      <c r="AU290" s="124">
        <f t="shared" si="60"/>
        <v>5.1680972840050451E-2</v>
      </c>
      <c r="AV290" s="124">
        <f t="shared" si="61"/>
        <v>7.291876306515778E-2</v>
      </c>
      <c r="AW290" s="124">
        <f t="shared" si="62"/>
        <v>0.13672798881903281</v>
      </c>
      <c r="AX290" s="124">
        <f t="shared" si="63"/>
        <v>1</v>
      </c>
      <c r="AY290" s="124">
        <f>SUMPRODUCT(AN290:AW290,幕後結果_最佳化!$Z$1005:$AI$1005)</f>
        <v>7.7217951030630394E-2</v>
      </c>
      <c r="AZ290" s="124">
        <f>(SUMPRODUCT(AN290:AW290,MMULT(AN290:AW290,幕後結果!$AB$9:$AK$18)))*252</f>
        <v>8.2426347729825725E-2</v>
      </c>
      <c r="BA290" s="124">
        <f t="shared" si="64"/>
        <v>0.2870998915531417</v>
      </c>
      <c r="BB290" s="119">
        <f t="shared" si="65"/>
        <v>0.11953313825713584</v>
      </c>
      <c r="BC290" s="56"/>
      <c r="BD290" s="56"/>
    </row>
    <row r="291" spans="1:56">
      <c r="A291" s="91">
        <v>290</v>
      </c>
      <c r="B291" s="120">
        <v>0.56347252549702054</v>
      </c>
      <c r="C291" s="120">
        <v>3.7206069558180621E-2</v>
      </c>
      <c r="D291" s="120">
        <v>0.88503649736115286</v>
      </c>
      <c r="E291" s="120">
        <v>0.88974342594689571</v>
      </c>
      <c r="F291" s="120">
        <v>0.53635511467861252</v>
      </c>
      <c r="G291" s="120">
        <v>0.46108281453303568</v>
      </c>
      <c r="H291" s="120">
        <v>0.62765094811044819</v>
      </c>
      <c r="I291" s="120">
        <v>0.34885950875556659</v>
      </c>
      <c r="J291" s="120">
        <v>0.29363204179085889</v>
      </c>
      <c r="K291" s="100">
        <v>0.74553759996332758</v>
      </c>
      <c r="L291" s="101"/>
      <c r="M291" s="102">
        <v>290</v>
      </c>
      <c r="N291" s="123">
        <v>0.1597792768638398</v>
      </c>
      <c r="O291" s="123">
        <v>-1.7840709369685424</v>
      </c>
      <c r="P291" s="123">
        <v>1.2005469106959639</v>
      </c>
      <c r="Q291" s="123">
        <v>1.2251647626922997</v>
      </c>
      <c r="R291" s="123">
        <v>9.1255255347990533E-2</v>
      </c>
      <c r="S291" s="123">
        <v>-9.770615361047108E-2</v>
      </c>
      <c r="T291" s="123">
        <v>0.32563820391505555</v>
      </c>
      <c r="U291" s="120">
        <v>-0.38840138760917481</v>
      </c>
      <c r="V291" s="120">
        <v>-0.5428049806790336</v>
      </c>
      <c r="W291" s="94">
        <v>0.66051281098688108</v>
      </c>
      <c r="X291" s="56"/>
      <c r="Y291" s="95">
        <v>290</v>
      </c>
      <c r="Z291" s="120">
        <f>(幕後結果!$AB$2+幕後結果!$AB$4*幕後結果_最佳化!$N1292)*12/3</f>
        <v>0.15008369966749469</v>
      </c>
      <c r="AA291" s="120">
        <f>(幕後結果!$AC$2+幕後結果!$AC$4*幕後結果_最佳化!$O1292)*12/3</f>
        <v>-0.315822859490829</v>
      </c>
      <c r="AB291" s="120">
        <f>(幕後結果!$AD$2+幕後結果!$AD$4*幕後結果_最佳化!$P1292)*12/3</f>
        <v>-0.11145473243219495</v>
      </c>
      <c r="AC291" s="120">
        <f>(幕後結果!$AE$2+幕後結果!$AE$4*幕後結果_最佳化!$Q1292)*12/3</f>
        <v>1.554461212615367</v>
      </c>
      <c r="AD291" s="120">
        <f>(幕後結果!$AF$2+幕後結果!$AF$4*幕後結果_最佳化!$R1292)*12/3</f>
        <v>-0.38782984230886769</v>
      </c>
      <c r="AE291" s="120">
        <f>(幕後結果!$AG$2+幕後結果!$AG$4*幕後結果_最佳化!$S1292)*12/3</f>
        <v>-1.0003799944507707</v>
      </c>
      <c r="AF291" s="120">
        <f>(幕後結果!$AH$2+幕後結果!$AH$4*幕後結果_最佳化!$T1292)*12/3</f>
        <v>0.85473483810362927</v>
      </c>
      <c r="AG291" s="120">
        <f>(幕後結果!$AI$2+幕後結果!$AI$4*幕後結果_最佳化!$U1292)*12/3</f>
        <v>-0.41754314412063648</v>
      </c>
      <c r="AH291" s="120">
        <f>(幕後結果!$AJ$2+幕後結果!$AJ$4*幕後結果_最佳化!$V1292)*12/3</f>
        <v>-1.5217228450169002</v>
      </c>
      <c r="AI291" s="96">
        <f>(幕後結果!$AK$2+幕後結果!$AK$4*幕後結果_最佳化!$W1292)*12/3</f>
        <v>0.84729458595863949</v>
      </c>
      <c r="AJ291" s="56"/>
      <c r="AK291" s="56"/>
      <c r="AL291" s="56"/>
      <c r="AM291" s="104">
        <v>290</v>
      </c>
      <c r="AN291" s="124">
        <f t="shared" si="53"/>
        <v>2.2235278937101231E-2</v>
      </c>
      <c r="AO291" s="124">
        <f t="shared" si="54"/>
        <v>2.7097595360564532E-2</v>
      </c>
      <c r="AP291" s="124">
        <f t="shared" si="55"/>
        <v>2.7074766422269518E-2</v>
      </c>
      <c r="AQ291" s="124">
        <f t="shared" si="56"/>
        <v>0.13892556808708736</v>
      </c>
      <c r="AR291" s="124">
        <f t="shared" si="57"/>
        <v>0.11443146187387374</v>
      </c>
      <c r="AS291" s="124">
        <f t="shared" si="58"/>
        <v>0.24536581222072387</v>
      </c>
      <c r="AT291" s="124">
        <f t="shared" si="59"/>
        <v>2.0772886705027142E-2</v>
      </c>
      <c r="AU291" s="124">
        <f t="shared" si="60"/>
        <v>0.22130870339178768</v>
      </c>
      <c r="AV291" s="124">
        <f t="shared" si="61"/>
        <v>0.13098975530120469</v>
      </c>
      <c r="AW291" s="124">
        <f t="shared" si="62"/>
        <v>5.179817170036026E-2</v>
      </c>
      <c r="AX291" s="124">
        <f t="shared" si="63"/>
        <v>1</v>
      </c>
      <c r="AY291" s="124">
        <f>SUMPRODUCT(AN291:AW291,幕後結果_最佳化!$Z$1005:$AI$1005)</f>
        <v>-0.43886753508730458</v>
      </c>
      <c r="AZ291" s="124">
        <f>(SUMPRODUCT(AN291:AW291,MMULT(AN291:AW291,幕後結果!$AB$9:$AK$18)))*252</f>
        <v>5.3491854367168086E-2</v>
      </c>
      <c r="BA291" s="124">
        <f t="shared" si="64"/>
        <v>0.23128306113325309</v>
      </c>
      <c r="BB291" s="119">
        <f t="shared" si="65"/>
        <v>-2.0830212672156545</v>
      </c>
      <c r="BC291" s="56"/>
      <c r="BD291" s="56"/>
    </row>
    <row r="292" spans="1:56">
      <c r="A292" s="91">
        <v>291</v>
      </c>
      <c r="B292" s="120">
        <v>0.49742042846773704</v>
      </c>
      <c r="C292" s="120">
        <v>0.57005746573745686</v>
      </c>
      <c r="D292" s="120">
        <v>0.43804767475534456</v>
      </c>
      <c r="E292" s="120">
        <v>0.47730638699624039</v>
      </c>
      <c r="F292" s="120">
        <v>0.96770796440268647</v>
      </c>
      <c r="G292" s="120">
        <v>0.79832825491357995</v>
      </c>
      <c r="H292" s="120">
        <v>0.17616500999928753</v>
      </c>
      <c r="I292" s="120">
        <v>0.51381076497542888</v>
      </c>
      <c r="J292" s="120">
        <v>0.2797083767835169</v>
      </c>
      <c r="K292" s="100">
        <v>0.45099595171479789</v>
      </c>
      <c r="L292" s="101"/>
      <c r="M292" s="102">
        <v>291</v>
      </c>
      <c r="N292" s="123">
        <v>-6.4660719967598295E-3</v>
      </c>
      <c r="O292" s="123">
        <v>0.17652046989469561</v>
      </c>
      <c r="P292" s="123">
        <v>-0.15592092722806311</v>
      </c>
      <c r="Q292" s="123">
        <v>-5.6915164974332279E-2</v>
      </c>
      <c r="R292" s="123">
        <v>1.8481263189657622</v>
      </c>
      <c r="S292" s="123">
        <v>0.83566482280863985</v>
      </c>
      <c r="T292" s="123">
        <v>-0.93007931458549431</v>
      </c>
      <c r="U292" s="120">
        <v>3.4625371558321079E-2</v>
      </c>
      <c r="V292" s="120">
        <v>-0.5837080452174056</v>
      </c>
      <c r="W292" s="94">
        <v>-0.12314547250978672</v>
      </c>
      <c r="X292" s="56"/>
      <c r="Y292" s="95">
        <v>291</v>
      </c>
      <c r="Z292" s="120">
        <f>(幕後結果!$AB$2+幕後結果!$AB$4*幕後結果_最佳化!$N1293)*12/3</f>
        <v>-5.6318279190947722E-2</v>
      </c>
      <c r="AA292" s="120">
        <f>(幕後結果!$AC$2+幕後結果!$AC$4*幕後結果_最佳化!$O1293)*12/3</f>
        <v>1.5994015273974929</v>
      </c>
      <c r="AB292" s="120">
        <f>(幕後結果!$AD$2+幕後結果!$AD$4*幕後結果_最佳化!$P1293)*12/3</f>
        <v>-0.89978420027823558</v>
      </c>
      <c r="AC292" s="120">
        <f>(幕後結果!$AE$2+幕後結果!$AE$4*幕後結果_最佳化!$Q1293)*12/3</f>
        <v>0.41428092964232044</v>
      </c>
      <c r="AD292" s="120">
        <f>(幕後結果!$AF$2+幕後結果!$AF$4*幕後結果_最佳化!$R1293)*12/3</f>
        <v>0.64495895537242687</v>
      </c>
      <c r="AE292" s="120">
        <f>(幕後結果!$AG$2+幕後結果!$AG$4*幕後結果_最佳化!$S1293)*12/3</f>
        <v>0.41299207193421839</v>
      </c>
      <c r="AF292" s="120">
        <f>(幕後結果!$AH$2+幕後結果!$AH$4*幕後結果_最佳化!$T1293)*12/3</f>
        <v>9.0586310238831569E-3</v>
      </c>
      <c r="AG292" s="120">
        <f>(幕後結果!$AI$2+幕後結果!$AI$4*幕後結果_最佳化!$U1293)*12/3</f>
        <v>2.3079120641010253E-3</v>
      </c>
      <c r="AH292" s="120">
        <f>(幕後結果!$AJ$2+幕後結果!$AJ$4*幕後結果_最佳化!$V1293)*12/3</f>
        <v>-1.7443901689408901</v>
      </c>
      <c r="AI292" s="96">
        <f>(幕後結果!$AK$2+幕後結果!$AK$4*幕後結果_最佳化!$W1293)*12/3</f>
        <v>0.8429703186898575</v>
      </c>
      <c r="AJ292" s="56"/>
      <c r="AK292" s="56"/>
      <c r="AL292" s="56"/>
      <c r="AM292" s="104">
        <v>291</v>
      </c>
      <c r="AN292" s="124">
        <f t="shared" si="53"/>
        <v>0.16517249208163737</v>
      </c>
      <c r="AO292" s="124">
        <f t="shared" si="54"/>
        <v>0.19924809198226193</v>
      </c>
      <c r="AP292" s="124">
        <f t="shared" si="55"/>
        <v>0.1297622407829794</v>
      </c>
      <c r="AQ292" s="124">
        <f t="shared" si="56"/>
        <v>2.0454684527265309E-2</v>
      </c>
      <c r="AR292" s="124">
        <f t="shared" si="57"/>
        <v>0.19897790818314626</v>
      </c>
      <c r="AS292" s="124">
        <f t="shared" si="58"/>
        <v>4.3742274611470282E-2</v>
      </c>
      <c r="AT292" s="124">
        <f t="shared" si="59"/>
        <v>0.11111049390563375</v>
      </c>
      <c r="AU292" s="124">
        <f t="shared" si="60"/>
        <v>8.0543539395366515E-2</v>
      </c>
      <c r="AV292" s="124">
        <f t="shared" si="61"/>
        <v>2.6714840161172284E-2</v>
      </c>
      <c r="AW292" s="124">
        <f t="shared" si="62"/>
        <v>2.4273434369066857E-2</v>
      </c>
      <c r="AX292" s="124">
        <f t="shared" si="63"/>
        <v>0.99999999999999989</v>
      </c>
      <c r="AY292" s="124">
        <f>SUMPRODUCT(AN292:AW292,幕後結果_最佳化!$Z$1005:$AI$1005)</f>
        <v>1.7239428140180302E-2</v>
      </c>
      <c r="AZ292" s="124">
        <f>(SUMPRODUCT(AN292:AW292,MMULT(AN292:AW292,幕後結果!$AB$9:$AK$18)))*252</f>
        <v>8.5671159703460564E-2</v>
      </c>
      <c r="BA292" s="124">
        <f t="shared" si="64"/>
        <v>0.29269636093306756</v>
      </c>
      <c r="BB292" s="119">
        <f t="shared" si="65"/>
        <v>-8.7669596499314315E-2</v>
      </c>
      <c r="BC292" s="56"/>
      <c r="BD292" s="56"/>
    </row>
    <row r="293" spans="1:56">
      <c r="A293" s="91">
        <v>292</v>
      </c>
      <c r="B293" s="120">
        <v>0.55183802734694432</v>
      </c>
      <c r="C293" s="120">
        <v>0.97316706643313999</v>
      </c>
      <c r="D293" s="120">
        <v>0.45573262952138527</v>
      </c>
      <c r="E293" s="120">
        <v>0.43288168145011152</v>
      </c>
      <c r="F293" s="120">
        <v>0.62957811234445282</v>
      </c>
      <c r="G293" s="120">
        <v>0.43393798389153848</v>
      </c>
      <c r="H293" s="120">
        <v>0.8589227094905485</v>
      </c>
      <c r="I293" s="120">
        <v>0.3061677368632465</v>
      </c>
      <c r="J293" s="120">
        <v>0.78208753747968118</v>
      </c>
      <c r="K293" s="100">
        <v>0.31087675559896688</v>
      </c>
      <c r="L293" s="101"/>
      <c r="M293" s="102">
        <v>292</v>
      </c>
      <c r="N293" s="123">
        <v>0.13030649033875466</v>
      </c>
      <c r="O293" s="123">
        <v>1.9295238099157013</v>
      </c>
      <c r="P293" s="123">
        <v>-0.11119053250885369</v>
      </c>
      <c r="Q293" s="123">
        <v>-0.16904230845456253</v>
      </c>
      <c r="R293" s="123">
        <v>0.33073617446244308</v>
      </c>
      <c r="S293" s="123">
        <v>-0.16635705541886922</v>
      </c>
      <c r="T293" s="123">
        <v>1.0754918457581986</v>
      </c>
      <c r="U293" s="120">
        <v>-0.50674254611989544</v>
      </c>
      <c r="V293" s="120">
        <v>0.77926279695690592</v>
      </c>
      <c r="W293" s="94">
        <v>-0.49336669420450585</v>
      </c>
      <c r="X293" s="56"/>
      <c r="Y293" s="95">
        <v>292</v>
      </c>
      <c r="Z293" s="120">
        <f>(幕後結果!$AB$2+幕後結果!$AB$4*幕後結果_最佳化!$N1294)*12/3</f>
        <v>0.11349174985991878</v>
      </c>
      <c r="AA293" s="120">
        <f>(幕後結果!$AC$2+幕後結果!$AC$4*幕後結果_最佳化!$O1294)*12/3</f>
        <v>3.4999348289364547</v>
      </c>
      <c r="AB293" s="120">
        <f>(幕後結果!$AD$2+幕後結果!$AD$4*幕後結果_最佳化!$P1294)*12/3</f>
        <v>2.0436425715645412E-2</v>
      </c>
      <c r="AC293" s="120">
        <f>(幕後結果!$AE$2+幕後結果!$AE$4*幕後結果_最佳化!$Q1294)*12/3</f>
        <v>0.34399421901235705</v>
      </c>
      <c r="AD293" s="120">
        <f>(幕後結果!$AF$2+幕後結果!$AF$4*幕後結果_最佳化!$R1294)*12/3</f>
        <v>-8.3875579948079759E-2</v>
      </c>
      <c r="AE293" s="120">
        <f>(幕後結果!$AG$2+幕後結果!$AG$4*幕後結果_最佳化!$S1294)*12/3</f>
        <v>-0.6217635593072437</v>
      </c>
      <c r="AF293" s="120">
        <f>(幕後結果!$AH$2+幕後結果!$AH$4*幕後結果_最佳化!$T1294)*12/3</f>
        <v>1.718576250931072</v>
      </c>
      <c r="AG293" s="120">
        <f>(幕後結果!$AI$2+幕後結果!$AI$4*幕後結果_最佳化!$U1294)*12/3</f>
        <v>-0.42584506432459407</v>
      </c>
      <c r="AH293" s="120">
        <f>(幕後結果!$AJ$2+幕後結果!$AJ$4*幕後結果_最佳化!$V1294)*12/3</f>
        <v>-0.90130120115830203</v>
      </c>
      <c r="AI293" s="96">
        <f>(幕後結果!$AK$2+幕後結果!$AK$4*幕後結果_最佳化!$W1294)*12/3</f>
        <v>0.72507368761636748</v>
      </c>
      <c r="AJ293" s="56"/>
      <c r="AK293" s="56"/>
      <c r="AL293" s="56"/>
      <c r="AM293" s="104">
        <v>292</v>
      </c>
      <c r="AN293" s="124">
        <f t="shared" si="53"/>
        <v>0.11352420121838287</v>
      </c>
      <c r="AO293" s="124">
        <f t="shared" si="54"/>
        <v>0.10911953384901243</v>
      </c>
      <c r="AP293" s="124">
        <f t="shared" si="55"/>
        <v>5.9386594068199967E-2</v>
      </c>
      <c r="AQ293" s="124">
        <f t="shared" si="56"/>
        <v>0.13438677497764129</v>
      </c>
      <c r="AR293" s="124">
        <f t="shared" si="57"/>
        <v>3.1694432720809934E-2</v>
      </c>
      <c r="AS293" s="124">
        <f t="shared" si="58"/>
        <v>0.14084113342435231</v>
      </c>
      <c r="AT293" s="124">
        <f t="shared" si="59"/>
        <v>5.8007624305472828E-2</v>
      </c>
      <c r="AU293" s="124">
        <f t="shared" si="60"/>
        <v>8.7370179016429378E-2</v>
      </c>
      <c r="AV293" s="124">
        <f t="shared" si="61"/>
        <v>0.12242196681879472</v>
      </c>
      <c r="AW293" s="124">
        <f t="shared" si="62"/>
        <v>0.14324755960090438</v>
      </c>
      <c r="AX293" s="124">
        <f t="shared" si="63"/>
        <v>1</v>
      </c>
      <c r="AY293" s="124">
        <f>SUMPRODUCT(AN293:AW293,幕後結果_最佳化!$Z$1005:$AI$1005)</f>
        <v>-0.10469427899751793</v>
      </c>
      <c r="AZ293" s="124">
        <f>(SUMPRODUCT(AN293:AW293,MMULT(AN293:AW293,幕後結果!$AB$9:$AK$18)))*252</f>
        <v>6.4775070121472406E-2</v>
      </c>
      <c r="BA293" s="124">
        <f t="shared" si="64"/>
        <v>0.25450946961060683</v>
      </c>
      <c r="BB293" s="119">
        <f t="shared" si="65"/>
        <v>-0.57991664995150671</v>
      </c>
      <c r="BC293" s="56"/>
      <c r="BD293" s="56"/>
    </row>
    <row r="294" spans="1:56">
      <c r="A294" s="91">
        <v>293</v>
      </c>
      <c r="B294" s="120">
        <v>9.0707329782894197E-2</v>
      </c>
      <c r="C294" s="120">
        <v>0.11557071226080784</v>
      </c>
      <c r="D294" s="120">
        <v>0.89537453463297356</v>
      </c>
      <c r="E294" s="120">
        <v>0.34763106356339324</v>
      </c>
      <c r="F294" s="120">
        <v>0.14172172713401365</v>
      </c>
      <c r="G294" s="120">
        <v>0.99265866935427938</v>
      </c>
      <c r="H294" s="120">
        <v>0.94390773511694914</v>
      </c>
      <c r="I294" s="120">
        <v>0.15801978785331072</v>
      </c>
      <c r="J294" s="120">
        <v>0.76554246934894166</v>
      </c>
      <c r="K294" s="100">
        <v>6.7203943717953907E-2</v>
      </c>
      <c r="L294" s="101"/>
      <c r="M294" s="102">
        <v>293</v>
      </c>
      <c r="N294" s="123">
        <v>-1.3364119590864276</v>
      </c>
      <c r="O294" s="123">
        <v>-1.1974237670599284</v>
      </c>
      <c r="P294" s="123">
        <v>1.2556278455712118</v>
      </c>
      <c r="Q294" s="123">
        <v>-0.39172403768948749</v>
      </c>
      <c r="R294" s="123">
        <v>-1.0726159747515964</v>
      </c>
      <c r="S294" s="123">
        <v>2.440113173307469</v>
      </c>
      <c r="T294" s="123">
        <v>1.5884503941074846</v>
      </c>
      <c r="U294" s="120">
        <v>-1.0026296681589661</v>
      </c>
      <c r="V294" s="120">
        <v>0.72424544803425495</v>
      </c>
      <c r="W294" s="94">
        <v>-1.4969437792646103</v>
      </c>
      <c r="X294" s="56"/>
      <c r="Y294" s="95">
        <v>293</v>
      </c>
      <c r="Z294" s="120">
        <f>(幕後結果!$AB$2+幕後結果!$AB$4*幕後結果_最佳化!$N1295)*12/3</f>
        <v>-1.7075131231449354</v>
      </c>
      <c r="AA294" s="120">
        <f>(幕後結果!$AC$2+幕後結果!$AC$4*幕後結果_最佳化!$O1295)*12/3</f>
        <v>-0.69598199470483435</v>
      </c>
      <c r="AB294" s="120">
        <f>(幕後結果!$AD$2+幕後結果!$AD$4*幕後結果_最佳化!$P1295)*12/3</f>
        <v>-1.4343024025378162</v>
      </c>
      <c r="AC294" s="120">
        <f>(幕後結果!$AE$2+幕後結果!$AE$4*幕後結果_最佳化!$Q1295)*12/3</f>
        <v>-0.31082909310934825</v>
      </c>
      <c r="AD294" s="120">
        <f>(幕後結果!$AF$2+幕後結果!$AF$4*幕後結果_最佳化!$R1295)*12/3</f>
        <v>-1.4921145534297866</v>
      </c>
      <c r="AE294" s="120">
        <f>(幕後結果!$AG$2+幕後結果!$AG$4*幕後結果_最佳化!$S1295)*12/3</f>
        <v>0.97650559358841849</v>
      </c>
      <c r="AF294" s="120">
        <f>(幕後結果!$AH$2+幕後結果!$AH$4*幕後結果_最佳化!$T1295)*12/3</f>
        <v>1.5836751668724702</v>
      </c>
      <c r="AG294" s="120">
        <f>(幕後結果!$AI$2+幕後結果!$AI$4*幕後結果_最佳化!$U1295)*12/3</f>
        <v>-0.78859159245524291</v>
      </c>
      <c r="AH294" s="120">
        <f>(幕後結果!$AJ$2+幕後結果!$AJ$4*幕後結果_最佳化!$V1295)*12/3</f>
        <v>-0.29378364585657102</v>
      </c>
      <c r="AI294" s="96">
        <f>(幕後結果!$AK$2+幕後結果!$AK$4*幕後結果_最佳化!$W1295)*12/3</f>
        <v>-0.49505185970142351</v>
      </c>
      <c r="AJ294" s="56"/>
      <c r="AK294" s="56"/>
      <c r="AL294" s="56"/>
      <c r="AM294" s="104">
        <v>293</v>
      </c>
      <c r="AN294" s="124">
        <f t="shared" si="53"/>
        <v>9.6380914541301391E-2</v>
      </c>
      <c r="AO294" s="124">
        <f t="shared" si="54"/>
        <v>9.6654903415169607E-2</v>
      </c>
      <c r="AP294" s="124">
        <f t="shared" si="55"/>
        <v>3.2407435444946904E-2</v>
      </c>
      <c r="AQ294" s="124">
        <f t="shared" si="56"/>
        <v>0.13896838895624189</v>
      </c>
      <c r="AR294" s="124">
        <f t="shared" si="57"/>
        <v>0.13712428656697292</v>
      </c>
      <c r="AS294" s="124">
        <f t="shared" si="58"/>
        <v>7.0617453822238233E-2</v>
      </c>
      <c r="AT294" s="124">
        <f t="shared" si="59"/>
        <v>0.11827677162809953</v>
      </c>
      <c r="AU294" s="124">
        <f t="shared" si="60"/>
        <v>0.10175885319227448</v>
      </c>
      <c r="AV294" s="124">
        <f t="shared" si="61"/>
        <v>8.4105121532295601E-2</v>
      </c>
      <c r="AW294" s="124">
        <f t="shared" si="62"/>
        <v>0.12370587090045938</v>
      </c>
      <c r="AX294" s="124">
        <f t="shared" si="63"/>
        <v>1.0000000000000002</v>
      </c>
      <c r="AY294" s="124">
        <f>SUMPRODUCT(AN294:AW294,幕後結果_最佳化!$Z$1005:$AI$1005)</f>
        <v>-1.0594483616789233E-2</v>
      </c>
      <c r="AZ294" s="124">
        <f>(SUMPRODUCT(AN294:AW294,MMULT(AN294:AW294,幕後結果!$AB$9:$AK$18)))*252</f>
        <v>5.1666689888372183E-2</v>
      </c>
      <c r="BA294" s="124">
        <f t="shared" si="64"/>
        <v>0.22730307936403366</v>
      </c>
      <c r="BB294" s="119">
        <f t="shared" si="65"/>
        <v>-0.23534429787075603</v>
      </c>
      <c r="BC294" s="56"/>
      <c r="BD294" s="56"/>
    </row>
    <row r="295" spans="1:56">
      <c r="A295" s="91">
        <v>294</v>
      </c>
      <c r="B295" s="120">
        <v>0.66548653953734305</v>
      </c>
      <c r="C295" s="120">
        <v>0.16843386617667244</v>
      </c>
      <c r="D295" s="120">
        <v>8.9614228130526996E-2</v>
      </c>
      <c r="E295" s="120">
        <v>0.8989262742650459</v>
      </c>
      <c r="F295" s="120">
        <v>0.73540482682834907</v>
      </c>
      <c r="G295" s="120">
        <v>0.4894416054471693</v>
      </c>
      <c r="H295" s="120">
        <v>0.93890232315773114</v>
      </c>
      <c r="I295" s="120">
        <v>0.40572874217123034</v>
      </c>
      <c r="J295" s="120">
        <v>0.85994486249848179</v>
      </c>
      <c r="K295" s="100">
        <v>0.49867314450102684</v>
      </c>
      <c r="L295" s="101"/>
      <c r="M295" s="102">
        <v>294</v>
      </c>
      <c r="N295" s="123">
        <v>0.42748388404396415</v>
      </c>
      <c r="O295" s="123">
        <v>-0.96037258162667105</v>
      </c>
      <c r="P295" s="123">
        <v>-1.3431344068254913</v>
      </c>
      <c r="Q295" s="123">
        <v>1.2754572351365603</v>
      </c>
      <c r="R295" s="123">
        <v>0.62924244282963182</v>
      </c>
      <c r="S295" s="123">
        <v>-2.6469060749350754E-2</v>
      </c>
      <c r="T295" s="123">
        <v>1.545624197984361</v>
      </c>
      <c r="U295" s="120">
        <v>-0.23854620332133145</v>
      </c>
      <c r="V295" s="120">
        <v>1.0800716503651933</v>
      </c>
      <c r="W295" s="94">
        <v>-3.3259396419200505E-3</v>
      </c>
      <c r="X295" s="56"/>
      <c r="Y295" s="95">
        <v>294</v>
      </c>
      <c r="Z295" s="120">
        <f>(幕後結果!$AB$2+幕後結果!$AB$4*幕後結果_最佳化!$N1296)*12/3</f>
        <v>0.48245246096037137</v>
      </c>
      <c r="AA295" s="120">
        <f>(幕後結果!$AC$2+幕後結果!$AC$4*幕後結果_最佳化!$O1296)*12/3</f>
        <v>0.71126557109989752</v>
      </c>
      <c r="AB295" s="120">
        <f>(幕後結果!$AD$2+幕後結果!$AD$4*幕後結果_最佳化!$P1296)*12/3</f>
        <v>-2.1411083757989857</v>
      </c>
      <c r="AC295" s="120">
        <f>(幕後結果!$AE$2+幕後結果!$AE$4*幕後結果_最佳化!$Q1296)*12/3</f>
        <v>1.7497813868636918</v>
      </c>
      <c r="AD295" s="120">
        <f>(幕後結果!$AF$2+幕後結果!$AF$4*幕後結果_最佳化!$R1296)*12/3</f>
        <v>7.9687179551282628E-2</v>
      </c>
      <c r="AE295" s="120">
        <f>(幕後結果!$AG$2+幕後結果!$AG$4*幕後結果_最佳化!$S1296)*12/3</f>
        <v>-1.003445284455045</v>
      </c>
      <c r="AF295" s="120">
        <f>(幕後結果!$AH$2+幕後結果!$AH$4*幕後結果_最佳化!$T1296)*12/3</f>
        <v>2.0075392301374668</v>
      </c>
      <c r="AG295" s="120">
        <f>(幕後結果!$AI$2+幕後結果!$AI$4*幕後結果_最佳化!$U1296)*12/3</f>
        <v>-0.3113678788594178</v>
      </c>
      <c r="AH295" s="120">
        <f>(幕後結果!$AJ$2+幕後結果!$AJ$4*幕後結果_最佳化!$V1296)*12/3</f>
        <v>4.3280730359446018E-2</v>
      </c>
      <c r="AI295" s="96">
        <f>(幕後結果!$AK$2+幕後結果!$AK$4*幕後結果_最佳化!$W1296)*12/3</f>
        <v>0.72304293056165181</v>
      </c>
      <c r="AJ295" s="56"/>
      <c r="AK295" s="56"/>
      <c r="AL295" s="56"/>
      <c r="AM295" s="104">
        <v>294</v>
      </c>
      <c r="AN295" s="124">
        <f t="shared" si="53"/>
        <v>0.10318599722741849</v>
      </c>
      <c r="AO295" s="124">
        <f t="shared" si="54"/>
        <v>0.10361806722712735</v>
      </c>
      <c r="AP295" s="124">
        <f t="shared" si="55"/>
        <v>3.0833615388663829E-2</v>
      </c>
      <c r="AQ295" s="124">
        <f t="shared" si="56"/>
        <v>7.0539378448614076E-2</v>
      </c>
      <c r="AR295" s="124">
        <f t="shared" si="57"/>
        <v>7.9811637511649838E-2</v>
      </c>
      <c r="AS295" s="124">
        <f t="shared" si="58"/>
        <v>0.23189505627131193</v>
      </c>
      <c r="AT295" s="124">
        <f t="shared" si="59"/>
        <v>0.13336935600030284</v>
      </c>
      <c r="AU295" s="124">
        <f t="shared" si="60"/>
        <v>2.5906993738010555E-2</v>
      </c>
      <c r="AV295" s="124">
        <f t="shared" si="61"/>
        <v>2.649229705997513E-2</v>
      </c>
      <c r="AW295" s="124">
        <f t="shared" si="62"/>
        <v>0.19434760112692601</v>
      </c>
      <c r="AX295" s="124">
        <f t="shared" si="63"/>
        <v>1</v>
      </c>
      <c r="AY295" s="124">
        <f>SUMPRODUCT(AN295:AW295,幕後結果_最佳化!$Z$1005:$AI$1005)</f>
        <v>2.2742325151828724E-2</v>
      </c>
      <c r="AZ295" s="124">
        <f>(SUMPRODUCT(AN295:AW295,MMULT(AN295:AW295,幕後結果!$AB$9:$AK$18)))*252</f>
        <v>6.3358036759070147E-2</v>
      </c>
      <c r="BA295" s="124">
        <f t="shared" si="64"/>
        <v>0.25171022378733476</v>
      </c>
      <c r="BB295" s="119">
        <f t="shared" si="65"/>
        <v>-8.0082860937750855E-2</v>
      </c>
      <c r="BC295" s="56"/>
      <c r="BD295" s="56"/>
    </row>
    <row r="296" spans="1:56">
      <c r="A296" s="91">
        <v>295</v>
      </c>
      <c r="B296" s="120">
        <v>0.43213323477101206</v>
      </c>
      <c r="C296" s="120">
        <v>0.508524369274715</v>
      </c>
      <c r="D296" s="120">
        <v>0.18635884970298777</v>
      </c>
      <c r="E296" s="120">
        <v>3.2288290855077006E-2</v>
      </c>
      <c r="F296" s="120">
        <v>3.5451559086711493E-2</v>
      </c>
      <c r="G296" s="120">
        <v>0.46844181483957148</v>
      </c>
      <c r="H296" s="120">
        <v>0.23264222749711361</v>
      </c>
      <c r="I296" s="120">
        <v>0.98963450557120147</v>
      </c>
      <c r="J296" s="120">
        <v>0.29275362475255129</v>
      </c>
      <c r="K296" s="100">
        <v>0.28269274788980114</v>
      </c>
      <c r="L296" s="101"/>
      <c r="M296" s="102">
        <v>295</v>
      </c>
      <c r="N296" s="123">
        <v>-0.17094569053299941</v>
      </c>
      <c r="O296" s="123">
        <v>2.1369051250273056E-2</v>
      </c>
      <c r="P296" s="123">
        <v>-0.89139425368567815</v>
      </c>
      <c r="Q296" s="123">
        <v>-1.848178105213087</v>
      </c>
      <c r="R296" s="123">
        <v>-1.8060974558326217</v>
      </c>
      <c r="S296" s="123">
        <v>-7.918732052194663E-2</v>
      </c>
      <c r="T296" s="123">
        <v>-0.73017298233139383</v>
      </c>
      <c r="U296" s="120">
        <v>2.3128481599320287</v>
      </c>
      <c r="V296" s="120">
        <v>-0.54535810357563341</v>
      </c>
      <c r="W296" s="94">
        <v>-0.5748607221165799</v>
      </c>
      <c r="X296" s="56"/>
      <c r="Y296" s="95">
        <v>295</v>
      </c>
      <c r="Z296" s="120">
        <f>(幕後結果!$AB$2+幕後結果!$AB$4*幕後結果_最佳化!$N1297)*12/3</f>
        <v>-0.26052801486438604</v>
      </c>
      <c r="AA296" s="120">
        <f>(幕後結果!$AC$2+幕後結果!$AC$4*幕後結果_最佳化!$O1297)*12/3</f>
        <v>1.330775671929652</v>
      </c>
      <c r="AB296" s="120">
        <f>(幕後結果!$AD$2+幕後結果!$AD$4*幕後結果_最佳化!$P1297)*12/3</f>
        <v>-1.9117115097583881</v>
      </c>
      <c r="AC296" s="120">
        <f>(幕後結果!$AE$2+幕後結果!$AE$4*幕後結果_最佳化!$Q1297)*12/3</f>
        <v>-1.1727586983537086</v>
      </c>
      <c r="AD296" s="120">
        <f>(幕後結果!$AF$2+幕後結果!$AF$4*幕後結果_最佳化!$R1297)*12/3</f>
        <v>-1.9562815434728928</v>
      </c>
      <c r="AE296" s="120">
        <f>(幕後結果!$AG$2+幕後結果!$AG$4*幕後結果_最佳化!$S1297)*12/3</f>
        <v>-1.384141474556932</v>
      </c>
      <c r="AF296" s="120">
        <f>(幕後結果!$AH$2+幕後結果!$AH$4*幕後結果_最佳化!$T1297)*12/3</f>
        <v>-1.0150730460723185</v>
      </c>
      <c r="AG296" s="120">
        <f>(幕後結果!$AI$2+幕後結果!$AI$4*幕後結果_最佳化!$U1297)*12/3</f>
        <v>0.19371333396815904</v>
      </c>
      <c r="AH296" s="120">
        <f>(幕後結果!$AJ$2+幕後結果!$AJ$4*幕後結果_最佳化!$V1297)*12/3</f>
        <v>-3.2434055852098509</v>
      </c>
      <c r="AI296" s="96">
        <f>(幕後結果!$AK$2+幕後結果!$AK$4*幕後結果_最佳化!$W1297)*12/3</f>
        <v>0.35591285277099027</v>
      </c>
      <c r="AJ296" s="56"/>
      <c r="AK296" s="56"/>
      <c r="AL296" s="56"/>
      <c r="AM296" s="104">
        <v>295</v>
      </c>
      <c r="AN296" s="124">
        <f t="shared" si="53"/>
        <v>9.1458326832376494E-2</v>
      </c>
      <c r="AO296" s="124">
        <f t="shared" si="54"/>
        <v>0.10964939261376637</v>
      </c>
      <c r="AP296" s="124">
        <f t="shared" si="55"/>
        <v>4.4436806003690765E-2</v>
      </c>
      <c r="AQ296" s="124">
        <f t="shared" si="56"/>
        <v>1.1976612547883179E-2</v>
      </c>
      <c r="AR296" s="124">
        <f t="shared" si="57"/>
        <v>1.5885810482432861E-2</v>
      </c>
      <c r="AS296" s="124">
        <f t="shared" si="58"/>
        <v>0.14730767574713927</v>
      </c>
      <c r="AT296" s="124">
        <f t="shared" si="59"/>
        <v>0.14935187067896954</v>
      </c>
      <c r="AU296" s="124">
        <f t="shared" si="60"/>
        <v>0.12621466770089754</v>
      </c>
      <c r="AV296" s="124">
        <f t="shared" si="61"/>
        <v>0.17294484375123492</v>
      </c>
      <c r="AW296" s="124">
        <f t="shared" si="62"/>
        <v>0.13077399364160905</v>
      </c>
      <c r="AX296" s="124">
        <f t="shared" si="63"/>
        <v>1</v>
      </c>
      <c r="AY296" s="124">
        <f>SUMPRODUCT(AN296:AW296,幕後結果_最佳化!$Z$1005:$AI$1005)</f>
        <v>-0.20486113547911278</v>
      </c>
      <c r="AZ296" s="124">
        <f>(SUMPRODUCT(AN296:AW296,MMULT(AN296:AW296,幕後結果!$AB$9:$AK$18)))*252</f>
        <v>6.9757807346926173E-2</v>
      </c>
      <c r="BA296" s="124">
        <f t="shared" si="64"/>
        <v>0.26411703342822512</v>
      </c>
      <c r="BB296" s="119">
        <f t="shared" si="65"/>
        <v>-0.93807329373341175</v>
      </c>
      <c r="BC296" s="56"/>
      <c r="BD296" s="56"/>
    </row>
    <row r="297" spans="1:56">
      <c r="A297" s="91">
        <v>296</v>
      </c>
      <c r="B297" s="120">
        <v>0.821936535395837</v>
      </c>
      <c r="C297" s="120">
        <v>0.75120345634048635</v>
      </c>
      <c r="D297" s="120">
        <v>0.96529659267999257</v>
      </c>
      <c r="E297" s="120">
        <v>0.88882795712388996</v>
      </c>
      <c r="F297" s="120">
        <v>5.2434282449006053E-2</v>
      </c>
      <c r="G297" s="120">
        <v>0.69649627762382704</v>
      </c>
      <c r="H297" s="120">
        <v>0.96908836655798969</v>
      </c>
      <c r="I297" s="120">
        <v>9.9765924236084436E-2</v>
      </c>
      <c r="J297" s="120">
        <v>0.83597551480865695</v>
      </c>
      <c r="K297" s="100">
        <v>0.99598002802707919</v>
      </c>
      <c r="L297" s="101"/>
      <c r="M297" s="102">
        <v>296</v>
      </c>
      <c r="N297" s="123">
        <v>0.92277028514870696</v>
      </c>
      <c r="O297" s="123">
        <v>0.67828171912201141</v>
      </c>
      <c r="P297" s="123">
        <v>1.8157624828997028</v>
      </c>
      <c r="Q297" s="123">
        <v>1.2203186942490125</v>
      </c>
      <c r="R297" s="123">
        <v>-1.621695490296986</v>
      </c>
      <c r="S297" s="123">
        <v>0.51434980727242097</v>
      </c>
      <c r="T297" s="123">
        <v>1.8675611425864198</v>
      </c>
      <c r="U297" s="120">
        <v>-1.2828864848719463</v>
      </c>
      <c r="V297" s="120">
        <v>0.97805126371305551</v>
      </c>
      <c r="W297" s="94">
        <v>2.6503877474592796</v>
      </c>
      <c r="X297" s="56"/>
      <c r="Y297" s="95">
        <v>296</v>
      </c>
      <c r="Z297" s="120">
        <f>(幕後結果!$AB$2+幕後結果!$AB$4*幕後結果_最佳化!$N1298)*12/3</f>
        <v>1.0973754888245413</v>
      </c>
      <c r="AA297" s="120">
        <f>(幕後結果!$AC$2+幕後結果!$AC$4*幕後結果_最佳化!$O1298)*12/3</f>
        <v>2.7299722232240229</v>
      </c>
      <c r="AB297" s="120">
        <f>(幕後結果!$AD$2+幕後結果!$AD$4*幕後結果_最佳化!$P1298)*12/3</f>
        <v>2.3782383452054656</v>
      </c>
      <c r="AC297" s="120">
        <f>(幕後結果!$AE$2+幕後結果!$AE$4*幕後結果_最佳化!$Q1298)*12/3</f>
        <v>1.7440219098064229</v>
      </c>
      <c r="AD297" s="120">
        <f>(幕後結果!$AF$2+幕後結果!$AF$4*幕後結果_最佳化!$R1298)*12/3</f>
        <v>-1.072303841312195</v>
      </c>
      <c r="AE297" s="120">
        <f>(幕後結果!$AG$2+幕後結果!$AG$4*幕後結果_最佳化!$S1298)*12/3</f>
        <v>1.7261342850266148E-2</v>
      </c>
      <c r="AF297" s="120">
        <f>(幕後結果!$AH$2+幕後結果!$AH$4*幕後結果_最佳化!$T1298)*12/3</f>
        <v>2.8918915454575758</v>
      </c>
      <c r="AG297" s="120">
        <f>(幕後結果!$AI$2+幕後結果!$AI$4*幕後結果_最佳化!$U1298)*12/3</f>
        <v>-0.8412519895610272</v>
      </c>
      <c r="AH297" s="120">
        <f>(幕後結果!$AJ$2+幕後結果!$AJ$4*幕後結果_最佳化!$V1298)*12/3</f>
        <v>0.17841722061058807</v>
      </c>
      <c r="AI297" s="96">
        <f>(幕後結果!$AK$2+幕後結果!$AK$4*幕後結果_最佳化!$W1298)*12/3</f>
        <v>1.7849596827293068</v>
      </c>
      <c r="AJ297" s="56"/>
      <c r="AK297" s="56"/>
      <c r="AL297" s="56"/>
      <c r="AM297" s="104">
        <v>296</v>
      </c>
      <c r="AN297" s="124">
        <f t="shared" si="53"/>
        <v>0.18764313957387896</v>
      </c>
      <c r="AO297" s="124">
        <f t="shared" si="54"/>
        <v>5.0251015355987284E-2</v>
      </c>
      <c r="AP297" s="124">
        <f t="shared" si="55"/>
        <v>8.3296765640972187E-2</v>
      </c>
      <c r="AQ297" s="124">
        <f t="shared" si="56"/>
        <v>7.3916359997519054E-2</v>
      </c>
      <c r="AR297" s="124">
        <f t="shared" si="57"/>
        <v>9.7342725777712136E-2</v>
      </c>
      <c r="AS297" s="124">
        <f t="shared" si="58"/>
        <v>0.14794040128941496</v>
      </c>
      <c r="AT297" s="124">
        <f t="shared" si="59"/>
        <v>0.15581340880499817</v>
      </c>
      <c r="AU297" s="124">
        <f t="shared" si="60"/>
        <v>2.6276645037014552E-2</v>
      </c>
      <c r="AV297" s="124">
        <f t="shared" si="61"/>
        <v>8.5730064146002913E-2</v>
      </c>
      <c r="AW297" s="124">
        <f t="shared" si="62"/>
        <v>9.1789474376499786E-2</v>
      </c>
      <c r="AX297" s="124">
        <f t="shared" si="63"/>
        <v>1</v>
      </c>
      <c r="AY297" s="124">
        <f>SUMPRODUCT(AN297:AW297,幕後結果_最佳化!$Z$1005:$AI$1005)</f>
        <v>-0.19068226604171234</v>
      </c>
      <c r="AZ297" s="124">
        <f>(SUMPRODUCT(AN297:AW297,MMULT(AN297:AW297,幕後結果!$AB$9:$AK$18)))*252</f>
        <v>7.8059756591900731E-2</v>
      </c>
      <c r="BA297" s="124">
        <f t="shared" si="64"/>
        <v>0.27939176185403308</v>
      </c>
      <c r="BB297" s="119">
        <f t="shared" si="65"/>
        <v>-0.83603848764784372</v>
      </c>
      <c r="BC297" s="56"/>
      <c r="BD297" s="56"/>
    </row>
    <row r="298" spans="1:56">
      <c r="A298" s="91">
        <v>297</v>
      </c>
      <c r="B298" s="120">
        <v>0.54270733932309345</v>
      </c>
      <c r="C298" s="120">
        <v>0.89223345107348084</v>
      </c>
      <c r="D298" s="120">
        <v>0.54727759052099323</v>
      </c>
      <c r="E298" s="120">
        <v>0.71798654603886169</v>
      </c>
      <c r="F298" s="120">
        <v>0.2115662272672616</v>
      </c>
      <c r="G298" s="120">
        <v>0.80725979368126866</v>
      </c>
      <c r="H298" s="120">
        <v>0.24779937579675737</v>
      </c>
      <c r="I298" s="120">
        <v>0.46351360055925328</v>
      </c>
      <c r="J298" s="120">
        <v>0.86833428383293443</v>
      </c>
      <c r="K298" s="100">
        <v>0.79077661242915376</v>
      </c>
      <c r="L298" s="101"/>
      <c r="M298" s="102">
        <v>297</v>
      </c>
      <c r="N298" s="123">
        <v>0.1072567168400646</v>
      </c>
      <c r="O298" s="123">
        <v>1.2384935887651753</v>
      </c>
      <c r="P298" s="123">
        <v>0.11878610295813395</v>
      </c>
      <c r="Q298" s="123">
        <v>0.57687054761168177</v>
      </c>
      <c r="R298" s="123">
        <v>-0.80099860311347659</v>
      </c>
      <c r="S298" s="123">
        <v>0.86784276961619988</v>
      </c>
      <c r="T298" s="123">
        <v>-0.68143109710605532</v>
      </c>
      <c r="U298" s="120">
        <v>-9.1585715509199458E-2</v>
      </c>
      <c r="V298" s="120">
        <v>1.1185517151255939</v>
      </c>
      <c r="W298" s="94">
        <v>0.80911887001870109</v>
      </c>
      <c r="X298" s="56"/>
      <c r="Y298" s="95">
        <v>297</v>
      </c>
      <c r="Z298" s="120">
        <f>(幕後結果!$AB$2+幕後結果!$AB$4*幕後結果_最佳化!$N1299)*12/3</f>
        <v>8.4874294424471988E-2</v>
      </c>
      <c r="AA298" s="120">
        <f>(幕後結果!$AC$2+幕後結果!$AC$4*幕後結果_最佳化!$O1299)*12/3</f>
        <v>2.7710895786737892</v>
      </c>
      <c r="AB298" s="120">
        <f>(幕後結果!$AD$2+幕後結果!$AD$4*幕後結果_最佳化!$P1299)*12/3</f>
        <v>-4.9823178072440966E-2</v>
      </c>
      <c r="AC298" s="120">
        <f>(幕後結果!$AE$2+幕後結果!$AE$4*幕後結果_最佳化!$Q1299)*12/3</f>
        <v>0.98495345633237308</v>
      </c>
      <c r="AD298" s="120">
        <f>(幕後結果!$AF$2+幕後結果!$AF$4*幕後結果_最佳化!$R1299)*12/3</f>
        <v>-0.70961477932679762</v>
      </c>
      <c r="AE298" s="120">
        <f>(幕後結果!$AG$2+幕後結果!$AG$4*幕後結果_最佳化!$S1299)*12/3</f>
        <v>8.2515219986357802E-2</v>
      </c>
      <c r="AF298" s="120">
        <f>(幕後結果!$AH$2+幕後結果!$AH$4*幕後結果_最佳化!$T1299)*12/3</f>
        <v>0.42310197530291022</v>
      </c>
      <c r="AG298" s="120">
        <f>(幕後結果!$AI$2+幕後結果!$AI$4*幕後結果_最佳化!$U1299)*12/3</f>
        <v>-0.2357272984515936</v>
      </c>
      <c r="AH298" s="120">
        <f>(幕後結果!$AJ$2+幕後結果!$AJ$4*幕後結果_最佳化!$V1299)*12/3</f>
        <v>-0.332185847498919</v>
      </c>
      <c r="AI298" s="96">
        <f>(幕後結果!$AK$2+幕後結果!$AK$4*幕後結果_最佳化!$W1299)*12/3</f>
        <v>0.98656633211200917</v>
      </c>
      <c r="AJ298" s="56"/>
      <c r="AK298" s="56"/>
      <c r="AL298" s="56"/>
      <c r="AM298" s="104">
        <v>297</v>
      </c>
      <c r="AN298" s="124">
        <f t="shared" si="53"/>
        <v>0.28112719963723365</v>
      </c>
      <c r="AO298" s="124">
        <f t="shared" si="54"/>
        <v>0.10592463511719384</v>
      </c>
      <c r="AP298" s="124">
        <f t="shared" si="55"/>
        <v>1.7733950792727632E-2</v>
      </c>
      <c r="AQ298" s="124">
        <f t="shared" si="56"/>
        <v>3.3092311534482824E-3</v>
      </c>
      <c r="AR298" s="124">
        <f t="shared" si="57"/>
        <v>1.3524411941384366E-2</v>
      </c>
      <c r="AS298" s="124">
        <f t="shared" si="58"/>
        <v>1.3908838718571655E-2</v>
      </c>
      <c r="AT298" s="124">
        <f t="shared" si="59"/>
        <v>0.15656834422601335</v>
      </c>
      <c r="AU298" s="124">
        <f t="shared" si="60"/>
        <v>7.7199416508543792E-3</v>
      </c>
      <c r="AV298" s="124">
        <f t="shared" si="61"/>
        <v>0.25102274155717919</v>
      </c>
      <c r="AW298" s="124">
        <f t="shared" si="62"/>
        <v>0.14916070520539373</v>
      </c>
      <c r="AX298" s="124">
        <f t="shared" si="63"/>
        <v>1.0000000000000002</v>
      </c>
      <c r="AY298" s="124">
        <f>SUMPRODUCT(AN298:AW298,幕後結果_最佳化!$Z$1005:$AI$1005)</f>
        <v>-0.17150471205672482</v>
      </c>
      <c r="AZ298" s="124">
        <f>(SUMPRODUCT(AN298:AW298,MMULT(AN298:AW298,幕後結果!$AB$9:$AK$18)))*252</f>
        <v>0.1007441432282314</v>
      </c>
      <c r="BA298" s="124">
        <f t="shared" si="64"/>
        <v>0.31740217899099465</v>
      </c>
      <c r="BB298" s="119">
        <f t="shared" si="65"/>
        <v>-0.67549855120184266</v>
      </c>
      <c r="BC298" s="56"/>
      <c r="BD298" s="56"/>
    </row>
    <row r="299" spans="1:56">
      <c r="A299" s="91">
        <v>298</v>
      </c>
      <c r="B299" s="120">
        <v>0.28264387431062632</v>
      </c>
      <c r="C299" s="120">
        <v>0.32774893221577406</v>
      </c>
      <c r="D299" s="120">
        <v>0.82859756728828815</v>
      </c>
      <c r="E299" s="120">
        <v>4.5247317140520327E-2</v>
      </c>
      <c r="F299" s="120">
        <v>0.42833787182412153</v>
      </c>
      <c r="G299" s="120">
        <v>0.2437639691162925</v>
      </c>
      <c r="H299" s="120">
        <v>0.15619367112643778</v>
      </c>
      <c r="I299" s="120">
        <v>0.39520828744911629</v>
      </c>
      <c r="J299" s="120">
        <v>3.8273974015765599E-3</v>
      </c>
      <c r="K299" s="100">
        <v>0.26008334541266787</v>
      </c>
      <c r="L299" s="101"/>
      <c r="M299" s="102">
        <v>298</v>
      </c>
      <c r="N299" s="123">
        <v>-0.57500524667525676</v>
      </c>
      <c r="O299" s="123">
        <v>-0.44613758555796151</v>
      </c>
      <c r="P299" s="123">
        <v>0.94863778727073367</v>
      </c>
      <c r="Q299" s="123">
        <v>-1.6927942672235758</v>
      </c>
      <c r="R299" s="123">
        <v>-0.18060740433128725</v>
      </c>
      <c r="S299" s="123">
        <v>-0.69424601770443817</v>
      </c>
      <c r="T299" s="123">
        <v>-1.0102253383016135</v>
      </c>
      <c r="U299" s="120">
        <v>-0.26576970676648831</v>
      </c>
      <c r="V299" s="120">
        <v>-2.6669285314797579</v>
      </c>
      <c r="W299" s="94">
        <v>-0.64308847733322061</v>
      </c>
      <c r="X299" s="56"/>
      <c r="Y299" s="95">
        <v>298</v>
      </c>
      <c r="Z299" s="120">
        <f>(幕後結果!$AB$2+幕後結果!$AB$4*幕後結果_最佳化!$N1300)*12/3</f>
        <v>-0.76218831715866242</v>
      </c>
      <c r="AA299" s="120">
        <f>(幕後結果!$AC$2+幕後結果!$AC$4*幕後結果_最佳化!$O1300)*12/3</f>
        <v>0.58168089411795054</v>
      </c>
      <c r="AB299" s="120">
        <f>(幕後結果!$AD$2+幕後結果!$AD$4*幕後結果_最佳化!$P1300)*12/3</f>
        <v>-0.61869016814165678</v>
      </c>
      <c r="AC299" s="120">
        <f>(幕後結果!$AE$2+幕後結果!$AE$4*幕後結果_最佳化!$Q1300)*12/3</f>
        <v>-1.2112395531729359</v>
      </c>
      <c r="AD299" s="120">
        <f>(幕後結果!$AF$2+幕後結果!$AF$4*幕後結果_最佳化!$R1300)*12/3</f>
        <v>-1.0387883226808856</v>
      </c>
      <c r="AE299" s="120">
        <f>(幕後結果!$AG$2+幕後結果!$AG$4*幕後結果_最佳化!$S1300)*12/3</f>
        <v>-1.6141234018156183</v>
      </c>
      <c r="AF299" s="120">
        <f>(幕後結果!$AH$2+幕後結果!$AH$4*幕後結果_最佳化!$T1300)*12/3</f>
        <v>-1.2441235884151765</v>
      </c>
      <c r="AG299" s="120">
        <f>(幕後結果!$AI$2+幕後結果!$AI$4*幕後結果_最佳化!$U1300)*12/3</f>
        <v>-0.6257099453688153</v>
      </c>
      <c r="AH299" s="120">
        <f>(幕後結果!$AJ$2+幕後結果!$AJ$4*幕後結果_最佳化!$V1300)*12/3</f>
        <v>-5.5289178669825887</v>
      </c>
      <c r="AI299" s="96">
        <f>(幕後結果!$AK$2+幕後結果!$AK$4*幕後結果_最佳化!$W1300)*12/3</f>
        <v>2.6834851352192546E-2</v>
      </c>
      <c r="AJ299" s="56"/>
      <c r="AK299" s="56"/>
      <c r="AL299" s="56"/>
      <c r="AM299" s="104">
        <v>298</v>
      </c>
      <c r="AN299" s="124">
        <f t="shared" si="53"/>
        <v>7.8394331906995671E-2</v>
      </c>
      <c r="AO299" s="124">
        <f t="shared" si="54"/>
        <v>9.4639251014432005E-2</v>
      </c>
      <c r="AP299" s="124">
        <f t="shared" si="55"/>
        <v>0.12241440825538906</v>
      </c>
      <c r="AQ299" s="124">
        <f t="shared" si="56"/>
        <v>0.13201894482020182</v>
      </c>
      <c r="AR299" s="124">
        <f t="shared" si="57"/>
        <v>4.0665728210069578E-2</v>
      </c>
      <c r="AS299" s="124">
        <f t="shared" si="58"/>
        <v>9.9186336180814266E-2</v>
      </c>
      <c r="AT299" s="124">
        <f t="shared" si="59"/>
        <v>3.9272531715044856E-2</v>
      </c>
      <c r="AU299" s="124">
        <f t="shared" si="60"/>
        <v>0.13720823377265115</v>
      </c>
      <c r="AV299" s="124">
        <f t="shared" si="61"/>
        <v>0.12485636272264465</v>
      </c>
      <c r="AW299" s="124">
        <f t="shared" si="62"/>
        <v>0.13134387140175691</v>
      </c>
      <c r="AX299" s="124">
        <f t="shared" si="63"/>
        <v>1</v>
      </c>
      <c r="AY299" s="124">
        <f>SUMPRODUCT(AN299:AW299,幕後結果_最佳化!$Z$1005:$AI$1005)</f>
        <v>-0.17545655238394675</v>
      </c>
      <c r="AZ299" s="124">
        <f>(SUMPRODUCT(AN299:AW299,MMULT(AN299:AW299,幕後結果!$AB$9:$AK$18)))*252</f>
        <v>6.5043442782181507E-2</v>
      </c>
      <c r="BA299" s="124">
        <f t="shared" si="64"/>
        <v>0.25503615975422289</v>
      </c>
      <c r="BB299" s="119">
        <f t="shared" si="65"/>
        <v>-0.85617879674151265</v>
      </c>
      <c r="BC299" s="56"/>
      <c r="BD299" s="56"/>
    </row>
    <row r="300" spans="1:56">
      <c r="A300" s="91">
        <v>299</v>
      </c>
      <c r="B300" s="120">
        <v>0.22112356648000442</v>
      </c>
      <c r="C300" s="120">
        <v>0.76952730697048222</v>
      </c>
      <c r="D300" s="120">
        <v>0.67493545093383744</v>
      </c>
      <c r="E300" s="120">
        <v>0.64946205489245679</v>
      </c>
      <c r="F300" s="120">
        <v>0.37015739273804149</v>
      </c>
      <c r="G300" s="120">
        <v>0.45229575520033438</v>
      </c>
      <c r="H300" s="120">
        <v>0.14590171950144271</v>
      </c>
      <c r="I300" s="120">
        <v>0.47257018082020408</v>
      </c>
      <c r="J300" s="120">
        <v>0.7167715112610169</v>
      </c>
      <c r="K300" s="100">
        <v>0.98270213278976382</v>
      </c>
      <c r="L300" s="101"/>
      <c r="M300" s="102">
        <v>299</v>
      </c>
      <c r="N300" s="123">
        <v>-0.76840412080335918</v>
      </c>
      <c r="O300" s="123">
        <v>0.73729102975526295</v>
      </c>
      <c r="P300" s="123">
        <v>0.45358285194224707</v>
      </c>
      <c r="Q300" s="123">
        <v>0.38386853261499276</v>
      </c>
      <c r="R300" s="123">
        <v>-0.33143651708158339</v>
      </c>
      <c r="S300" s="123">
        <v>-0.11986320756558831</v>
      </c>
      <c r="T300" s="123">
        <v>-1.0541736119699761</v>
      </c>
      <c r="U300" s="120">
        <v>-6.8810623704560994E-2</v>
      </c>
      <c r="V300" s="120">
        <v>0.57327726345279029</v>
      </c>
      <c r="W300" s="94">
        <v>2.1130588119889739</v>
      </c>
      <c r="X300" s="56"/>
      <c r="Y300" s="95">
        <v>299</v>
      </c>
      <c r="Z300" s="120">
        <f>(幕後結果!$AB$2+幕後結果!$AB$4*幕後結果_最佳化!$N1301)*12/3</f>
        <v>-1.0023027660898454</v>
      </c>
      <c r="AA300" s="120">
        <f>(幕後結果!$AC$2+幕後結果!$AC$4*幕後結果_最佳化!$O1301)*12/3</f>
        <v>1.6764029761435577</v>
      </c>
      <c r="AB300" s="120">
        <f>(幕後結果!$AD$2+幕後結果!$AD$4*幕後結果_最佳化!$P1301)*12/3</f>
        <v>-0.85685794334518939</v>
      </c>
      <c r="AC300" s="120">
        <f>(幕後結果!$AE$2+幕後結果!$AE$4*幕後結果_最佳化!$Q1301)*12/3</f>
        <v>0.54650989048895759</v>
      </c>
      <c r="AD300" s="120">
        <f>(幕後結果!$AF$2+幕後結果!$AF$4*幕後結果_最佳化!$R1301)*12/3</f>
        <v>-0.60830715605488161</v>
      </c>
      <c r="AE300" s="120">
        <f>(幕後結果!$AG$2+幕後結果!$AG$4*幕後結果_最佳化!$S1301)*12/3</f>
        <v>-1.1849038320480028</v>
      </c>
      <c r="AF300" s="120">
        <f>(幕後結果!$AH$2+幕後結果!$AH$4*幕後結果_最佳化!$T1301)*12/3</f>
        <v>-0.44007948217375531</v>
      </c>
      <c r="AG300" s="120">
        <f>(幕後結果!$AI$2+幕後結果!$AI$4*幕後結果_最佳化!$U1301)*12/3</f>
        <v>-0.25703334056702076</v>
      </c>
      <c r="AH300" s="120">
        <f>(幕後結果!$AJ$2+幕後結果!$AJ$4*幕後結果_最佳化!$V1301)*12/3</f>
        <v>-1.3773741944320328</v>
      </c>
      <c r="AI300" s="96">
        <f>(幕後結果!$AK$2+幕後結果!$AK$4*幕後結果_最佳化!$W1301)*12/3</f>
        <v>1.5450197462947355</v>
      </c>
      <c r="AJ300" s="56"/>
      <c r="AK300" s="56"/>
      <c r="AL300" s="56"/>
      <c r="AM300" s="104">
        <v>299</v>
      </c>
      <c r="AN300" s="124">
        <f t="shared" si="53"/>
        <v>0.15254570283581648</v>
      </c>
      <c r="AO300" s="124">
        <f t="shared" si="54"/>
        <v>4.713407247789022E-2</v>
      </c>
      <c r="AP300" s="124">
        <f t="shared" si="55"/>
        <v>7.8421408805962656E-2</v>
      </c>
      <c r="AQ300" s="124">
        <f t="shared" si="56"/>
        <v>0.13955525267929958</v>
      </c>
      <c r="AR300" s="124">
        <f t="shared" si="57"/>
        <v>3.1872044671029609E-2</v>
      </c>
      <c r="AS300" s="124">
        <f t="shared" si="58"/>
        <v>5.8521533157197013E-2</v>
      </c>
      <c r="AT300" s="124">
        <f t="shared" si="59"/>
        <v>0.10104300058534865</v>
      </c>
      <c r="AU300" s="124">
        <f t="shared" si="60"/>
        <v>8.9106914545603669E-2</v>
      </c>
      <c r="AV300" s="124">
        <f t="shared" si="61"/>
        <v>0.15371699174048112</v>
      </c>
      <c r="AW300" s="124">
        <f t="shared" si="62"/>
        <v>0.14808307850137109</v>
      </c>
      <c r="AX300" s="124">
        <f t="shared" si="63"/>
        <v>1.0000000000000002</v>
      </c>
      <c r="AY300" s="124">
        <f>SUMPRODUCT(AN300:AW300,幕後結果_最佳化!$Z$1005:$AI$1005)</f>
        <v>-0.16462195173873928</v>
      </c>
      <c r="AZ300" s="124">
        <f>(SUMPRODUCT(AN300:AW300,MMULT(AN300:AW300,幕後結果!$AB$9:$AK$18)))*252</f>
        <v>6.8173666511172265E-2</v>
      </c>
      <c r="BA300" s="124">
        <f t="shared" si="64"/>
        <v>0.2611008742060667</v>
      </c>
      <c r="BB300" s="119">
        <f t="shared" si="65"/>
        <v>-0.79479608166672877</v>
      </c>
      <c r="BC300" s="56"/>
      <c r="BD300" s="56"/>
    </row>
    <row r="301" spans="1:56">
      <c r="A301" s="91">
        <v>300</v>
      </c>
      <c r="B301" s="120">
        <v>0.10481258667123461</v>
      </c>
      <c r="C301" s="120">
        <v>0.80201543827922128</v>
      </c>
      <c r="D301" s="120">
        <v>0.76815922547809534</v>
      </c>
      <c r="E301" s="120">
        <v>0.6681127170715111</v>
      </c>
      <c r="F301" s="120">
        <v>0.5523414154840034</v>
      </c>
      <c r="G301" s="120">
        <v>0.95919428010801044</v>
      </c>
      <c r="H301" s="120">
        <v>0.45542199063522615</v>
      </c>
      <c r="I301" s="120">
        <v>0.989613037614544</v>
      </c>
      <c r="J301" s="120">
        <v>0.69210130568495298</v>
      </c>
      <c r="K301" s="100">
        <v>0.67231884683907173</v>
      </c>
      <c r="L301" s="101"/>
      <c r="M301" s="102">
        <v>300</v>
      </c>
      <c r="N301" s="123">
        <v>-1.2545967789931862</v>
      </c>
      <c r="O301" s="123">
        <v>0.84884216641483423</v>
      </c>
      <c r="P301" s="123">
        <v>0.73279815127723824</v>
      </c>
      <c r="Q301" s="123">
        <v>0.43470775885955748</v>
      </c>
      <c r="R301" s="123">
        <v>0.13157916134843564</v>
      </c>
      <c r="S301" s="123">
        <v>1.7414116944402691</v>
      </c>
      <c r="T301" s="123">
        <v>-0.11197405123502796</v>
      </c>
      <c r="U301" s="120">
        <v>2.3120682087850923</v>
      </c>
      <c r="V301" s="120">
        <v>0.50181538678938098</v>
      </c>
      <c r="W301" s="94">
        <v>0.44632526830079439</v>
      </c>
      <c r="X301" s="56"/>
      <c r="Y301" s="95">
        <v>300</v>
      </c>
      <c r="Z301" s="120">
        <f>(幕後結果!$AB$2+幕後結果!$AB$4*幕後結果_最佳化!$N1302)*12/3</f>
        <v>-1.6059354538288162</v>
      </c>
      <c r="AA301" s="120">
        <f>(幕後結果!$AC$2+幕後結果!$AC$4*幕後結果_最佳化!$O1302)*12/3</f>
        <v>1.4711977645961198</v>
      </c>
      <c r="AB301" s="120">
        <f>(幕後結果!$AD$2+幕後結果!$AD$4*幕後結果_最佳化!$P1302)*12/3</f>
        <v>-1.0460872334682814</v>
      </c>
      <c r="AC301" s="120">
        <f>(幕後結果!$AE$2+幕後結果!$AE$4*幕後結果_最佳化!$Q1302)*12/3</f>
        <v>0.43516402831560003</v>
      </c>
      <c r="AD301" s="120">
        <f>(幕後結果!$AF$2+幕後結果!$AF$4*幕後結果_最佳化!$R1302)*12/3</f>
        <v>-0.35382131468223066</v>
      </c>
      <c r="AE301" s="120">
        <f>(幕後結果!$AG$2+幕後結果!$AG$4*幕後結果_最佳化!$S1302)*12/3</f>
        <v>0.69372719361733581</v>
      </c>
      <c r="AF301" s="120">
        <f>(幕後結果!$AH$2+幕後結果!$AH$4*幕後結果_最佳化!$T1302)*12/3</f>
        <v>0.72184675313217683</v>
      </c>
      <c r="AG301" s="120">
        <f>(幕後結果!$AI$2+幕後結果!$AI$4*幕後結果_最佳化!$U1302)*12/3</f>
        <v>0.82037739184338643</v>
      </c>
      <c r="AH301" s="120">
        <f>(幕後結果!$AJ$2+幕後結果!$AJ$4*幕後結果_最佳化!$V1302)*12/3</f>
        <v>-0.5459140579719568</v>
      </c>
      <c r="AI301" s="96">
        <f>(幕後結果!$AK$2+幕後結果!$AK$4*幕後結果_最佳化!$W1302)*12/3</f>
        <v>1.5740529845133526</v>
      </c>
      <c r="AJ301" s="56"/>
      <c r="AK301" s="56"/>
      <c r="AL301" s="56"/>
      <c r="AM301" s="104">
        <v>300</v>
      </c>
      <c r="AN301" s="124">
        <f t="shared" si="53"/>
        <v>0.11696648393230991</v>
      </c>
      <c r="AO301" s="124">
        <f t="shared" si="54"/>
        <v>0.10325391161950286</v>
      </c>
      <c r="AP301" s="124">
        <f t="shared" si="55"/>
        <v>0.12309713842794255</v>
      </c>
      <c r="AQ301" s="124">
        <f t="shared" si="56"/>
        <v>0.16074457974573453</v>
      </c>
      <c r="AR301" s="124">
        <f t="shared" si="57"/>
        <v>5.8090021582599769E-3</v>
      </c>
      <c r="AS301" s="124">
        <f t="shared" si="58"/>
        <v>2.2983040992515375E-2</v>
      </c>
      <c r="AT301" s="124">
        <f t="shared" si="59"/>
        <v>8.9186120950031381E-2</v>
      </c>
      <c r="AU301" s="124">
        <f t="shared" si="60"/>
        <v>9.0725473305657056E-2</v>
      </c>
      <c r="AV301" s="124">
        <f t="shared" si="61"/>
        <v>0.20876380664274333</v>
      </c>
      <c r="AW301" s="124">
        <f t="shared" si="62"/>
        <v>7.8470442225303236E-2</v>
      </c>
      <c r="AX301" s="124">
        <f t="shared" si="63"/>
        <v>1.0000000000000002</v>
      </c>
      <c r="AY301" s="124">
        <f>SUMPRODUCT(AN301:AW301,幕後結果_最佳化!$Z$1005:$AI$1005)</f>
        <v>-0.2106328696700403</v>
      </c>
      <c r="AZ301" s="124">
        <f>(SUMPRODUCT(AN301:AW301,MMULT(AN301:AW301,幕後結果!$AB$9:$AK$18)))*252</f>
        <v>8.5428921465759783E-2</v>
      </c>
      <c r="BA301" s="124">
        <f t="shared" si="64"/>
        <v>0.29228226334445917</v>
      </c>
      <c r="BB301" s="119">
        <f t="shared" si="65"/>
        <v>-0.867424751570532</v>
      </c>
      <c r="BC301" s="56"/>
      <c r="BD301" s="56"/>
    </row>
    <row r="302" spans="1:56">
      <c r="A302" s="91">
        <v>301</v>
      </c>
      <c r="B302" s="120">
        <v>1.8569516640255523E-2</v>
      </c>
      <c r="C302" s="120">
        <v>0.49023049961260989</v>
      </c>
      <c r="D302" s="120">
        <v>0.69982223732159499</v>
      </c>
      <c r="E302" s="120">
        <v>0.2771850280197059</v>
      </c>
      <c r="F302" s="120">
        <v>0.52510088633891483</v>
      </c>
      <c r="G302" s="120">
        <v>0.63154282868708123</v>
      </c>
      <c r="H302" s="120">
        <v>0.24070032565635491</v>
      </c>
      <c r="I302" s="120">
        <v>0.58460592558375946</v>
      </c>
      <c r="J302" s="120">
        <v>0.90244096645494842</v>
      </c>
      <c r="K302" s="100">
        <v>0.73470372962033315</v>
      </c>
      <c r="L302" s="101"/>
      <c r="M302" s="102">
        <v>301</v>
      </c>
      <c r="N302" s="123">
        <v>-2.0842323962462941</v>
      </c>
      <c r="O302" s="123">
        <v>-2.4490953986690493E-2</v>
      </c>
      <c r="P302" s="123">
        <v>0.52388931732041477</v>
      </c>
      <c r="Q302" s="123">
        <v>-0.59122442987551349</v>
      </c>
      <c r="R302" s="123">
        <v>6.2960162186362939E-2</v>
      </c>
      <c r="S302" s="123">
        <v>0.33594234700185244</v>
      </c>
      <c r="T302" s="123">
        <v>-0.70405158174772509</v>
      </c>
      <c r="U302" s="120">
        <v>0.21369084788087764</v>
      </c>
      <c r="V302" s="120">
        <v>1.2955862549618393</v>
      </c>
      <c r="W302" s="94">
        <v>0.62710174897254289</v>
      </c>
      <c r="X302" s="56"/>
      <c r="Y302" s="95">
        <v>301</v>
      </c>
      <c r="Z302" s="120">
        <f>(幕後結果!$AB$2+幕後結果!$AB$4*幕後結果_最佳化!$N1303)*12/3</f>
        <v>-2.6359698837007395</v>
      </c>
      <c r="AA302" s="120">
        <f>(幕後結果!$AC$2+幕後結果!$AC$4*幕後結果_最佳化!$O1303)*12/3</f>
        <v>2.2528102595239741E-2</v>
      </c>
      <c r="AB302" s="120">
        <f>(幕後結果!$AD$2+幕後結果!$AD$4*幕後結果_最佳化!$P1303)*12/3</f>
        <v>-2.5258388625017636</v>
      </c>
      <c r="AC302" s="120">
        <f>(幕後結果!$AE$2+幕後結果!$AE$4*幕後結果_最佳化!$Q1303)*12/3</f>
        <v>-0.69613912539429179</v>
      </c>
      <c r="AD302" s="120">
        <f>(幕後結果!$AF$2+幕後結果!$AF$4*幕後結果_最佳化!$R1303)*12/3</f>
        <v>-0.77783630428019046</v>
      </c>
      <c r="AE302" s="120">
        <f>(幕後結果!$AG$2+幕後結果!$AG$4*幕後結果_最佳化!$S1303)*12/3</f>
        <v>-1.18260592402298</v>
      </c>
      <c r="AF302" s="120">
        <f>(幕後結果!$AH$2+幕後結果!$AH$4*幕後結果_最佳化!$T1303)*12/3</f>
        <v>-0.81213448045852266</v>
      </c>
      <c r="AG302" s="120">
        <f>(幕後結果!$AI$2+幕後結果!$AI$4*幕後結果_最佳化!$U1303)*12/3</f>
        <v>-0.21119085176186522</v>
      </c>
      <c r="AH302" s="120">
        <f>(幕後結果!$AJ$2+幕後結果!$AJ$4*幕後結果_最佳化!$V1303)*12/3</f>
        <v>-0.53268249201478945</v>
      </c>
      <c r="AI302" s="96">
        <f>(幕後結果!$AK$2+幕後結果!$AK$4*幕後結果_最佳化!$W1303)*12/3</f>
        <v>0.83073836590368488</v>
      </c>
      <c r="AJ302" s="56"/>
      <c r="AK302" s="56"/>
      <c r="AL302" s="56"/>
      <c r="AM302" s="104">
        <v>301</v>
      </c>
      <c r="AN302" s="124">
        <f t="shared" si="53"/>
        <v>2.5215529745004982E-2</v>
      </c>
      <c r="AO302" s="124">
        <f t="shared" si="54"/>
        <v>8.4906243155749558E-2</v>
      </c>
      <c r="AP302" s="124">
        <f t="shared" si="55"/>
        <v>0.15681040452447695</v>
      </c>
      <c r="AQ302" s="124">
        <f t="shared" si="56"/>
        <v>0.19936594594464868</v>
      </c>
      <c r="AR302" s="124">
        <f t="shared" si="57"/>
        <v>0.19168873953082857</v>
      </c>
      <c r="AS302" s="124">
        <f t="shared" si="58"/>
        <v>1.3488894541573366E-2</v>
      </c>
      <c r="AT302" s="124">
        <f t="shared" si="59"/>
        <v>0.15629097601372616</v>
      </c>
      <c r="AU302" s="124">
        <f t="shared" si="60"/>
        <v>2.5869839918407942E-2</v>
      </c>
      <c r="AV302" s="124">
        <f t="shared" si="61"/>
        <v>7.4189936184072949E-2</v>
      </c>
      <c r="AW302" s="124">
        <f t="shared" si="62"/>
        <v>7.2173490441511001E-2</v>
      </c>
      <c r="AX302" s="124">
        <f t="shared" si="63"/>
        <v>1</v>
      </c>
      <c r="AY302" s="124">
        <f>SUMPRODUCT(AN302:AW302,幕後結果_最佳化!$Z$1005:$AI$1005)</f>
        <v>-5.1447221625588214E-2</v>
      </c>
      <c r="AZ302" s="124">
        <f>(SUMPRODUCT(AN302:AW302,MMULT(AN302:AW302,幕後結果!$AB$9:$AK$18)))*252</f>
        <v>6.8969379867099986E-2</v>
      </c>
      <c r="BA302" s="124">
        <f t="shared" si="64"/>
        <v>0.26262021983674444</v>
      </c>
      <c r="BB302" s="119">
        <f t="shared" si="65"/>
        <v>-0.35925345612854309</v>
      </c>
      <c r="BC302" s="56"/>
      <c r="BD302" s="56"/>
    </row>
    <row r="303" spans="1:56">
      <c r="A303" s="91">
        <v>302</v>
      </c>
      <c r="B303" s="120">
        <v>0.16950693250768323</v>
      </c>
      <c r="C303" s="120">
        <v>0.6628305608512024</v>
      </c>
      <c r="D303" s="120">
        <v>0.31120337017695587</v>
      </c>
      <c r="E303" s="120">
        <v>0.21015781532844424</v>
      </c>
      <c r="F303" s="120">
        <v>3.4460646496420999E-2</v>
      </c>
      <c r="G303" s="120">
        <v>5.2157320521250661E-2</v>
      </c>
      <c r="H303" s="120">
        <v>0.19395624573256165</v>
      </c>
      <c r="I303" s="120">
        <v>0.65938656263623363</v>
      </c>
      <c r="J303" s="120">
        <v>0.20925363011980203</v>
      </c>
      <c r="K303" s="100">
        <v>9.1079810332611366E-2</v>
      </c>
      <c r="L303" s="101"/>
      <c r="M303" s="102">
        <v>302</v>
      </c>
      <c r="N303" s="123">
        <v>-0.95611553893875034</v>
      </c>
      <c r="O303" s="123">
        <v>0.42020065228013354</v>
      </c>
      <c r="P303" s="123">
        <v>-0.49244224622201377</v>
      </c>
      <c r="Q303" s="123">
        <v>-0.80587378067474058</v>
      </c>
      <c r="R303" s="123">
        <v>-1.8189353560355517</v>
      </c>
      <c r="S303" s="123">
        <v>-1.6242866690034232</v>
      </c>
      <c r="T303" s="123">
        <v>-0.86340925723806095</v>
      </c>
      <c r="U303" s="120">
        <v>0.4107895250309751</v>
      </c>
      <c r="V303" s="120">
        <v>-0.80901371007096823</v>
      </c>
      <c r="W303" s="94">
        <v>-1.3341349892693264</v>
      </c>
      <c r="X303" s="56"/>
      <c r="Y303" s="95">
        <v>302</v>
      </c>
      <c r="Z303" s="120">
        <f>(幕後結果!$AB$2+幕後結果!$AB$4*幕後結果_最佳化!$N1304)*12/3</f>
        <v>-1.2353559517760022</v>
      </c>
      <c r="AA303" s="120">
        <f>(幕後結果!$AC$2+幕後結果!$AC$4*幕後結果_最佳化!$O1304)*12/3</f>
        <v>1.2252260329234064</v>
      </c>
      <c r="AB303" s="120">
        <f>(幕後結果!$AD$2+幕後結果!$AD$4*幕後結果_最佳化!$P1304)*12/3</f>
        <v>-2.1812095160975771</v>
      </c>
      <c r="AC303" s="120">
        <f>(幕後結果!$AE$2+幕後結果!$AE$4*幕後結果_最佳化!$Q1304)*12/3</f>
        <v>-0.51590520607387202</v>
      </c>
      <c r="AD303" s="120">
        <f>(幕後結果!$AF$2+幕後結果!$AF$4*幕後結果_最佳化!$R1304)*12/3</f>
        <v>-1.795717475978978</v>
      </c>
      <c r="AE303" s="120">
        <f>(幕後結果!$AG$2+幕後結果!$AG$4*幕後結果_最佳化!$S1304)*12/3</f>
        <v>-3.2378706710809499</v>
      </c>
      <c r="AF303" s="120">
        <f>(幕後結果!$AH$2+幕後結果!$AH$4*幕後結果_最佳化!$T1304)*12/3</f>
        <v>-1.2745392206425727</v>
      </c>
      <c r="AG303" s="120">
        <f>(幕後結果!$AI$2+幕後結果!$AI$4*幕後結果_最佳化!$U1304)*12/3</f>
        <v>-0.49224902668063475</v>
      </c>
      <c r="AH303" s="120">
        <f>(幕後結果!$AJ$2+幕後結果!$AJ$4*幕後結果_最佳化!$V1304)*12/3</f>
        <v>-4.4864386994813277</v>
      </c>
      <c r="AI303" s="96">
        <f>(幕後結果!$AK$2+幕後結果!$AK$4*幕後結果_最佳化!$W1304)*12/3</f>
        <v>-0.35434360265657205</v>
      </c>
      <c r="AJ303" s="56"/>
      <c r="AK303" s="56"/>
      <c r="AL303" s="56"/>
      <c r="AM303" s="104">
        <v>302</v>
      </c>
      <c r="AN303" s="124">
        <f t="shared" si="53"/>
        <v>7.5848065534485573E-2</v>
      </c>
      <c r="AO303" s="124">
        <f t="shared" si="54"/>
        <v>7.4032105120959008E-2</v>
      </c>
      <c r="AP303" s="124">
        <f t="shared" si="55"/>
        <v>0.11141771020972716</v>
      </c>
      <c r="AQ303" s="124">
        <f t="shared" si="56"/>
        <v>8.9035286096835281E-2</v>
      </c>
      <c r="AR303" s="124">
        <f t="shared" si="57"/>
        <v>0.13992948624556376</v>
      </c>
      <c r="AS303" s="124">
        <f t="shared" si="58"/>
        <v>5.5569424661004278E-2</v>
      </c>
      <c r="AT303" s="124">
        <f t="shared" si="59"/>
        <v>0.13916578833847659</v>
      </c>
      <c r="AU303" s="124">
        <f t="shared" si="60"/>
        <v>7.9666997042526638E-2</v>
      </c>
      <c r="AV303" s="124">
        <f t="shared" si="61"/>
        <v>0.12965840722486399</v>
      </c>
      <c r="AW303" s="124">
        <f t="shared" si="62"/>
        <v>0.1056767295255578</v>
      </c>
      <c r="AX303" s="124">
        <f t="shared" si="63"/>
        <v>1</v>
      </c>
      <c r="AY303" s="124">
        <f>SUMPRODUCT(AN303:AW303,幕後結果_最佳化!$Z$1005:$AI$1005)</f>
        <v>-0.18706335106305869</v>
      </c>
      <c r="AZ303" s="124">
        <f>(SUMPRODUCT(AN303:AW303,MMULT(AN303:AW303,幕後結果!$AB$9:$AK$18)))*252</f>
        <v>6.4888704430298746E-2</v>
      </c>
      <c r="BA303" s="124">
        <f t="shared" si="64"/>
        <v>0.25473261359766786</v>
      </c>
      <c r="BB303" s="119">
        <f t="shared" si="65"/>
        <v>-0.90276367762735532</v>
      </c>
      <c r="BC303" s="56"/>
      <c r="BD303" s="56"/>
    </row>
    <row r="304" spans="1:56">
      <c r="A304" s="91">
        <v>303</v>
      </c>
      <c r="B304" s="120">
        <v>0.90939449586494536</v>
      </c>
      <c r="C304" s="120">
        <v>0.86534834887262124</v>
      </c>
      <c r="D304" s="120">
        <v>0.28936048723624097</v>
      </c>
      <c r="E304" s="120">
        <v>4.9319165971307921E-2</v>
      </c>
      <c r="F304" s="120">
        <v>0.48819585042006253</v>
      </c>
      <c r="G304" s="120">
        <v>0.24554968493029539</v>
      </c>
      <c r="H304" s="120">
        <v>7.6244006448573431E-2</v>
      </c>
      <c r="I304" s="120">
        <v>0.15240735893315294</v>
      </c>
      <c r="J304" s="120">
        <v>0.37719370972040012</v>
      </c>
      <c r="K304" s="100">
        <v>0.50964571157405669</v>
      </c>
      <c r="L304" s="101"/>
      <c r="M304" s="102">
        <v>303</v>
      </c>
      <c r="N304" s="123">
        <v>1.3370356255953992</v>
      </c>
      <c r="O304" s="123">
        <v>1.1046683965636221</v>
      </c>
      <c r="P304" s="123">
        <v>-0.5552539464059385</v>
      </c>
      <c r="Q304" s="123">
        <v>-1.6514911227351228</v>
      </c>
      <c r="R304" s="123">
        <v>-2.9592933822237193E-2</v>
      </c>
      <c r="S304" s="123">
        <v>-0.68856131913637986</v>
      </c>
      <c r="T304" s="123">
        <v>-1.4307983612640978</v>
      </c>
      <c r="U304" s="120">
        <v>-1.0261630862591877</v>
      </c>
      <c r="V304" s="120">
        <v>-0.31285948534148483</v>
      </c>
      <c r="W304" s="94">
        <v>2.4180569550088699E-2</v>
      </c>
      <c r="X304" s="56"/>
      <c r="Y304" s="95">
        <v>303</v>
      </c>
      <c r="Z304" s="120">
        <f>(幕後結果!$AB$2+幕後結果!$AB$4*幕後結果_最佳化!$N1305)*12/3</f>
        <v>1.6117067866725285</v>
      </c>
      <c r="AA304" s="120">
        <f>(幕後結果!$AC$2+幕後結果!$AC$4*幕後結果_最佳化!$O1305)*12/3</f>
        <v>3.4433265148998538</v>
      </c>
      <c r="AB304" s="120">
        <f>(幕後結果!$AD$2+幕後結果!$AD$4*幕後結果_最佳化!$P1305)*12/3</f>
        <v>0.52385781914067531</v>
      </c>
      <c r="AC304" s="120">
        <f>(幕後結果!$AE$2+幕後結果!$AE$4*幕後結果_最佳化!$Q1305)*12/3</f>
        <v>-0.56502339793844614</v>
      </c>
      <c r="AD304" s="120">
        <f>(幕後結果!$AF$2+幕後結果!$AF$4*幕後結果_最佳化!$R1305)*12/3</f>
        <v>-0.56347064510768219</v>
      </c>
      <c r="AE304" s="120">
        <f>(幕後結果!$AG$2+幕後結果!$AG$4*幕後結果_最佳化!$S1305)*12/3</f>
        <v>-0.84561017059406896</v>
      </c>
      <c r="AF304" s="120">
        <f>(幕後結果!$AH$2+幕後結果!$AH$4*幕後結果_最佳化!$T1305)*12/3</f>
        <v>-0.8396793802153949</v>
      </c>
      <c r="AG304" s="120">
        <f>(幕後結果!$AI$2+幕後結果!$AI$4*幕後結果_最佳化!$U1305)*12/3</f>
        <v>-0.83780790995994237</v>
      </c>
      <c r="AH304" s="120">
        <f>(幕後結果!$AJ$2+幕後結果!$AJ$4*幕後結果_最佳化!$V1305)*12/3</f>
        <v>-2.4604480967301554</v>
      </c>
      <c r="AI304" s="96">
        <f>(幕後結果!$AK$2+幕後結果!$AK$4*幕後結果_最佳化!$W1305)*12/3</f>
        <v>0.31889258557526551</v>
      </c>
      <c r="AJ304" s="56"/>
      <c r="AK304" s="56"/>
      <c r="AL304" s="56"/>
      <c r="AM304" s="104">
        <v>303</v>
      </c>
      <c r="AN304" s="124">
        <f t="shared" si="53"/>
        <v>5.1228827767777353E-2</v>
      </c>
      <c r="AO304" s="124">
        <f t="shared" si="54"/>
        <v>0.14013674506851814</v>
      </c>
      <c r="AP304" s="124">
        <f t="shared" si="55"/>
        <v>0.10791163988950997</v>
      </c>
      <c r="AQ304" s="124">
        <f t="shared" si="56"/>
        <v>0.10472331344325031</v>
      </c>
      <c r="AR304" s="124">
        <f t="shared" si="57"/>
        <v>5.8360290995288583E-2</v>
      </c>
      <c r="AS304" s="124">
        <f t="shared" si="58"/>
        <v>8.3584522250030213E-2</v>
      </c>
      <c r="AT304" s="124">
        <f t="shared" si="59"/>
        <v>0.15872237395500091</v>
      </c>
      <c r="AU304" s="124">
        <f t="shared" si="60"/>
        <v>0.162163444050717</v>
      </c>
      <c r="AV304" s="124">
        <f t="shared" si="61"/>
        <v>1.1350622545635133E-3</v>
      </c>
      <c r="AW304" s="124">
        <f t="shared" si="62"/>
        <v>0.13203378032534402</v>
      </c>
      <c r="AX304" s="124">
        <f t="shared" si="63"/>
        <v>1</v>
      </c>
      <c r="AY304" s="124">
        <f>SUMPRODUCT(AN304:AW304,幕後結果_最佳化!$Z$1005:$AI$1005)</f>
        <v>0.14425503948787721</v>
      </c>
      <c r="AZ304" s="124">
        <f>(SUMPRODUCT(AN304:AW304,MMULT(AN304:AW304,幕後結果!$AB$9:$AK$18)))*252</f>
        <v>5.8437043461574967E-2</v>
      </c>
      <c r="BA304" s="124">
        <f t="shared" si="64"/>
        <v>0.24173755078922879</v>
      </c>
      <c r="BB304" s="119">
        <f t="shared" si="65"/>
        <v>0.41927718369352052</v>
      </c>
      <c r="BC304" s="56"/>
      <c r="BD304" s="56"/>
    </row>
    <row r="305" spans="1:56">
      <c r="A305" s="91">
        <v>304</v>
      </c>
      <c r="B305" s="120">
        <v>0.79922972980550533</v>
      </c>
      <c r="C305" s="120">
        <v>0.28311425982709371</v>
      </c>
      <c r="D305" s="120">
        <v>1.734735183502889E-2</v>
      </c>
      <c r="E305" s="120">
        <v>0.43677598390528138</v>
      </c>
      <c r="F305" s="120">
        <v>0.79437409360430111</v>
      </c>
      <c r="G305" s="120">
        <v>0.35361957852503045</v>
      </c>
      <c r="H305" s="120">
        <v>0.92297253542430768</v>
      </c>
      <c r="I305" s="120">
        <v>0.43232250460387811</v>
      </c>
      <c r="J305" s="120">
        <v>9.7799601163617078E-2</v>
      </c>
      <c r="K305" s="100">
        <v>0.38463496669040587</v>
      </c>
      <c r="L305" s="101"/>
      <c r="M305" s="102">
        <v>304</v>
      </c>
      <c r="N305" s="123">
        <v>0.83887307152875334</v>
      </c>
      <c r="O305" s="123">
        <v>-0.57361476265126565</v>
      </c>
      <c r="P305" s="123">
        <v>-2.1119037734864867</v>
      </c>
      <c r="Q305" s="123">
        <v>-0.15914838556025129</v>
      </c>
      <c r="R305" s="123">
        <v>0.82169270374723768</v>
      </c>
      <c r="S305" s="123">
        <v>-0.37556655723030746</v>
      </c>
      <c r="T305" s="123">
        <v>1.425353891893069</v>
      </c>
      <c r="U305" s="120">
        <v>-0.17046429833219515</v>
      </c>
      <c r="V305" s="120">
        <v>-1.2941917309321176</v>
      </c>
      <c r="W305" s="94">
        <v>-0.29332998897386142</v>
      </c>
      <c r="X305" s="56"/>
      <c r="Y305" s="95">
        <v>304</v>
      </c>
      <c r="Z305" s="120">
        <f>(幕後結果!$AB$2+幕後結果!$AB$4*幕後結果_最佳化!$N1306)*12/3</f>
        <v>0.99321286995700098</v>
      </c>
      <c r="AA305" s="120">
        <f>(幕後結果!$AC$2+幕後結果!$AC$4*幕後結果_最佳化!$O1306)*12/3</f>
        <v>1.3817980946505015</v>
      </c>
      <c r="AB305" s="120">
        <f>(幕後結果!$AD$2+幕後結果!$AD$4*幕後結果_最佳化!$P1306)*12/3</f>
        <v>-2.3390088780401208</v>
      </c>
      <c r="AC305" s="120">
        <f>(幕後結果!$AE$2+幕後結果!$AE$4*幕後結果_最佳化!$Q1306)*12/3</f>
        <v>0.64411019125419811</v>
      </c>
      <c r="AD305" s="120">
        <f>(幕後結果!$AF$2+幕後結果!$AF$4*幕後結果_最佳化!$R1306)*12/3</f>
        <v>6.3933815194617827E-3</v>
      </c>
      <c r="AE305" s="120">
        <f>(幕後結果!$AG$2+幕後結果!$AG$4*幕後結果_最佳化!$S1306)*12/3</f>
        <v>-1.1304587000754456</v>
      </c>
      <c r="AF305" s="120">
        <f>(幕後結果!$AH$2+幕後結果!$AH$4*幕後結果_最佳化!$T1306)*12/3</f>
        <v>1.569271858539186</v>
      </c>
      <c r="AG305" s="120">
        <f>(幕後結果!$AI$2+幕後結果!$AI$4*幕後結果_最佳化!$U1306)*12/3</f>
        <v>-0.42138552261449069</v>
      </c>
      <c r="AH305" s="120">
        <f>(幕後結果!$AJ$2+幕後結果!$AJ$4*幕後結果_最佳化!$V1306)*12/3</f>
        <v>-3.4343993417162348</v>
      </c>
      <c r="AI305" s="96">
        <f>(幕後結果!$AK$2+幕後結果!$AK$4*幕後結果_最佳化!$W1306)*12/3</f>
        <v>0.52898252240594612</v>
      </c>
      <c r="AJ305" s="56"/>
      <c r="AK305" s="56"/>
      <c r="AL305" s="56"/>
      <c r="AM305" s="104">
        <v>304</v>
      </c>
      <c r="AN305" s="124">
        <f t="shared" si="53"/>
        <v>6.8116067814331938E-2</v>
      </c>
      <c r="AO305" s="124">
        <f t="shared" si="54"/>
        <v>0.11448986976294472</v>
      </c>
      <c r="AP305" s="124">
        <f t="shared" si="55"/>
        <v>4.4517847267520186E-2</v>
      </c>
      <c r="AQ305" s="124">
        <f t="shared" si="56"/>
        <v>9.9192204368318812E-2</v>
      </c>
      <c r="AR305" s="124">
        <f t="shared" si="57"/>
        <v>2.5793392643600015E-2</v>
      </c>
      <c r="AS305" s="124">
        <f t="shared" si="58"/>
        <v>0.15857950195214968</v>
      </c>
      <c r="AT305" s="124">
        <f t="shared" si="59"/>
        <v>0.13149033589016954</v>
      </c>
      <c r="AU305" s="124">
        <f t="shared" si="60"/>
        <v>4.8001953209495442E-2</v>
      </c>
      <c r="AV305" s="124">
        <f t="shared" si="61"/>
        <v>0.15615909917696208</v>
      </c>
      <c r="AW305" s="124">
        <f t="shared" si="62"/>
        <v>0.15365972791450752</v>
      </c>
      <c r="AX305" s="124">
        <f t="shared" si="63"/>
        <v>1</v>
      </c>
      <c r="AY305" s="124">
        <f>SUMPRODUCT(AN305:AW305,幕後結果_最佳化!$Z$1005:$AI$1005)</f>
        <v>-0.11530492779154408</v>
      </c>
      <c r="AZ305" s="124">
        <f>(SUMPRODUCT(AN305:AW305,MMULT(AN305:AW305,幕後結果!$AB$9:$AK$18)))*252</f>
        <v>6.8420212812490944E-2</v>
      </c>
      <c r="BA305" s="124">
        <f t="shared" si="64"/>
        <v>0.26157257656813138</v>
      </c>
      <c r="BB305" s="119">
        <f t="shared" si="65"/>
        <v>-0.60482230158533723</v>
      </c>
      <c r="BC305" s="56"/>
      <c r="BD305" s="56"/>
    </row>
    <row r="306" spans="1:56">
      <c r="A306" s="91">
        <v>305</v>
      </c>
      <c r="B306" s="120">
        <v>9.979959997171961E-2</v>
      </c>
      <c r="C306" s="120">
        <v>0.26382304485338826</v>
      </c>
      <c r="D306" s="120">
        <v>0.62378699962952133</v>
      </c>
      <c r="E306" s="120">
        <v>0.22515874372424483</v>
      </c>
      <c r="F306" s="120">
        <v>0.84930218198279261</v>
      </c>
      <c r="G306" s="120">
        <v>0.21961784484998592</v>
      </c>
      <c r="H306" s="120">
        <v>0.27710806079047368</v>
      </c>
      <c r="I306" s="120">
        <v>0.87302370475704194</v>
      </c>
      <c r="J306" s="120">
        <v>1.1792173219127955E-2</v>
      </c>
      <c r="K306" s="100">
        <v>0.2528849410658045</v>
      </c>
      <c r="L306" s="101"/>
      <c r="M306" s="102">
        <v>305</v>
      </c>
      <c r="N306" s="123">
        <v>-1.2826942934834362</v>
      </c>
      <c r="O306" s="123">
        <v>-0.6316033611530053</v>
      </c>
      <c r="P306" s="123">
        <v>0.31544210692930585</v>
      </c>
      <c r="Q306" s="123">
        <v>-0.75488583202499127</v>
      </c>
      <c r="R306" s="123">
        <v>1.0334451296924523</v>
      </c>
      <c r="S306" s="123">
        <v>-0.77348451477309654</v>
      </c>
      <c r="T306" s="123">
        <v>-0.59145421838677259</v>
      </c>
      <c r="U306" s="120">
        <v>1.1408013697690873</v>
      </c>
      <c r="V306" s="120">
        <v>-2.2638336759587383</v>
      </c>
      <c r="W306" s="94">
        <v>-0.6654387891254917</v>
      </c>
      <c r="X306" s="56"/>
      <c r="Y306" s="95">
        <v>305</v>
      </c>
      <c r="Z306" s="120">
        <f>(幕後結果!$AB$2+幕後結果!$AB$4*幕後結果_最佳化!$N1307)*12/3</f>
        <v>-1.6408199340957152</v>
      </c>
      <c r="AA306" s="120">
        <f>(幕後結果!$AC$2+幕後結果!$AC$4*幕後結果_最佳化!$O1307)*12/3</f>
        <v>-7.6235402247467388E-2</v>
      </c>
      <c r="AB306" s="120">
        <f>(幕後結果!$AD$2+幕後結果!$AD$4*幕後結果_最佳化!$P1307)*12/3</f>
        <v>-2.125458043918802</v>
      </c>
      <c r="AC306" s="120">
        <f>(幕後結果!$AE$2+幕後結果!$AE$4*幕後結果_最佳化!$Q1307)*12/3</f>
        <v>-0.58674262351731554</v>
      </c>
      <c r="AD306" s="120">
        <f>(幕後結果!$AF$2+幕後結果!$AF$4*幕後結果_最佳化!$R1307)*12/3</f>
        <v>-0.20852105799143014</v>
      </c>
      <c r="AE306" s="120">
        <f>(幕後結果!$AG$2+幕後結果!$AG$4*幕後結果_最佳化!$S1307)*12/3</f>
        <v>-1.9108952338155196</v>
      </c>
      <c r="AF306" s="120">
        <f>(幕後結果!$AH$2+幕後結果!$AH$4*幕後結果_最佳化!$T1307)*12/3</f>
        <v>-0.81198790556862976</v>
      </c>
      <c r="AG306" s="120">
        <f>(幕後結果!$AI$2+幕後結果!$AI$4*幕後結果_最佳化!$U1307)*12/3</f>
        <v>0.12633941883419697</v>
      </c>
      <c r="AH306" s="120">
        <f>(幕後結果!$AJ$2+幕後結果!$AJ$4*幕後結果_最佳化!$V1307)*12/3</f>
        <v>-4.8139718684291513</v>
      </c>
      <c r="AI306" s="96">
        <f>(幕後結果!$AK$2+幕後結果!$AK$4*幕後結果_最佳化!$W1307)*12/3</f>
        <v>0.59108164037734168</v>
      </c>
      <c r="AJ306" s="56"/>
      <c r="AK306" s="56"/>
      <c r="AL306" s="56"/>
      <c r="AM306" s="104">
        <v>305</v>
      </c>
      <c r="AN306" s="124">
        <f t="shared" si="53"/>
        <v>0.16554812076847314</v>
      </c>
      <c r="AO306" s="124">
        <f t="shared" si="54"/>
        <v>7.6740584741922264E-3</v>
      </c>
      <c r="AP306" s="124">
        <f t="shared" si="55"/>
        <v>1.6880595120498546E-3</v>
      </c>
      <c r="AQ306" s="124">
        <f t="shared" si="56"/>
        <v>0.1506385164183483</v>
      </c>
      <c r="AR306" s="124">
        <f t="shared" si="57"/>
        <v>6.8409625193706997E-2</v>
      </c>
      <c r="AS306" s="124">
        <f t="shared" si="58"/>
        <v>7.2743212006547139E-2</v>
      </c>
      <c r="AT306" s="124">
        <f t="shared" si="59"/>
        <v>0.11213796227957817</v>
      </c>
      <c r="AU306" s="124">
        <f t="shared" si="60"/>
        <v>9.6759173394812256E-2</v>
      </c>
      <c r="AV306" s="124">
        <f t="shared" si="61"/>
        <v>0.11293995187888924</v>
      </c>
      <c r="AW306" s="124">
        <f t="shared" si="62"/>
        <v>0.21146132007340263</v>
      </c>
      <c r="AX306" s="124">
        <f t="shared" si="63"/>
        <v>1</v>
      </c>
      <c r="AY306" s="124">
        <f>SUMPRODUCT(AN306:AW306,幕後結果_最佳化!$Z$1005:$AI$1005)</f>
        <v>-6.9358528582834922E-2</v>
      </c>
      <c r="AZ306" s="124">
        <f>(SUMPRODUCT(AN306:AW306,MMULT(AN306:AW306,幕後結果!$AB$9:$AK$18)))*252</f>
        <v>5.1228326814036454E-2</v>
      </c>
      <c r="BA306" s="124">
        <f t="shared" si="64"/>
        <v>0.22633675533159978</v>
      </c>
      <c r="BB306" s="119">
        <f t="shared" si="65"/>
        <v>-0.49598010901220185</v>
      </c>
      <c r="BC306" s="56"/>
      <c r="BD306" s="56"/>
    </row>
    <row r="307" spans="1:56">
      <c r="A307" s="91">
        <v>306</v>
      </c>
      <c r="B307" s="120">
        <v>0.52206211852443074</v>
      </c>
      <c r="C307" s="120">
        <v>0.77361914566010959</v>
      </c>
      <c r="D307" s="120">
        <v>0.35012098620144605</v>
      </c>
      <c r="E307" s="120">
        <v>3.6644724084350155E-2</v>
      </c>
      <c r="F307" s="120">
        <v>0.2895347480754058</v>
      </c>
      <c r="G307" s="120">
        <v>0.86574090107265245</v>
      </c>
      <c r="H307" s="120">
        <v>0.24077140258297947</v>
      </c>
      <c r="I307" s="120">
        <v>0.30532913076253809</v>
      </c>
      <c r="J307" s="120">
        <v>0.44739916381798195</v>
      </c>
      <c r="K307" s="100">
        <v>0.74863732093223434</v>
      </c>
      <c r="L307" s="101"/>
      <c r="M307" s="102">
        <v>306</v>
      </c>
      <c r="N307" s="123">
        <v>5.532974803921787E-2</v>
      </c>
      <c r="O307" s="123">
        <v>0.75081880807203749</v>
      </c>
      <c r="P307" s="123">
        <v>-0.3849938494644049</v>
      </c>
      <c r="Q307" s="123">
        <v>-1.7910239724023778</v>
      </c>
      <c r="R307" s="123">
        <v>-0.55474440870971908</v>
      </c>
      <c r="S307" s="123">
        <v>1.1064814287588842</v>
      </c>
      <c r="T307" s="123">
        <v>-0.70382332632706213</v>
      </c>
      <c r="U307" s="120">
        <v>-0.50913405667959633</v>
      </c>
      <c r="V307" s="120">
        <v>-0.13223511449135797</v>
      </c>
      <c r="W307" s="94">
        <v>0.67020775940023891</v>
      </c>
      <c r="X307" s="56"/>
      <c r="Y307" s="95">
        <v>306</v>
      </c>
      <c r="Z307" s="120">
        <f>(幕後結果!$AB$2+幕後結果!$AB$4*幕後結果_最佳化!$N1308)*12/3</f>
        <v>2.0404345700658369E-2</v>
      </c>
      <c r="AA307" s="120">
        <f>(幕後結果!$AC$2+幕後結果!$AC$4*幕後結果_最佳化!$O1308)*12/3</f>
        <v>2.2332272571992342</v>
      </c>
      <c r="AB307" s="120">
        <f>(幕後結果!$AD$2+幕後結果!$AD$4*幕後結果_最佳化!$P1308)*12/3</f>
        <v>-0.83482790568447685</v>
      </c>
      <c r="AC307" s="120">
        <f>(幕後結果!$AE$2+幕後結果!$AE$4*幕後結果_最佳化!$Q1308)*12/3</f>
        <v>-1.0752535376907395</v>
      </c>
      <c r="AD307" s="120">
        <f>(幕後結果!$AF$2+幕後結果!$AF$4*幕後結果_最佳化!$R1308)*12/3</f>
        <v>-1.0796032404284728</v>
      </c>
      <c r="AE307" s="120">
        <f>(幕後結果!$AG$2+幕後結果!$AG$4*幕後結果_最佳化!$S1308)*12/3</f>
        <v>0.37105566690907565</v>
      </c>
      <c r="AF307" s="120">
        <f>(幕後結果!$AH$2+幕後結果!$AH$4*幕後結果_最佳化!$T1308)*12/3</f>
        <v>-0.35452772639602431</v>
      </c>
      <c r="AG307" s="120">
        <f>(幕後結果!$AI$2+幕後結果!$AI$4*幕後結果_最佳化!$U1308)*12/3</f>
        <v>-0.62724684351627613</v>
      </c>
      <c r="AH307" s="120">
        <f>(幕後結果!$AJ$2+幕後結果!$AJ$4*幕後結果_最佳化!$V1308)*12/3</f>
        <v>-2.1771441641825238</v>
      </c>
      <c r="AI307" s="96">
        <f>(幕後結果!$AK$2+幕後結果!$AK$4*幕後結果_最佳化!$W1308)*12/3</f>
        <v>0.58315146993780598</v>
      </c>
      <c r="AJ307" s="56"/>
      <c r="AK307" s="56"/>
      <c r="AL307" s="56"/>
      <c r="AM307" s="104">
        <v>306</v>
      </c>
      <c r="AN307" s="124">
        <f t="shared" si="53"/>
        <v>3.169972818051451E-2</v>
      </c>
      <c r="AO307" s="124">
        <f t="shared" si="54"/>
        <v>3.9679522136442318E-2</v>
      </c>
      <c r="AP307" s="124">
        <f t="shared" si="55"/>
        <v>0.10284720143787618</v>
      </c>
      <c r="AQ307" s="124">
        <f t="shared" si="56"/>
        <v>7.9457999811232277E-2</v>
      </c>
      <c r="AR307" s="124">
        <f t="shared" si="57"/>
        <v>6.5160464815627803E-2</v>
      </c>
      <c r="AS307" s="124">
        <f t="shared" si="58"/>
        <v>8.5170397112058704E-2</v>
      </c>
      <c r="AT307" s="124">
        <f t="shared" si="59"/>
        <v>7.4294297216369418E-2</v>
      </c>
      <c r="AU307" s="124">
        <f t="shared" si="60"/>
        <v>0.16899089392462086</v>
      </c>
      <c r="AV307" s="124">
        <f t="shared" si="61"/>
        <v>0.24627261185086505</v>
      </c>
      <c r="AW307" s="124">
        <f t="shared" si="62"/>
        <v>0.10642688351439296</v>
      </c>
      <c r="AX307" s="124">
        <f t="shared" si="63"/>
        <v>1</v>
      </c>
      <c r="AY307" s="124">
        <f>SUMPRODUCT(AN307:AW307,幕後結果_最佳化!$Z$1005:$AI$1005)</f>
        <v>-0.46297531489377741</v>
      </c>
      <c r="AZ307" s="124">
        <f>(SUMPRODUCT(AN307:AW307,MMULT(AN307:AW307,幕後結果!$AB$9:$AK$18)))*252</f>
        <v>7.1187430648388922E-2</v>
      </c>
      <c r="BA307" s="124">
        <f t="shared" si="64"/>
        <v>0.26680972742459919</v>
      </c>
      <c r="BB307" s="119">
        <f t="shared" si="65"/>
        <v>-1.8960152606757508</v>
      </c>
      <c r="BC307" s="56"/>
      <c r="BD307" s="56"/>
    </row>
    <row r="308" spans="1:56">
      <c r="A308" s="91">
        <v>307</v>
      </c>
      <c r="B308" s="120">
        <v>0.6174675475144904</v>
      </c>
      <c r="C308" s="120">
        <v>0.81520393153715753</v>
      </c>
      <c r="D308" s="120">
        <v>0.44157345471049791</v>
      </c>
      <c r="E308" s="120">
        <v>0.12949578130582684</v>
      </c>
      <c r="F308" s="120">
        <v>7.3684425972256218E-2</v>
      </c>
      <c r="G308" s="120">
        <v>9.925629016576587E-2</v>
      </c>
      <c r="H308" s="120">
        <v>0.98289744066905249</v>
      </c>
      <c r="I308" s="120">
        <v>7.3109916668018915E-2</v>
      </c>
      <c r="J308" s="120">
        <v>0.10303902773632978</v>
      </c>
      <c r="K308" s="100">
        <v>0.49710459329250734</v>
      </c>
      <c r="L308" s="101"/>
      <c r="M308" s="102">
        <v>307</v>
      </c>
      <c r="N308" s="123">
        <v>0.29883636213655568</v>
      </c>
      <c r="O308" s="123">
        <v>0.89723761613996844</v>
      </c>
      <c r="P308" s="123">
        <v>-0.14698113659305156</v>
      </c>
      <c r="Q308" s="123">
        <v>-1.1287778409902238</v>
      </c>
      <c r="R308" s="123">
        <v>-1.4488880391049384</v>
      </c>
      <c r="S308" s="123">
        <v>-1.2858008304668662</v>
      </c>
      <c r="T308" s="123">
        <v>2.1176452998095381</v>
      </c>
      <c r="U308" s="120">
        <v>-1.4530141210748564</v>
      </c>
      <c r="V308" s="120">
        <v>-1.2644235196446563</v>
      </c>
      <c r="W308" s="94">
        <v>-7.2577720365526316E-3</v>
      </c>
      <c r="X308" s="56"/>
      <c r="Y308" s="95">
        <v>307</v>
      </c>
      <c r="Z308" s="120">
        <f>(幕後結果!$AB$2+幕後結果!$AB$4*幕後結果_最佳化!$N1309)*12/3</f>
        <v>0.32273007907774026</v>
      </c>
      <c r="AA308" s="120">
        <f>(幕後結果!$AC$2+幕後結果!$AC$4*幕後結果_最佳化!$O1309)*12/3</f>
        <v>2.5449146243411835</v>
      </c>
      <c r="AB308" s="120">
        <f>(幕後結果!$AD$2+幕後結果!$AD$4*幕後結果_最佳化!$P1309)*12/3</f>
        <v>-0.26113839261894878</v>
      </c>
      <c r="AC308" s="120">
        <f>(幕後結果!$AE$2+幕後結果!$AE$4*幕後結果_最佳化!$Q1309)*12/3</f>
        <v>-0.43309497751392129</v>
      </c>
      <c r="AD308" s="120">
        <f>(幕後結果!$AF$2+幕後結果!$AF$4*幕後結果_最佳化!$R1309)*12/3</f>
        <v>-1.4540615857199011</v>
      </c>
      <c r="AE308" s="120">
        <f>(幕後結果!$AG$2+幕後結果!$AG$4*幕後結果_最佳化!$S1309)*12/3</f>
        <v>-2.1700461368265245</v>
      </c>
      <c r="AF308" s="120">
        <f>(幕後結果!$AH$2+幕後結果!$AH$4*幕後結果_最佳化!$T1309)*12/3</f>
        <v>1.7664068678086415</v>
      </c>
      <c r="AG308" s="120">
        <f>(幕後結果!$AI$2+幕後結果!$AI$4*幕後結果_最佳化!$U1309)*12/3</f>
        <v>-1.2528802406357569</v>
      </c>
      <c r="AH308" s="120">
        <f>(幕後結果!$AJ$2+幕後結果!$AJ$4*幕後結果_最佳化!$V1309)*12/3</f>
        <v>-4.4092460695183657</v>
      </c>
      <c r="AI308" s="96">
        <f>(幕後結果!$AK$2+幕後結果!$AK$4*幕後結果_最佳化!$W1309)*12/3</f>
        <v>0.27515902127532427</v>
      </c>
      <c r="AJ308" s="56"/>
      <c r="AK308" s="56"/>
      <c r="AL308" s="56"/>
      <c r="AM308" s="104">
        <v>307</v>
      </c>
      <c r="AN308" s="124">
        <f t="shared" si="53"/>
        <v>0.10051109071815363</v>
      </c>
      <c r="AO308" s="124">
        <f t="shared" si="54"/>
        <v>7.5269576682949452E-2</v>
      </c>
      <c r="AP308" s="124">
        <f t="shared" si="55"/>
        <v>0.20545909253144587</v>
      </c>
      <c r="AQ308" s="124">
        <f t="shared" si="56"/>
        <v>3.3920183700837811E-2</v>
      </c>
      <c r="AR308" s="124">
        <f t="shared" si="57"/>
        <v>0.19493428475237787</v>
      </c>
      <c r="AS308" s="124">
        <f t="shared" si="58"/>
        <v>0.13890888822960062</v>
      </c>
      <c r="AT308" s="124">
        <f t="shared" si="59"/>
        <v>1.6232273795685294E-2</v>
      </c>
      <c r="AU308" s="124">
        <f t="shared" si="60"/>
        <v>3.9764862267201044E-2</v>
      </c>
      <c r="AV308" s="124">
        <f t="shared" si="61"/>
        <v>8.5619653393604514E-2</v>
      </c>
      <c r="AW308" s="124">
        <f t="shared" si="62"/>
        <v>0.10938009392814384</v>
      </c>
      <c r="AX308" s="124">
        <f t="shared" si="63"/>
        <v>0.99999999999999989</v>
      </c>
      <c r="AY308" s="124">
        <f>SUMPRODUCT(AN308:AW308,幕後結果_最佳化!$Z$1005:$AI$1005)</f>
        <v>-0.35613318253047843</v>
      </c>
      <c r="AZ308" s="124">
        <f>(SUMPRODUCT(AN308:AW308,MMULT(AN308:AW308,幕後結果!$AB$9:$AK$18)))*252</f>
        <v>8.5106747016211209E-2</v>
      </c>
      <c r="BA308" s="124">
        <f t="shared" si="64"/>
        <v>0.29173060692394143</v>
      </c>
      <c r="BB308" s="119">
        <f t="shared" si="65"/>
        <v>-1.3678139113957022</v>
      </c>
      <c r="BC308" s="56"/>
      <c r="BD308" s="56"/>
    </row>
    <row r="309" spans="1:56">
      <c r="A309" s="91">
        <v>308</v>
      </c>
      <c r="B309" s="120">
        <v>0.65656843430542411</v>
      </c>
      <c r="C309" s="120">
        <v>0.85644733192760913</v>
      </c>
      <c r="D309" s="120">
        <v>0.15755265453127976</v>
      </c>
      <c r="E309" s="120">
        <v>6.1909423667762198E-2</v>
      </c>
      <c r="F309" s="120">
        <v>0.38612601229482024</v>
      </c>
      <c r="G309" s="120">
        <v>0.37918705060455049</v>
      </c>
      <c r="H309" s="120">
        <v>0.83172147114156991</v>
      </c>
      <c r="I309" s="120">
        <v>0.6344179289729619</v>
      </c>
      <c r="J309" s="120">
        <v>0.21677556735322145</v>
      </c>
      <c r="K309" s="100">
        <v>0.50329543626962803</v>
      </c>
      <c r="L309" s="101"/>
      <c r="M309" s="102">
        <v>308</v>
      </c>
      <c r="N309" s="123">
        <v>0.40311567275649179</v>
      </c>
      <c r="O309" s="123">
        <v>1.0644931936012922</v>
      </c>
      <c r="P309" s="123">
        <v>-1.0045671766270965</v>
      </c>
      <c r="Q309" s="123">
        <v>-1.5389403990243409</v>
      </c>
      <c r="R309" s="123">
        <v>-0.28943041252067098</v>
      </c>
      <c r="S309" s="123">
        <v>-0.30761658180774104</v>
      </c>
      <c r="T309" s="123">
        <v>0.960990274853049</v>
      </c>
      <c r="U309" s="120">
        <v>0.34357737510120223</v>
      </c>
      <c r="V309" s="120">
        <v>-0.78312938877913318</v>
      </c>
      <c r="W309" s="94">
        <v>8.260527674397361E-3</v>
      </c>
      <c r="X309" s="56"/>
      <c r="Y309" s="95">
        <v>308</v>
      </c>
      <c r="Z309" s="120">
        <f>(幕後結果!$AB$2+幕後結果!$AB$4*幕後結果_最佳化!$N1310)*12/3</f>
        <v>0.45219809856499155</v>
      </c>
      <c r="AA309" s="120">
        <f>(幕後結果!$AC$2+幕後結果!$AC$4*幕後結果_最佳化!$O1310)*12/3</f>
        <v>2.7863679871442351</v>
      </c>
      <c r="AB309" s="120">
        <f>(幕後結果!$AD$2+幕後結果!$AD$4*幕後結果_最佳化!$P1310)*12/3</f>
        <v>-0.97589193189942203</v>
      </c>
      <c r="AC309" s="120">
        <f>(幕後結果!$AE$2+幕後結果!$AE$4*幕後結果_最佳化!$Q1310)*12/3</f>
        <v>-0.73439817028017107</v>
      </c>
      <c r="AD309" s="120">
        <f>(幕後結果!$AF$2+幕後結果!$AF$4*幕後結果_最佳化!$R1310)*12/3</f>
        <v>-0.79616737337539289</v>
      </c>
      <c r="AE309" s="120">
        <f>(幕後結果!$AG$2+幕後結果!$AG$4*幕後結果_最佳化!$S1310)*12/3</f>
        <v>-0.96324585977802302</v>
      </c>
      <c r="AF309" s="120">
        <f>(幕後結果!$AH$2+幕後結果!$AH$4*幕後結果_最佳化!$T1310)*12/3</f>
        <v>0.97359744470697385</v>
      </c>
      <c r="AG309" s="120">
        <f>(幕後結果!$AI$2+幕後結果!$AI$4*幕後結果_最佳化!$U1310)*12/3</f>
        <v>-0.3746154204401948</v>
      </c>
      <c r="AH309" s="120">
        <f>(幕後結果!$AJ$2+幕後結果!$AJ$4*幕後結果_最佳化!$V1310)*12/3</f>
        <v>-3.2564516480405459</v>
      </c>
      <c r="AI309" s="96">
        <f>(幕後結果!$AK$2+幕後結果!$AK$4*幕後結果_最佳化!$W1310)*12/3</f>
        <v>0.75638737781546028</v>
      </c>
      <c r="AJ309" s="56"/>
      <c r="AK309" s="56"/>
      <c r="AL309" s="56"/>
      <c r="AM309" s="104">
        <v>308</v>
      </c>
      <c r="AN309" s="124">
        <f t="shared" si="53"/>
        <v>0.13606607776038243</v>
      </c>
      <c r="AO309" s="124">
        <f t="shared" si="54"/>
        <v>0.13364500827551296</v>
      </c>
      <c r="AP309" s="124">
        <f t="shared" si="55"/>
        <v>9.2550414006699637E-4</v>
      </c>
      <c r="AQ309" s="124">
        <f t="shared" si="56"/>
        <v>0.11448893627648841</v>
      </c>
      <c r="AR309" s="124">
        <f t="shared" si="57"/>
        <v>0.18159024250260991</v>
      </c>
      <c r="AS309" s="124">
        <f t="shared" si="58"/>
        <v>6.8461305631588323E-2</v>
      </c>
      <c r="AT309" s="124">
        <f t="shared" si="59"/>
        <v>0.15067786397179664</v>
      </c>
      <c r="AU309" s="124">
        <f t="shared" si="60"/>
        <v>0.15816797573994615</v>
      </c>
      <c r="AV309" s="124">
        <f t="shared" si="61"/>
        <v>2.8519407053944103E-2</v>
      </c>
      <c r="AW309" s="124">
        <f t="shared" si="62"/>
        <v>2.745767864766421E-2</v>
      </c>
      <c r="AX309" s="124">
        <f t="shared" si="63"/>
        <v>1</v>
      </c>
      <c r="AY309" s="124">
        <f>SUMPRODUCT(AN309:AW309,幕後結果_最佳化!$Z$1005:$AI$1005)</f>
        <v>5.8949600132782103E-2</v>
      </c>
      <c r="AZ309" s="124">
        <f>(SUMPRODUCT(AN309:AW309,MMULT(AN309:AW309,幕後結果!$AB$9:$AK$18)))*252</f>
        <v>5.2013000330108083E-2</v>
      </c>
      <c r="BA309" s="124">
        <f t="shared" si="64"/>
        <v>0.22806358834787302</v>
      </c>
      <c r="BB309" s="119">
        <f t="shared" si="65"/>
        <v>7.0373356172494794E-2</v>
      </c>
      <c r="BC309" s="56"/>
      <c r="BD309" s="56"/>
    </row>
    <row r="310" spans="1:56">
      <c r="A310" s="91">
        <v>309</v>
      </c>
      <c r="B310" s="120">
        <v>0.18785900662419275</v>
      </c>
      <c r="C310" s="120">
        <v>0.16675080789504082</v>
      </c>
      <c r="D310" s="120">
        <v>0.70015035099363154</v>
      </c>
      <c r="E310" s="120">
        <v>7.4979973092868413E-2</v>
      </c>
      <c r="F310" s="120">
        <v>0.20157461322895398</v>
      </c>
      <c r="G310" s="120">
        <v>0.73429625136905319</v>
      </c>
      <c r="H310" s="120">
        <v>0.28047246650088775</v>
      </c>
      <c r="I310" s="120">
        <v>0.86311558947572586</v>
      </c>
      <c r="J310" s="120">
        <v>0.95114481568218689</v>
      </c>
      <c r="K310" s="100">
        <v>8.0190267250675129E-2</v>
      </c>
      <c r="L310" s="101"/>
      <c r="M310" s="102">
        <v>309</v>
      </c>
      <c r="N310" s="123">
        <v>-0.88581353834742238</v>
      </c>
      <c r="O310" s="123">
        <v>-0.96708485523576482</v>
      </c>
      <c r="P310" s="123">
        <v>0.52483298680109158</v>
      </c>
      <c r="Q310" s="123">
        <v>-1.4396729628466727</v>
      </c>
      <c r="R310" s="123">
        <v>-0.83601009051355724</v>
      </c>
      <c r="S310" s="123">
        <v>0.62585889583905696</v>
      </c>
      <c r="T310" s="123">
        <v>-0.58143853412998869</v>
      </c>
      <c r="U310" s="120">
        <v>1.0944245513137967</v>
      </c>
      <c r="V310" s="120">
        <v>1.6560565436047363</v>
      </c>
      <c r="W310" s="94">
        <v>-1.4037928809621709</v>
      </c>
      <c r="X310" s="56"/>
      <c r="Y310" s="95">
        <v>309</v>
      </c>
      <c r="Z310" s="120">
        <f>(幕後結果!$AB$2+幕後結果!$AB$4*幕後結果_最佳化!$N1311)*12/3</f>
        <v>-1.1480724750399112</v>
      </c>
      <c r="AA310" s="120">
        <f>(幕後結果!$AC$2+幕後結果!$AC$4*幕後結果_最佳化!$O1311)*12/3</f>
        <v>-0.16115015240219166</v>
      </c>
      <c r="AB310" s="120">
        <f>(幕後結果!$AD$2+幕後結果!$AD$4*幕後結果_最佳化!$P1311)*12/3</f>
        <v>-1.6146416404438082</v>
      </c>
      <c r="AC310" s="120">
        <f>(幕後結果!$AE$2+幕後結果!$AE$4*幕後結果_最佳化!$Q1311)*12/3</f>
        <v>-1.0678214234617434</v>
      </c>
      <c r="AD310" s="120">
        <f>(幕後結果!$AF$2+幕後結果!$AF$4*幕後結果_最佳化!$R1311)*12/3</f>
        <v>-1.477647911378865</v>
      </c>
      <c r="AE310" s="120">
        <f>(幕後結果!$AG$2+幕後結果!$AG$4*幕後結果_最佳化!$S1311)*12/3</f>
        <v>-0.67608794650255122</v>
      </c>
      <c r="AF310" s="120">
        <f>(幕後結果!$AH$2+幕後結果!$AH$4*幕後結果_最佳化!$T1311)*12/3</f>
        <v>-0.81468597266920595</v>
      </c>
      <c r="AG310" s="120">
        <f>(幕後結果!$AI$2+幕後結果!$AI$4*幕後結果_最佳化!$U1311)*12/3</f>
        <v>-0.11060819009202009</v>
      </c>
      <c r="AH310" s="120">
        <f>(幕後結果!$AJ$2+幕後結果!$AJ$4*幕後結果_最佳化!$V1311)*12/3</f>
        <v>0.47256617394765321</v>
      </c>
      <c r="AI310" s="96">
        <f>(幕後結果!$AK$2+幕後結果!$AK$4*幕後結果_最佳化!$W1311)*12/3</f>
        <v>-0.13464322560041986</v>
      </c>
      <c r="AJ310" s="56"/>
      <c r="AK310" s="56"/>
      <c r="AL310" s="56"/>
      <c r="AM310" s="104">
        <v>309</v>
      </c>
      <c r="AN310" s="124">
        <f t="shared" si="53"/>
        <v>7.8501806876546065E-2</v>
      </c>
      <c r="AO310" s="124">
        <f t="shared" si="54"/>
        <v>2.6745265557550846E-2</v>
      </c>
      <c r="AP310" s="124">
        <f t="shared" si="55"/>
        <v>2.889623053948253E-2</v>
      </c>
      <c r="AQ310" s="124">
        <f t="shared" si="56"/>
        <v>0.24013917696278278</v>
      </c>
      <c r="AR310" s="124">
        <f t="shared" si="57"/>
        <v>1.9772072460668526E-2</v>
      </c>
      <c r="AS310" s="124">
        <f t="shared" si="58"/>
        <v>0.22916783344702646</v>
      </c>
      <c r="AT310" s="124">
        <f t="shared" si="59"/>
        <v>0.11616767302974711</v>
      </c>
      <c r="AU310" s="124">
        <f t="shared" si="60"/>
        <v>9.1809926327322794E-2</v>
      </c>
      <c r="AV310" s="124">
        <f t="shared" si="61"/>
        <v>3.27909569998346E-2</v>
      </c>
      <c r="AW310" s="124">
        <f t="shared" si="62"/>
        <v>0.13600905779903824</v>
      </c>
      <c r="AX310" s="124">
        <f t="shared" si="63"/>
        <v>0.99999999999999989</v>
      </c>
      <c r="AY310" s="124">
        <f>SUMPRODUCT(AN310:AW310,幕後結果_最佳化!$Z$1005:$AI$1005)</f>
        <v>-4.8346112561844387E-2</v>
      </c>
      <c r="AZ310" s="124">
        <f>(SUMPRODUCT(AN310:AW310,MMULT(AN310:AW310,幕後結果!$AB$9:$AK$18)))*252</f>
        <v>5.6870692582244038E-2</v>
      </c>
      <c r="BA310" s="124">
        <f t="shared" si="64"/>
        <v>0.2384757693818054</v>
      </c>
      <c r="BB310" s="119">
        <f t="shared" si="65"/>
        <v>-0.38262215401748928</v>
      </c>
      <c r="BC310" s="56"/>
      <c r="BD310" s="56"/>
    </row>
    <row r="311" spans="1:56">
      <c r="A311" s="91">
        <v>310</v>
      </c>
      <c r="B311" s="120">
        <v>0.77996559466295912</v>
      </c>
      <c r="C311" s="120">
        <v>0.28929631877390416</v>
      </c>
      <c r="D311" s="120">
        <v>0.81688504211289548</v>
      </c>
      <c r="E311" s="120">
        <v>0.77183575527964532</v>
      </c>
      <c r="F311" s="120">
        <v>6.6679641785919452E-2</v>
      </c>
      <c r="G311" s="120">
        <v>0.19931546528876876</v>
      </c>
      <c r="H311" s="120">
        <v>2.9712485799713528E-2</v>
      </c>
      <c r="I311" s="120">
        <v>0.97348181826251889</v>
      </c>
      <c r="J311" s="120">
        <v>0.29507164464260072</v>
      </c>
      <c r="K311" s="100">
        <v>0.29976818547746698</v>
      </c>
      <c r="L311" s="101"/>
      <c r="M311" s="102">
        <v>310</v>
      </c>
      <c r="N311" s="123">
        <v>0.7720770218915417</v>
      </c>
      <c r="O311" s="123">
        <v>-0.55544161093725641</v>
      </c>
      <c r="P311" s="123">
        <v>0.90355782026383213</v>
      </c>
      <c r="Q311" s="123">
        <v>0.74490609636622751</v>
      </c>
      <c r="R311" s="123">
        <v>-1.5009856098631982</v>
      </c>
      <c r="S311" s="123">
        <v>-0.84406885465146531</v>
      </c>
      <c r="T311" s="123">
        <v>-1.8850360445150245</v>
      </c>
      <c r="U311" s="120">
        <v>1.9346247265993761</v>
      </c>
      <c r="V311" s="120">
        <v>-0.53862839706770504</v>
      </c>
      <c r="W311" s="94">
        <v>-0.52506735193416931</v>
      </c>
      <c r="X311" s="56"/>
      <c r="Y311" s="95">
        <v>310</v>
      </c>
      <c r="Z311" s="120">
        <f>(幕後結果!$AB$2+幕後結果!$AB$4*幕後結果_最佳化!$N1312)*12/3</f>
        <v>0.91028220801945847</v>
      </c>
      <c r="AA311" s="120">
        <f>(幕後結果!$AC$2+幕後結果!$AC$4*幕後結果_最佳化!$O1312)*12/3</f>
        <v>1.3565466007447069</v>
      </c>
      <c r="AB311" s="120">
        <f>(幕後結果!$AD$2+幕後結果!$AD$4*幕後結果_最佳化!$P1312)*12/3</f>
        <v>0.75029480396048742</v>
      </c>
      <c r="AC311" s="120">
        <f>(幕後結果!$AE$2+幕後結果!$AE$4*幕後結果_最佳化!$Q1312)*12/3</f>
        <v>1.3206535350208481</v>
      </c>
      <c r="AD311" s="120">
        <f>(幕後結果!$AF$2+幕後結果!$AF$4*幕後結果_最佳化!$R1312)*12/3</f>
        <v>-1.2452165371018269</v>
      </c>
      <c r="AE311" s="120">
        <f>(幕後結果!$AG$2+幕後結果!$AG$4*幕後結果_最佳化!$S1312)*12/3</f>
        <v>-1.7040321782099006</v>
      </c>
      <c r="AF311" s="120">
        <f>(幕後結果!$AH$2+幕後結果!$AH$4*幕後結果_最佳化!$T1312)*12/3</f>
        <v>-1.0829023067457935</v>
      </c>
      <c r="AG311" s="120">
        <f>(幕後結果!$AI$2+幕後結果!$AI$4*幕後結果_最佳化!$U1312)*12/3</f>
        <v>0.31763167805176162</v>
      </c>
      <c r="AH311" s="120">
        <f>(幕後結果!$AJ$2+幕後結果!$AJ$4*幕後結果_最佳化!$V1312)*12/3</f>
        <v>-2.1973842849072076</v>
      </c>
      <c r="AI311" s="96">
        <f>(幕後結果!$AK$2+幕後結果!$AK$4*幕後結果_最佳化!$W1312)*12/3</f>
        <v>0.5315432850858639</v>
      </c>
      <c r="AJ311" s="56"/>
      <c r="AK311" s="56"/>
      <c r="AL311" s="56"/>
      <c r="AM311" s="104">
        <v>310</v>
      </c>
      <c r="AN311" s="124">
        <f t="shared" si="53"/>
        <v>5.3360889502838446E-2</v>
      </c>
      <c r="AO311" s="124">
        <f t="shared" si="54"/>
        <v>2.9252644863729148E-2</v>
      </c>
      <c r="AP311" s="124">
        <f t="shared" si="55"/>
        <v>0.11809762219246731</v>
      </c>
      <c r="AQ311" s="124">
        <f t="shared" si="56"/>
        <v>0.19723847040282802</v>
      </c>
      <c r="AR311" s="124">
        <f t="shared" si="57"/>
        <v>0.1008901849184605</v>
      </c>
      <c r="AS311" s="124">
        <f t="shared" si="58"/>
        <v>8.8313965572521691E-2</v>
      </c>
      <c r="AT311" s="124">
        <f t="shared" si="59"/>
        <v>4.9450153111548802E-2</v>
      </c>
      <c r="AU311" s="124">
        <f t="shared" si="60"/>
        <v>0.10866031739165825</v>
      </c>
      <c r="AV311" s="124">
        <f t="shared" si="61"/>
        <v>0.20550784690325949</v>
      </c>
      <c r="AW311" s="124">
        <f t="shared" si="62"/>
        <v>4.9227905140688547E-2</v>
      </c>
      <c r="AX311" s="124">
        <f t="shared" si="63"/>
        <v>1.0000000000000002</v>
      </c>
      <c r="AY311" s="124">
        <f>SUMPRODUCT(AN311:AW311,幕後結果_最佳化!$Z$1005:$AI$1005)</f>
        <v>-0.42419718942613693</v>
      </c>
      <c r="AZ311" s="124">
        <f>(SUMPRODUCT(AN311:AW311,MMULT(AN311:AW311,幕後結果!$AB$9:$AK$18)))*252</f>
        <v>7.277241620909003E-2</v>
      </c>
      <c r="BA311" s="124">
        <f t="shared" si="64"/>
        <v>0.26976363025635985</v>
      </c>
      <c r="BB311" s="119">
        <f t="shared" si="65"/>
        <v>-1.7315054256285343</v>
      </c>
      <c r="BC311" s="56"/>
      <c r="BD311" s="56"/>
    </row>
    <row r="312" spans="1:56">
      <c r="A312" s="91">
        <v>311</v>
      </c>
      <c r="B312" s="120">
        <v>1.9863929764039057E-2</v>
      </c>
      <c r="C312" s="120">
        <v>0.7395769975359443</v>
      </c>
      <c r="D312" s="120">
        <v>0.82705994732368127</v>
      </c>
      <c r="E312" s="120">
        <v>0.31619475846758593</v>
      </c>
      <c r="F312" s="120">
        <v>0.58774260433889336</v>
      </c>
      <c r="G312" s="120">
        <v>0.88169122919063359</v>
      </c>
      <c r="H312" s="120">
        <v>0.27263049824074104</v>
      </c>
      <c r="I312" s="120">
        <v>0.53647016110490209</v>
      </c>
      <c r="J312" s="120">
        <v>0.43308189663143759</v>
      </c>
      <c r="K312" s="100">
        <v>0.61422942264183211</v>
      </c>
      <c r="L312" s="101"/>
      <c r="M312" s="102">
        <v>311</v>
      </c>
      <c r="N312" s="123">
        <v>-2.0565673712976396</v>
      </c>
      <c r="O312" s="123">
        <v>0.64204185859914897</v>
      </c>
      <c r="P312" s="123">
        <v>0.94261062074330215</v>
      </c>
      <c r="Q312" s="123">
        <v>-0.47836629741243492</v>
      </c>
      <c r="R312" s="123">
        <v>0.22174192460689665</v>
      </c>
      <c r="S312" s="123">
        <v>1.1834836019003907</v>
      </c>
      <c r="T312" s="123">
        <v>-0.60487659358172052</v>
      </c>
      <c r="U312" s="120">
        <v>9.1544841046252115E-2</v>
      </c>
      <c r="V312" s="120">
        <v>-0.16853324336019421</v>
      </c>
      <c r="W312" s="94">
        <v>0.29035959053089755</v>
      </c>
      <c r="X312" s="56"/>
      <c r="Y312" s="95">
        <v>311</v>
      </c>
      <c r="Z312" s="120">
        <f>(幕後結果!$AB$2+幕後結果!$AB$4*幕後結果_最佳化!$N1313)*12/3</f>
        <v>-2.6016223609958575</v>
      </c>
      <c r="AA312" s="120">
        <f>(幕後結果!$AC$2+幕後結果!$AC$4*幕後結果_最佳化!$O1313)*12/3</f>
        <v>0.72911540353062609</v>
      </c>
      <c r="AB312" s="120">
        <f>(幕後結果!$AD$2+幕後結果!$AD$4*幕後結果_最佳化!$P1313)*12/3</f>
        <v>-1.7821503919310546</v>
      </c>
      <c r="AC312" s="120">
        <f>(幕後結果!$AE$2+幕後結果!$AE$4*幕後結果_最佳化!$Q1313)*12/3</f>
        <v>-0.6068246555503275</v>
      </c>
      <c r="AD312" s="120">
        <f>(幕後結果!$AF$2+幕後結果!$AF$4*幕後結果_最佳化!$R1313)*12/3</f>
        <v>-0.58135090576106374</v>
      </c>
      <c r="AE312" s="120">
        <f>(幕後結果!$AG$2+幕後結果!$AG$4*幕後結果_最佳化!$S1313)*12/3</f>
        <v>-0.11169027405093146</v>
      </c>
      <c r="AF312" s="120">
        <f>(幕後結果!$AH$2+幕後結果!$AH$4*幕後結果_最佳化!$T1313)*12/3</f>
        <v>-0.32616639212891013</v>
      </c>
      <c r="AG312" s="120">
        <f>(幕後結果!$AI$2+幕後結果!$AI$4*幕後結果_最佳化!$U1313)*12/3</f>
        <v>-0.13905077349629585</v>
      </c>
      <c r="AH312" s="120">
        <f>(幕後結果!$AJ$2+幕後結果!$AJ$4*幕後結果_最佳化!$V1313)*12/3</f>
        <v>-2.1744369837640058</v>
      </c>
      <c r="AI312" s="96">
        <f>(幕後結果!$AK$2+幕後結果!$AK$4*幕後結果_最佳化!$W1313)*12/3</f>
        <v>0.79690305754697999</v>
      </c>
      <c r="AJ312" s="56"/>
      <c r="AK312" s="56"/>
      <c r="AL312" s="56"/>
      <c r="AM312" s="104">
        <v>311</v>
      </c>
      <c r="AN312" s="124">
        <f t="shared" si="53"/>
        <v>0.17463308885650897</v>
      </c>
      <c r="AO312" s="124">
        <f t="shared" si="54"/>
        <v>3.7488569926939358E-2</v>
      </c>
      <c r="AP312" s="124">
        <f t="shared" si="55"/>
        <v>9.3431796219195801E-3</v>
      </c>
      <c r="AQ312" s="124">
        <f t="shared" si="56"/>
        <v>8.4590094398474508E-2</v>
      </c>
      <c r="AR312" s="124">
        <f t="shared" si="57"/>
        <v>5.6224461916871624E-2</v>
      </c>
      <c r="AS312" s="124">
        <f t="shared" si="58"/>
        <v>0.11834890120396613</v>
      </c>
      <c r="AT312" s="124">
        <f t="shared" si="59"/>
        <v>0.19066724954316028</v>
      </c>
      <c r="AU312" s="124">
        <f t="shared" si="60"/>
        <v>0.21012787116373863</v>
      </c>
      <c r="AV312" s="124">
        <f t="shared" si="61"/>
        <v>5.949988182362493E-2</v>
      </c>
      <c r="AW312" s="124">
        <f t="shared" si="62"/>
        <v>5.9076701544795947E-2</v>
      </c>
      <c r="AX312" s="124">
        <f t="shared" si="63"/>
        <v>1</v>
      </c>
      <c r="AY312" s="124">
        <f>SUMPRODUCT(AN312:AW312,幕後結果_最佳化!$Z$1005:$AI$1005)</f>
        <v>-0.10999571313112905</v>
      </c>
      <c r="AZ312" s="124">
        <f>(SUMPRODUCT(AN312:AW312,MMULT(AN312:AW312,幕後結果!$AB$9:$AK$18)))*252</f>
        <v>5.3506189213440164E-2</v>
      </c>
      <c r="BA312" s="124">
        <f t="shared" si="64"/>
        <v>0.23131404888903778</v>
      </c>
      <c r="BB312" s="119">
        <f t="shared" si="65"/>
        <v>-0.66098757885853132</v>
      </c>
      <c r="BC312" s="56"/>
      <c r="BD312" s="56"/>
    </row>
    <row r="313" spans="1:56">
      <c r="A313" s="91">
        <v>312</v>
      </c>
      <c r="B313" s="120">
        <v>0.93880319555955927</v>
      </c>
      <c r="C313" s="120">
        <v>0.12796180251511946</v>
      </c>
      <c r="D313" s="120">
        <v>0.69925112107808207</v>
      </c>
      <c r="E313" s="120">
        <v>0.32196707917711387</v>
      </c>
      <c r="F313" s="120">
        <v>0.54254952536967815</v>
      </c>
      <c r="G313" s="120">
        <v>5.5737271140521294E-3</v>
      </c>
      <c r="H313" s="120">
        <v>0.21835524494792935</v>
      </c>
      <c r="I313" s="120">
        <v>0.22840468050651785</v>
      </c>
      <c r="J313" s="120">
        <v>0.35916670976073717</v>
      </c>
      <c r="K313" s="100">
        <v>0.43280336788414808</v>
      </c>
      <c r="L313" s="101"/>
      <c r="M313" s="102">
        <v>312</v>
      </c>
      <c r="N313" s="123">
        <v>1.5448042918066174</v>
      </c>
      <c r="O313" s="123">
        <v>-1.136078756177749</v>
      </c>
      <c r="P313" s="123">
        <v>0.52224787309234266</v>
      </c>
      <c r="Q313" s="123">
        <v>-0.46220522263780234</v>
      </c>
      <c r="R313" s="123">
        <v>0.1068588624619993</v>
      </c>
      <c r="S313" s="123">
        <v>-2.5380421982160692</v>
      </c>
      <c r="T313" s="123">
        <v>-0.77776003935629434</v>
      </c>
      <c r="U313" s="120">
        <v>-0.74411094057085558</v>
      </c>
      <c r="V313" s="120">
        <v>-0.36068703268521357</v>
      </c>
      <c r="W313" s="94">
        <v>-0.16924143964696559</v>
      </c>
      <c r="X313" s="56"/>
      <c r="Y313" s="95">
        <v>312</v>
      </c>
      <c r="Z313" s="120">
        <f>(幕後結果!$AB$2+幕後結果!$AB$4*幕後結果_最佳化!$N1314)*12/3</f>
        <v>1.8696620566676829</v>
      </c>
      <c r="AA313" s="120">
        <f>(幕後結果!$AC$2+幕後結果!$AC$4*幕後結果_最佳化!$O1314)*12/3</f>
        <v>1.26613838583912</v>
      </c>
      <c r="AB313" s="120">
        <f>(幕後結果!$AD$2+幕後結果!$AD$4*幕後結果_最佳化!$P1314)*12/3</f>
        <v>0.94955250080235876</v>
      </c>
      <c r="AC313" s="120">
        <f>(幕後結果!$AE$2+幕後結果!$AE$4*幕後結果_最佳化!$Q1314)*12/3</f>
        <v>0.51720840540967061</v>
      </c>
      <c r="AD313" s="120">
        <f>(幕後結果!$AF$2+幕後結果!$AF$4*幕後結果_最佳化!$R1314)*12/3</f>
        <v>-0.49043017494557684</v>
      </c>
      <c r="AE313" s="120">
        <f>(幕後結果!$AG$2+幕後結果!$AG$4*幕後結果_最佳化!$S1314)*12/3</f>
        <v>-2.8634840690003198</v>
      </c>
      <c r="AF313" s="120">
        <f>(幕後結果!$AH$2+幕後結果!$AH$4*幕後結果_最佳化!$T1314)*12/3</f>
        <v>-0.61543753369435894</v>
      </c>
      <c r="AG313" s="120">
        <f>(幕後結果!$AI$2+幕後結果!$AI$4*幕後結果_最佳化!$U1314)*12/3</f>
        <v>-0.83383871602736714</v>
      </c>
      <c r="AH313" s="120">
        <f>(幕後結果!$AJ$2+幕後結果!$AJ$4*幕後結果_最佳化!$V1314)*12/3</f>
        <v>-1.979559072818158</v>
      </c>
      <c r="AI313" s="96">
        <f>(幕後結果!$AK$2+幕後結果!$AK$4*幕後結果_最佳化!$W1314)*12/3</f>
        <v>0.30488949370895063</v>
      </c>
      <c r="AJ313" s="56"/>
      <c r="AK313" s="56"/>
      <c r="AL313" s="56"/>
      <c r="AM313" s="104">
        <v>312</v>
      </c>
      <c r="AN313" s="124">
        <f t="shared" si="53"/>
        <v>3.9334704934643611E-2</v>
      </c>
      <c r="AO313" s="124">
        <f t="shared" si="54"/>
        <v>0.13883632387473524</v>
      </c>
      <c r="AP313" s="124">
        <f t="shared" si="55"/>
        <v>9.0552987714243582E-3</v>
      </c>
      <c r="AQ313" s="124">
        <f t="shared" si="56"/>
        <v>0.2406791678693278</v>
      </c>
      <c r="AR313" s="124">
        <f t="shared" si="57"/>
        <v>5.9699636880783814E-2</v>
      </c>
      <c r="AS313" s="124">
        <f t="shared" si="58"/>
        <v>5.8042332551065928E-3</v>
      </c>
      <c r="AT313" s="124">
        <f t="shared" si="59"/>
        <v>0.11611085855300984</v>
      </c>
      <c r="AU313" s="124">
        <f t="shared" si="60"/>
        <v>9.5402196330713993E-2</v>
      </c>
      <c r="AV313" s="124">
        <f t="shared" si="61"/>
        <v>6.29110869082143E-2</v>
      </c>
      <c r="AW313" s="124">
        <f t="shared" si="62"/>
        <v>0.23216649262204039</v>
      </c>
      <c r="AX313" s="124">
        <f t="shared" si="63"/>
        <v>1</v>
      </c>
      <c r="AY313" s="124">
        <f>SUMPRODUCT(AN313:AW313,幕後結果_最佳化!$Z$1005:$AI$1005)</f>
        <v>0.31833025064598913</v>
      </c>
      <c r="AZ313" s="124">
        <f>(SUMPRODUCT(AN313:AW313,MMULT(AN313:AW313,幕後結果!$AB$9:$AK$18)))*252</f>
        <v>4.7698486829538304E-2</v>
      </c>
      <c r="BA313" s="124">
        <f t="shared" si="64"/>
        <v>0.2183998324851425</v>
      </c>
      <c r="BB313" s="119">
        <f t="shared" si="65"/>
        <v>1.2611284885702756</v>
      </c>
      <c r="BC313" s="56"/>
      <c r="BD313" s="56"/>
    </row>
    <row r="314" spans="1:56">
      <c r="A314" s="91">
        <v>313</v>
      </c>
      <c r="B314" s="120">
        <v>0.57227446086854661</v>
      </c>
      <c r="C314" s="120">
        <v>0.1927547127130147</v>
      </c>
      <c r="D314" s="120">
        <v>0.84686582512034625</v>
      </c>
      <c r="E314" s="120">
        <v>2.9766177450869735E-2</v>
      </c>
      <c r="F314" s="120">
        <v>0.96242810962004133</v>
      </c>
      <c r="G314" s="120">
        <v>0.65177103902864264</v>
      </c>
      <c r="H314" s="120">
        <v>0.51236493555301155</v>
      </c>
      <c r="I314" s="120">
        <v>0.11848018796175275</v>
      </c>
      <c r="J314" s="120">
        <v>0.12170001550676379</v>
      </c>
      <c r="K314" s="100">
        <v>0.42729371280040507</v>
      </c>
      <c r="L314" s="101"/>
      <c r="M314" s="102">
        <v>313</v>
      </c>
      <c r="N314" s="123">
        <v>0.18216775382332906</v>
      </c>
      <c r="O314" s="123">
        <v>-0.86778978081387892</v>
      </c>
      <c r="P314" s="123">
        <v>1.0230835378147489</v>
      </c>
      <c r="Q314" s="123">
        <v>-1.8842412152217916</v>
      </c>
      <c r="R314" s="123">
        <v>1.7795857454102426</v>
      </c>
      <c r="S314" s="123">
        <v>0.39010633044143511</v>
      </c>
      <c r="T314" s="123">
        <v>3.099926116727323E-2</v>
      </c>
      <c r="U314" s="120">
        <v>-1.1826185032988163</v>
      </c>
      <c r="V314" s="120">
        <v>-1.1665304838643753</v>
      </c>
      <c r="W314" s="94">
        <v>-0.18326840253847168</v>
      </c>
      <c r="X314" s="56"/>
      <c r="Y314" s="95">
        <v>313</v>
      </c>
      <c r="Z314" s="120">
        <f>(幕後結果!$AB$2+幕後結果!$AB$4*幕後結果_最佳化!$N1315)*12/3</f>
        <v>0.17788012212223692</v>
      </c>
      <c r="AA314" s="120">
        <f>(幕後結果!$AC$2+幕後結果!$AC$4*幕後結果_最佳化!$O1315)*12/3</f>
        <v>0.64521241124387407</v>
      </c>
      <c r="AB314" s="120">
        <f>(幕後結果!$AD$2+幕後結果!$AD$4*幕後結果_最佳化!$P1315)*12/3</f>
        <v>0.10618339517151643</v>
      </c>
      <c r="AC314" s="120">
        <f>(幕後結果!$AE$2+幕後結果!$AE$4*幕後結果_最佳化!$Q1315)*12/3</f>
        <v>-1.1492620379742808</v>
      </c>
      <c r="AD314" s="120">
        <f>(幕後結果!$AF$2+幕後結果!$AF$4*幕後結果_最佳化!$R1315)*12/3</f>
        <v>0.14268375321654642</v>
      </c>
      <c r="AE314" s="120">
        <f>(幕後結果!$AG$2+幕後結果!$AG$4*幕後結果_最佳化!$S1315)*12/3</f>
        <v>0.18083674162397112</v>
      </c>
      <c r="AF314" s="120">
        <f>(幕後結果!$AH$2+幕後結果!$AH$4*幕後結果_最佳化!$T1315)*12/3</f>
        <v>0.14708702618970648</v>
      </c>
      <c r="AG314" s="120">
        <f>(幕後結果!$AI$2+幕後結果!$AI$4*幕後結果_最佳化!$U1315)*12/3</f>
        <v>-0.76378416991697617</v>
      </c>
      <c r="AH314" s="120">
        <f>(幕後結果!$AJ$2+幕後結果!$AJ$4*幕後結果_最佳化!$V1315)*12/3</f>
        <v>-2.2226276841517891</v>
      </c>
      <c r="AI314" s="96">
        <f>(幕後結果!$AK$2+幕後結果!$AK$4*幕後結果_最佳化!$W1315)*12/3</f>
        <v>0.45435975744989809</v>
      </c>
      <c r="AJ314" s="56"/>
      <c r="AK314" s="56"/>
      <c r="AL314" s="56"/>
      <c r="AM314" s="104">
        <v>313</v>
      </c>
      <c r="AN314" s="124">
        <f t="shared" si="53"/>
        <v>9.6675936552134467E-2</v>
      </c>
      <c r="AO314" s="124">
        <f t="shared" si="54"/>
        <v>2.0853389858098866E-2</v>
      </c>
      <c r="AP314" s="124">
        <f t="shared" si="55"/>
        <v>3.9069569348972322E-2</v>
      </c>
      <c r="AQ314" s="124">
        <f t="shared" si="56"/>
        <v>0.12672819237781627</v>
      </c>
      <c r="AR314" s="124">
        <f t="shared" si="57"/>
        <v>0.14343319449971625</v>
      </c>
      <c r="AS314" s="124">
        <f t="shared" si="58"/>
        <v>0.14513902817385749</v>
      </c>
      <c r="AT314" s="124">
        <f t="shared" si="59"/>
        <v>0.15220749864756952</v>
      </c>
      <c r="AU314" s="124">
        <f t="shared" si="60"/>
        <v>2.6533275131928385E-3</v>
      </c>
      <c r="AV314" s="124">
        <f t="shared" si="61"/>
        <v>0.16084433080252908</v>
      </c>
      <c r="AW314" s="124">
        <f t="shared" si="62"/>
        <v>0.11239553222611276</v>
      </c>
      <c r="AX314" s="124">
        <f t="shared" si="63"/>
        <v>0.99999999999999978</v>
      </c>
      <c r="AY314" s="124">
        <f>SUMPRODUCT(AN314:AW314,幕後結果_最佳化!$Z$1005:$AI$1005)</f>
        <v>-0.28662520473688652</v>
      </c>
      <c r="AZ314" s="124">
        <f>(SUMPRODUCT(AN314:AW314,MMULT(AN314:AW314,幕後結果!$AB$9:$AK$18)))*252</f>
        <v>6.7704334847893538E-2</v>
      </c>
      <c r="BA314" s="124">
        <f t="shared" si="64"/>
        <v>0.26020056657873275</v>
      </c>
      <c r="BB314" s="119">
        <f t="shared" si="65"/>
        <v>-1.2664276987159333</v>
      </c>
      <c r="BC314" s="56"/>
      <c r="BD314" s="56"/>
    </row>
    <row r="315" spans="1:56">
      <c r="A315" s="91">
        <v>314</v>
      </c>
      <c r="B315" s="120">
        <v>0.17766188370787761</v>
      </c>
      <c r="C315" s="120">
        <v>0.95134459262051352</v>
      </c>
      <c r="D315" s="120">
        <v>0.3200911511512976</v>
      </c>
      <c r="E315" s="120">
        <v>0.74349230069746408</v>
      </c>
      <c r="F315" s="120">
        <v>0.67945553165440109</v>
      </c>
      <c r="G315" s="120">
        <v>0.18324609530360636</v>
      </c>
      <c r="H315" s="120">
        <v>0.96544300661129001</v>
      </c>
      <c r="I315" s="120">
        <v>0.58897991849476261</v>
      </c>
      <c r="J315" s="120">
        <v>0.48518495125098826</v>
      </c>
      <c r="K315" s="100">
        <v>0.5462367471446592</v>
      </c>
      <c r="L315" s="101"/>
      <c r="M315" s="102">
        <v>314</v>
      </c>
      <c r="N315" s="123">
        <v>-0.92431224849217419</v>
      </c>
      <c r="O315" s="123">
        <v>1.6580329555598401</v>
      </c>
      <c r="P315" s="123">
        <v>-0.4674439251524552</v>
      </c>
      <c r="Q315" s="123">
        <v>0.65414964670264664</v>
      </c>
      <c r="R315" s="123">
        <v>0.4661768244766355</v>
      </c>
      <c r="S315" s="123">
        <v>-0.90306350704279192</v>
      </c>
      <c r="T315" s="123">
        <v>1.8176739157956068</v>
      </c>
      <c r="U315" s="120">
        <v>0.22492173163932433</v>
      </c>
      <c r="V315" s="120">
        <v>-3.714435968382318E-2</v>
      </c>
      <c r="W315" s="94">
        <v>0.11615903063222059</v>
      </c>
      <c r="X315" s="56"/>
      <c r="Y315" s="95">
        <v>314</v>
      </c>
      <c r="Z315" s="120">
        <f>(幕後結果!$AB$2+幕後結果!$AB$4*幕後結果_最佳化!$N1316)*12/3</f>
        <v>-1.1958705638997531</v>
      </c>
      <c r="AA315" s="120">
        <f>(幕後結果!$AC$2+幕後結果!$AC$4*幕後結果_最佳化!$O1316)*12/3</f>
        <v>2.5245447950789823</v>
      </c>
      <c r="AB315" s="120">
        <f>(幕後結果!$AD$2+幕後結果!$AD$4*幕後結果_最佳化!$P1316)*12/3</f>
        <v>-1.608581600372484</v>
      </c>
      <c r="AC315" s="120">
        <f>(幕後結果!$AE$2+幕後結果!$AE$4*幕後結果_最佳化!$Q1316)*12/3</f>
        <v>0.75630453881214832</v>
      </c>
      <c r="AD315" s="120">
        <f>(幕後結果!$AF$2+幕後結果!$AF$4*幕後結果_最佳化!$R1316)*12/3</f>
        <v>2.2752095678771289E-2</v>
      </c>
      <c r="AE315" s="120">
        <f>(幕後結果!$AG$2+幕後結果!$AG$4*幕後結果_最佳化!$S1316)*12/3</f>
        <v>-1.9201551272211257</v>
      </c>
      <c r="AF315" s="120">
        <f>(幕後結果!$AH$2+幕後結果!$AH$4*幕後結果_最佳化!$T1316)*12/3</f>
        <v>2.0566335475248683</v>
      </c>
      <c r="AG315" s="120">
        <f>(幕後結果!$AI$2+幕後結果!$AI$4*幕後結果_最佳化!$U1316)*12/3</f>
        <v>-0.11937197545977292</v>
      </c>
      <c r="AH315" s="120">
        <f>(幕後結果!$AJ$2+幕後結果!$AJ$4*幕後結果_最佳化!$V1316)*12/3</f>
        <v>-2.4656743100206597</v>
      </c>
      <c r="AI315" s="96">
        <f>(幕後結果!$AK$2+幕後結果!$AK$4*幕後結果_最佳化!$W1316)*12/3</f>
        <v>1.2166362669321622</v>
      </c>
      <c r="AJ315" s="56"/>
      <c r="AK315" s="56"/>
      <c r="AL315" s="56"/>
      <c r="AM315" s="104">
        <v>314</v>
      </c>
      <c r="AN315" s="124">
        <f t="shared" si="53"/>
        <v>0.12311201599543543</v>
      </c>
      <c r="AO315" s="124">
        <f t="shared" si="54"/>
        <v>9.0639207244523901E-2</v>
      </c>
      <c r="AP315" s="124">
        <f t="shared" si="55"/>
        <v>0.11694822708398982</v>
      </c>
      <c r="AQ315" s="124">
        <f t="shared" si="56"/>
        <v>2.5872240529639445E-2</v>
      </c>
      <c r="AR315" s="124">
        <f t="shared" si="57"/>
        <v>0.12137359943695677</v>
      </c>
      <c r="AS315" s="124">
        <f t="shared" si="58"/>
        <v>0.10543467068721178</v>
      </c>
      <c r="AT315" s="124">
        <f t="shared" si="59"/>
        <v>0.13535035266321796</v>
      </c>
      <c r="AU315" s="124">
        <f t="shared" si="60"/>
        <v>0.13185134043029986</v>
      </c>
      <c r="AV315" s="124">
        <f t="shared" si="61"/>
        <v>3.1364266338372609E-2</v>
      </c>
      <c r="AW315" s="124">
        <f t="shared" si="62"/>
        <v>0.1180540795903525</v>
      </c>
      <c r="AX315" s="124">
        <f t="shared" si="63"/>
        <v>1</v>
      </c>
      <c r="AY315" s="124">
        <f>SUMPRODUCT(AN315:AW315,幕後結果_最佳化!$Z$1005:$AI$1005)</f>
        <v>-8.2512124886287314E-2</v>
      </c>
      <c r="AZ315" s="124">
        <f>(SUMPRODUCT(AN315:AW315,MMULT(AN315:AW315,幕後結果!$AB$9:$AK$18)))*252</f>
        <v>6.3889216672362498E-2</v>
      </c>
      <c r="BA315" s="124">
        <f t="shared" si="64"/>
        <v>0.25276316320295267</v>
      </c>
      <c r="BB315" s="119">
        <f t="shared" si="65"/>
        <v>-0.49616456487209487</v>
      </c>
      <c r="BC315" s="56"/>
      <c r="BD315" s="56"/>
    </row>
    <row r="316" spans="1:56">
      <c r="A316" s="91">
        <v>315</v>
      </c>
      <c r="B316" s="120">
        <v>0.15826626080164896</v>
      </c>
      <c r="C316" s="120">
        <v>0.90582909767379483</v>
      </c>
      <c r="D316" s="120">
        <v>0.96609489444979535</v>
      </c>
      <c r="E316" s="120">
        <v>0.95608801386470499</v>
      </c>
      <c r="F316" s="120">
        <v>0.53569372572009533</v>
      </c>
      <c r="G316" s="120">
        <v>1.1296850798681923E-2</v>
      </c>
      <c r="H316" s="120">
        <v>1.9861750136666245E-2</v>
      </c>
      <c r="I316" s="120">
        <v>8.1844799444630301E-3</v>
      </c>
      <c r="J316" s="120">
        <v>0.59915789860177338</v>
      </c>
      <c r="K316" s="100">
        <v>0.88827150259371224</v>
      </c>
      <c r="L316" s="101"/>
      <c r="M316" s="102">
        <v>315</v>
      </c>
      <c r="N316" s="123">
        <v>-1.0016088983805382</v>
      </c>
      <c r="O316" s="123">
        <v>1.3155003355339498</v>
      </c>
      <c r="P316" s="123">
        <v>1.8262659529366443</v>
      </c>
      <c r="Q316" s="123">
        <v>1.706989670879403</v>
      </c>
      <c r="R316" s="123">
        <v>8.9590607450148893E-2</v>
      </c>
      <c r="S316" s="123">
        <v>-2.2802358933974465</v>
      </c>
      <c r="T316" s="123">
        <v>-2.0566126516720615</v>
      </c>
      <c r="U316" s="120">
        <v>-2.4005834068932712</v>
      </c>
      <c r="V316" s="120">
        <v>0.25116802740208427</v>
      </c>
      <c r="W316" s="94">
        <v>1.2173870316802871</v>
      </c>
      <c r="X316" s="56"/>
      <c r="Y316" s="95">
        <v>315</v>
      </c>
      <c r="Z316" s="120">
        <f>(幕後結果!$AB$2+幕後結果!$AB$4*幕後結果_最佳化!$N1317)*12/3</f>
        <v>-1.2918382502466625</v>
      </c>
      <c r="AA316" s="120">
        <f>(幕後結果!$AC$2+幕後結果!$AC$4*幕後結果_最佳化!$O1317)*12/3</f>
        <v>2.1198576817838752</v>
      </c>
      <c r="AB316" s="120">
        <f>(幕後結果!$AD$2+幕後結果!$AD$4*幕後結果_最佳化!$P1317)*12/3</f>
        <v>0.5651692105842363</v>
      </c>
      <c r="AC316" s="120">
        <f>(幕後結果!$AE$2+幕後結果!$AE$4*幕後結果_最佳化!$Q1317)*12/3</f>
        <v>1.5836512070272155</v>
      </c>
      <c r="AD316" s="120">
        <f>(幕後結果!$AF$2+幕後結果!$AF$4*幕後結果_最佳化!$R1317)*12/3</f>
        <v>-5.6921800957526525E-2</v>
      </c>
      <c r="AE316" s="120">
        <f>(幕後結果!$AG$2+幕後結果!$AG$4*幕後結果_最佳化!$S1317)*12/3</f>
        <v>-3.199106996865527</v>
      </c>
      <c r="AF316" s="120">
        <f>(幕後結果!$AH$2+幕後結果!$AH$4*幕後結果_最佳化!$T1317)*12/3</f>
        <v>-1.1750273355145828</v>
      </c>
      <c r="AG316" s="120">
        <f>(幕後結果!$AI$2+幕後結果!$AI$4*幕後結果_最佳化!$U1317)*12/3</f>
        <v>-1.0273500754903697</v>
      </c>
      <c r="AH316" s="120">
        <f>(幕後結果!$AJ$2+幕後結果!$AJ$4*幕後結果_最佳化!$V1317)*12/3</f>
        <v>-2.3015662057846322</v>
      </c>
      <c r="AI316" s="96">
        <f>(幕後結果!$AK$2+幕後結果!$AK$4*幕後結果_最佳化!$W1317)*12/3</f>
        <v>0.82581296045944408</v>
      </c>
      <c r="AJ316" s="56"/>
      <c r="AK316" s="56"/>
      <c r="AL316" s="56"/>
      <c r="AM316" s="104">
        <v>315</v>
      </c>
      <c r="AN316" s="124">
        <f t="shared" si="53"/>
        <v>0.15725915844395566</v>
      </c>
      <c r="AO316" s="124">
        <f t="shared" si="54"/>
        <v>3.3155689884841084E-2</v>
      </c>
      <c r="AP316" s="124">
        <f t="shared" si="55"/>
        <v>0.13873683443852</v>
      </c>
      <c r="AQ316" s="124">
        <f t="shared" si="56"/>
        <v>8.2605583955739137E-2</v>
      </c>
      <c r="AR316" s="124">
        <f t="shared" si="57"/>
        <v>4.2944849365426398E-2</v>
      </c>
      <c r="AS316" s="124">
        <f t="shared" si="58"/>
        <v>7.2192687169176317E-2</v>
      </c>
      <c r="AT316" s="124">
        <f t="shared" si="59"/>
        <v>8.2461950654030891E-2</v>
      </c>
      <c r="AU316" s="124">
        <f t="shared" si="60"/>
        <v>7.6815887159427609E-2</v>
      </c>
      <c r="AV316" s="124">
        <f t="shared" si="61"/>
        <v>0.15355791606752672</v>
      </c>
      <c r="AW316" s="124">
        <f t="shared" si="62"/>
        <v>0.16026944286135617</v>
      </c>
      <c r="AX316" s="124">
        <f t="shared" si="63"/>
        <v>0.99999999999999989</v>
      </c>
      <c r="AY316" s="124">
        <f>SUMPRODUCT(AN316:AW316,幕後結果_最佳化!$Z$1005:$AI$1005)</f>
        <v>-0.27283438049400216</v>
      </c>
      <c r="AZ316" s="124">
        <f>(SUMPRODUCT(AN316:AW316,MMULT(AN316:AW316,幕後結果!$AB$9:$AK$18)))*252</f>
        <v>7.8593423820023101E-2</v>
      </c>
      <c r="BA316" s="124">
        <f t="shared" si="64"/>
        <v>0.28034518690361548</v>
      </c>
      <c r="BB316" s="119">
        <f t="shared" si="65"/>
        <v>-1.1262343540877473</v>
      </c>
      <c r="BC316" s="56"/>
      <c r="BD316" s="56"/>
    </row>
    <row r="317" spans="1:56">
      <c r="A317" s="91">
        <v>316</v>
      </c>
      <c r="B317" s="120">
        <v>2.3465667249292332E-2</v>
      </c>
      <c r="C317" s="120">
        <v>0.258619641742319</v>
      </c>
      <c r="D317" s="120">
        <v>0.84291585047085515</v>
      </c>
      <c r="E317" s="120">
        <v>0.75950134383229617</v>
      </c>
      <c r="F317" s="120">
        <v>0.36273501994746993</v>
      </c>
      <c r="G317" s="120">
        <v>0.5385263478284521</v>
      </c>
      <c r="H317" s="120">
        <v>0.35758561733086669</v>
      </c>
      <c r="I317" s="120">
        <v>0.59246344317092881</v>
      </c>
      <c r="J317" s="120">
        <v>0.28194196228769086</v>
      </c>
      <c r="K317" s="100">
        <v>0.32115649857082973</v>
      </c>
      <c r="L317" s="101"/>
      <c r="M317" s="102">
        <v>316</v>
      </c>
      <c r="N317" s="123">
        <v>-1.9869193540386547</v>
      </c>
      <c r="O317" s="123">
        <v>-0.6476068224774999</v>
      </c>
      <c r="P317" s="123">
        <v>1.006514169476157</v>
      </c>
      <c r="Q317" s="123">
        <v>0.70469942004743269</v>
      </c>
      <c r="R317" s="123">
        <v>-0.35115770326310969</v>
      </c>
      <c r="S317" s="123">
        <v>9.6721828656604988E-2</v>
      </c>
      <c r="T317" s="123">
        <v>-0.36491985239850966</v>
      </c>
      <c r="U317" s="120">
        <v>0.23388647469708776</v>
      </c>
      <c r="V317" s="120">
        <v>-0.57708220532109322</v>
      </c>
      <c r="W317" s="94">
        <v>-0.46446727935471804</v>
      </c>
      <c r="X317" s="56"/>
      <c r="Y317" s="95">
        <v>316</v>
      </c>
      <c r="Z317" s="120">
        <f>(幕後結果!$AB$2+幕後結果!$AB$4*幕後結果_最佳化!$N1318)*12/3</f>
        <v>-2.5151508375255944</v>
      </c>
      <c r="AA317" s="120">
        <f>(幕後結果!$AC$2+幕後結果!$AC$4*幕後結果_最佳化!$O1318)*12/3</f>
        <v>-0.55685823525303824</v>
      </c>
      <c r="AB317" s="120">
        <f>(幕後結果!$AD$2+幕後結果!$AD$4*幕後結果_最佳化!$P1318)*12/3</f>
        <v>-2.1731594599609512</v>
      </c>
      <c r="AC317" s="120">
        <f>(幕後結果!$AE$2+幕後結果!$AE$4*幕後結果_最佳化!$Q1318)*12/3</f>
        <v>0.45221151905476803</v>
      </c>
      <c r="AD317" s="120">
        <f>(幕後結果!$AF$2+幕後結果!$AF$4*幕後結果_最佳化!$R1318)*12/3</f>
        <v>-0.84147042869731836</v>
      </c>
      <c r="AE317" s="120">
        <f>(幕後結果!$AG$2+幕後結果!$AG$4*幕後結果_最佳化!$S1318)*12/3</f>
        <v>-1.5769558743272405</v>
      </c>
      <c r="AF317" s="120">
        <f>(幕後結果!$AH$2+幕後結果!$AH$4*幕後結果_最佳化!$T1318)*12/3</f>
        <v>-0.29626028170806956</v>
      </c>
      <c r="AG317" s="120">
        <f>(幕後結果!$AI$2+幕後結果!$AI$4*幕後結果_最佳化!$U1318)*12/3</f>
        <v>-0.17111941495953642</v>
      </c>
      <c r="AH317" s="120">
        <f>(幕後結果!$AJ$2+幕後結果!$AJ$4*幕後結果_最佳化!$V1318)*12/3</f>
        <v>-2.8134029664969109</v>
      </c>
      <c r="AI317" s="96">
        <f>(幕後結果!$AK$2+幕後結果!$AK$4*幕後結果_最佳化!$W1318)*12/3</f>
        <v>0.33029070061438426</v>
      </c>
      <c r="AJ317" s="56"/>
      <c r="AK317" s="56"/>
      <c r="AL317" s="56"/>
      <c r="AM317" s="104">
        <v>316</v>
      </c>
      <c r="AN317" s="124">
        <f t="shared" si="53"/>
        <v>6.9607344738120509E-3</v>
      </c>
      <c r="AO317" s="124">
        <f t="shared" si="54"/>
        <v>2.8609073302563695E-2</v>
      </c>
      <c r="AP317" s="124">
        <f t="shared" si="55"/>
        <v>0.14653491142353134</v>
      </c>
      <c r="AQ317" s="124">
        <f t="shared" si="56"/>
        <v>1.7629323366463383E-2</v>
      </c>
      <c r="AR317" s="124">
        <f t="shared" si="57"/>
        <v>0.16666226475776966</v>
      </c>
      <c r="AS317" s="124">
        <f t="shared" si="58"/>
        <v>0.16026464899755719</v>
      </c>
      <c r="AT317" s="124">
        <f t="shared" si="59"/>
        <v>0.10459379251027892</v>
      </c>
      <c r="AU317" s="124">
        <f t="shared" si="60"/>
        <v>8.2517553208689642E-2</v>
      </c>
      <c r="AV317" s="124">
        <f t="shared" si="61"/>
        <v>0.1216167217869564</v>
      </c>
      <c r="AW317" s="124">
        <f t="shared" si="62"/>
        <v>0.16461097617237772</v>
      </c>
      <c r="AX317" s="124">
        <f t="shared" si="63"/>
        <v>1</v>
      </c>
      <c r="AY317" s="124">
        <f>SUMPRODUCT(AN317:AW317,幕後結果_最佳化!$Z$1005:$AI$1005)</f>
        <v>-0.37184191380104181</v>
      </c>
      <c r="AZ317" s="124">
        <f>(SUMPRODUCT(AN317:AW317,MMULT(AN317:AW317,幕後結果!$AB$9:$AK$18)))*252</f>
        <v>6.4808707598870918E-2</v>
      </c>
      <c r="BA317" s="124">
        <f t="shared" si="64"/>
        <v>0.25457554399209464</v>
      </c>
      <c r="BB317" s="119">
        <f t="shared" si="65"/>
        <v>-1.6291506532690383</v>
      </c>
      <c r="BC317" s="56"/>
      <c r="BD317" s="56"/>
    </row>
    <row r="318" spans="1:56">
      <c r="A318" s="91">
        <v>317</v>
      </c>
      <c r="B318" s="120">
        <v>0.94132440384971638</v>
      </c>
      <c r="C318" s="120">
        <v>0.93182876699992634</v>
      </c>
      <c r="D318" s="120">
        <v>0.92064300453016878</v>
      </c>
      <c r="E318" s="120">
        <v>0.83081914926193212</v>
      </c>
      <c r="F318" s="120">
        <v>0.88211406743343801</v>
      </c>
      <c r="G318" s="120">
        <v>0.48088907616207366</v>
      </c>
      <c r="H318" s="120">
        <v>0.88622520189859055</v>
      </c>
      <c r="I318" s="120">
        <v>0.2511838132114117</v>
      </c>
      <c r="J318" s="120">
        <v>0.55665314390897569</v>
      </c>
      <c r="K318" s="100">
        <v>0.48050099751797015</v>
      </c>
      <c r="L318" s="101"/>
      <c r="M318" s="102">
        <v>317</v>
      </c>
      <c r="N318" s="123">
        <v>1.5659890003143191</v>
      </c>
      <c r="O318" s="123">
        <v>1.4895504986159014</v>
      </c>
      <c r="P318" s="123">
        <v>1.4094099251359713</v>
      </c>
      <c r="Q318" s="123">
        <v>0.95740732739326628</v>
      </c>
      <c r="R318" s="123">
        <v>1.1856213546612822</v>
      </c>
      <c r="S318" s="123">
        <v>-4.7922318385000724E-2</v>
      </c>
      <c r="T318" s="123">
        <v>1.2066950757018857</v>
      </c>
      <c r="U318" s="120">
        <v>-0.67076911357350477</v>
      </c>
      <c r="V318" s="120">
        <v>0.14248906997179264</v>
      </c>
      <c r="W318" s="94">
        <v>-4.8896227814929936E-2</v>
      </c>
      <c r="X318" s="56"/>
      <c r="Y318" s="95">
        <v>317</v>
      </c>
      <c r="Z318" s="120">
        <f>(幕後結果!$AB$2+幕後結果!$AB$4*幕後結果_最佳化!$N1319)*12/3</f>
        <v>1.8959639399233488</v>
      </c>
      <c r="AA318" s="120">
        <f>(幕後結果!$AC$2+幕後結果!$AC$4*幕後結果_最佳化!$O1319)*12/3</f>
        <v>3.9916938352545288</v>
      </c>
      <c r="AB318" s="120">
        <f>(幕後結果!$AD$2+幕後結果!$AD$4*幕後結果_最佳化!$P1319)*12/3</f>
        <v>2.9865108838661443</v>
      </c>
      <c r="AC318" s="120">
        <f>(幕後結果!$AE$2+幕後結果!$AE$4*幕後結果_最佳化!$Q1319)*12/3</f>
        <v>1.7151662386019104</v>
      </c>
      <c r="AD318" s="120">
        <f>(幕後結果!$AF$2+幕後結果!$AF$4*幕後結果_最佳化!$R1319)*12/3</f>
        <v>0.7425033536294019</v>
      </c>
      <c r="AE318" s="120">
        <f>(幕後結果!$AG$2+幕後結果!$AG$4*幕後結果_最佳化!$S1319)*12/3</f>
        <v>0.35372816896587445</v>
      </c>
      <c r="AF318" s="120">
        <f>(幕後結果!$AH$2+幕後結果!$AH$4*幕後結果_最佳化!$T1319)*12/3</f>
        <v>2.7128384801395815</v>
      </c>
      <c r="AG318" s="120">
        <f>(幕後結果!$AI$2+幕後結果!$AI$4*幕後結果_最佳化!$U1319)*12/3</f>
        <v>-0.29139068991300371</v>
      </c>
      <c r="AH318" s="120">
        <f>(幕後結果!$AJ$2+幕後結果!$AJ$4*幕後結果_最佳化!$V1319)*12/3</f>
        <v>-0.19256421093672493</v>
      </c>
      <c r="AI318" s="96">
        <f>(幕後結果!$AK$2+幕後結果!$AK$4*幕後結果_最佳化!$W1319)*12/3</f>
        <v>1.2769317050995017</v>
      </c>
      <c r="AJ318" s="56"/>
      <c r="AK318" s="56"/>
      <c r="AL318" s="56"/>
      <c r="AM318" s="104">
        <v>317</v>
      </c>
      <c r="AN318" s="124">
        <f t="shared" si="53"/>
        <v>0.10213852075525209</v>
      </c>
      <c r="AO318" s="124">
        <f t="shared" si="54"/>
        <v>0.12287560635650337</v>
      </c>
      <c r="AP318" s="124">
        <f t="shared" si="55"/>
        <v>7.0554937567807896E-2</v>
      </c>
      <c r="AQ318" s="124">
        <f t="shared" si="56"/>
        <v>6.5307173300787835E-2</v>
      </c>
      <c r="AR318" s="124">
        <f t="shared" si="57"/>
        <v>0.28354189797569523</v>
      </c>
      <c r="AS318" s="124">
        <f t="shared" si="58"/>
        <v>0.21036744197052515</v>
      </c>
      <c r="AT318" s="124">
        <f t="shared" si="59"/>
        <v>1.9850859473171438E-2</v>
      </c>
      <c r="AU318" s="124">
        <f t="shared" si="60"/>
        <v>0.12099490552990888</v>
      </c>
      <c r="AV318" s="124">
        <f t="shared" si="61"/>
        <v>9.3530290262886613E-4</v>
      </c>
      <c r="AW318" s="124">
        <f t="shared" si="62"/>
        <v>3.4333541677193302E-3</v>
      </c>
      <c r="AX318" s="124">
        <f t="shared" si="63"/>
        <v>1</v>
      </c>
      <c r="AY318" s="124">
        <f>SUMPRODUCT(AN318:AW318,幕後結果_最佳化!$Z$1005:$AI$1005)</f>
        <v>-0.22158548851936785</v>
      </c>
      <c r="AZ318" s="124">
        <f>(SUMPRODUCT(AN318:AW318,MMULT(AN318:AW318,幕後結果!$AB$9:$AK$18)))*252</f>
        <v>6.2618828557698347E-2</v>
      </c>
      <c r="BA318" s="124">
        <f t="shared" si="64"/>
        <v>0.25023754426084499</v>
      </c>
      <c r="BB318" s="119">
        <f t="shared" si="65"/>
        <v>-1.0569376761612996</v>
      </c>
      <c r="BC318" s="56"/>
      <c r="BD318" s="56"/>
    </row>
    <row r="319" spans="1:56">
      <c r="A319" s="91">
        <v>318</v>
      </c>
      <c r="B319" s="120">
        <v>0.99529183466765359</v>
      </c>
      <c r="C319" s="120">
        <v>0.72746898600641896</v>
      </c>
      <c r="D319" s="120">
        <v>0.7621250683445957</v>
      </c>
      <c r="E319" s="120">
        <v>0.88440595201553474</v>
      </c>
      <c r="F319" s="120">
        <v>0.4092357257954109</v>
      </c>
      <c r="G319" s="120">
        <v>9.1899354526263632E-2</v>
      </c>
      <c r="H319" s="120">
        <v>0.81658669411758811</v>
      </c>
      <c r="I319" s="120">
        <v>0.688970456922537</v>
      </c>
      <c r="J319" s="120">
        <v>0.62552580557643522</v>
      </c>
      <c r="K319" s="100">
        <v>5.6381943540116275E-2</v>
      </c>
      <c r="L319" s="101"/>
      <c r="M319" s="102">
        <v>318</v>
      </c>
      <c r="N319" s="123">
        <v>2.5965569057348681</v>
      </c>
      <c r="O319" s="123">
        <v>0.60517604921541179</v>
      </c>
      <c r="P319" s="123">
        <v>0.71315497637722602</v>
      </c>
      <c r="Q319" s="123">
        <v>1.197303974204923</v>
      </c>
      <c r="R319" s="123">
        <v>-0.22951141232423936</v>
      </c>
      <c r="S319" s="123">
        <v>-1.329149327251909</v>
      </c>
      <c r="T319" s="123">
        <v>0.90243353845786634</v>
      </c>
      <c r="U319" s="120">
        <v>0.49293419298524338</v>
      </c>
      <c r="V319" s="120">
        <v>0.32002630631148643</v>
      </c>
      <c r="W319" s="94">
        <v>-1.5858916641955554</v>
      </c>
      <c r="X319" s="56"/>
      <c r="Y319" s="95">
        <v>318</v>
      </c>
      <c r="Z319" s="120">
        <f>(幕後結果!$AB$2+幕後結果!$AB$4*幕後結果_最佳化!$N1320)*12/3</f>
        <v>3.1754659319169085</v>
      </c>
      <c r="AA319" s="120">
        <f>(幕後結果!$AC$2+幕後結果!$AC$4*幕後結果_最佳化!$O1320)*12/3</f>
        <v>3.757524760895008</v>
      </c>
      <c r="AB319" s="120">
        <f>(幕後結果!$AD$2+幕後結果!$AD$4*幕後結果_最佳化!$P1320)*12/3</f>
        <v>3.0104118187524005</v>
      </c>
      <c r="AC319" s="120">
        <f>(幕後結果!$AE$2+幕後結果!$AE$4*幕後結果_最佳化!$Q1320)*12/3</f>
        <v>2.2618521262888316</v>
      </c>
      <c r="AD319" s="120">
        <f>(幕後結果!$AF$2+幕後結果!$AF$4*幕後結果_最佳化!$R1320)*12/3</f>
        <v>-6.724325565905559E-2</v>
      </c>
      <c r="AE319" s="120">
        <f>(幕後結果!$AG$2+幕後結果!$AG$4*幕後結果_最佳化!$S1320)*12/3</f>
        <v>-1.1104252668645638</v>
      </c>
      <c r="AF319" s="120">
        <f>(幕後結果!$AH$2+幕後結果!$AH$4*幕後結果_最佳化!$T1320)*12/3</f>
        <v>2.1819443300416523</v>
      </c>
      <c r="AG319" s="120">
        <f>(幕後結果!$AI$2+幕後結果!$AI$4*幕後結果_最佳化!$U1320)*12/3</f>
        <v>-0.11748637699814408</v>
      </c>
      <c r="AH319" s="120">
        <f>(幕後結果!$AJ$2+幕後結果!$AJ$4*幕後結果_最佳化!$V1320)*12/3</f>
        <v>-0.28052706865272659</v>
      </c>
      <c r="AI319" s="96">
        <f>(幕後結果!$AK$2+幕後結果!$AK$4*幕後結果_最佳化!$W1320)*12/3</f>
        <v>0.48985505711145932</v>
      </c>
      <c r="AJ319" s="56"/>
      <c r="AK319" s="56"/>
      <c r="AL319" s="56"/>
      <c r="AM319" s="104">
        <v>318</v>
      </c>
      <c r="AN319" s="124">
        <f t="shared" si="53"/>
        <v>7.4468824247483259E-2</v>
      </c>
      <c r="AO319" s="124">
        <f t="shared" si="54"/>
        <v>8.9089548381893702E-2</v>
      </c>
      <c r="AP319" s="124">
        <f t="shared" si="55"/>
        <v>0.15154491594037461</v>
      </c>
      <c r="AQ319" s="124">
        <f t="shared" si="56"/>
        <v>2.7362354960616113E-2</v>
      </c>
      <c r="AR319" s="124">
        <f t="shared" si="57"/>
        <v>4.5700932812390987E-2</v>
      </c>
      <c r="AS319" s="124">
        <f t="shared" si="58"/>
        <v>0.15433382509392002</v>
      </c>
      <c r="AT319" s="124">
        <f t="shared" si="59"/>
        <v>9.0733579836887554E-2</v>
      </c>
      <c r="AU319" s="124">
        <f t="shared" si="60"/>
        <v>0.14656063624845439</v>
      </c>
      <c r="AV319" s="124">
        <f t="shared" si="61"/>
        <v>0.15165012832259611</v>
      </c>
      <c r="AW319" s="124">
        <f t="shared" si="62"/>
        <v>6.8555254155383147E-2</v>
      </c>
      <c r="AX319" s="124">
        <f t="shared" si="63"/>
        <v>0.99999999999999978</v>
      </c>
      <c r="AY319" s="124">
        <f>SUMPRODUCT(AN319:AW319,幕後結果_最佳化!$Z$1005:$AI$1005)</f>
        <v>-0.37045440796742291</v>
      </c>
      <c r="AZ319" s="124">
        <f>(SUMPRODUCT(AN319:AW319,MMULT(AN319:AW319,幕後結果!$AB$9:$AK$18)))*252</f>
        <v>8.0563880963421444E-2</v>
      </c>
      <c r="BA319" s="124">
        <f t="shared" si="64"/>
        <v>0.28383777226335016</v>
      </c>
      <c r="BB319" s="119">
        <f t="shared" si="65"/>
        <v>-1.4563051445594941</v>
      </c>
      <c r="BC319" s="56"/>
      <c r="BD319" s="56"/>
    </row>
    <row r="320" spans="1:56">
      <c r="A320" s="91">
        <v>319</v>
      </c>
      <c r="B320" s="120">
        <v>0.90888891484265844</v>
      </c>
      <c r="C320" s="120">
        <v>0.38076239408835577</v>
      </c>
      <c r="D320" s="120">
        <v>2.5515282430555564E-2</v>
      </c>
      <c r="E320" s="120">
        <v>0.73335978849005135</v>
      </c>
      <c r="F320" s="120">
        <v>0.58093714659297291</v>
      </c>
      <c r="G320" s="120">
        <v>0.29231026260263526</v>
      </c>
      <c r="H320" s="120">
        <v>0.84439954664346017</v>
      </c>
      <c r="I320" s="120">
        <v>0.96832705653767448</v>
      </c>
      <c r="J320" s="120">
        <v>0.55545110411513665</v>
      </c>
      <c r="K320" s="100">
        <v>0.36908430520342805</v>
      </c>
      <c r="L320" s="101"/>
      <c r="M320" s="102">
        <v>319</v>
      </c>
      <c r="N320" s="123">
        <v>1.3339441211429746</v>
      </c>
      <c r="O320" s="123">
        <v>-0.30347907969309745</v>
      </c>
      <c r="P320" s="123">
        <v>-1.9512226572695825</v>
      </c>
      <c r="Q320" s="123">
        <v>0.62300623735965122</v>
      </c>
      <c r="R320" s="123">
        <v>0.20429150654381764</v>
      </c>
      <c r="S320" s="123">
        <v>-0.54664808771516482</v>
      </c>
      <c r="T320" s="123">
        <v>1.0127053813076412</v>
      </c>
      <c r="U320" s="120">
        <v>1.8567559251546373</v>
      </c>
      <c r="V320" s="120">
        <v>0.13944591508102799</v>
      </c>
      <c r="W320" s="94">
        <v>-0.33427956335782072</v>
      </c>
      <c r="X320" s="56"/>
      <c r="Y320" s="95">
        <v>319</v>
      </c>
      <c r="Z320" s="120">
        <f>(幕後結果!$AB$2+幕後結果!$AB$4*幕後結果_最佳化!$N1321)*12/3</f>
        <v>1.6078685280926439</v>
      </c>
      <c r="AA320" s="120">
        <f>(幕後結果!$AC$2+幕後結果!$AC$4*幕後結果_最佳化!$O1321)*12/3</f>
        <v>1.9870378480787039</v>
      </c>
      <c r="AB320" s="120">
        <f>(幕後結果!$AD$2+幕後結果!$AD$4*幕後結果_最佳化!$P1321)*12/3</f>
        <v>-1.5221363670427266</v>
      </c>
      <c r="AC320" s="120">
        <f>(幕後結果!$AE$2+幕後結果!$AE$4*幕後結果_最佳化!$Q1321)*12/3</f>
        <v>1.4679699622374749</v>
      </c>
      <c r="AD320" s="120">
        <f>(幕後結果!$AF$2+幕後結果!$AF$4*幕後結果_最佳化!$R1321)*12/3</f>
        <v>-0.13680423422646992</v>
      </c>
      <c r="AE320" s="120">
        <f>(幕後結果!$AG$2+幕後結果!$AG$4*幕後結果_最佳化!$S1321)*12/3</f>
        <v>-1.2306022596721446</v>
      </c>
      <c r="AF320" s="120">
        <f>(幕後結果!$AH$2+幕後結果!$AH$4*幕後結果_最佳化!$T1321)*12/3</f>
        <v>1.5566273639823265</v>
      </c>
      <c r="AG320" s="120">
        <f>(幕後結果!$AI$2+幕後結果!$AI$4*幕後結果_最佳化!$U1321)*12/3</f>
        <v>0.38098963218398013</v>
      </c>
      <c r="AH320" s="120">
        <f>(幕後結果!$AJ$2+幕後結果!$AJ$4*幕後結果_最佳化!$V1321)*12/3</f>
        <v>-1.2661000269360554</v>
      </c>
      <c r="AI320" s="96">
        <f>(幕後結果!$AK$2+幕後結果!$AK$4*幕後結果_最佳化!$W1321)*12/3</f>
        <v>1.0126770206728879</v>
      </c>
      <c r="AJ320" s="56"/>
      <c r="AK320" s="56"/>
      <c r="AL320" s="56"/>
      <c r="AM320" s="104">
        <v>319</v>
      </c>
      <c r="AN320" s="124">
        <f t="shared" si="53"/>
        <v>3.7892626986011778E-2</v>
      </c>
      <c r="AO320" s="124">
        <f t="shared" si="54"/>
        <v>1.9790598166848913E-2</v>
      </c>
      <c r="AP320" s="124">
        <f t="shared" si="55"/>
        <v>0.11643171320019939</v>
      </c>
      <c r="AQ320" s="124">
        <f t="shared" si="56"/>
        <v>0.17699640048420331</v>
      </c>
      <c r="AR320" s="124">
        <f t="shared" si="57"/>
        <v>9.2757614690650372E-3</v>
      </c>
      <c r="AS320" s="124">
        <f t="shared" si="58"/>
        <v>0.17460172394511872</v>
      </c>
      <c r="AT320" s="124">
        <f t="shared" si="59"/>
        <v>5.3803747886722451E-2</v>
      </c>
      <c r="AU320" s="124">
        <f t="shared" si="60"/>
        <v>0.18685168476366829</v>
      </c>
      <c r="AV320" s="124">
        <f t="shared" si="61"/>
        <v>0.13504055721025351</v>
      </c>
      <c r="AW320" s="124">
        <f t="shared" si="62"/>
        <v>8.9315185887908613E-2</v>
      </c>
      <c r="AX320" s="124">
        <f t="shared" si="63"/>
        <v>1.0000000000000002</v>
      </c>
      <c r="AY320" s="124">
        <f>SUMPRODUCT(AN320:AW320,幕後結果_最佳化!$Z$1005:$AI$1005)</f>
        <v>-0.35386057390272713</v>
      </c>
      <c r="AZ320" s="124">
        <f>(SUMPRODUCT(AN320:AW320,MMULT(AN320:AW320,幕後結果!$AB$9:$AK$18)))*252</f>
        <v>6.2286416322196676E-2</v>
      </c>
      <c r="BA320" s="124">
        <f t="shared" si="64"/>
        <v>0.24957246707559044</v>
      </c>
      <c r="BB320" s="119">
        <f t="shared" si="65"/>
        <v>-1.5897609962823198</v>
      </c>
      <c r="BC320" s="56"/>
      <c r="BD320" s="56"/>
    </row>
    <row r="321" spans="1:56">
      <c r="A321" s="91">
        <v>320</v>
      </c>
      <c r="B321" s="120">
        <v>0.92168554224446075</v>
      </c>
      <c r="C321" s="120">
        <v>0.30187342774927139</v>
      </c>
      <c r="D321" s="120">
        <v>0.65782152494589763</v>
      </c>
      <c r="E321" s="120">
        <v>0.41031324991602469</v>
      </c>
      <c r="F321" s="120">
        <v>0.20023922649781278</v>
      </c>
      <c r="G321" s="120">
        <v>0.55642936695722778</v>
      </c>
      <c r="H321" s="120">
        <v>0.56350883439641031</v>
      </c>
      <c r="I321" s="120">
        <v>0.18478714599596291</v>
      </c>
      <c r="J321" s="120">
        <v>0.9305188334347696</v>
      </c>
      <c r="K321" s="100">
        <v>5.7532462293396591E-2</v>
      </c>
      <c r="L321" s="101"/>
      <c r="M321" s="102">
        <v>320</v>
      </c>
      <c r="N321" s="123">
        <v>1.4165008498699818</v>
      </c>
      <c r="O321" s="123">
        <v>-0.51901991235342471</v>
      </c>
      <c r="P321" s="123">
        <v>0.40652492057707518</v>
      </c>
      <c r="Q321" s="123">
        <v>-0.22673925634505593</v>
      </c>
      <c r="R321" s="123">
        <v>-0.84076704402312363</v>
      </c>
      <c r="S321" s="123">
        <v>0.14192244390634157</v>
      </c>
      <c r="T321" s="123">
        <v>0.15987145965637412</v>
      </c>
      <c r="U321" s="120">
        <v>-0.89727106586859751</v>
      </c>
      <c r="V321" s="120">
        <v>1.4796662634873059</v>
      </c>
      <c r="W321" s="94">
        <v>-1.575830269041671</v>
      </c>
      <c r="X321" s="56"/>
      <c r="Y321" s="95">
        <v>320</v>
      </c>
      <c r="Z321" s="120">
        <f>(幕後結果!$AB$2+幕後結果!$AB$4*幕後結果_最佳化!$N1322)*12/3</f>
        <v>1.710366867409326</v>
      </c>
      <c r="AA321" s="120">
        <f>(幕後結果!$AC$2+幕後結果!$AC$4*幕後結果_最佳化!$O1322)*12/3</f>
        <v>1.8188462258378919</v>
      </c>
      <c r="AB321" s="120">
        <f>(幕後結果!$AD$2+幕後結果!$AD$4*幕後結果_最佳化!$P1322)*12/3</f>
        <v>0.94453736705338232</v>
      </c>
      <c r="AC321" s="120">
        <f>(幕後結果!$AE$2+幕後結果!$AE$4*幕後結果_最佳化!$Q1322)*12/3</f>
        <v>0.68284871360784083</v>
      </c>
      <c r="AD321" s="120">
        <f>(幕後結果!$AF$2+幕後結果!$AF$4*幕後結果_最佳化!$R1322)*12/3</f>
        <v>-0.96214142127473179</v>
      </c>
      <c r="AE321" s="120">
        <f>(幕後結果!$AG$2+幕後結果!$AG$4*幕後結果_最佳化!$S1322)*12/3</f>
        <v>-0.30346266327052096</v>
      </c>
      <c r="AF321" s="120">
        <f>(幕後結果!$AH$2+幕後結果!$AH$4*幕後結果_最佳化!$T1322)*12/3</f>
        <v>0.80653419720899466</v>
      </c>
      <c r="AG321" s="120">
        <f>(幕後結果!$AI$2+幕後結果!$AI$4*幕後結果_最佳化!$U1322)*12/3</f>
        <v>-0.80625143962584733</v>
      </c>
      <c r="AH321" s="120">
        <f>(幕後結果!$AJ$2+幕後結果!$AJ$4*幕後結果_最佳化!$V1322)*12/3</f>
        <v>0.78938707232961081</v>
      </c>
      <c r="AI321" s="96">
        <f>(幕後結果!$AK$2+幕後結果!$AK$4*幕後結果_最佳化!$W1322)*12/3</f>
        <v>-0.39308384777391892</v>
      </c>
      <c r="AJ321" s="56"/>
      <c r="AK321" s="56"/>
      <c r="AL321" s="56"/>
      <c r="AM321" s="104">
        <v>320</v>
      </c>
      <c r="AN321" s="124">
        <f t="shared" si="53"/>
        <v>8.0143448533801065E-2</v>
      </c>
      <c r="AO321" s="124">
        <f t="shared" si="54"/>
        <v>0.10454647854961858</v>
      </c>
      <c r="AP321" s="124">
        <f t="shared" si="55"/>
        <v>8.6635051232072199E-2</v>
      </c>
      <c r="AQ321" s="124">
        <f t="shared" si="56"/>
        <v>8.1070573199050713E-2</v>
      </c>
      <c r="AR321" s="124">
        <f t="shared" si="57"/>
        <v>0.13583524593913049</v>
      </c>
      <c r="AS321" s="124">
        <f t="shared" si="58"/>
        <v>9.349983686179111E-3</v>
      </c>
      <c r="AT321" s="124">
        <f t="shared" si="59"/>
        <v>0.32156066056111438</v>
      </c>
      <c r="AU321" s="124">
        <f t="shared" si="60"/>
        <v>4.748876180096713E-2</v>
      </c>
      <c r="AV321" s="124">
        <f t="shared" si="61"/>
        <v>4.5994595772392836E-2</v>
      </c>
      <c r="AW321" s="124">
        <f t="shared" si="62"/>
        <v>8.7375200725673549E-2</v>
      </c>
      <c r="AX321" s="124">
        <f t="shared" si="63"/>
        <v>1.0000000000000002</v>
      </c>
      <c r="AY321" s="124">
        <f>SUMPRODUCT(AN321:AW321,幕後結果_最佳化!$Z$1005:$AI$1005)</f>
        <v>0.12758466703483318</v>
      </c>
      <c r="AZ321" s="124">
        <f>(SUMPRODUCT(AN321:AW321,MMULT(AN321:AW321,幕後結果!$AB$9:$AK$18)))*252</f>
        <v>7.0557951176638684E-2</v>
      </c>
      <c r="BA321" s="124">
        <f t="shared" si="64"/>
        <v>0.2656274669092763</v>
      </c>
      <c r="BB321" s="119">
        <f t="shared" si="65"/>
        <v>0.31880990328367209</v>
      </c>
      <c r="BC321" s="56"/>
      <c r="BD321" s="56"/>
    </row>
    <row r="322" spans="1:56">
      <c r="A322" s="91">
        <v>321</v>
      </c>
      <c r="B322" s="120">
        <v>0.1126591290209269</v>
      </c>
      <c r="C322" s="120">
        <v>0.25346832868508695</v>
      </c>
      <c r="D322" s="120">
        <v>0.82166248594060454</v>
      </c>
      <c r="E322" s="120">
        <v>0.93301380065315809</v>
      </c>
      <c r="F322" s="120">
        <v>0.58781571905341923</v>
      </c>
      <c r="G322" s="120">
        <v>0.74712352435992258</v>
      </c>
      <c r="H322" s="120">
        <v>0.25764343618840635</v>
      </c>
      <c r="I322" s="120">
        <v>0.28668708372068985</v>
      </c>
      <c r="J322" s="120">
        <v>0.31520407887513113</v>
      </c>
      <c r="K322" s="100">
        <v>0.25897285917965518</v>
      </c>
      <c r="L322" s="101"/>
      <c r="M322" s="102">
        <v>321</v>
      </c>
      <c r="N322" s="123">
        <v>-1.212507278757555</v>
      </c>
      <c r="O322" s="123">
        <v>-0.66361515147703032</v>
      </c>
      <c r="P322" s="123">
        <v>0.92171926679150884</v>
      </c>
      <c r="Q322" s="123">
        <v>1.4986193933463801</v>
      </c>
      <c r="R322" s="123">
        <v>0.22192976145274987</v>
      </c>
      <c r="S322" s="123">
        <v>0.66546526786269622</v>
      </c>
      <c r="T322" s="123">
        <v>-0.65062765735466166</v>
      </c>
      <c r="U322" s="120">
        <v>-0.56308916748262872</v>
      </c>
      <c r="V322" s="120">
        <v>-0.48115244317754835</v>
      </c>
      <c r="W322" s="94">
        <v>-0.64651525893030382</v>
      </c>
      <c r="X322" s="56"/>
      <c r="Y322" s="95">
        <v>321</v>
      </c>
      <c r="Z322" s="120">
        <f>(幕後結果!$AB$2+幕後結果!$AB$4*幕後結果_最佳化!$N1323)*12/3</f>
        <v>-1.5536792181065062</v>
      </c>
      <c r="AA322" s="120">
        <f>(幕後結果!$AC$2+幕後結果!$AC$4*幕後結果_最佳化!$O1323)*12/3</f>
        <v>-6.3040935313434909E-2</v>
      </c>
      <c r="AB322" s="120">
        <f>(幕後結果!$AD$2+幕後結果!$AD$4*幕後結果_最佳化!$P1323)*12/3</f>
        <v>-1.4283764947778801</v>
      </c>
      <c r="AC322" s="120">
        <f>(幕後結果!$AE$2+幕後結果!$AE$4*幕後結果_最佳化!$Q1323)*12/3</f>
        <v>1.3798872439644772</v>
      </c>
      <c r="AD322" s="120">
        <f>(幕後結果!$AF$2+幕後結果!$AF$4*幕後結果_最佳化!$R1323)*12/3</f>
        <v>-0.26275878603765029</v>
      </c>
      <c r="AE322" s="120">
        <f>(幕後結果!$AG$2+幕後結果!$AG$4*幕後結果_最佳化!$S1323)*12/3</f>
        <v>-0.63443139710446195</v>
      </c>
      <c r="AF322" s="120">
        <f>(幕後結果!$AH$2+幕後結果!$AH$4*幕後結果_最佳化!$T1323)*12/3</f>
        <v>7.7309679449617863E-2</v>
      </c>
      <c r="AG322" s="120">
        <f>(幕後結果!$AI$2+幕後結果!$AI$4*幕後結果_最佳化!$U1323)*12/3</f>
        <v>-0.29487065919800981</v>
      </c>
      <c r="AH322" s="120">
        <f>(幕後結果!$AJ$2+幕後結果!$AJ$4*幕後結果_最佳化!$V1323)*12/3</f>
        <v>-2.1126001835566646</v>
      </c>
      <c r="AI322" s="96">
        <f>(幕後結果!$AK$2+幕後結果!$AK$4*幕後結果_最佳化!$W1323)*12/3</f>
        <v>0.19706316887697295</v>
      </c>
      <c r="AJ322" s="56"/>
      <c r="AK322" s="56"/>
      <c r="AL322" s="56"/>
      <c r="AM322" s="104">
        <v>321</v>
      </c>
      <c r="AN322" s="124">
        <f t="shared" si="53"/>
        <v>0.12434286672102597</v>
      </c>
      <c r="AO322" s="124">
        <f t="shared" si="54"/>
        <v>0.1370273517509055</v>
      </c>
      <c r="AP322" s="124">
        <f t="shared" si="55"/>
        <v>0.16113880072686837</v>
      </c>
      <c r="AQ322" s="124">
        <f t="shared" si="56"/>
        <v>5.3073082763290556E-2</v>
      </c>
      <c r="AR322" s="124">
        <f t="shared" si="57"/>
        <v>7.4207467890829146E-2</v>
      </c>
      <c r="AS322" s="124">
        <f t="shared" si="58"/>
        <v>4.0010435092918415E-3</v>
      </c>
      <c r="AT322" s="124">
        <f t="shared" si="59"/>
        <v>0.13334578195923802</v>
      </c>
      <c r="AU322" s="124">
        <f t="shared" si="60"/>
        <v>6.0124842656117061E-2</v>
      </c>
      <c r="AV322" s="124">
        <f t="shared" si="61"/>
        <v>0.13154201640044436</v>
      </c>
      <c r="AW322" s="124">
        <f t="shared" si="62"/>
        <v>0.12119674562198912</v>
      </c>
      <c r="AX322" s="124">
        <f t="shared" si="63"/>
        <v>0.99999999999999989</v>
      </c>
      <c r="AY322" s="124">
        <f>SUMPRODUCT(AN322:AW322,幕後結果_最佳化!$Z$1005:$AI$1005)</f>
        <v>-7.5820495571760987E-2</v>
      </c>
      <c r="AZ322" s="124">
        <f>(SUMPRODUCT(AN322:AW322,MMULT(AN322:AW322,幕後結果!$AB$9:$AK$18)))*252</f>
        <v>8.6219592554750299E-2</v>
      </c>
      <c r="BA322" s="124">
        <f t="shared" si="64"/>
        <v>0.29363172947546096</v>
      </c>
      <c r="BB322" s="119">
        <f t="shared" si="65"/>
        <v>-0.40431766615904002</v>
      </c>
      <c r="BC322" s="56"/>
      <c r="BD322" s="56"/>
    </row>
    <row r="323" spans="1:56">
      <c r="A323" s="91">
        <v>322</v>
      </c>
      <c r="B323" s="120">
        <v>0.40073528192352992</v>
      </c>
      <c r="C323" s="120">
        <v>0.83172866701116321</v>
      </c>
      <c r="D323" s="120">
        <v>0.88004243090173029</v>
      </c>
      <c r="E323" s="120">
        <v>0.57602663503334361</v>
      </c>
      <c r="F323" s="120">
        <v>0.38715074807363581</v>
      </c>
      <c r="G323" s="120">
        <v>9.6478690637840314E-2</v>
      </c>
      <c r="H323" s="120">
        <v>0.27067435537907647</v>
      </c>
      <c r="I323" s="120">
        <v>2.8326985706093266E-2</v>
      </c>
      <c r="J323" s="120">
        <v>0.4324693729568565</v>
      </c>
      <c r="K323" s="100">
        <v>0.63683074707352927</v>
      </c>
      <c r="L323" s="101"/>
      <c r="M323" s="102">
        <v>322</v>
      </c>
      <c r="N323" s="123">
        <v>-0.25144437409099546</v>
      </c>
      <c r="O323" s="123">
        <v>0.96101889785430916</v>
      </c>
      <c r="P323" s="123">
        <v>1.1751989300774264</v>
      </c>
      <c r="Q323" s="123">
        <v>0.19173890453362882</v>
      </c>
      <c r="R323" s="123">
        <v>-0.28675294332830431</v>
      </c>
      <c r="S323" s="123">
        <v>-1.3018800851650811</v>
      </c>
      <c r="T323" s="123">
        <v>-0.6107747514584968</v>
      </c>
      <c r="U323" s="120">
        <v>-1.9059709757738825</v>
      </c>
      <c r="V323" s="120">
        <v>-0.17009077802002665</v>
      </c>
      <c r="W323" s="94">
        <v>0.35000025556397468</v>
      </c>
      <c r="X323" s="56"/>
      <c r="Y323" s="95">
        <v>322</v>
      </c>
      <c r="Z323" s="120">
        <f>(幕後結果!$AB$2+幕後結果!$AB$4*幕後結果_最佳化!$N1324)*12/3</f>
        <v>-0.36047118738467149</v>
      </c>
      <c r="AA323" s="120">
        <f>(幕後結果!$AC$2+幕後結果!$AC$4*幕後結果_最佳化!$O1324)*12/3</f>
        <v>2.2481404829822056</v>
      </c>
      <c r="AB323" s="120">
        <f>(幕後結果!$AD$2+幕後結果!$AD$4*幕後結果_最佳化!$P1324)*12/3</f>
        <v>0.55131747745878545</v>
      </c>
      <c r="AC323" s="120">
        <f>(幕後結果!$AE$2+幕後結果!$AE$4*幕後結果_最佳化!$Q1324)*12/3</f>
        <v>0.51145087230191844</v>
      </c>
      <c r="AD323" s="120">
        <f>(幕後結果!$AF$2+幕後結果!$AF$4*幕後結果_最佳化!$R1324)*12/3</f>
        <v>-0.54348008102209777</v>
      </c>
      <c r="AE323" s="120">
        <f>(幕後結果!$AG$2+幕後結果!$AG$4*幕後結果_最佳化!$S1324)*12/3</f>
        <v>-2.0267950046036969</v>
      </c>
      <c r="AF323" s="120">
        <f>(幕後結果!$AH$2+幕後結果!$AH$4*幕後結果_最佳化!$T1324)*12/3</f>
        <v>-0.11178034410584631</v>
      </c>
      <c r="AG323" s="120">
        <f>(幕後結果!$AI$2+幕後結果!$AI$4*幕後結果_最佳化!$U1324)*12/3</f>
        <v>-1.0522291166453415</v>
      </c>
      <c r="AH323" s="120">
        <f>(幕後結果!$AJ$2+幕後結果!$AJ$4*幕後結果_最佳化!$V1324)*12/3</f>
        <v>-2.5028163142029669</v>
      </c>
      <c r="AI323" s="96">
        <f>(幕後結果!$AK$2+幕後結果!$AK$4*幕後結果_最佳化!$W1324)*12/3</f>
        <v>0.45630187632073893</v>
      </c>
      <c r="AJ323" s="56"/>
      <c r="AK323" s="56"/>
      <c r="AL323" s="56"/>
      <c r="AM323" s="104">
        <v>322</v>
      </c>
      <c r="AN323" s="124">
        <f t="shared" si="53"/>
        <v>1.4255022816233113E-2</v>
      </c>
      <c r="AO323" s="124">
        <f t="shared" si="54"/>
        <v>0.14196887338076669</v>
      </c>
      <c r="AP323" s="124">
        <f t="shared" si="55"/>
        <v>1.1100253855138277E-2</v>
      </c>
      <c r="AQ323" s="124">
        <f t="shared" si="56"/>
        <v>0.10994402613847046</v>
      </c>
      <c r="AR323" s="124">
        <f t="shared" si="57"/>
        <v>6.8903474788788444E-2</v>
      </c>
      <c r="AS323" s="124">
        <f t="shared" si="58"/>
        <v>0.1332612425869909</v>
      </c>
      <c r="AT323" s="124">
        <f t="shared" si="59"/>
        <v>0.20504618539120148</v>
      </c>
      <c r="AU323" s="124">
        <f t="shared" si="60"/>
        <v>0.18274285680401087</v>
      </c>
      <c r="AV323" s="124">
        <f t="shared" si="61"/>
        <v>3.182968389239639E-2</v>
      </c>
      <c r="AW323" s="124">
        <f t="shared" si="62"/>
        <v>0.10094838034600317</v>
      </c>
      <c r="AX323" s="124">
        <f t="shared" si="63"/>
        <v>0.99999999999999978</v>
      </c>
      <c r="AY323" s="124">
        <f>SUMPRODUCT(AN323:AW323,幕後結果_最佳化!$Z$1005:$AI$1005)</f>
        <v>0.12683905951979083</v>
      </c>
      <c r="AZ323" s="124">
        <f>(SUMPRODUCT(AN323:AW323,MMULT(AN323:AW323,幕後結果!$AB$9:$AK$18)))*252</f>
        <v>4.9295173069162174E-2</v>
      </c>
      <c r="BA323" s="124">
        <f t="shared" si="64"/>
        <v>0.2220251631440954</v>
      </c>
      <c r="BB323" s="119">
        <f t="shared" si="65"/>
        <v>0.37806101944090897</v>
      </c>
      <c r="BC323" s="56"/>
      <c r="BD323" s="56"/>
    </row>
    <row r="324" spans="1:56">
      <c r="A324" s="91">
        <v>323</v>
      </c>
      <c r="B324" s="120">
        <v>0.40109958865026774</v>
      </c>
      <c r="C324" s="120">
        <v>0.44534042071747049</v>
      </c>
      <c r="D324" s="120">
        <v>0.24818215534322929</v>
      </c>
      <c r="E324" s="120">
        <v>0.4246964235013666</v>
      </c>
      <c r="F324" s="120">
        <v>0.93107069938920239</v>
      </c>
      <c r="G324" s="120">
        <v>0.70559502304197186</v>
      </c>
      <c r="H324" s="120">
        <v>0.73361278378827266</v>
      </c>
      <c r="I324" s="120">
        <v>2.9087081124298031E-2</v>
      </c>
      <c r="J324" s="120">
        <v>1.8004222952617388E-2</v>
      </c>
      <c r="K324" s="100">
        <v>0.1675326358420135</v>
      </c>
      <c r="L324" s="101"/>
      <c r="M324" s="102">
        <v>323</v>
      </c>
      <c r="N324" s="123">
        <v>-0.25050197532472107</v>
      </c>
      <c r="O324" s="123">
        <v>-0.13744275076594367</v>
      </c>
      <c r="P324" s="123">
        <v>-0.68022135803839345</v>
      </c>
      <c r="Q324" s="123">
        <v>-0.18989316698953851</v>
      </c>
      <c r="R324" s="123">
        <v>1.4838127591881114</v>
      </c>
      <c r="S324" s="123">
        <v>0.54056136455449288</v>
      </c>
      <c r="T324" s="123">
        <v>0.62377641240815851</v>
      </c>
      <c r="U324" s="120">
        <v>-1.8943832186072089</v>
      </c>
      <c r="V324" s="120">
        <v>-2.0968320437762293</v>
      </c>
      <c r="W324" s="94">
        <v>-0.96396141372243027</v>
      </c>
      <c r="X324" s="56"/>
      <c r="Y324" s="95">
        <v>323</v>
      </c>
      <c r="Z324" s="120">
        <f>(幕後結果!$AB$2+幕後結果!$AB$4*幕後結果_最佳化!$N1325)*12/3</f>
        <v>-0.35930115182237793</v>
      </c>
      <c r="AA324" s="120">
        <f>(幕後結果!$AC$2+幕後結果!$AC$4*幕後結果_最佳化!$O1325)*12/3</f>
        <v>1.1143354037189674</v>
      </c>
      <c r="AB324" s="120">
        <f>(幕後結果!$AD$2+幕後結果!$AD$4*幕後結果_最佳化!$P1325)*12/3</f>
        <v>-1.8428099007984684</v>
      </c>
      <c r="AC324" s="120">
        <f>(幕後結果!$AE$2+幕後結果!$AE$4*幕後結果_最佳化!$Q1325)*12/3</f>
        <v>0.24295245375444016</v>
      </c>
      <c r="AD324" s="120">
        <f>(幕後結果!$AF$2+幕後結果!$AF$4*幕後結果_最佳化!$R1325)*12/3</f>
        <v>0.3389088802415155</v>
      </c>
      <c r="AE324" s="120">
        <f>(幕後結果!$AG$2+幕後結果!$AG$4*幕後結果_最佳化!$S1325)*12/3</f>
        <v>-0.18396148035242066</v>
      </c>
      <c r="AF324" s="120">
        <f>(幕後結果!$AH$2+幕後結果!$AH$4*幕後結果_最佳化!$T1325)*12/3</f>
        <v>1.0229649481863872</v>
      </c>
      <c r="AG324" s="120">
        <f>(幕後結果!$AI$2+幕後結果!$AI$4*幕後結果_最佳化!$U1325)*12/3</f>
        <v>-0.88112739027459475</v>
      </c>
      <c r="AH324" s="120">
        <f>(幕後結果!$AJ$2+幕後結果!$AJ$4*幕後結果_最佳化!$V1325)*12/3</f>
        <v>-4.3537949349016198</v>
      </c>
      <c r="AI324" s="96">
        <f>(幕後結果!$AK$2+幕後結果!$AK$4*幕後結果_最佳化!$W1325)*12/3</f>
        <v>-6.1946735330956515E-2</v>
      </c>
      <c r="AJ324" s="56"/>
      <c r="AK324" s="56"/>
      <c r="AL324" s="56"/>
      <c r="AM324" s="104">
        <v>323</v>
      </c>
      <c r="AN324" s="124">
        <f t="shared" ref="AN324:AN387" si="66">B1325/SUM($B1325:$K1325)</f>
        <v>7.1278087221362155E-2</v>
      </c>
      <c r="AO324" s="124">
        <f t="shared" ref="AO324:AO387" si="67">C1325/SUM($B1325:$K1325)</f>
        <v>0.11308881400909696</v>
      </c>
      <c r="AP324" s="124">
        <f t="shared" ref="AP324:AP387" si="68">D1325/SUM($B1325:$K1325)</f>
        <v>0.14607470917495907</v>
      </c>
      <c r="AQ324" s="124">
        <f t="shared" ref="AQ324:AQ387" si="69">E1325/SUM($B1325:$K1325)</f>
        <v>0.17194866555008048</v>
      </c>
      <c r="AR324" s="124">
        <f t="shared" ref="AR324:AR387" si="70">F1325/SUM($B1325:$K1325)</f>
        <v>0.1100258522238234</v>
      </c>
      <c r="AS324" s="124">
        <f t="shared" ref="AS324:AS387" si="71">G1325/SUM($B1325:$K1325)</f>
        <v>5.3305516366644927E-2</v>
      </c>
      <c r="AT324" s="124">
        <f t="shared" ref="AT324:AT387" si="72">H1325/SUM($B1325:$K1325)</f>
        <v>0.13138796451915358</v>
      </c>
      <c r="AU324" s="124">
        <f t="shared" ref="AU324:AU387" si="73">I1325/SUM($B1325:$K1325)</f>
        <v>5.8067727355631961E-2</v>
      </c>
      <c r="AV324" s="124">
        <f t="shared" ref="AV324:AV387" si="74">J1325/SUM($B1325:$K1325)</f>
        <v>4.7216172623516933E-2</v>
      </c>
      <c r="AW324" s="124">
        <f t="shared" ref="AW324:AW387" si="75">K1325/SUM($B1325:$K1325)</f>
        <v>9.760649095573036E-2</v>
      </c>
      <c r="AX324" s="124">
        <f t="shared" ref="AX324:AX387" si="76">SUM(AN324:AW324)</f>
        <v>0.99999999999999989</v>
      </c>
      <c r="AY324" s="124">
        <f>SUMPRODUCT(AN324:AW324,幕後結果_最佳化!$Z$1005:$AI$1005)</f>
        <v>2.4155435892532426E-2</v>
      </c>
      <c r="AZ324" s="124">
        <f>(SUMPRODUCT(AN324:AW324,MMULT(AN324:AW324,幕後結果!$AB$9:$AK$18)))*252</f>
        <v>7.0188025774746005E-2</v>
      </c>
      <c r="BA324" s="124">
        <f t="shared" ref="BA324:BA387" si="77">AZ324^0.5</f>
        <v>0.26493022812571992</v>
      </c>
      <c r="BB324" s="119">
        <f t="shared" ref="BB324:BB387" si="78">(AY324-$BC$2)/$BA324</f>
        <v>-7.0752832698926807E-2</v>
      </c>
      <c r="BC324" s="56"/>
      <c r="BD324" s="56"/>
    </row>
    <row r="325" spans="1:56">
      <c r="A325" s="91">
        <v>324</v>
      </c>
      <c r="B325" s="120">
        <v>0.47348412941228579</v>
      </c>
      <c r="C325" s="120">
        <v>0.55247906582037842</v>
      </c>
      <c r="D325" s="120">
        <v>0.7618791289072997</v>
      </c>
      <c r="E325" s="120">
        <v>0.34472182721184197</v>
      </c>
      <c r="F325" s="120">
        <v>0.31613671237739704</v>
      </c>
      <c r="G325" s="120">
        <v>4.7274645665199566E-2</v>
      </c>
      <c r="H325" s="120">
        <v>9.9546350541735551E-2</v>
      </c>
      <c r="I325" s="120">
        <v>0.45192285788494568</v>
      </c>
      <c r="J325" s="120">
        <v>7.5463098554601427E-2</v>
      </c>
      <c r="K325" s="100">
        <v>0.4931909154530707</v>
      </c>
      <c r="L325" s="101"/>
      <c r="M325" s="102">
        <v>324</v>
      </c>
      <c r="N325" s="123">
        <v>-6.6514443625524056E-2</v>
      </c>
      <c r="O325" s="123">
        <v>0.13192720735167043</v>
      </c>
      <c r="P325" s="123">
        <v>0.71236022005175703</v>
      </c>
      <c r="Q325" s="123">
        <v>-0.3996101838914044</v>
      </c>
      <c r="R325" s="123">
        <v>-0.47852944122039776</v>
      </c>
      <c r="S325" s="123">
        <v>-1.6718733885604955</v>
      </c>
      <c r="T325" s="123">
        <v>-1.2841407812349481</v>
      </c>
      <c r="U325" s="120">
        <v>-0.12080471457082634</v>
      </c>
      <c r="V325" s="120">
        <v>-1.4362676445632514</v>
      </c>
      <c r="W325" s="94">
        <v>-1.7068672610132923E-2</v>
      </c>
      <c r="X325" s="56"/>
      <c r="Y325" s="95">
        <v>324</v>
      </c>
      <c r="Z325" s="120">
        <f>(幕後結果!$AB$2+幕後結果!$AB$4*幕後結果_最佳化!$N1326)*12/3</f>
        <v>-0.13087135881903894</v>
      </c>
      <c r="AA325" s="120">
        <f>(幕後結果!$AC$2+幕後結果!$AC$4*幕後結果_最佳化!$O1326)*12/3</f>
        <v>1.5137754242329537</v>
      </c>
      <c r="AB325" s="120">
        <f>(幕後結果!$AD$2+幕後結果!$AD$4*幕後結果_最佳化!$P1326)*12/3</f>
        <v>-7.5126286825072053E-2</v>
      </c>
      <c r="AC325" s="120">
        <f>(幕後結果!$AE$2+幕後結果!$AE$4*幕後結果_最佳化!$Q1326)*12/3</f>
        <v>7.1725431873399692E-2</v>
      </c>
      <c r="AD325" s="120">
        <f>(幕後結果!$AF$2+幕後結果!$AF$4*幕後結果_最佳化!$R1326)*12/3</f>
        <v>-0.85026065259943584</v>
      </c>
      <c r="AE325" s="120">
        <f>(幕後結果!$AG$2+幕後結果!$AG$4*幕後結果_最佳化!$S1326)*12/3</f>
        <v>-2.5266384160592006</v>
      </c>
      <c r="AF325" s="120">
        <f>(幕後結果!$AH$2+幕後結果!$AH$4*幕後結果_最佳化!$T1326)*12/3</f>
        <v>-1.10060511228504</v>
      </c>
      <c r="AG325" s="120">
        <f>(幕後結果!$AI$2+幕後結果!$AI$4*幕後結果_最佳化!$U1326)*12/3</f>
        <v>-0.50121913825498154</v>
      </c>
      <c r="AH325" s="120">
        <f>(幕後結果!$AJ$2+幕後結果!$AJ$4*幕後結果_最佳化!$V1326)*12/3</f>
        <v>-4.1452504286743794</v>
      </c>
      <c r="AI325" s="96">
        <f>(幕後結果!$AK$2+幕後結果!$AK$4*幕後結果_最佳化!$W1326)*12/3</f>
        <v>0.45300190427036058</v>
      </c>
      <c r="AJ325" s="56"/>
      <c r="AK325" s="56"/>
      <c r="AL325" s="56"/>
      <c r="AM325" s="104">
        <v>324</v>
      </c>
      <c r="AN325" s="124">
        <f t="shared" si="66"/>
        <v>0.15707972616632654</v>
      </c>
      <c r="AO325" s="124">
        <f t="shared" si="67"/>
        <v>0.13266822810387754</v>
      </c>
      <c r="AP325" s="124">
        <f t="shared" si="68"/>
        <v>2.2791529265700192E-2</v>
      </c>
      <c r="AQ325" s="124">
        <f t="shared" si="69"/>
        <v>9.2736423629031076E-2</v>
      </c>
      <c r="AR325" s="124">
        <f t="shared" si="70"/>
        <v>6.10143809404999E-2</v>
      </c>
      <c r="AS325" s="124">
        <f t="shared" si="71"/>
        <v>7.9213811854899605E-2</v>
      </c>
      <c r="AT325" s="124">
        <f t="shared" si="72"/>
        <v>0.13667087797531557</v>
      </c>
      <c r="AU325" s="124">
        <f t="shared" si="73"/>
        <v>0.11568575950103735</v>
      </c>
      <c r="AV325" s="124">
        <f t="shared" si="74"/>
        <v>7.7545706640032616E-2</v>
      </c>
      <c r="AW325" s="124">
        <f t="shared" si="75"/>
        <v>0.12459355592327967</v>
      </c>
      <c r="AX325" s="124">
        <f t="shared" si="76"/>
        <v>0.99999999999999989</v>
      </c>
      <c r="AY325" s="124">
        <f>SUMPRODUCT(AN325:AW325,幕後結果_最佳化!$Z$1005:$AI$1005)</f>
        <v>6.3919124827048146E-2</v>
      </c>
      <c r="AZ325" s="124">
        <f>(SUMPRODUCT(AN325:AW325,MMULT(AN325:AW325,幕後結果!$AB$9:$AK$18)))*252</f>
        <v>5.9585460712245387E-2</v>
      </c>
      <c r="BA325" s="124">
        <f t="shared" si="77"/>
        <v>0.24410133287683086</v>
      </c>
      <c r="BB325" s="119">
        <f t="shared" si="78"/>
        <v>8.6108193590462762E-2</v>
      </c>
      <c r="BC325" s="56"/>
      <c r="BD325" s="56"/>
    </row>
    <row r="326" spans="1:56">
      <c r="A326" s="91">
        <v>325</v>
      </c>
      <c r="B326" s="120">
        <v>0.95547362482261744</v>
      </c>
      <c r="C326" s="120">
        <v>0.3557643737505205</v>
      </c>
      <c r="D326" s="120">
        <v>0.72908336238213778</v>
      </c>
      <c r="E326" s="120">
        <v>0.26120402278771704</v>
      </c>
      <c r="F326" s="120">
        <v>7.4449893729636507E-2</v>
      </c>
      <c r="G326" s="120">
        <v>0.4632762070893377</v>
      </c>
      <c r="H326" s="120">
        <v>4.6465897305405512E-3</v>
      </c>
      <c r="I326" s="120">
        <v>0.32213590378672796</v>
      </c>
      <c r="J326" s="120">
        <v>0.74009703991975884</v>
      </c>
      <c r="K326" s="100">
        <v>0.76072315093420761</v>
      </c>
      <c r="L326" s="101"/>
      <c r="M326" s="102">
        <v>325</v>
      </c>
      <c r="N326" s="123">
        <v>1.700415755244403</v>
      </c>
      <c r="O326" s="123">
        <v>-0.36980371433109432</v>
      </c>
      <c r="P326" s="123">
        <v>0.61004307282683889</v>
      </c>
      <c r="Q326" s="123">
        <v>-0.63963788643088126</v>
      </c>
      <c r="R326" s="123">
        <v>-1.443428546275231</v>
      </c>
      <c r="S326" s="123">
        <v>-9.2183289974407376E-2</v>
      </c>
      <c r="T326" s="123">
        <v>-2.6010762544030785</v>
      </c>
      <c r="U326" s="120">
        <v>-0.46173438799568345</v>
      </c>
      <c r="V326" s="120">
        <v>0.64364460289078229</v>
      </c>
      <c r="W326" s="94">
        <v>0.70863067064163809</v>
      </c>
      <c r="X326" s="56"/>
      <c r="Y326" s="95">
        <v>325</v>
      </c>
      <c r="Z326" s="120">
        <f>(幕後結果!$AB$2+幕後結果!$AB$4*幕後結果_最佳化!$N1327)*12/3</f>
        <v>2.0628615308589833</v>
      </c>
      <c r="AA326" s="120">
        <f>(幕後結果!$AC$2+幕後結果!$AC$4*幕後結果_最佳化!$O1327)*12/3</f>
        <v>2.1600522720040591</v>
      </c>
      <c r="AB326" s="120">
        <f>(幕後結果!$AD$2+幕後結果!$AD$4*幕後結果_最佳化!$P1327)*12/3</f>
        <v>1.5271376551016889</v>
      </c>
      <c r="AC326" s="120">
        <f>(幕後結果!$AE$2+幕後結果!$AE$4*幕後結果_最佳化!$Q1327)*12/3</f>
        <v>0.40139143835535002</v>
      </c>
      <c r="AD326" s="120">
        <f>(幕後結果!$AF$2+幕後結果!$AF$4*幕後結果_最佳化!$R1327)*12/3</f>
        <v>-1.3638310604012254</v>
      </c>
      <c r="AE326" s="120">
        <f>(幕後結果!$AG$2+幕後結果!$AG$4*幕後結果_最佳化!$S1327)*12/3</f>
        <v>-0.47753095477407231</v>
      </c>
      <c r="AF326" s="120">
        <f>(幕後結果!$AH$2+幕後結果!$AH$4*幕後結果_最佳化!$T1327)*12/3</f>
        <v>-1.6449182185029028</v>
      </c>
      <c r="AG326" s="120">
        <f>(幕後結果!$AI$2+幕後結果!$AI$4*幕後結果_最佳化!$U1327)*12/3</f>
        <v>-0.67537062655402258</v>
      </c>
      <c r="AH326" s="120">
        <f>(幕後結果!$AJ$2+幕後結果!$AJ$4*幕後結果_最佳化!$V1327)*12/3</f>
        <v>-0.58411306370429239</v>
      </c>
      <c r="AI326" s="96">
        <f>(幕後結果!$AK$2+幕後結果!$AK$4*幕後結果_最佳化!$W1327)*12/3</f>
        <v>0.3762524815976373</v>
      </c>
      <c r="AJ326" s="56"/>
      <c r="AK326" s="56"/>
      <c r="AL326" s="56"/>
      <c r="AM326" s="104">
        <v>325</v>
      </c>
      <c r="AN326" s="124">
        <f t="shared" si="66"/>
        <v>0.13567401248947031</v>
      </c>
      <c r="AO326" s="124">
        <f t="shared" si="67"/>
        <v>5.7600823857663526E-2</v>
      </c>
      <c r="AP326" s="124">
        <f t="shared" si="68"/>
        <v>2.4420951014620915E-2</v>
      </c>
      <c r="AQ326" s="124">
        <f t="shared" si="69"/>
        <v>0.16935037695577598</v>
      </c>
      <c r="AR326" s="124">
        <f t="shared" si="70"/>
        <v>6.54171774232227E-2</v>
      </c>
      <c r="AS326" s="124">
        <f t="shared" si="71"/>
        <v>0.15217831146548821</v>
      </c>
      <c r="AT326" s="124">
        <f t="shared" si="72"/>
        <v>0.10317514763537074</v>
      </c>
      <c r="AU326" s="124">
        <f t="shared" si="73"/>
        <v>1.6709222456428287E-2</v>
      </c>
      <c r="AV326" s="124">
        <f t="shared" si="74"/>
        <v>0.12350195203050483</v>
      </c>
      <c r="AW326" s="124">
        <f t="shared" si="75"/>
        <v>0.15197202467145438</v>
      </c>
      <c r="AX326" s="124">
        <f t="shared" si="76"/>
        <v>0.99999999999999978</v>
      </c>
      <c r="AY326" s="124">
        <f>SUMPRODUCT(AN326:AW326,幕後結果_最佳化!$Z$1005:$AI$1005)</f>
        <v>-0.115988145860304</v>
      </c>
      <c r="AZ326" s="124">
        <f>(SUMPRODUCT(AN326:AW326,MMULT(AN326:AW326,幕後結果!$AB$9:$AK$18)))*252</f>
        <v>6.4542020481575785E-2</v>
      </c>
      <c r="BA326" s="124">
        <f t="shared" si="77"/>
        <v>0.2540512162568323</v>
      </c>
      <c r="BB326" s="119">
        <f t="shared" si="78"/>
        <v>-0.62541777284654487</v>
      </c>
      <c r="BC326" s="56"/>
      <c r="BD326" s="56"/>
    </row>
    <row r="327" spans="1:56">
      <c r="A327" s="91">
        <v>326</v>
      </c>
      <c r="B327" s="120">
        <v>0.30069666081566515</v>
      </c>
      <c r="C327" s="120">
        <v>0.63178904837641614</v>
      </c>
      <c r="D327" s="120">
        <v>0.93817831631565562</v>
      </c>
      <c r="E327" s="120">
        <v>0.4110655321822676</v>
      </c>
      <c r="F327" s="120">
        <v>0.32981190326165022</v>
      </c>
      <c r="G327" s="120">
        <v>0.2323636989901583</v>
      </c>
      <c r="H327" s="120">
        <v>0.89081867684635729</v>
      </c>
      <c r="I327" s="120">
        <v>4.4463007658435361E-2</v>
      </c>
      <c r="J327" s="120">
        <v>0.68652260209370408</v>
      </c>
      <c r="K327" s="100">
        <v>0.77920464753209107</v>
      </c>
      <c r="L327" s="101"/>
      <c r="M327" s="102">
        <v>326</v>
      </c>
      <c r="N327" s="123">
        <v>-0.52239789456414432</v>
      </c>
      <c r="O327" s="123">
        <v>0.33659542796941394</v>
      </c>
      <c r="P327" s="123">
        <v>1.5396595263275619</v>
      </c>
      <c r="Q327" s="123">
        <v>-0.22480488667038806</v>
      </c>
      <c r="R327" s="123">
        <v>-0.44043261591520649</v>
      </c>
      <c r="S327" s="123">
        <v>-0.73108473451693323</v>
      </c>
      <c r="T327" s="123">
        <v>1.2308936408515787</v>
      </c>
      <c r="U327" s="120">
        <v>-1.7010903893070533</v>
      </c>
      <c r="V327" s="120">
        <v>0.48601744718340545</v>
      </c>
      <c r="W327" s="94">
        <v>0.7695098406476405</v>
      </c>
      <c r="X327" s="56"/>
      <c r="Y327" s="95">
        <v>326</v>
      </c>
      <c r="Z327" s="120">
        <f>(幕後結果!$AB$2+幕後結果!$AB$4*幕後結果_最佳化!$N1328)*12/3</f>
        <v>-0.69687363826595339</v>
      </c>
      <c r="AA327" s="120">
        <f>(幕後結果!$AC$2+幕後結果!$AC$4*幕後結果_最佳化!$O1328)*12/3</f>
        <v>1.4247102671149474</v>
      </c>
      <c r="AB327" s="120">
        <f>(幕後結果!$AD$2+幕後結果!$AD$4*幕後結果_最佳化!$P1328)*12/3</f>
        <v>0.38034838201598609</v>
      </c>
      <c r="AC327" s="120">
        <f>(幕後結果!$AE$2+幕後結果!$AE$4*幕後結果_最佳化!$Q1328)*12/3</f>
        <v>6.0334090513531224E-2</v>
      </c>
      <c r="AD327" s="120">
        <f>(幕後結果!$AF$2+幕後結果!$AF$4*幕後結果_最佳化!$R1328)*12/3</f>
        <v>-0.81818533501890334</v>
      </c>
      <c r="AE327" s="120">
        <f>(幕後結果!$AG$2+幕後結果!$AG$4*幕後結果_最佳化!$S1328)*12/3</f>
        <v>-1.5803290016453591</v>
      </c>
      <c r="AF327" s="120">
        <f>(幕後結果!$AH$2+幕後結果!$AH$4*幕後結果_最佳化!$T1328)*12/3</f>
        <v>1.2737576497064791</v>
      </c>
      <c r="AG327" s="120">
        <f>(幕後結果!$AI$2+幕後結果!$AI$4*幕後結果_最佳化!$U1328)*12/3</f>
        <v>-1.079918635493085</v>
      </c>
      <c r="AH327" s="120">
        <f>(幕後結果!$AJ$2+幕後結果!$AJ$4*幕後結果_最佳化!$V1328)*12/3</f>
        <v>-1.2663268210085699</v>
      </c>
      <c r="AI327" s="96">
        <f>(幕後結果!$AK$2+幕後結果!$AK$4*幕後結果_最佳化!$W1328)*12/3</f>
        <v>0.76359255287675454</v>
      </c>
      <c r="AJ327" s="56"/>
      <c r="AK327" s="56"/>
      <c r="AL327" s="56"/>
      <c r="AM327" s="104">
        <v>326</v>
      </c>
      <c r="AN327" s="124">
        <f t="shared" si="66"/>
        <v>4.7525333584914543E-2</v>
      </c>
      <c r="AO327" s="124">
        <f t="shared" si="67"/>
        <v>6.9009935345542089E-2</v>
      </c>
      <c r="AP327" s="124">
        <f t="shared" si="68"/>
        <v>7.9378183805930425E-2</v>
      </c>
      <c r="AQ327" s="124">
        <f t="shared" si="69"/>
        <v>0.16314778364926694</v>
      </c>
      <c r="AR327" s="124">
        <f t="shared" si="70"/>
        <v>9.1537422441529931E-2</v>
      </c>
      <c r="AS327" s="124">
        <f t="shared" si="71"/>
        <v>0.16025081013037798</v>
      </c>
      <c r="AT327" s="124">
        <f t="shared" si="72"/>
        <v>0.15935082520678182</v>
      </c>
      <c r="AU327" s="124">
        <f t="shared" si="73"/>
        <v>7.8906532565510543E-2</v>
      </c>
      <c r="AV327" s="124">
        <f t="shared" si="74"/>
        <v>6.9287433532248768E-2</v>
      </c>
      <c r="AW327" s="124">
        <f t="shared" si="75"/>
        <v>8.1605739737896948E-2</v>
      </c>
      <c r="AX327" s="124">
        <f t="shared" si="76"/>
        <v>1</v>
      </c>
      <c r="AY327" s="124">
        <f>SUMPRODUCT(AN327:AW327,幕後結果_最佳化!$Z$1005:$AI$1005)</f>
        <v>-0.10961970609292228</v>
      </c>
      <c r="AZ327" s="124">
        <f>(SUMPRODUCT(AN327:AW327,MMULT(AN327:AW327,幕後結果!$AB$9:$AK$18)))*252</f>
        <v>6.129674257448009E-2</v>
      </c>
      <c r="BA327" s="124">
        <f t="shared" si="77"/>
        <v>0.24758178966652633</v>
      </c>
      <c r="BB327" s="119">
        <f t="shared" si="78"/>
        <v>-0.61603765890195161</v>
      </c>
      <c r="BC327" s="56"/>
      <c r="BD327" s="56"/>
    </row>
    <row r="328" spans="1:56">
      <c r="A328" s="91">
        <v>327</v>
      </c>
      <c r="B328" s="120">
        <v>0.17231204116098509</v>
      </c>
      <c r="C328" s="120">
        <v>0.47289063088900885</v>
      </c>
      <c r="D328" s="120">
        <v>0.83898852014619263</v>
      </c>
      <c r="E328" s="120">
        <v>0.21055583515745413</v>
      </c>
      <c r="F328" s="120">
        <v>0.6354830725778382</v>
      </c>
      <c r="G328" s="120">
        <v>5.9452464300941976E-3</v>
      </c>
      <c r="H328" s="120">
        <v>0.94784026513052688</v>
      </c>
      <c r="I328" s="120">
        <v>7.5815124065357065E-3</v>
      </c>
      <c r="J328" s="120">
        <v>0.44535158161392596</v>
      </c>
      <c r="K328" s="100">
        <v>0.26850709887329693</v>
      </c>
      <c r="L328" s="101"/>
      <c r="M328" s="102">
        <v>327</v>
      </c>
      <c r="N328" s="123">
        <v>-0.94506815418060652</v>
      </c>
      <c r="O328" s="123">
        <v>-6.8005492811747795E-2</v>
      </c>
      <c r="P328" s="123">
        <v>0.99030930529886618</v>
      </c>
      <c r="Q328" s="123">
        <v>-0.80449410879827232</v>
      </c>
      <c r="R328" s="123">
        <v>0.34641100617467874</v>
      </c>
      <c r="S328" s="123">
        <v>-2.5153776842483002</v>
      </c>
      <c r="T328" s="123">
        <v>1.6242640338738503</v>
      </c>
      <c r="U328" s="120">
        <v>-2.4284617414567666</v>
      </c>
      <c r="V328" s="120">
        <v>-0.1374145091077536</v>
      </c>
      <c r="W328" s="94">
        <v>-0.61733437515533818</v>
      </c>
      <c r="X328" s="56"/>
      <c r="Y328" s="95">
        <v>327</v>
      </c>
      <c r="Z328" s="120">
        <f>(幕後結果!$AB$2+幕後結果!$AB$4*幕後結果_最佳化!$N1329)*12/3</f>
        <v>-1.221640066844969</v>
      </c>
      <c r="AA328" s="120">
        <f>(幕後結果!$AC$2+幕後結果!$AC$4*幕後結果_最佳化!$O1329)*12/3</f>
        <v>0.7283160405639274</v>
      </c>
      <c r="AB328" s="120">
        <f>(幕後結果!$AD$2+幕後結果!$AD$4*幕後結果_最佳化!$P1329)*12/3</f>
        <v>-0.82015561855819319</v>
      </c>
      <c r="AC328" s="120">
        <f>(幕後結果!$AE$2+幕後結果!$AE$4*幕後結果_最佳化!$Q1329)*12/3</f>
        <v>-0.55263060425439703</v>
      </c>
      <c r="AD328" s="120">
        <f>(幕後結果!$AF$2+幕後結果!$AF$4*幕後結果_最佳化!$R1329)*12/3</f>
        <v>-0.53948745308305046</v>
      </c>
      <c r="AE328" s="120">
        <f>(幕後結果!$AG$2+幕後結果!$AG$4*幕後結果_最佳化!$S1329)*12/3</f>
        <v>-3.5236653171773669</v>
      </c>
      <c r="AF328" s="120">
        <f>(幕後結果!$AH$2+幕後結果!$AH$4*幕後結果_最佳化!$T1329)*12/3</f>
        <v>0.89114866194146247</v>
      </c>
      <c r="AG328" s="120">
        <f>(幕後結果!$AI$2+幕後結果!$AI$4*幕後結果_最佳化!$U1329)*12/3</f>
        <v>-1.475123301714639</v>
      </c>
      <c r="AH328" s="120">
        <f>(幕後結果!$AJ$2+幕後結果!$AJ$4*幕後結果_最佳化!$V1329)*12/3</f>
        <v>-2.7457558892653555</v>
      </c>
      <c r="AI328" s="96">
        <f>(幕後結果!$AK$2+幕後結果!$AK$4*幕後結果_最佳化!$W1329)*12/3</f>
        <v>-1.9646598471037002E-3</v>
      </c>
      <c r="AJ328" s="56"/>
      <c r="AK328" s="56"/>
      <c r="AL328" s="56"/>
      <c r="AM328" s="104">
        <v>327</v>
      </c>
      <c r="AN328" s="124">
        <f t="shared" si="66"/>
        <v>2.5578266443669964E-3</v>
      </c>
      <c r="AO328" s="124">
        <f t="shared" si="67"/>
        <v>2.6037668819727557E-3</v>
      </c>
      <c r="AP328" s="124">
        <f t="shared" si="68"/>
        <v>7.0665756429531684E-2</v>
      </c>
      <c r="AQ328" s="124">
        <f t="shared" si="69"/>
        <v>0.16013553810453207</v>
      </c>
      <c r="AR328" s="124">
        <f t="shared" si="70"/>
        <v>0.11308608249415975</v>
      </c>
      <c r="AS328" s="124">
        <f t="shared" si="71"/>
        <v>0.16652755595146579</v>
      </c>
      <c r="AT328" s="124">
        <f t="shared" si="72"/>
        <v>0.12543750583857169</v>
      </c>
      <c r="AU328" s="124">
        <f t="shared" si="73"/>
        <v>0.15533550034044041</v>
      </c>
      <c r="AV328" s="124">
        <f t="shared" si="74"/>
        <v>0.12119171311285587</v>
      </c>
      <c r="AW328" s="124">
        <f t="shared" si="75"/>
        <v>8.2458754202103024E-2</v>
      </c>
      <c r="AX328" s="124">
        <f t="shared" si="76"/>
        <v>1</v>
      </c>
      <c r="AY328" s="124">
        <f>SUMPRODUCT(AN328:AW328,幕後結果_最佳化!$Z$1005:$AI$1005)</f>
        <v>-0.32702584150201697</v>
      </c>
      <c r="AZ328" s="124">
        <f>(SUMPRODUCT(AN328:AW328,MMULT(AN328:AW328,幕後結果!$AB$9:$AK$18)))*252</f>
        <v>5.3603788532688226E-2</v>
      </c>
      <c r="BA328" s="124">
        <f t="shared" si="77"/>
        <v>0.23152491989565233</v>
      </c>
      <c r="BB328" s="119">
        <f t="shared" si="78"/>
        <v>-1.597779805598212</v>
      </c>
      <c r="BC328" s="56"/>
      <c r="BD328" s="56"/>
    </row>
    <row r="329" spans="1:56">
      <c r="A329" s="91">
        <v>328</v>
      </c>
      <c r="B329" s="120">
        <v>0.13043028770830989</v>
      </c>
      <c r="C329" s="120">
        <v>0.4562585318733281</v>
      </c>
      <c r="D329" s="120">
        <v>0.20687031373310272</v>
      </c>
      <c r="E329" s="120">
        <v>0.1711437828934077</v>
      </c>
      <c r="F329" s="120">
        <v>0.48631457519026444</v>
      </c>
      <c r="G329" s="120">
        <v>0.20651174761561486</v>
      </c>
      <c r="H329" s="120">
        <v>0.33334335267218029</v>
      </c>
      <c r="I329" s="120">
        <v>0.4906941368995672</v>
      </c>
      <c r="J329" s="120">
        <v>5.8878622828214988E-2</v>
      </c>
      <c r="K329" s="100">
        <v>0.94185390420180082</v>
      </c>
      <c r="L329" s="101"/>
      <c r="M329" s="102">
        <v>328</v>
      </c>
      <c r="N329" s="123">
        <v>-1.1243594307419644</v>
      </c>
      <c r="O329" s="123">
        <v>-0.10986421404790606</v>
      </c>
      <c r="P329" s="123">
        <v>-0.81732866887575206</v>
      </c>
      <c r="Q329" s="123">
        <v>-0.94965503208080881</v>
      </c>
      <c r="R329" s="123">
        <v>-3.4311003665885777E-2</v>
      </c>
      <c r="S329" s="123">
        <v>-0.8185845317017646</v>
      </c>
      <c r="T329" s="123">
        <v>-0.43069974350448559</v>
      </c>
      <c r="U329" s="120">
        <v>-2.3328455351003509E-2</v>
      </c>
      <c r="V329" s="120">
        <v>-1.5642569161563689</v>
      </c>
      <c r="W329" s="94">
        <v>1.5705285764463957</v>
      </c>
      <c r="X329" s="56"/>
      <c r="Y329" s="95">
        <v>328</v>
      </c>
      <c r="Z329" s="120">
        <f>(幕後結果!$AB$2+幕後結果!$AB$4*幕後結果_最佳化!$N1330)*12/3</f>
        <v>-1.4442392224180427</v>
      </c>
      <c r="AA329" s="120">
        <f>(幕後結果!$AC$2+幕後結果!$AC$4*幕後結果_最佳化!$O1330)*12/3</f>
        <v>0.56693105736847527</v>
      </c>
      <c r="AB329" s="120">
        <f>(幕後結果!$AD$2+幕後結果!$AD$4*幕後結果_最佳化!$P1330)*12/3</f>
        <v>-2.9228035188734851</v>
      </c>
      <c r="AC329" s="120">
        <f>(幕後結果!$AE$2+幕後結果!$AE$4*幕後結果_最佳化!$Q1330)*12/3</f>
        <v>-0.67830124255085067</v>
      </c>
      <c r="AD329" s="120">
        <f>(幕後結果!$AF$2+幕後結果!$AF$4*幕後結果_最佳化!$R1330)*12/3</f>
        <v>-0.81550514047491196</v>
      </c>
      <c r="AE329" s="120">
        <f>(幕後結果!$AG$2+幕後結果!$AG$4*幕後結果_最佳化!$S1330)*12/3</f>
        <v>-2.2154469111826427</v>
      </c>
      <c r="AF329" s="120">
        <f>(幕後結果!$AH$2+幕後結果!$AH$4*幕後結果_最佳化!$T1330)*12/3</f>
        <v>-0.78582387716635793</v>
      </c>
      <c r="AG329" s="120">
        <f>(幕後結果!$AI$2+幕後結果!$AI$4*幕後結果_最佳化!$U1330)*12/3</f>
        <v>-0.45964856708869073</v>
      </c>
      <c r="AH329" s="120">
        <f>(幕後結果!$AJ$2+幕後結果!$AJ$4*幕後結果_最佳化!$V1330)*12/3</f>
        <v>-4.8072205203277365</v>
      </c>
      <c r="AI329" s="96">
        <f>(幕後結果!$AK$2+幕後結果!$AK$4*幕後結果_最佳化!$W1330)*12/3</f>
        <v>1.0876086364512931</v>
      </c>
      <c r="AJ329" s="56"/>
      <c r="AK329" s="56"/>
      <c r="AL329" s="56"/>
      <c r="AM329" s="104">
        <v>328</v>
      </c>
      <c r="AN329" s="124">
        <f t="shared" si="66"/>
        <v>7.5627664822139423E-2</v>
      </c>
      <c r="AO329" s="124">
        <f t="shared" si="67"/>
        <v>0.12866477419276767</v>
      </c>
      <c r="AP329" s="124">
        <f t="shared" si="68"/>
        <v>0.13909892057063314</v>
      </c>
      <c r="AQ329" s="124">
        <f t="shared" si="69"/>
        <v>5.668801703565185E-2</v>
      </c>
      <c r="AR329" s="124">
        <f t="shared" si="70"/>
        <v>0.13888860374782963</v>
      </c>
      <c r="AS329" s="124">
        <f t="shared" si="71"/>
        <v>2.4572114571908096E-2</v>
      </c>
      <c r="AT329" s="124">
        <f t="shared" si="72"/>
        <v>0.13518170172221478</v>
      </c>
      <c r="AU329" s="124">
        <f t="shared" si="73"/>
        <v>0.12154887975425753</v>
      </c>
      <c r="AV329" s="124">
        <f t="shared" si="74"/>
        <v>2.9361167036986397E-2</v>
      </c>
      <c r="AW329" s="124">
        <f t="shared" si="75"/>
        <v>0.15036815654561142</v>
      </c>
      <c r="AX329" s="124">
        <f t="shared" si="76"/>
        <v>1</v>
      </c>
      <c r="AY329" s="124">
        <f>SUMPRODUCT(AN329:AW329,幕後結果_最佳化!$Z$1005:$AI$1005)</f>
        <v>6.0543029639336728E-2</v>
      </c>
      <c r="AZ329" s="124">
        <f>(SUMPRODUCT(AN329:AW329,MMULT(AN329:AW329,幕後結果!$AB$9:$AK$18)))*252</f>
        <v>6.2209025580122368E-2</v>
      </c>
      <c r="BA329" s="124">
        <f t="shared" si="77"/>
        <v>0.24941737225005473</v>
      </c>
      <c r="BB329" s="119">
        <f t="shared" si="78"/>
        <v>7.0736971848330651E-2</v>
      </c>
      <c r="BC329" s="56"/>
      <c r="BD329" s="56"/>
    </row>
    <row r="330" spans="1:56">
      <c r="A330" s="91">
        <v>329</v>
      </c>
      <c r="B330" s="120">
        <v>0.48172754412206875</v>
      </c>
      <c r="C330" s="120">
        <v>0.50055326654495147</v>
      </c>
      <c r="D330" s="120">
        <v>0.69934627069314548</v>
      </c>
      <c r="E330" s="120">
        <v>0.88133960679268775</v>
      </c>
      <c r="F330" s="120">
        <v>0.1379059460851304</v>
      </c>
      <c r="G330" s="120">
        <v>0.76093566775441412</v>
      </c>
      <c r="H330" s="120">
        <v>0.46528300717635185</v>
      </c>
      <c r="I330" s="120">
        <v>0.18006437284607535</v>
      </c>
      <c r="J330" s="120">
        <v>0.98688075504951223</v>
      </c>
      <c r="K330" s="100">
        <v>0.388483329330366</v>
      </c>
      <c r="L330" s="101"/>
      <c r="M330" s="102">
        <v>329</v>
      </c>
      <c r="N330" s="123">
        <v>-4.5818280669780734E-2</v>
      </c>
      <c r="O330" s="123">
        <v>1.3868340095342516E-3</v>
      </c>
      <c r="P330" s="123">
        <v>0.52252124465284278</v>
      </c>
      <c r="Q330" s="123">
        <v>1.1817100067065889</v>
      </c>
      <c r="R330" s="123">
        <v>-1.0897758553896464</v>
      </c>
      <c r="S330" s="123">
        <v>0.70931557631590347</v>
      </c>
      <c r="T330" s="123">
        <v>-8.7132723937127315E-2</v>
      </c>
      <c r="U330" s="120">
        <v>-0.9151197920512224</v>
      </c>
      <c r="V330" s="120">
        <v>2.2226636329053266</v>
      </c>
      <c r="W330" s="94">
        <v>-0.28327419268314707</v>
      </c>
      <c r="X330" s="56"/>
      <c r="Y330" s="95">
        <v>329</v>
      </c>
      <c r="Z330" s="120">
        <f>(幕後結果!$AB$2+幕後結果!$AB$4*幕後結果_最佳化!$N1331)*12/3</f>
        <v>-0.10517602948730437</v>
      </c>
      <c r="AA330" s="120">
        <f>(幕後結果!$AC$2+幕後結果!$AC$4*幕後結果_最佳化!$O1331)*12/3</f>
        <v>1.3926001551664482</v>
      </c>
      <c r="AB330" s="120">
        <f>(幕後結果!$AD$2+幕後結果!$AD$4*幕後結果_最佳化!$P1331)*12/3</f>
        <v>-0.30524355511231249</v>
      </c>
      <c r="AC330" s="120">
        <f>(幕後結果!$AE$2+幕後結果!$AE$4*幕後結果_最佳化!$Q1331)*12/3</f>
        <v>1.4624622258546305</v>
      </c>
      <c r="AD330" s="120">
        <f>(幕後結果!$AF$2+幕後結果!$AF$4*幕後結果_最佳化!$R1331)*12/3</f>
        <v>-0.92684725627655029</v>
      </c>
      <c r="AE330" s="120">
        <f>(幕後結果!$AG$2+幕後結果!$AG$4*幕後結果_最佳化!$S1331)*12/3</f>
        <v>-0.35379977339061081</v>
      </c>
      <c r="AF330" s="120">
        <f>(幕後結果!$AH$2+幕後結果!$AH$4*幕後結果_最佳化!$T1331)*12/3</f>
        <v>0.78710685396937086</v>
      </c>
      <c r="AG330" s="120">
        <f>(幕後結果!$AI$2+幕後結果!$AI$4*幕後結果_最佳化!$U1331)*12/3</f>
        <v>-0.61041553417359506</v>
      </c>
      <c r="AH330" s="120">
        <f>(幕後結果!$AJ$2+幕後結果!$AJ$4*幕後結果_最佳化!$V1331)*12/3</f>
        <v>1.2845675100142726</v>
      </c>
      <c r="AI330" s="96">
        <f>(幕後結果!$AK$2+幕後結果!$AK$4*幕後結果_最佳化!$W1331)*12/3</f>
        <v>0.20290210011089646</v>
      </c>
      <c r="AJ330" s="56"/>
      <c r="AK330" s="56"/>
      <c r="AL330" s="56"/>
      <c r="AM330" s="104">
        <v>329</v>
      </c>
      <c r="AN330" s="124">
        <f t="shared" si="66"/>
        <v>0.10618309882438115</v>
      </c>
      <c r="AO330" s="124">
        <f t="shared" si="67"/>
        <v>5.2824305692789952E-2</v>
      </c>
      <c r="AP330" s="124">
        <f t="shared" si="68"/>
        <v>0.12047591677133812</v>
      </c>
      <c r="AQ330" s="124">
        <f t="shared" si="69"/>
        <v>0.11283372126602176</v>
      </c>
      <c r="AR330" s="124">
        <f t="shared" si="70"/>
        <v>0.15061547072453493</v>
      </c>
      <c r="AS330" s="124">
        <f t="shared" si="71"/>
        <v>6.2838075340808958E-2</v>
      </c>
      <c r="AT330" s="124">
        <f t="shared" si="72"/>
        <v>0.10613336750262362</v>
      </c>
      <c r="AU330" s="124">
        <f t="shared" si="73"/>
        <v>0.13554513523041736</v>
      </c>
      <c r="AV330" s="124">
        <f t="shared" si="74"/>
        <v>9.9110825127116789E-2</v>
      </c>
      <c r="AW330" s="124">
        <f t="shared" si="75"/>
        <v>5.344008351996743E-2</v>
      </c>
      <c r="AX330" s="124">
        <f t="shared" si="76"/>
        <v>1</v>
      </c>
      <c r="AY330" s="124">
        <f>SUMPRODUCT(AN330:AW330,幕後結果_最佳化!$Z$1005:$AI$1005)</f>
        <v>-0.24150921381243209</v>
      </c>
      <c r="AZ330" s="124">
        <f>(SUMPRODUCT(AN330:AW330,MMULT(AN330:AW330,幕後結果!$AB$9:$AK$18)))*252</f>
        <v>6.2380144091275291E-2</v>
      </c>
      <c r="BA330" s="124">
        <f t="shared" si="77"/>
        <v>0.24976017314871338</v>
      </c>
      <c r="BB330" s="119">
        <f t="shared" si="78"/>
        <v>-1.1387292466484953</v>
      </c>
      <c r="BC330" s="56"/>
      <c r="BD330" s="56"/>
    </row>
    <row r="331" spans="1:56">
      <c r="A331" s="91">
        <v>330</v>
      </c>
      <c r="B331" s="120">
        <v>0.84985459118183848</v>
      </c>
      <c r="C331" s="120">
        <v>0.93133356248356258</v>
      </c>
      <c r="D331" s="120">
        <v>2.9889153398942936E-2</v>
      </c>
      <c r="E331" s="120">
        <v>0.96029817747826418</v>
      </c>
      <c r="F331" s="120">
        <v>0.65983745537411109</v>
      </c>
      <c r="G331" s="120">
        <v>0.47292247125170217</v>
      </c>
      <c r="H331" s="120">
        <v>0.7288149892688558</v>
      </c>
      <c r="I331" s="120">
        <v>0.84373025426231996</v>
      </c>
      <c r="J331" s="120">
        <v>0.23853866937506618</v>
      </c>
      <c r="K331" s="100">
        <v>0.87959523133081263</v>
      </c>
      <c r="L331" s="101"/>
      <c r="M331" s="102">
        <v>330</v>
      </c>
      <c r="N331" s="123">
        <v>1.0358099437161281</v>
      </c>
      <c r="O331" s="123">
        <v>1.4857968068294394</v>
      </c>
      <c r="P331" s="123">
        <v>-1.88242520177733</v>
      </c>
      <c r="Q331" s="123">
        <v>1.7541567893714678</v>
      </c>
      <c r="R331" s="123">
        <v>0.41201955635297827</v>
      </c>
      <c r="S331" s="123">
        <v>-6.7925496307267047E-2</v>
      </c>
      <c r="T331" s="123">
        <v>0.60923298227102296</v>
      </c>
      <c r="U331" s="120">
        <v>1.0099077454161465</v>
      </c>
      <c r="V331" s="120">
        <v>-0.71101113006716588</v>
      </c>
      <c r="W331" s="94">
        <v>1.1729657584856592</v>
      </c>
      <c r="X331" s="56"/>
      <c r="Y331" s="95">
        <v>330</v>
      </c>
      <c r="Z331" s="120">
        <f>(幕後結果!$AB$2+幕後結果!$AB$4*幕後結果_最佳化!$N1332)*12/3</f>
        <v>1.2377199217828581</v>
      </c>
      <c r="AA331" s="120">
        <f>(幕後結果!$AC$2+幕後結果!$AC$4*幕後結果_最佳化!$O1332)*12/3</f>
        <v>3.638420896449349</v>
      </c>
      <c r="AB331" s="120">
        <f>(幕後結果!$AD$2+幕後結果!$AD$4*幕後結果_最佳化!$P1332)*12/3</f>
        <v>-1.0335361569561856</v>
      </c>
      <c r="AC331" s="120">
        <f>(幕後結果!$AE$2+幕後結果!$AE$4*幕後結果_最佳化!$Q1332)*12/3</f>
        <v>2.3490204219230222</v>
      </c>
      <c r="AD331" s="120">
        <f>(幕後結果!$AF$2+幕後結果!$AF$4*幕後結果_最佳化!$R1332)*12/3</f>
        <v>0.38517846821463503</v>
      </c>
      <c r="AE331" s="120">
        <f>(幕後結果!$AG$2+幕後結果!$AG$4*幕後結果_最佳化!$S1332)*12/3</f>
        <v>-0.62438532850075212</v>
      </c>
      <c r="AF331" s="120">
        <f>(幕後結果!$AH$2+幕後結果!$AH$4*幕後結果_最佳化!$T1332)*12/3</f>
        <v>1.9315884653647448</v>
      </c>
      <c r="AG331" s="120">
        <f>(幕後結果!$AI$2+幕後結果!$AI$4*幕後結果_最佳化!$U1332)*12/3</f>
        <v>0.33520695403945117</v>
      </c>
      <c r="AH331" s="120">
        <f>(幕後結果!$AJ$2+幕後結果!$AJ$4*幕後結果_最佳化!$V1332)*12/3</f>
        <v>-2.6933182533028215</v>
      </c>
      <c r="AI331" s="96">
        <f>(幕後結果!$AK$2+幕後結果!$AK$4*幕後結果_最佳化!$W1332)*12/3</f>
        <v>1.7607367151799878</v>
      </c>
      <c r="AJ331" s="56"/>
      <c r="AK331" s="56"/>
      <c r="AL331" s="56"/>
      <c r="AM331" s="104">
        <v>330</v>
      </c>
      <c r="AN331" s="124">
        <f t="shared" si="66"/>
        <v>6.2537140840268443E-2</v>
      </c>
      <c r="AO331" s="124">
        <f t="shared" si="67"/>
        <v>0.17332726812589455</v>
      </c>
      <c r="AP331" s="124">
        <f t="shared" si="68"/>
        <v>0.10774239208483648</v>
      </c>
      <c r="AQ331" s="124">
        <f t="shared" si="69"/>
        <v>0.1296263603231588</v>
      </c>
      <c r="AR331" s="124">
        <f t="shared" si="70"/>
        <v>0.17615825596757534</v>
      </c>
      <c r="AS331" s="124">
        <f t="shared" si="71"/>
        <v>3.2528814876470705E-2</v>
      </c>
      <c r="AT331" s="124">
        <f t="shared" si="72"/>
        <v>0.13954423223848811</v>
      </c>
      <c r="AU331" s="124">
        <f t="shared" si="73"/>
        <v>4.2028966512446975E-2</v>
      </c>
      <c r="AV331" s="124">
        <f t="shared" si="74"/>
        <v>4.9459198302916653E-2</v>
      </c>
      <c r="AW331" s="124">
        <f t="shared" si="75"/>
        <v>8.7047370727943704E-2</v>
      </c>
      <c r="AX331" s="124">
        <f t="shared" si="76"/>
        <v>0.99999999999999989</v>
      </c>
      <c r="AY331" s="124">
        <f>SUMPRODUCT(AN331:AW331,幕後結果_最佳化!$Z$1005:$AI$1005)</f>
        <v>0.10557668518234078</v>
      </c>
      <c r="AZ331" s="124">
        <f>(SUMPRODUCT(AN331:AW331,MMULT(AN331:AW331,幕後結果!$AB$9:$AK$18)))*252</f>
        <v>6.7940314334433274E-2</v>
      </c>
      <c r="BA331" s="124">
        <f t="shared" si="77"/>
        <v>0.26065362904520106</v>
      </c>
      <c r="BB331" s="119">
        <f t="shared" si="78"/>
        <v>0.24045966830360824</v>
      </c>
      <c r="BC331" s="56"/>
      <c r="BD331" s="56"/>
    </row>
    <row r="332" spans="1:56">
      <c r="A332" s="91">
        <v>331</v>
      </c>
      <c r="B332" s="120">
        <v>0.56894017923010454</v>
      </c>
      <c r="C332" s="120">
        <v>0.1270975236846168</v>
      </c>
      <c r="D332" s="120">
        <v>0.50064964136665191</v>
      </c>
      <c r="E332" s="120">
        <v>0.17191447886380429</v>
      </c>
      <c r="F332" s="120">
        <v>0.94184971197555534</v>
      </c>
      <c r="G332" s="120">
        <v>0.24701583531435545</v>
      </c>
      <c r="H332" s="120">
        <v>0.48664008403065195</v>
      </c>
      <c r="I332" s="120">
        <v>0.67699048632695491</v>
      </c>
      <c r="J332" s="120">
        <v>0.83253921366729866</v>
      </c>
      <c r="K332" s="100">
        <v>0.42337317915097783</v>
      </c>
      <c r="L332" s="101"/>
      <c r="M332" s="102">
        <v>331</v>
      </c>
      <c r="N332" s="123">
        <v>0.1736765834268503</v>
      </c>
      <c r="O332" s="123">
        <v>-1.1402190632238036</v>
      </c>
      <c r="P332" s="123">
        <v>1.6284101377004891E-3</v>
      </c>
      <c r="Q332" s="123">
        <v>-0.9466268487511541</v>
      </c>
      <c r="R332" s="123">
        <v>1.5704925078662251</v>
      </c>
      <c r="S332" s="123">
        <v>-0.68391052001863051</v>
      </c>
      <c r="T332" s="123">
        <v>-3.3494604930679205E-2</v>
      </c>
      <c r="U332" s="120">
        <v>0.45929961062408597</v>
      </c>
      <c r="V332" s="120">
        <v>0.96424806353059889</v>
      </c>
      <c r="W332" s="94">
        <v>-0.19327148328246527</v>
      </c>
      <c r="X332" s="56"/>
      <c r="Y332" s="95">
        <v>331</v>
      </c>
      <c r="Z332" s="120">
        <f>(幕後結果!$AB$2+幕後結果!$AB$4*幕後結果_最佳化!$N1333)*12/3</f>
        <v>0.16733790614645624</v>
      </c>
      <c r="AA332" s="120">
        <f>(幕後結果!$AC$2+幕後結果!$AC$4*幕後結果_最佳化!$O1333)*12/3</f>
        <v>0.35826776782808079</v>
      </c>
      <c r="AB332" s="120">
        <f>(幕後結果!$AD$2+幕後結果!$AD$4*幕後結果_最佳化!$P1333)*12/3</f>
        <v>-1.0841750394383372</v>
      </c>
      <c r="AC332" s="120">
        <f>(幕後結果!$AE$2+幕後結果!$AE$4*幕後結果_最佳化!$Q1333)*12/3</f>
        <v>-0.30211038100323029</v>
      </c>
      <c r="AD332" s="120">
        <f>(幕後結果!$AF$2+幕後結果!$AF$4*幕後結果_最佳化!$R1333)*12/3</f>
        <v>0.16917733443538494</v>
      </c>
      <c r="AE332" s="120">
        <f>(幕後結果!$AG$2+幕後結果!$AG$4*幕後結果_最佳化!$S1333)*12/3</f>
        <v>-1.2390137863066002</v>
      </c>
      <c r="AF332" s="120">
        <f>(幕後結果!$AH$2+幕後結果!$AH$4*幕後結果_最佳化!$T1333)*12/3</f>
        <v>-2.6420853048930215E-2</v>
      </c>
      <c r="AG332" s="120">
        <f>(幕後結果!$AI$2+幕後結果!$AI$4*幕後結果_最佳化!$U1333)*12/3</f>
        <v>-0.14937610906383528</v>
      </c>
      <c r="AH332" s="120">
        <f>(幕後結果!$AJ$2+幕後結果!$AJ$4*幕後結果_最佳化!$V1333)*12/3</f>
        <v>0.23221181399621149</v>
      </c>
      <c r="AI332" s="96">
        <f>(幕後結果!$AK$2+幕後結果!$AK$4*幕後結果_最佳化!$W1333)*12/3</f>
        <v>0.7883353605262714</v>
      </c>
      <c r="AJ332" s="56"/>
      <c r="AK332" s="56"/>
      <c r="AL332" s="56"/>
      <c r="AM332" s="104">
        <v>331</v>
      </c>
      <c r="AN332" s="124">
        <f t="shared" si="66"/>
        <v>4.7057592428002566E-2</v>
      </c>
      <c r="AO332" s="124">
        <f t="shared" si="67"/>
        <v>0.13711103687972623</v>
      </c>
      <c r="AP332" s="124">
        <f t="shared" si="68"/>
        <v>0.12158229846015674</v>
      </c>
      <c r="AQ332" s="124">
        <f t="shared" si="69"/>
        <v>1.3057957400240381E-2</v>
      </c>
      <c r="AR332" s="124">
        <f t="shared" si="70"/>
        <v>0.11416461112217836</v>
      </c>
      <c r="AS332" s="124">
        <f t="shared" si="71"/>
        <v>0.12443797430753596</v>
      </c>
      <c r="AT332" s="124">
        <f t="shared" si="72"/>
        <v>0.14327194949808045</v>
      </c>
      <c r="AU332" s="124">
        <f t="shared" si="73"/>
        <v>9.8967441008351323E-2</v>
      </c>
      <c r="AV332" s="124">
        <f t="shared" si="74"/>
        <v>8.6666828059554224E-2</v>
      </c>
      <c r="AW332" s="124">
        <f t="shared" si="75"/>
        <v>0.11368231083617381</v>
      </c>
      <c r="AX332" s="124">
        <f t="shared" si="76"/>
        <v>1</v>
      </c>
      <c r="AY332" s="124">
        <f>SUMPRODUCT(AN332:AW332,幕後結果_最佳化!$Z$1005:$AI$1005)</f>
        <v>-0.11588864843855824</v>
      </c>
      <c r="AZ332" s="124">
        <f>(SUMPRODUCT(AN332:AW332,MMULT(AN332:AW332,幕後結果!$AB$9:$AK$18)))*252</f>
        <v>6.8985973200554343E-2</v>
      </c>
      <c r="BA332" s="124">
        <f t="shared" si="77"/>
        <v>0.26265180981777825</v>
      </c>
      <c r="BB332" s="119">
        <f t="shared" si="78"/>
        <v>-0.60455950617177223</v>
      </c>
      <c r="BC332" s="56"/>
      <c r="BD332" s="56"/>
    </row>
    <row r="333" spans="1:56">
      <c r="A333" s="91">
        <v>332</v>
      </c>
      <c r="B333" s="120">
        <v>0.27712989195638449</v>
      </c>
      <c r="C333" s="120">
        <v>0.73933570748552224</v>
      </c>
      <c r="D333" s="120">
        <v>0.39032005125978664</v>
      </c>
      <c r="E333" s="120">
        <v>0.95418630640473978</v>
      </c>
      <c r="F333" s="120">
        <v>0.11517917895972052</v>
      </c>
      <c r="G333" s="120">
        <v>0.53823802704705614</v>
      </c>
      <c r="H333" s="120">
        <v>0.53225553251139446</v>
      </c>
      <c r="I333" s="120">
        <v>0.29427049100599834</v>
      </c>
      <c r="J333" s="120">
        <v>0.60680825924732251</v>
      </c>
      <c r="K333" s="100">
        <v>0.90698936886379178</v>
      </c>
      <c r="L333" s="101"/>
      <c r="M333" s="102">
        <v>332</v>
      </c>
      <c r="N333" s="123">
        <v>-0.59138903746064408</v>
      </c>
      <c r="O333" s="123">
        <v>0.64129877490419795</v>
      </c>
      <c r="P333" s="123">
        <v>-0.27848496814970891</v>
      </c>
      <c r="Q333" s="123">
        <v>1.6868750153142666</v>
      </c>
      <c r="R333" s="123">
        <v>-1.1994362535100809</v>
      </c>
      <c r="S333" s="123">
        <v>9.5995752616469532E-2</v>
      </c>
      <c r="T333" s="123">
        <v>8.094092286060707E-2</v>
      </c>
      <c r="U333" s="120">
        <v>-0.54095154411973501</v>
      </c>
      <c r="V333" s="120">
        <v>0.27100981744174535</v>
      </c>
      <c r="W333" s="94">
        <v>1.3224412447947314</v>
      </c>
      <c r="X333" s="56"/>
      <c r="Y333" s="95">
        <v>332</v>
      </c>
      <c r="Z333" s="120">
        <f>(幕後結果!$AB$2+幕後結果!$AB$4*幕後結果_最佳化!$N1334)*12/3</f>
        <v>-0.78252961911076824</v>
      </c>
      <c r="AA333" s="120">
        <f>(幕後結果!$AC$2+幕後結果!$AC$4*幕後結果_最佳化!$O1334)*12/3</f>
        <v>1.693923588206838</v>
      </c>
      <c r="AB333" s="120">
        <f>(幕後結果!$AD$2+幕後結果!$AD$4*幕後結果_最佳化!$P1334)*12/3</f>
        <v>-1.4702922007138062</v>
      </c>
      <c r="AC333" s="120">
        <f>(幕後結果!$AE$2+幕後結果!$AE$4*幕後結果_最佳化!$Q1334)*12/3</f>
        <v>1.7579312950152672</v>
      </c>
      <c r="AD333" s="120">
        <f>(幕後結果!$AF$2+幕後結果!$AF$4*幕後結果_最佳化!$R1334)*12/3</f>
        <v>-0.87349094655120751</v>
      </c>
      <c r="AE333" s="120">
        <f>(幕後結果!$AG$2+幕後結果!$AG$4*幕後結果_最佳化!$S1334)*12/3</f>
        <v>-1.296512380764101</v>
      </c>
      <c r="AF333" s="120">
        <f>(幕後結果!$AH$2+幕後結果!$AH$4*幕後結果_最佳化!$T1334)*12/3</f>
        <v>0.83783634931871787</v>
      </c>
      <c r="AG333" s="120">
        <f>(幕後結果!$AI$2+幕後結果!$AI$4*幕後結果_最佳化!$U1334)*12/3</f>
        <v>-0.43998428528326566</v>
      </c>
      <c r="AH333" s="120">
        <f>(幕後結果!$AJ$2+幕後結果!$AJ$4*幕後結果_最佳化!$V1334)*12/3</f>
        <v>-2.0618992008432175</v>
      </c>
      <c r="AI333" s="96">
        <f>(幕後結果!$AK$2+幕後結果!$AK$4*幕後結果_最佳化!$W1334)*12/3</f>
        <v>1.0236390582626758</v>
      </c>
      <c r="AJ333" s="56"/>
      <c r="AK333" s="56"/>
      <c r="AL333" s="56"/>
      <c r="AM333" s="104">
        <v>332</v>
      </c>
      <c r="AN333" s="124">
        <f t="shared" si="66"/>
        <v>0.24063628065286161</v>
      </c>
      <c r="AO333" s="124">
        <f t="shared" si="67"/>
        <v>8.6634875316091917E-2</v>
      </c>
      <c r="AP333" s="124">
        <f t="shared" si="68"/>
        <v>1.2105611906926082E-2</v>
      </c>
      <c r="AQ333" s="124">
        <f t="shared" si="69"/>
        <v>6.7149694214358818E-2</v>
      </c>
      <c r="AR333" s="124">
        <f t="shared" si="70"/>
        <v>2.6797503218562772E-2</v>
      </c>
      <c r="AS333" s="124">
        <f t="shared" si="71"/>
        <v>0.22044486294923499</v>
      </c>
      <c r="AT333" s="124">
        <f t="shared" si="72"/>
        <v>1.5714198649752518E-2</v>
      </c>
      <c r="AU333" s="124">
        <f t="shared" si="73"/>
        <v>0.13490418299251625</v>
      </c>
      <c r="AV333" s="124">
        <f t="shared" si="74"/>
        <v>0.11876779583839311</v>
      </c>
      <c r="AW333" s="124">
        <f t="shared" si="75"/>
        <v>7.6844994261301924E-2</v>
      </c>
      <c r="AX333" s="124">
        <f t="shared" si="76"/>
        <v>1.0000000000000002</v>
      </c>
      <c r="AY333" s="124">
        <f>SUMPRODUCT(AN333:AW333,幕後結果_最佳化!$Z$1005:$AI$1005)</f>
        <v>-0.27603841815520203</v>
      </c>
      <c r="AZ333" s="124">
        <f>(SUMPRODUCT(AN333:AW333,MMULT(AN333:AW333,幕後結果!$AB$9:$AK$18)))*252</f>
        <v>7.6491849181325761E-2</v>
      </c>
      <c r="BA333" s="124">
        <f t="shared" si="77"/>
        <v>0.27657159865272818</v>
      </c>
      <c r="BB333" s="119">
        <f t="shared" si="78"/>
        <v>-1.1531857201131883</v>
      </c>
      <c r="BC333" s="56"/>
      <c r="BD333" s="56"/>
    </row>
    <row r="334" spans="1:56">
      <c r="A334" s="91">
        <v>333</v>
      </c>
      <c r="B334" s="120">
        <v>0.87970181929486424</v>
      </c>
      <c r="C334" s="120">
        <v>0.31038852484608248</v>
      </c>
      <c r="D334" s="120">
        <v>0.37542437536629358</v>
      </c>
      <c r="E334" s="120">
        <v>0.19480328727985086</v>
      </c>
      <c r="F334" s="120">
        <v>0.69798962533127806</v>
      </c>
      <c r="G334" s="120">
        <v>0.64338354959790034</v>
      </c>
      <c r="H334" s="120">
        <v>0.39526899641954683</v>
      </c>
      <c r="I334" s="120">
        <v>0.1883353191624817</v>
      </c>
      <c r="J334" s="120">
        <v>0.59951692102941712</v>
      </c>
      <c r="K334" s="100">
        <v>0.73695974345168991</v>
      </c>
      <c r="L334" s="101"/>
      <c r="M334" s="102">
        <v>333</v>
      </c>
      <c r="N334" s="123">
        <v>1.1734974935418869</v>
      </c>
      <c r="O334" s="123">
        <v>-0.49474936658131968</v>
      </c>
      <c r="P334" s="123">
        <v>-0.3175204158384326</v>
      </c>
      <c r="Q334" s="123">
        <v>-0.86033106284863081</v>
      </c>
      <c r="R334" s="123">
        <v>0.51862718293336074</v>
      </c>
      <c r="S334" s="123">
        <v>0.36751768753299802</v>
      </c>
      <c r="T334" s="123">
        <v>-0.26561206489443384</v>
      </c>
      <c r="U334" s="120">
        <v>-0.88404737698152225</v>
      </c>
      <c r="V334" s="120">
        <v>0.25209691048258587</v>
      </c>
      <c r="W334" s="94">
        <v>0.63400047350580391</v>
      </c>
      <c r="X334" s="56"/>
      <c r="Y334" s="95">
        <v>333</v>
      </c>
      <c r="Z334" s="120">
        <f>(幕後結果!$AB$2+幕後結果!$AB$4*幕後結果_最佳化!$N1335)*12/3</f>
        <v>1.4086659539153839</v>
      </c>
      <c r="AA334" s="120">
        <f>(幕後結果!$AC$2+幕後結果!$AC$4*幕後結果_最佳化!$O1335)*12/3</f>
        <v>1.6837683691522718</v>
      </c>
      <c r="AB334" s="120">
        <f>(幕後結果!$AD$2+幕後結果!$AD$4*幕後結果_最佳化!$P1335)*12/3</f>
        <v>-6.6410048899512075E-2</v>
      </c>
      <c r="AC334" s="120">
        <f>(幕後結果!$AE$2+幕後結果!$AE$4*幕後結果_最佳化!$Q1335)*12/3</f>
        <v>7.9256477824130978E-2</v>
      </c>
      <c r="AD334" s="120">
        <f>(幕後結果!$AF$2+幕後結果!$AF$4*幕後結果_最佳化!$R1335)*12/3</f>
        <v>-0.27785579726035714</v>
      </c>
      <c r="AE334" s="120">
        <f>(幕後結果!$AG$2+幕後結果!$AG$4*幕後結果_最佳化!$S1335)*12/3</f>
        <v>5.0215724070082457E-2</v>
      </c>
      <c r="AF334" s="120">
        <f>(幕後結果!$AH$2+幕後結果!$AH$4*幕後結果_最佳化!$T1335)*12/3</f>
        <v>0.31425778831895762</v>
      </c>
      <c r="AG334" s="120">
        <f>(幕後結果!$AI$2+幕後結果!$AI$4*幕後結果_最佳化!$U1335)*12/3</f>
        <v>-0.68626578212549472</v>
      </c>
      <c r="AH334" s="120">
        <f>(幕後結果!$AJ$2+幕後結果!$AJ$4*幕後結果_最佳化!$V1335)*12/3</f>
        <v>-0.76692211142600952</v>
      </c>
      <c r="AI334" s="96">
        <f>(幕後結果!$AK$2+幕後結果!$AK$4*幕後結果_最佳化!$W1335)*12/3</f>
        <v>0.68932411944078853</v>
      </c>
      <c r="AJ334" s="56"/>
      <c r="AK334" s="56"/>
      <c r="AL334" s="56"/>
      <c r="AM334" s="104">
        <v>333</v>
      </c>
      <c r="AN334" s="124">
        <f t="shared" si="66"/>
        <v>1.1787883064035238E-2</v>
      </c>
      <c r="AO334" s="124">
        <f t="shared" si="67"/>
        <v>9.051740241780902E-2</v>
      </c>
      <c r="AP334" s="124">
        <f t="shared" si="68"/>
        <v>9.121118401317406E-2</v>
      </c>
      <c r="AQ334" s="124">
        <f t="shared" si="69"/>
        <v>9.8208844267303974E-2</v>
      </c>
      <c r="AR334" s="124">
        <f t="shared" si="70"/>
        <v>0.13503078158238369</v>
      </c>
      <c r="AS334" s="124">
        <f t="shared" si="71"/>
        <v>0.14136792905529122</v>
      </c>
      <c r="AT334" s="124">
        <f t="shared" si="72"/>
        <v>0.15071228000114276</v>
      </c>
      <c r="AU334" s="124">
        <f t="shared" si="73"/>
        <v>0.12142501553983248</v>
      </c>
      <c r="AV334" s="124">
        <f t="shared" si="74"/>
        <v>0.11802338664488775</v>
      </c>
      <c r="AW334" s="124">
        <f t="shared" si="75"/>
        <v>4.1715293414139668E-2</v>
      </c>
      <c r="AX334" s="124">
        <f t="shared" si="76"/>
        <v>1</v>
      </c>
      <c r="AY334" s="124">
        <f>SUMPRODUCT(AN334:AW334,幕後結果_最佳化!$Z$1005:$AI$1005)</f>
        <v>-0.24098637422334673</v>
      </c>
      <c r="AZ334" s="124">
        <f>(SUMPRODUCT(AN334:AW334,MMULT(AN334:AW334,幕後結果!$AB$9:$AK$18)))*252</f>
        <v>6.1612011287513806E-2</v>
      </c>
      <c r="BA334" s="124">
        <f t="shared" si="77"/>
        <v>0.2482176691686428</v>
      </c>
      <c r="BB334" s="119">
        <f t="shared" si="78"/>
        <v>-1.1436992989829022</v>
      </c>
      <c r="BC334" s="56"/>
      <c r="BD334" s="56"/>
    </row>
    <row r="335" spans="1:56">
      <c r="A335" s="91">
        <v>334</v>
      </c>
      <c r="B335" s="120">
        <v>0.9046966715807816</v>
      </c>
      <c r="C335" s="120">
        <v>1.9179890455724768E-2</v>
      </c>
      <c r="D335" s="120">
        <v>0.31099122663993817</v>
      </c>
      <c r="E335" s="120">
        <v>0.30490539617542711</v>
      </c>
      <c r="F335" s="120">
        <v>0.99467926229782289</v>
      </c>
      <c r="G335" s="120">
        <v>3.9901920454989304E-2</v>
      </c>
      <c r="H335" s="120">
        <v>0.79657558934134642</v>
      </c>
      <c r="I335" s="120">
        <v>0.82123074192626944</v>
      </c>
      <c r="J335" s="120">
        <v>0.84536135686045366</v>
      </c>
      <c r="K335" s="100">
        <v>0.53470183479105882</v>
      </c>
      <c r="L335" s="101"/>
      <c r="M335" s="102">
        <v>334</v>
      </c>
      <c r="N335" s="123">
        <v>1.3087865717493772</v>
      </c>
      <c r="O335" s="123">
        <v>-2.0709894614447242</v>
      </c>
      <c r="P335" s="123">
        <v>-0.49304264809010562</v>
      </c>
      <c r="Q335" s="123">
        <v>-0.51034355711420931</v>
      </c>
      <c r="R335" s="123">
        <v>2.554256755053649</v>
      </c>
      <c r="S335" s="123">
        <v>-1.7518253669613284</v>
      </c>
      <c r="T335" s="123">
        <v>0.82945176301189372</v>
      </c>
      <c r="U335" s="120">
        <v>0.92006552986775114</v>
      </c>
      <c r="V335" s="120">
        <v>1.0167396751985511</v>
      </c>
      <c r="W335" s="94">
        <v>8.7094583940071454E-2</v>
      </c>
      <c r="X335" s="56"/>
      <c r="Y335" s="95">
        <v>334</v>
      </c>
      <c r="Z335" s="120">
        <f>(幕後結果!$AB$2+幕後結果!$AB$4*幕後結果_最佳化!$N1336)*12/3</f>
        <v>1.5766341626583265</v>
      </c>
      <c r="AA335" s="120">
        <f>(幕後結果!$AC$2+幕後結果!$AC$4*幕後結果_最佳化!$O1336)*12/3</f>
        <v>0.14507858439734367</v>
      </c>
      <c r="AB335" s="120">
        <f>(幕後結果!$AD$2+幕後結果!$AD$4*幕後結果_最佳化!$P1336)*12/3</f>
        <v>-0.75519212437504912</v>
      </c>
      <c r="AC335" s="120">
        <f>(幕後結果!$AE$2+幕後結果!$AE$4*幕後結果_最佳化!$Q1336)*12/3</f>
        <v>0.44142892229008784</v>
      </c>
      <c r="AD335" s="120">
        <f>(幕後結果!$AF$2+幕後結果!$AF$4*幕後結果_最佳化!$R1336)*12/3</f>
        <v>0.86031906725743423</v>
      </c>
      <c r="AE335" s="120">
        <f>(幕後結果!$AG$2+幕後結果!$AG$4*幕後結果_最佳化!$S1336)*12/3</f>
        <v>-1.9227601787256126</v>
      </c>
      <c r="AF335" s="120">
        <f>(幕後結果!$AH$2+幕後結果!$AH$4*幕後結果_最佳化!$T1336)*12/3</f>
        <v>0.80505137862674259</v>
      </c>
      <c r="AG335" s="120">
        <f>(幕後結果!$AI$2+幕後結果!$AI$4*幕後結果_最佳化!$U1336)*12/3</f>
        <v>2.8803655038391884E-2</v>
      </c>
      <c r="AH335" s="120">
        <f>(幕後結果!$AJ$2+幕後結果!$AJ$4*幕後結果_最佳化!$V1336)*12/3</f>
        <v>0.93507249919498969</v>
      </c>
      <c r="AI335" s="96">
        <f>(幕後結果!$AK$2+幕後結果!$AK$4*幕後結果_最佳化!$W1336)*12/3</f>
        <v>1.2396163192326013</v>
      </c>
      <c r="AJ335" s="56"/>
      <c r="AK335" s="56"/>
      <c r="AL335" s="56"/>
      <c r="AM335" s="104">
        <v>334</v>
      </c>
      <c r="AN335" s="124">
        <f t="shared" si="66"/>
        <v>7.4378648159763402E-2</v>
      </c>
      <c r="AO335" s="124">
        <f t="shared" si="67"/>
        <v>0.12615265437111797</v>
      </c>
      <c r="AP335" s="124">
        <f t="shared" si="68"/>
        <v>6.4006084540972029E-3</v>
      </c>
      <c r="AQ335" s="124">
        <f t="shared" si="69"/>
        <v>0.107862851049461</v>
      </c>
      <c r="AR335" s="124">
        <f t="shared" si="70"/>
        <v>9.4096543312028824E-2</v>
      </c>
      <c r="AS335" s="124">
        <f t="shared" si="71"/>
        <v>0.14236396473510277</v>
      </c>
      <c r="AT335" s="124">
        <f t="shared" si="72"/>
        <v>0.20578647873363523</v>
      </c>
      <c r="AU335" s="124">
        <f t="shared" si="73"/>
        <v>0.17080365132021527</v>
      </c>
      <c r="AV335" s="124">
        <f t="shared" si="74"/>
        <v>1.6853884418102146E-2</v>
      </c>
      <c r="AW335" s="124">
        <f t="shared" si="75"/>
        <v>5.5300715446476301E-2</v>
      </c>
      <c r="AX335" s="124">
        <f t="shared" si="76"/>
        <v>1</v>
      </c>
      <c r="AY335" s="124">
        <f>SUMPRODUCT(AN335:AW335,幕後結果_最佳化!$Z$1005:$AI$1005)</f>
        <v>8.0494475878797295E-2</v>
      </c>
      <c r="AZ335" s="124">
        <f>(SUMPRODUCT(AN335:AW335,MMULT(AN335:AW335,幕後結果!$AB$9:$AK$18)))*252</f>
        <v>5.2825223802157678E-2</v>
      </c>
      <c r="BA335" s="124">
        <f t="shared" si="77"/>
        <v>0.22983738556239644</v>
      </c>
      <c r="BB335" s="119">
        <f t="shared" si="78"/>
        <v>0.16356989001944208</v>
      </c>
      <c r="BC335" s="56"/>
      <c r="BD335" s="56"/>
    </row>
    <row r="336" spans="1:56">
      <c r="A336" s="91">
        <v>335</v>
      </c>
      <c r="B336" s="120">
        <v>0.24983902567900218</v>
      </c>
      <c r="C336" s="120">
        <v>0.32389433210478691</v>
      </c>
      <c r="D336" s="120">
        <v>0.10962378780357507</v>
      </c>
      <c r="E336" s="120">
        <v>0.90714478653083819</v>
      </c>
      <c r="F336" s="120">
        <v>0.89980916851096526</v>
      </c>
      <c r="G336" s="120">
        <v>0.65371048854532887</v>
      </c>
      <c r="H336" s="120">
        <v>0.58793162112236264</v>
      </c>
      <c r="I336" s="120">
        <v>0.80320237381268855</v>
      </c>
      <c r="J336" s="120">
        <v>0.70348730434073015</v>
      </c>
      <c r="K336" s="100">
        <v>0.10644063789519387</v>
      </c>
      <c r="L336" s="101"/>
      <c r="M336" s="102">
        <v>335</v>
      </c>
      <c r="N336" s="123">
        <v>-0.67499640124667692</v>
      </c>
      <c r="O336" s="123">
        <v>-0.45683636692746959</v>
      </c>
      <c r="P336" s="123">
        <v>-1.2285313304876408</v>
      </c>
      <c r="Q336" s="123">
        <v>1.3233758256271575</v>
      </c>
      <c r="R336" s="123">
        <v>1.2804649530160399</v>
      </c>
      <c r="S336" s="123">
        <v>0.39535756327527893</v>
      </c>
      <c r="T336" s="123">
        <v>0.22222753807073983</v>
      </c>
      <c r="U336" s="120">
        <v>0.85311550775864564</v>
      </c>
      <c r="V336" s="120">
        <v>0.53445700085291548</v>
      </c>
      <c r="W336" s="94">
        <v>-1.2456816969164985</v>
      </c>
      <c r="X336" s="56"/>
      <c r="Y336" s="95">
        <v>335</v>
      </c>
      <c r="Z336" s="120">
        <f>(幕後結果!$AB$2+幕後結果!$AB$4*幕後結果_最佳化!$N1337)*12/3</f>
        <v>-0.88633237480196636</v>
      </c>
      <c r="AA336" s="120">
        <f>(幕後結果!$AC$2+幕後結果!$AC$4*幕後結果_最佳化!$O1337)*12/3</f>
        <v>0.50473608069750509</v>
      </c>
      <c r="AB336" s="120">
        <f>(幕後結果!$AD$2+幕後結果!$AD$4*幕後結果_最佳化!$P1337)*12/3</f>
        <v>-3.0089622067481678</v>
      </c>
      <c r="AC336" s="120">
        <f>(幕後結果!$AE$2+幕後結果!$AE$4*幕後結果_最佳化!$Q1337)*12/3</f>
        <v>1.4524612162524997</v>
      </c>
      <c r="AD336" s="120">
        <f>(幕後結果!$AF$2+幕後結果!$AF$4*幕後結果_最佳化!$R1337)*12/3</f>
        <v>0.43198344962577601</v>
      </c>
      <c r="AE336" s="120">
        <f>(幕後結果!$AG$2+幕後結果!$AG$4*幕後結果_最佳化!$S1337)*12/3</f>
        <v>-0.78087876971622083</v>
      </c>
      <c r="AF336" s="120">
        <f>(幕後結果!$AH$2+幕後結果!$AH$4*幕後結果_最佳化!$T1337)*12/3</f>
        <v>0.83466983259039251</v>
      </c>
      <c r="AG336" s="120">
        <f>(幕後結果!$AI$2+幕後結果!$AI$4*幕後結果_最佳化!$U1337)*12/3</f>
        <v>0.29414833345341074</v>
      </c>
      <c r="AH336" s="120">
        <f>(幕後結果!$AJ$2+幕後結果!$AJ$4*幕後結果_最佳化!$V1337)*12/3</f>
        <v>-0.80305328528027575</v>
      </c>
      <c r="AI336" s="96">
        <f>(幕後結果!$AK$2+幕後結果!$AK$4*幕後結果_最佳化!$W1337)*12/3</f>
        <v>0.4404096958462726</v>
      </c>
      <c r="AJ336" s="56"/>
      <c r="AK336" s="56"/>
      <c r="AL336" s="56"/>
      <c r="AM336" s="104">
        <v>335</v>
      </c>
      <c r="AN336" s="124">
        <f t="shared" si="66"/>
        <v>0.11725778343559091</v>
      </c>
      <c r="AO336" s="124">
        <f t="shared" si="67"/>
        <v>7.7022084159521472E-3</v>
      </c>
      <c r="AP336" s="124">
        <f t="shared" si="68"/>
        <v>5.800303580725015E-2</v>
      </c>
      <c r="AQ336" s="124">
        <f t="shared" si="69"/>
        <v>0.14737941823749709</v>
      </c>
      <c r="AR336" s="124">
        <f t="shared" si="70"/>
        <v>2.2236949874326665E-3</v>
      </c>
      <c r="AS336" s="124">
        <f t="shared" si="71"/>
        <v>1.4117137232625655E-2</v>
      </c>
      <c r="AT336" s="124">
        <f t="shared" si="72"/>
        <v>0.20567837886514445</v>
      </c>
      <c r="AU336" s="124">
        <f t="shared" si="73"/>
        <v>0.19492293473016256</v>
      </c>
      <c r="AV336" s="124">
        <f t="shared" si="74"/>
        <v>0.21944371501094553</v>
      </c>
      <c r="AW336" s="124">
        <f t="shared" si="75"/>
        <v>3.3271693277398776E-2</v>
      </c>
      <c r="AX336" s="124">
        <f t="shared" si="76"/>
        <v>0.99999999999999989</v>
      </c>
      <c r="AY336" s="124">
        <f>SUMPRODUCT(AN336:AW336,幕後結果_最佳化!$Z$1005:$AI$1005)</f>
        <v>-0.31070325181195646</v>
      </c>
      <c r="AZ336" s="124">
        <f>(SUMPRODUCT(AN336:AW336,MMULT(AN336:AW336,幕後結果!$AB$9:$AK$18)))*252</f>
        <v>7.1348499616332814E-2</v>
      </c>
      <c r="BA336" s="124">
        <f t="shared" si="77"/>
        <v>0.26711139926317784</v>
      </c>
      <c r="BB336" s="119">
        <f t="shared" si="78"/>
        <v>-1.32380442312595</v>
      </c>
      <c r="BC336" s="56"/>
      <c r="BD336" s="56"/>
    </row>
    <row r="337" spans="1:56">
      <c r="A337" s="91">
        <v>336</v>
      </c>
      <c r="B337" s="120">
        <v>0.30854197274913231</v>
      </c>
      <c r="C337" s="120">
        <v>0.71751470031159292</v>
      </c>
      <c r="D337" s="120">
        <v>0.33814514896929948</v>
      </c>
      <c r="E337" s="120">
        <v>0.51655784413842021</v>
      </c>
      <c r="F337" s="120">
        <v>0.52387510544159466</v>
      </c>
      <c r="G337" s="120">
        <v>0.48795877810186195</v>
      </c>
      <c r="H337" s="120">
        <v>0.67991175721447683</v>
      </c>
      <c r="I337" s="120">
        <v>0.17054591226209292</v>
      </c>
      <c r="J337" s="120">
        <v>0.2690042227831313</v>
      </c>
      <c r="K337" s="100">
        <v>9.2522288143377374E-2</v>
      </c>
      <c r="L337" s="101"/>
      <c r="M337" s="102">
        <v>336</v>
      </c>
      <c r="N337" s="123">
        <v>-0.49998740572033762</v>
      </c>
      <c r="O337" s="123">
        <v>0.5754742520409668</v>
      </c>
      <c r="P337" s="123">
        <v>-0.41753066703371988</v>
      </c>
      <c r="Q337" s="123">
        <v>4.1516283458274503E-2</v>
      </c>
      <c r="R337" s="123">
        <v>5.988178274659884E-2</v>
      </c>
      <c r="S337" s="123">
        <v>-3.0187451525684122E-2</v>
      </c>
      <c r="T337" s="123">
        <v>0.46745205696366077</v>
      </c>
      <c r="U337" s="120">
        <v>-0.95201016928978444</v>
      </c>
      <c r="V337" s="120">
        <v>-0.61582739369534267</v>
      </c>
      <c r="W337" s="94">
        <v>-1.3253817217678472</v>
      </c>
      <c r="X337" s="56"/>
      <c r="Y337" s="95">
        <v>336</v>
      </c>
      <c r="Z337" s="120">
        <f>(幕後結果!$AB$2+幕後結果!$AB$4*幕後結果_最佳化!$N1338)*12/3</f>
        <v>-0.66904988694750023</v>
      </c>
      <c r="AA337" s="120">
        <f>(幕後結果!$AC$2+幕後結果!$AC$4*幕後結果_最佳化!$O1338)*12/3</f>
        <v>1.6861790342428744</v>
      </c>
      <c r="AB337" s="120">
        <f>(幕後結果!$AD$2+幕後結果!$AD$4*幕後結果_最佳化!$P1338)*12/3</f>
        <v>-1.5438083101262441</v>
      </c>
      <c r="AC337" s="120">
        <f>(幕後結果!$AE$2+幕後結果!$AE$4*幕後結果_最佳化!$Q1338)*12/3</f>
        <v>0.35646850359567822</v>
      </c>
      <c r="AD337" s="120">
        <f>(幕後結果!$AF$2+幕後結果!$AF$4*幕後結果_最佳化!$R1338)*12/3</f>
        <v>-0.42558947600435454</v>
      </c>
      <c r="AE337" s="120">
        <f>(幕後結果!$AG$2+幕後結果!$AG$4*幕後結果_最佳化!$S1338)*12/3</f>
        <v>-1.043505025299148</v>
      </c>
      <c r="AF337" s="120">
        <f>(幕後結果!$AH$2+幕後結果!$AH$4*幕後結果_最佳化!$T1338)*12/3</f>
        <v>0.78955817944052364</v>
      </c>
      <c r="AG337" s="120">
        <f>(幕後結果!$AI$2+幕後結果!$AI$4*幕後結果_最佳化!$U1338)*12/3</f>
        <v>-0.64776091204268571</v>
      </c>
      <c r="AH337" s="120">
        <f>(幕後結果!$AJ$2+幕後結果!$AJ$4*幕後結果_最佳化!$V1338)*12/3</f>
        <v>-3.0132433782861519</v>
      </c>
      <c r="AI337" s="96">
        <f>(幕後結果!$AK$2+幕後結果!$AK$4*幕後結果_最佳化!$W1338)*12/3</f>
        <v>-0.12449842392650645</v>
      </c>
      <c r="AJ337" s="56"/>
      <c r="AK337" s="56"/>
      <c r="AL337" s="56"/>
      <c r="AM337" s="104">
        <v>336</v>
      </c>
      <c r="AN337" s="124">
        <f t="shared" si="66"/>
        <v>7.6753669280100134E-2</v>
      </c>
      <c r="AO337" s="124">
        <f t="shared" si="67"/>
        <v>0.17708237393353943</v>
      </c>
      <c r="AP337" s="124">
        <f t="shared" si="68"/>
        <v>0.15884226854095468</v>
      </c>
      <c r="AQ337" s="124">
        <f t="shared" si="69"/>
        <v>2.8179082694898841E-2</v>
      </c>
      <c r="AR337" s="124">
        <f t="shared" si="70"/>
        <v>0.13539841572059383</v>
      </c>
      <c r="AS337" s="124">
        <f t="shared" si="71"/>
        <v>1.4936822931909824E-2</v>
      </c>
      <c r="AT337" s="124">
        <f t="shared" si="72"/>
        <v>0.16420489400813154</v>
      </c>
      <c r="AU337" s="124">
        <f t="shared" si="73"/>
        <v>6.6128249638756756E-2</v>
      </c>
      <c r="AV337" s="124">
        <f t="shared" si="74"/>
        <v>4.6802613480745339E-2</v>
      </c>
      <c r="AW337" s="124">
        <f t="shared" si="75"/>
        <v>0.13167160977036965</v>
      </c>
      <c r="AX337" s="124">
        <f t="shared" si="76"/>
        <v>0.99999999999999989</v>
      </c>
      <c r="AY337" s="124">
        <f>SUMPRODUCT(AN337:AW337,幕後結果_最佳化!$Z$1005:$AI$1005)</f>
        <v>9.4846739528692992E-2</v>
      </c>
      <c r="AZ337" s="124">
        <f>(SUMPRODUCT(AN337:AW337,MMULT(AN337:AW337,幕後結果!$AB$9:$AK$18)))*252</f>
        <v>7.7734972835865876E-2</v>
      </c>
      <c r="BA337" s="124">
        <f t="shared" si="77"/>
        <v>0.27880992241286157</v>
      </c>
      <c r="BB337" s="119">
        <f t="shared" si="78"/>
        <v>0.18631596422085112</v>
      </c>
      <c r="BC337" s="56"/>
      <c r="BD337" s="56"/>
    </row>
    <row r="338" spans="1:56">
      <c r="A338" s="91">
        <v>337</v>
      </c>
      <c r="B338" s="120">
        <v>0.26803774250583512</v>
      </c>
      <c r="C338" s="120">
        <v>0.53167752214977937</v>
      </c>
      <c r="D338" s="120">
        <v>0.10489032315049918</v>
      </c>
      <c r="E338" s="120">
        <v>4.9168783603483757E-3</v>
      </c>
      <c r="F338" s="120">
        <v>0.11752939707048027</v>
      </c>
      <c r="G338" s="120">
        <v>0.82193822150324114</v>
      </c>
      <c r="H338" s="120">
        <v>0.52220430966159626</v>
      </c>
      <c r="I338" s="120">
        <v>0.98800077845294787</v>
      </c>
      <c r="J338" s="120">
        <v>0.20951419770700519</v>
      </c>
      <c r="K338" s="100">
        <v>5.5432817001680679E-2</v>
      </c>
      <c r="L338" s="101"/>
      <c r="M338" s="102">
        <v>337</v>
      </c>
      <c r="N338" s="123">
        <v>-0.61875846986714755</v>
      </c>
      <c r="O338" s="123">
        <v>7.9487396913111741E-2</v>
      </c>
      <c r="P338" s="123">
        <v>-1.2541688311718102</v>
      </c>
      <c r="Q338" s="123">
        <v>-2.5816208067972384</v>
      </c>
      <c r="R338" s="123">
        <v>-1.1874281188012443</v>
      </c>
      <c r="S338" s="123">
        <v>0.92277675476355947</v>
      </c>
      <c r="T338" s="123">
        <v>5.5686717883832115E-2</v>
      </c>
      <c r="U338" s="120">
        <v>2.2571541686096275</v>
      </c>
      <c r="V338" s="120">
        <v>-0.80810802996056164</v>
      </c>
      <c r="W338" s="94">
        <v>-1.5943143999848584</v>
      </c>
      <c r="X338" s="56"/>
      <c r="Y338" s="95">
        <v>337</v>
      </c>
      <c r="Z338" s="120">
        <f>(幕後結果!$AB$2+幕後結果!$AB$4*幕後結果_最佳化!$N1339)*12/3</f>
        <v>-0.81651014877762584</v>
      </c>
      <c r="AA338" s="120">
        <f>(幕後結果!$AC$2+幕後結果!$AC$4*幕後結果_最佳化!$O1339)*12/3</f>
        <v>1.0956811829906981</v>
      </c>
      <c r="AB338" s="120">
        <f>(幕後結果!$AD$2+幕後結果!$AD$4*幕後結果_最佳化!$P1339)*12/3</f>
        <v>-2.7529432586550668</v>
      </c>
      <c r="AC338" s="120">
        <f>(幕後結果!$AE$2+幕後結果!$AE$4*幕後結果_最佳化!$Q1339)*12/3</f>
        <v>-1.9361740240218381</v>
      </c>
      <c r="AD338" s="120">
        <f>(幕後結果!$AF$2+幕後結果!$AF$4*幕後結果_最佳化!$R1339)*12/3</f>
        <v>-1.7595991462920839</v>
      </c>
      <c r="AE338" s="120">
        <f>(幕後結果!$AG$2+幕後結果!$AG$4*幕後結果_最佳化!$S1339)*12/3</f>
        <v>-0.3992060420409726</v>
      </c>
      <c r="AF338" s="120">
        <f>(幕後結果!$AH$2+幕後結果!$AH$4*幕後結果_最佳化!$T1339)*12/3</f>
        <v>-0.43157804391565807</v>
      </c>
      <c r="AG338" s="120">
        <f>(幕後結果!$AI$2+幕後結果!$AI$4*幕後結果_最佳化!$U1339)*12/3</f>
        <v>0.21090824389251295</v>
      </c>
      <c r="AH338" s="120">
        <f>(幕後結果!$AJ$2+幕後結果!$AJ$4*幕後結果_最佳化!$V1339)*12/3</f>
        <v>-3.4331992355798939</v>
      </c>
      <c r="AI338" s="96">
        <f>(幕後結果!$AK$2+幕後結果!$AK$4*幕後結果_最佳化!$W1339)*12/3</f>
        <v>-3.3614640923970485E-2</v>
      </c>
      <c r="AJ338" s="56"/>
      <c r="AK338" s="56"/>
      <c r="AL338" s="56"/>
      <c r="AM338" s="104">
        <v>337</v>
      </c>
      <c r="AN338" s="124">
        <f t="shared" si="66"/>
        <v>0.10996944407281041</v>
      </c>
      <c r="AO338" s="124">
        <f t="shared" si="67"/>
        <v>6.8151068806420093E-2</v>
      </c>
      <c r="AP338" s="124">
        <f t="shared" si="68"/>
        <v>0.15466276746467914</v>
      </c>
      <c r="AQ338" s="124">
        <f t="shared" si="69"/>
        <v>0.11318216066486145</v>
      </c>
      <c r="AR338" s="124">
        <f t="shared" si="70"/>
        <v>0.13560871134980321</v>
      </c>
      <c r="AS338" s="124">
        <f t="shared" si="71"/>
        <v>1.1466054963868441E-2</v>
      </c>
      <c r="AT338" s="124">
        <f t="shared" si="72"/>
        <v>0.12643595306219935</v>
      </c>
      <c r="AU338" s="124">
        <f t="shared" si="73"/>
        <v>0.17605026291880863</v>
      </c>
      <c r="AV338" s="124">
        <f t="shared" si="74"/>
        <v>4.9832815242005203E-2</v>
      </c>
      <c r="AW338" s="124">
        <f t="shared" si="75"/>
        <v>5.4640761454544266E-2</v>
      </c>
      <c r="AX338" s="124">
        <f t="shared" si="76"/>
        <v>1.0000000000000002</v>
      </c>
      <c r="AY338" s="124">
        <f>SUMPRODUCT(AN338:AW338,幕後結果_最佳化!$Z$1005:$AI$1005)</f>
        <v>-0.11685157468651719</v>
      </c>
      <c r="AZ338" s="124">
        <f>(SUMPRODUCT(AN338:AW338,MMULT(AN338:AW338,幕後結果!$AB$9:$AK$18)))*252</f>
        <v>6.3126109529360167E-2</v>
      </c>
      <c r="BA338" s="124">
        <f t="shared" si="77"/>
        <v>0.2512490985642738</v>
      </c>
      <c r="BB338" s="119">
        <f t="shared" si="78"/>
        <v>-0.63582944416276188</v>
      </c>
      <c r="BC338" s="56"/>
      <c r="BD338" s="56"/>
    </row>
    <row r="339" spans="1:56">
      <c r="A339" s="91">
        <v>338</v>
      </c>
      <c r="B339" s="120">
        <v>0.53985301139983255</v>
      </c>
      <c r="C339" s="120">
        <v>0.53052769702995195</v>
      </c>
      <c r="D339" s="120">
        <v>0.73376223210797509</v>
      </c>
      <c r="E339" s="120">
        <v>0.42374393046860104</v>
      </c>
      <c r="F339" s="120">
        <v>0.28065057332966625</v>
      </c>
      <c r="G339" s="120">
        <v>0.57917101565409967</v>
      </c>
      <c r="H339" s="120">
        <v>0.91332382670415613</v>
      </c>
      <c r="I339" s="120">
        <v>0.74606328881602346</v>
      </c>
      <c r="J339" s="120">
        <v>0.21605836971372838</v>
      </c>
      <c r="K339" s="100">
        <v>0.59627962661073508</v>
      </c>
      <c r="L339" s="101"/>
      <c r="M339" s="102">
        <v>338</v>
      </c>
      <c r="N339" s="123">
        <v>0.10006341867008035</v>
      </c>
      <c r="O339" s="123">
        <v>7.6596421350125066E-2</v>
      </c>
      <c r="P339" s="123">
        <v>0.62423154084839805</v>
      </c>
      <c r="Q339" s="123">
        <v>-0.19232471378798685</v>
      </c>
      <c r="R339" s="123">
        <v>-0.58090994902560789</v>
      </c>
      <c r="S339" s="123">
        <v>0.19977319158369228</v>
      </c>
      <c r="T339" s="123">
        <v>1.3615107249088751</v>
      </c>
      <c r="U339" s="120">
        <v>0.66215260936966114</v>
      </c>
      <c r="V339" s="120">
        <v>-0.78557461791125793</v>
      </c>
      <c r="W339" s="94">
        <v>0.24372895483077867</v>
      </c>
      <c r="X339" s="56"/>
      <c r="Y339" s="95">
        <v>338</v>
      </c>
      <c r="Z339" s="120">
        <f>(幕後結果!$AB$2+幕後結果!$AB$4*幕後結果_最佳化!$N1340)*12/3</f>
        <v>7.5943452226603814E-2</v>
      </c>
      <c r="AA339" s="120">
        <f>(幕後結果!$AC$2+幕後結果!$AC$4*幕後結果_最佳化!$O1340)*12/3</f>
        <v>1.5664105001215083</v>
      </c>
      <c r="AB339" s="120">
        <f>(幕後結果!$AD$2+幕後結果!$AD$4*幕後結果_最佳化!$P1340)*12/3</f>
        <v>-9.4885336151968591E-3</v>
      </c>
      <c r="AC339" s="120">
        <f>(幕後結果!$AE$2+幕後結果!$AE$4*幕後結果_最佳化!$Q1340)*12/3</f>
        <v>0.30555984739695419</v>
      </c>
      <c r="AD339" s="120">
        <f>(幕後結果!$AF$2+幕後結果!$AF$4*幕後結果_最佳化!$R1340)*12/3</f>
        <v>-0.86158614103006403</v>
      </c>
      <c r="AE339" s="120">
        <f>(幕後結果!$AG$2+幕後結果!$AG$4*幕後結果_最佳化!$S1340)*12/3</f>
        <v>-0.59225000436394215</v>
      </c>
      <c r="AF339" s="120">
        <f>(幕後結果!$AH$2+幕後結果!$AH$4*幕後結果_最佳化!$T1340)*12/3</f>
        <v>1.6327685262120226</v>
      </c>
      <c r="AG339" s="120">
        <f>(幕後結果!$AI$2+幕後結果!$AI$4*幕後結果_最佳化!$U1340)*12/3</f>
        <v>-0.15815628582839827</v>
      </c>
      <c r="AH339" s="120">
        <f>(幕後結果!$AJ$2+幕後結果!$AJ$4*幕後結果_最佳化!$V1340)*12/3</f>
        <v>-2.4405438041082874</v>
      </c>
      <c r="AI339" s="96">
        <f>(幕後結果!$AK$2+幕後結果!$AK$4*幕後結果_最佳化!$W1340)*12/3</f>
        <v>1.005814275326105</v>
      </c>
      <c r="AJ339" s="56"/>
      <c r="AK339" s="56"/>
      <c r="AL339" s="56"/>
      <c r="AM339" s="104">
        <v>338</v>
      </c>
      <c r="AN339" s="124">
        <f t="shared" si="66"/>
        <v>6.5327741658577285E-2</v>
      </c>
      <c r="AO339" s="124">
        <f t="shared" si="67"/>
        <v>3.6006904238225508E-2</v>
      </c>
      <c r="AP339" s="124">
        <f t="shared" si="68"/>
        <v>0.13211188481339534</v>
      </c>
      <c r="AQ339" s="124">
        <f t="shared" si="69"/>
        <v>5.4691645579561986E-2</v>
      </c>
      <c r="AR339" s="124">
        <f t="shared" si="70"/>
        <v>0.17181475709525801</v>
      </c>
      <c r="AS339" s="124">
        <f t="shared" si="71"/>
        <v>2.9005153280052463E-2</v>
      </c>
      <c r="AT339" s="124">
        <f t="shared" si="72"/>
        <v>0.13060771630545748</v>
      </c>
      <c r="AU339" s="124">
        <f t="shared" si="73"/>
        <v>8.3234283578139279E-2</v>
      </c>
      <c r="AV339" s="124">
        <f t="shared" si="74"/>
        <v>0.11087235858650775</v>
      </c>
      <c r="AW339" s="124">
        <f t="shared" si="75"/>
        <v>0.18632755486482494</v>
      </c>
      <c r="AX339" s="124">
        <f t="shared" si="76"/>
        <v>1.0000000000000002</v>
      </c>
      <c r="AY339" s="124">
        <f>SUMPRODUCT(AN339:AW339,幕後結果_最佳化!$Z$1005:$AI$1005)</f>
        <v>-0.18206932042945559</v>
      </c>
      <c r="AZ339" s="124">
        <f>(SUMPRODUCT(AN339:AW339,MMULT(AN339:AW339,幕後結果!$AB$9:$AK$18)))*252</f>
        <v>5.8803188762956336E-2</v>
      </c>
      <c r="BA339" s="124">
        <f t="shared" si="77"/>
        <v>0.24249368808889921</v>
      </c>
      <c r="BB339" s="119">
        <f t="shared" si="78"/>
        <v>-0.92773268534305475</v>
      </c>
      <c r="BC339" s="56"/>
      <c r="BD339" s="56"/>
    </row>
    <row r="340" spans="1:56">
      <c r="A340" s="91">
        <v>339</v>
      </c>
      <c r="B340" s="120">
        <v>0.75409258404329016</v>
      </c>
      <c r="C340" s="120">
        <v>0.71854585911085933</v>
      </c>
      <c r="D340" s="120">
        <v>0.45482032062165123</v>
      </c>
      <c r="E340" s="120">
        <v>0.54070217746100169</v>
      </c>
      <c r="F340" s="120">
        <v>0.31791785967911101</v>
      </c>
      <c r="G340" s="120">
        <v>0.59602871360834953</v>
      </c>
      <c r="H340" s="120">
        <v>0.85024560853350262</v>
      </c>
      <c r="I340" s="120">
        <v>0.56391896016378795</v>
      </c>
      <c r="J340" s="120">
        <v>0.47798880442235903</v>
      </c>
      <c r="K340" s="100">
        <v>0.99697467466335143</v>
      </c>
      <c r="L340" s="101"/>
      <c r="M340" s="102">
        <v>339</v>
      </c>
      <c r="N340" s="123">
        <v>0.68742518428449428</v>
      </c>
      <c r="O340" s="123">
        <v>0.57852713663001898</v>
      </c>
      <c r="P340" s="123">
        <v>-0.1134918283675249</v>
      </c>
      <c r="Q340" s="123">
        <v>0.1022028758938499</v>
      </c>
      <c r="R340" s="123">
        <v>-0.47352913582881723</v>
      </c>
      <c r="S340" s="123">
        <v>0.24308109923321175</v>
      </c>
      <c r="T340" s="123">
        <v>1.0374873611962052</v>
      </c>
      <c r="U340" s="120">
        <v>0.16091280135691682</v>
      </c>
      <c r="V340" s="120">
        <v>-5.5201908058301212E-2</v>
      </c>
      <c r="W340" s="94">
        <v>2.7450238146507195</v>
      </c>
      <c r="X340" s="56"/>
      <c r="Y340" s="95">
        <v>339</v>
      </c>
      <c r="Z340" s="120">
        <f>(幕後結果!$AB$2+幕後結果!$AB$4*幕後結果_最佳化!$N1341)*12/3</f>
        <v>0.80518268544124183</v>
      </c>
      <c r="AA340" s="120">
        <f>(幕後結果!$AC$2+幕後結果!$AC$4*幕後結果_最佳化!$O1341)*12/3</f>
        <v>2.4718554703517581</v>
      </c>
      <c r="AB340" s="120">
        <f>(幕後結果!$AD$2+幕後結果!$AD$4*幕後結果_最佳化!$P1341)*12/3</f>
        <v>6.3621851587791212E-2</v>
      </c>
      <c r="AC340" s="120">
        <f>(幕後結果!$AE$2+幕後結果!$AE$4*幕後結果_最佳化!$Q1341)*12/3</f>
        <v>0.75778185316829372</v>
      </c>
      <c r="AD340" s="120">
        <f>(幕後結果!$AF$2+幕後結果!$AF$4*幕後結果_最佳化!$R1341)*12/3</f>
        <v>-0.6198104054766318</v>
      </c>
      <c r="AE340" s="120">
        <f>(幕後結果!$AG$2+幕後結果!$AG$4*幕後結果_最佳化!$S1341)*12/3</f>
        <v>-0.36046865101058856</v>
      </c>
      <c r="AF340" s="120">
        <f>(幕後結果!$AH$2+幕後結果!$AH$4*幕後結果_最佳化!$T1341)*12/3</f>
        <v>1.6690066719401722</v>
      </c>
      <c r="AG340" s="120">
        <f>(幕後結果!$AI$2+幕後結果!$AI$4*幕後結果_最佳化!$U1341)*12/3</f>
        <v>-0.28331802821866103</v>
      </c>
      <c r="AH340" s="120">
        <f>(幕後結果!$AJ$2+幕後結果!$AJ$4*幕後結果_最佳化!$V1341)*12/3</f>
        <v>-1.5830259221452128</v>
      </c>
      <c r="AI340" s="96">
        <f>(幕後結果!$AK$2+幕後結果!$AK$4*幕後結果_最佳化!$W1341)*12/3</f>
        <v>2.0498164033432049</v>
      </c>
      <c r="AJ340" s="56"/>
      <c r="AK340" s="56"/>
      <c r="AL340" s="56"/>
      <c r="AM340" s="104">
        <v>339</v>
      </c>
      <c r="AN340" s="124">
        <f t="shared" si="66"/>
        <v>0.18713276897064995</v>
      </c>
      <c r="AO340" s="124">
        <f t="shared" si="67"/>
        <v>7.9265560861352252E-3</v>
      </c>
      <c r="AP340" s="124">
        <f t="shared" si="68"/>
        <v>7.568211486985213E-2</v>
      </c>
      <c r="AQ340" s="124">
        <f t="shared" si="69"/>
        <v>0.10415884045698769</v>
      </c>
      <c r="AR340" s="124">
        <f t="shared" si="70"/>
        <v>2.6049029640584611E-2</v>
      </c>
      <c r="AS340" s="124">
        <f t="shared" si="71"/>
        <v>0.1195934816404249</v>
      </c>
      <c r="AT340" s="124">
        <f t="shared" si="72"/>
        <v>0.17593127497538746</v>
      </c>
      <c r="AU340" s="124">
        <f t="shared" si="73"/>
        <v>0.11483308821025366</v>
      </c>
      <c r="AV340" s="124">
        <f t="shared" si="74"/>
        <v>0.16227354964395033</v>
      </c>
      <c r="AW340" s="124">
        <f t="shared" si="75"/>
        <v>2.6419295505773988E-2</v>
      </c>
      <c r="AX340" s="124">
        <f t="shared" si="76"/>
        <v>1</v>
      </c>
      <c r="AY340" s="124">
        <f>SUMPRODUCT(AN340:AW340,幕後結果_最佳化!$Z$1005:$AI$1005)</f>
        <v>-0.35625245563148539</v>
      </c>
      <c r="AZ340" s="124">
        <f>(SUMPRODUCT(AN340:AW340,MMULT(AN340:AW340,幕後結果!$AB$9:$AK$18)))*252</f>
        <v>8.082060870275859E-2</v>
      </c>
      <c r="BA340" s="124">
        <f t="shared" si="77"/>
        <v>0.28428965634148312</v>
      </c>
      <c r="BB340" s="119">
        <f t="shared" si="78"/>
        <v>-1.4040343949483387</v>
      </c>
      <c r="BC340" s="56"/>
      <c r="BD340" s="56"/>
    </row>
    <row r="341" spans="1:56">
      <c r="A341" s="91">
        <v>340</v>
      </c>
      <c r="B341" s="120">
        <v>0.8609110065142882</v>
      </c>
      <c r="C341" s="120">
        <v>1.1007124822554948E-2</v>
      </c>
      <c r="D341" s="120">
        <v>0.47605066202454704</v>
      </c>
      <c r="E341" s="120">
        <v>0.5959839133342868</v>
      </c>
      <c r="F341" s="120">
        <v>0.93486952407120794</v>
      </c>
      <c r="G341" s="120">
        <v>0.81524853924710272</v>
      </c>
      <c r="H341" s="120">
        <v>0.2126365429257604</v>
      </c>
      <c r="I341" s="120">
        <v>0.78447742576311108</v>
      </c>
      <c r="J341" s="120">
        <v>0.30227169153651023</v>
      </c>
      <c r="K341" s="100">
        <v>0.36260637355093794</v>
      </c>
      <c r="L341" s="101"/>
      <c r="M341" s="102">
        <v>340</v>
      </c>
      <c r="N341" s="123">
        <v>1.0844214283811757</v>
      </c>
      <c r="O341" s="123">
        <v>-2.2901219263952073</v>
      </c>
      <c r="P341" s="123">
        <v>-6.0068191069116338E-2</v>
      </c>
      <c r="Q341" s="123">
        <v>0.24296543598402545</v>
      </c>
      <c r="R341" s="123">
        <v>1.5130736503772138</v>
      </c>
      <c r="S341" s="123">
        <v>0.8974048574847131</v>
      </c>
      <c r="T341" s="123">
        <v>-0.79730643177192639</v>
      </c>
      <c r="U341" s="120">
        <v>0.78740443994387044</v>
      </c>
      <c r="V341" s="120">
        <v>-0.51787801351410112</v>
      </c>
      <c r="W341" s="94">
        <v>-0.35150070042405857</v>
      </c>
      <c r="X341" s="56"/>
      <c r="Y341" s="95">
        <v>340</v>
      </c>
      <c r="Z341" s="120">
        <f>(幕後結果!$AB$2+幕後結果!$AB$4*幕後結果_最佳化!$N1342)*12/3</f>
        <v>1.2980735298619988</v>
      </c>
      <c r="AA341" s="120">
        <f>(幕後結果!$AC$2+幕後結果!$AC$4*幕後結果_最佳化!$O1342)*12/3</f>
        <v>-0.22908861047057938</v>
      </c>
      <c r="AB341" s="120">
        <f>(幕後結果!$AD$2+幕後結果!$AD$4*幕後結果_最佳化!$P1342)*12/3</f>
        <v>-0.63632191429822116</v>
      </c>
      <c r="AC341" s="120">
        <f>(幕後結果!$AE$2+幕後結果!$AE$4*幕後結果_最佳化!$Q1342)*12/3</f>
        <v>1.0187318491260036</v>
      </c>
      <c r="AD341" s="120">
        <f>(幕後結果!$AF$2+幕後結果!$AF$4*幕後結果_最佳化!$R1342)*12/3</f>
        <v>0.3245060810026878</v>
      </c>
      <c r="AE341" s="120">
        <f>(幕後結果!$AG$2+幕後結果!$AG$4*幕後結果_最佳化!$S1342)*12/3</f>
        <v>0.48233819656702681</v>
      </c>
      <c r="AF341" s="120">
        <f>(幕後結果!$AH$2+幕後結果!$AH$4*幕後結果_最佳化!$T1342)*12/3</f>
        <v>2.6148760347657507E-2</v>
      </c>
      <c r="AG341" s="120">
        <f>(幕後結果!$AI$2+幕後結果!$AI$4*幕後結果_最佳化!$U1342)*12/3</f>
        <v>0.14535415693147624</v>
      </c>
      <c r="AH341" s="120">
        <f>(幕後結果!$AJ$2+幕後結果!$AJ$4*幕後結果_最佳化!$V1342)*12/3</f>
        <v>-0.68193708146680621</v>
      </c>
      <c r="AI341" s="96">
        <f>(幕後結果!$AK$2+幕後結果!$AK$4*幕後結果_最佳化!$W1342)*12/3</f>
        <v>0.63497007935642746</v>
      </c>
      <c r="AJ341" s="56"/>
      <c r="AK341" s="56"/>
      <c r="AL341" s="56"/>
      <c r="AM341" s="104">
        <v>340</v>
      </c>
      <c r="AN341" s="124">
        <f t="shared" si="66"/>
        <v>8.2589704476409939E-2</v>
      </c>
      <c r="AO341" s="124">
        <f t="shared" si="67"/>
        <v>0.1561590143124954</v>
      </c>
      <c r="AP341" s="124">
        <f t="shared" si="68"/>
        <v>4.1805796756760518E-3</v>
      </c>
      <c r="AQ341" s="124">
        <f t="shared" si="69"/>
        <v>5.5365712369511245E-2</v>
      </c>
      <c r="AR341" s="124">
        <f t="shared" si="70"/>
        <v>6.4539726404209866E-2</v>
      </c>
      <c r="AS341" s="124">
        <f t="shared" si="71"/>
        <v>0.15560353507672334</v>
      </c>
      <c r="AT341" s="124">
        <f t="shared" si="72"/>
        <v>3.5859318877976749E-3</v>
      </c>
      <c r="AU341" s="124">
        <f t="shared" si="73"/>
        <v>0.14836018332189765</v>
      </c>
      <c r="AV341" s="124">
        <f t="shared" si="74"/>
        <v>0.14899899681053666</v>
      </c>
      <c r="AW341" s="124">
        <f t="shared" si="75"/>
        <v>0.18061661566474224</v>
      </c>
      <c r="AX341" s="124">
        <f t="shared" si="76"/>
        <v>1</v>
      </c>
      <c r="AY341" s="124">
        <f>SUMPRODUCT(AN341:AW341,幕後結果_最佳化!$Z$1005:$AI$1005)</f>
        <v>-0.11404379007836414</v>
      </c>
      <c r="AZ341" s="124">
        <f>(SUMPRODUCT(AN341:AW341,MMULT(AN341:AW341,幕後結果!$AB$9:$AK$18)))*252</f>
        <v>5.6092705575821647E-2</v>
      </c>
      <c r="BA341" s="124">
        <f t="shared" si="77"/>
        <v>0.23683898660444747</v>
      </c>
      <c r="BB341" s="119">
        <f t="shared" si="78"/>
        <v>-0.66266028380066122</v>
      </c>
      <c r="BC341" s="56"/>
      <c r="BD341" s="56"/>
    </row>
    <row r="342" spans="1:56">
      <c r="A342" s="91">
        <v>341</v>
      </c>
      <c r="B342" s="120">
        <v>0.12064844476727377</v>
      </c>
      <c r="C342" s="120">
        <v>0.32713843673656173</v>
      </c>
      <c r="D342" s="120">
        <v>0.50957826790001448</v>
      </c>
      <c r="E342" s="120">
        <v>0.33761177201845616</v>
      </c>
      <c r="F342" s="120">
        <v>7.3992985857644689E-2</v>
      </c>
      <c r="G342" s="120">
        <v>0.62580277547666041</v>
      </c>
      <c r="H342" s="120">
        <v>0.92498201850379624</v>
      </c>
      <c r="I342" s="120">
        <v>0.52153327345693246</v>
      </c>
      <c r="J342" s="120">
        <v>2.0752379905471408E-2</v>
      </c>
      <c r="K342" s="100">
        <v>6.7687163105144776E-2</v>
      </c>
      <c r="L342" s="101"/>
      <c r="M342" s="102">
        <v>341</v>
      </c>
      <c r="N342" s="123">
        <v>-1.1717513763549046</v>
      </c>
      <c r="O342" s="123">
        <v>-0.44782863818146035</v>
      </c>
      <c r="P342" s="123">
        <v>2.4011464243918638E-2</v>
      </c>
      <c r="Q342" s="123">
        <v>-0.41898985858476051</v>
      </c>
      <c r="R342" s="123">
        <v>-1.446682129815972</v>
      </c>
      <c r="S342" s="123">
        <v>0.32075713042251514</v>
      </c>
      <c r="T342" s="123">
        <v>1.4394044545932139</v>
      </c>
      <c r="U342" s="120">
        <v>5.4002147746623548E-2</v>
      </c>
      <c r="V342" s="120">
        <v>-2.0384519062534978</v>
      </c>
      <c r="W342" s="94">
        <v>-1.4932401866137872</v>
      </c>
      <c r="X342" s="56"/>
      <c r="Y342" s="95">
        <v>341</v>
      </c>
      <c r="Z342" s="120">
        <f>(幕後結果!$AB$2+幕後結果!$AB$4*幕後結果_最佳化!$N1343)*12/3</f>
        <v>-1.5030787113030206</v>
      </c>
      <c r="AA342" s="120">
        <f>(幕後結果!$AC$2+幕後結果!$AC$4*幕後結果_最佳化!$O1343)*12/3</f>
        <v>0.18666937733718991</v>
      </c>
      <c r="AB342" s="120">
        <f>(幕後結果!$AD$2+幕後結果!$AD$4*幕後結果_最佳化!$P1343)*12/3</f>
        <v>-2.2339373992842342</v>
      </c>
      <c r="AC342" s="120">
        <f>(幕後結果!$AE$2+幕後結果!$AE$4*幕後結果_最佳化!$Q1343)*12/3</f>
        <v>-0.2531665363160609</v>
      </c>
      <c r="AD342" s="120">
        <f>(幕後結果!$AF$2+幕後結果!$AF$4*幕後結果_最佳化!$R1343)*12/3</f>
        <v>-1.6176295443307727</v>
      </c>
      <c r="AE342" s="120">
        <f>(幕後結果!$AG$2+幕後結果!$AG$4*幕後結果_最佳化!$S1343)*12/3</f>
        <v>-1.3088334465322138</v>
      </c>
      <c r="AF342" s="120">
        <f>(幕後結果!$AH$2+幕後結果!$AH$4*幕後結果_最佳化!$T1343)*12/3</f>
        <v>1.0574610209480511</v>
      </c>
      <c r="AG342" s="120">
        <f>(幕後結果!$AI$2+幕後結果!$AI$4*幕後結果_最佳化!$U1343)*12/3</f>
        <v>-0.53177616535975303</v>
      </c>
      <c r="AH342" s="120">
        <f>(幕後結果!$AJ$2+幕後結果!$AJ$4*幕後結果_最佳化!$V1343)*12/3</f>
        <v>-5.0840198798819856</v>
      </c>
      <c r="AI342" s="96">
        <f>(幕後結果!$AK$2+幕後結果!$AK$4*幕後結果_最佳化!$W1343)*12/3</f>
        <v>-0.31079865374962956</v>
      </c>
      <c r="AJ342" s="56"/>
      <c r="AK342" s="56"/>
      <c r="AL342" s="56"/>
      <c r="AM342" s="104">
        <v>341</v>
      </c>
      <c r="AN342" s="124">
        <f t="shared" si="66"/>
        <v>0.14105146248330999</v>
      </c>
      <c r="AO342" s="124">
        <f t="shared" si="67"/>
        <v>7.5793088689359911E-2</v>
      </c>
      <c r="AP342" s="124">
        <f t="shared" si="68"/>
        <v>8.5633640844686706E-2</v>
      </c>
      <c r="AQ342" s="124">
        <f t="shared" si="69"/>
        <v>4.3192026437662248E-2</v>
      </c>
      <c r="AR342" s="124">
        <f t="shared" si="70"/>
        <v>8.3942769908622969E-2</v>
      </c>
      <c r="AS342" s="124">
        <f t="shared" si="71"/>
        <v>3.5398348269585149E-2</v>
      </c>
      <c r="AT342" s="124">
        <f t="shared" si="72"/>
        <v>0.1722255496749322</v>
      </c>
      <c r="AU342" s="124">
        <f t="shared" si="73"/>
        <v>0.14438358998459705</v>
      </c>
      <c r="AV342" s="124">
        <f t="shared" si="74"/>
        <v>9.2127088403414548E-2</v>
      </c>
      <c r="AW342" s="124">
        <f t="shared" si="75"/>
        <v>0.12625243530382926</v>
      </c>
      <c r="AX342" s="124">
        <f t="shared" si="76"/>
        <v>1.0000000000000002</v>
      </c>
      <c r="AY342" s="124">
        <f>SUMPRODUCT(AN342:AW342,幕後結果_最佳化!$Z$1005:$AI$1005)</f>
        <v>-7.3985881042651677E-2</v>
      </c>
      <c r="AZ342" s="124">
        <f>(SUMPRODUCT(AN342:AW342,MMULT(AN342:AW342,幕後結果!$AB$9:$AK$18)))*252</f>
        <v>6.1143877904954541E-2</v>
      </c>
      <c r="BA342" s="124">
        <f t="shared" si="77"/>
        <v>0.24727288145883394</v>
      </c>
      <c r="BB342" s="119">
        <f t="shared" si="78"/>
        <v>-0.47269995946608029</v>
      </c>
      <c r="BC342" s="56"/>
      <c r="BD342" s="56"/>
    </row>
    <row r="343" spans="1:56">
      <c r="A343" s="91">
        <v>342</v>
      </c>
      <c r="B343" s="120">
        <v>0.55829602780544496</v>
      </c>
      <c r="C343" s="120">
        <v>0.29410567129363874</v>
      </c>
      <c r="D343" s="120">
        <v>5.9683294649078844E-2</v>
      </c>
      <c r="E343" s="120">
        <v>0.62189795550615967</v>
      </c>
      <c r="F343" s="120">
        <v>0.39392576516480315</v>
      </c>
      <c r="G343" s="120">
        <v>5.9290362800050733E-3</v>
      </c>
      <c r="H343" s="120">
        <v>0.8190102889473263</v>
      </c>
      <c r="I343" s="120">
        <v>0.38397684365879892</v>
      </c>
      <c r="J343" s="120">
        <v>0.60820553919415921</v>
      </c>
      <c r="K343" s="100">
        <v>0.23527090153962971</v>
      </c>
      <c r="L343" s="101"/>
      <c r="M343" s="102">
        <v>342</v>
      </c>
      <c r="N343" s="123">
        <v>0.14665043277336862</v>
      </c>
      <c r="O343" s="123">
        <v>-0.54142984234841873</v>
      </c>
      <c r="P343" s="123">
        <v>-1.5574377500782173</v>
      </c>
      <c r="Q343" s="123">
        <v>0.31046931694444174</v>
      </c>
      <c r="R343" s="123">
        <v>-0.26910155956500281</v>
      </c>
      <c r="S343" s="123">
        <v>-2.5163400059331642</v>
      </c>
      <c r="T343" s="123">
        <v>0.91159981066139861</v>
      </c>
      <c r="U343" s="120">
        <v>-0.29505261436991764</v>
      </c>
      <c r="V343" s="120">
        <v>0.27464508932505516</v>
      </c>
      <c r="W343" s="94">
        <v>-0.72159778221877868</v>
      </c>
      <c r="X343" s="56"/>
      <c r="Y343" s="95">
        <v>342</v>
      </c>
      <c r="Z343" s="120">
        <f>(幕後結果!$AB$2+幕後結果!$AB$4*幕後結果_最佳化!$N1344)*12/3</f>
        <v>0.13378357807630681</v>
      </c>
      <c r="AA343" s="120">
        <f>(幕後結果!$AC$2+幕後結果!$AC$4*幕後結果_最佳化!$O1344)*12/3</f>
        <v>0.95885115325419668</v>
      </c>
      <c r="AB343" s="120">
        <f>(幕後結果!$AD$2+幕後結果!$AD$4*幕後結果_最佳化!$P1344)*12/3</f>
        <v>-2.496652011832869</v>
      </c>
      <c r="AC343" s="120">
        <f>(幕後結果!$AE$2+幕後結果!$AE$4*幕後結果_最佳化!$Q1344)*12/3</f>
        <v>0.82786829454372246</v>
      </c>
      <c r="AD343" s="120">
        <f>(幕後結果!$AF$2+幕後結果!$AF$4*幕後結果_最佳化!$R1344)*12/3</f>
        <v>-0.63307897911076449</v>
      </c>
      <c r="AE343" s="120">
        <f>(幕後結果!$AG$2+幕後結果!$AG$4*幕後結果_最佳化!$S1344)*12/3</f>
        <v>-3.7762589523747976</v>
      </c>
      <c r="AF343" s="120">
        <f>(幕後結果!$AH$2+幕後結果!$AH$4*幕後結果_最佳化!$T1344)*12/3</f>
        <v>0.55903336394523906</v>
      </c>
      <c r="AG343" s="120">
        <f>(幕後結果!$AI$2+幕後結果!$AI$4*幕後結果_最佳化!$U1344)*12/3</f>
        <v>-0.65125951185593012</v>
      </c>
      <c r="AH343" s="120">
        <f>(幕後結果!$AJ$2+幕後結果!$AJ$4*幕後結果_最佳化!$V1344)*12/3</f>
        <v>-2.4155184521406929</v>
      </c>
      <c r="AI343" s="96">
        <f>(幕後結果!$AK$2+幕後結果!$AK$4*幕後結果_最佳化!$W1344)*12/3</f>
        <v>0.14100745754808885</v>
      </c>
      <c r="AJ343" s="56"/>
      <c r="AK343" s="56"/>
      <c r="AL343" s="56"/>
      <c r="AM343" s="104">
        <v>342</v>
      </c>
      <c r="AN343" s="124">
        <f t="shared" si="66"/>
        <v>8.7741642720247967E-2</v>
      </c>
      <c r="AO343" s="124">
        <f t="shared" si="67"/>
        <v>9.6632417413202887E-2</v>
      </c>
      <c r="AP343" s="124">
        <f t="shared" si="68"/>
        <v>5.6005842253299748E-3</v>
      </c>
      <c r="AQ343" s="124">
        <f t="shared" si="69"/>
        <v>0.13818636074383395</v>
      </c>
      <c r="AR343" s="124">
        <f t="shared" si="70"/>
        <v>0.13793835658637715</v>
      </c>
      <c r="AS343" s="124">
        <f t="shared" si="71"/>
        <v>1.926778300829186E-2</v>
      </c>
      <c r="AT343" s="124">
        <f t="shared" si="72"/>
        <v>5.6372869494894874E-2</v>
      </c>
      <c r="AU343" s="124">
        <f t="shared" si="73"/>
        <v>0.16504004047031046</v>
      </c>
      <c r="AV343" s="124">
        <f t="shared" si="74"/>
        <v>0.13922323116482294</v>
      </c>
      <c r="AW343" s="124">
        <f t="shared" si="75"/>
        <v>0.1539967141726879</v>
      </c>
      <c r="AX343" s="124">
        <f t="shared" si="76"/>
        <v>1</v>
      </c>
      <c r="AY343" s="124">
        <f>SUMPRODUCT(AN343:AW343,幕後結果_最佳化!$Z$1005:$AI$1005)</f>
        <v>-5.7861101983938054E-2</v>
      </c>
      <c r="AZ343" s="124">
        <f>(SUMPRODUCT(AN343:AW343,MMULT(AN343:AW343,幕後結果!$AB$9:$AK$18)))*252</f>
        <v>4.5908501511559195E-2</v>
      </c>
      <c r="BA343" s="124">
        <f t="shared" si="77"/>
        <v>0.2142626927665178</v>
      </c>
      <c r="BB343" s="119">
        <f t="shared" si="78"/>
        <v>-0.47026899869002159</v>
      </c>
      <c r="BC343" s="56"/>
      <c r="BD343" s="56"/>
    </row>
    <row r="344" spans="1:56">
      <c r="A344" s="91">
        <v>343</v>
      </c>
      <c r="B344" s="120">
        <v>0.67086941515883813</v>
      </c>
      <c r="C344" s="120">
        <v>0.97136472538320784</v>
      </c>
      <c r="D344" s="120">
        <v>0.97007658275170217</v>
      </c>
      <c r="E344" s="120">
        <v>0.23985999231133248</v>
      </c>
      <c r="F344" s="120">
        <v>0.56293491625163616</v>
      </c>
      <c r="G344" s="120">
        <v>0.56169872127150033</v>
      </c>
      <c r="H344" s="120">
        <v>0.34699850955864031</v>
      </c>
      <c r="I344" s="120">
        <v>7.1848837228398077E-2</v>
      </c>
      <c r="J344" s="120">
        <v>4.9519080432549822E-2</v>
      </c>
      <c r="K344" s="100">
        <v>0.94207230254870411</v>
      </c>
      <c r="L344" s="101"/>
      <c r="M344" s="102">
        <v>343</v>
      </c>
      <c r="N344" s="123">
        <v>0.44231514964860524</v>
      </c>
      <c r="O344" s="123">
        <v>1.9012402655125791</v>
      </c>
      <c r="P344" s="123">
        <v>1.8819203239345532</v>
      </c>
      <c r="Q344" s="123">
        <v>-0.70675300362791038</v>
      </c>
      <c r="R344" s="123">
        <v>0.15841452690907312</v>
      </c>
      <c r="S344" s="123">
        <v>0.15527749416811668</v>
      </c>
      <c r="T344" s="123">
        <v>-0.39343663072496343</v>
      </c>
      <c r="U344" s="120">
        <v>-1.4621588887480854</v>
      </c>
      <c r="V344" s="120">
        <v>-1.649534599745375</v>
      </c>
      <c r="W344" s="94">
        <v>1.5724104388351829</v>
      </c>
      <c r="X344" s="56"/>
      <c r="Y344" s="95">
        <v>343</v>
      </c>
      <c r="Z344" s="120">
        <f>(幕後結果!$AB$2+幕後結果!$AB$4*幕後結果_最佳化!$N1345)*12/3</f>
        <v>0.50086622465814523</v>
      </c>
      <c r="AA344" s="120">
        <f>(幕後結果!$AC$2+幕後結果!$AC$4*幕後結果_最佳化!$O1345)*12/3</f>
        <v>3.6763438797527144</v>
      </c>
      <c r="AB344" s="120">
        <f>(幕後結果!$AD$2+幕後結果!$AD$4*幕後結果_最佳化!$P1345)*12/3</f>
        <v>2.4320573803276684</v>
      </c>
      <c r="AC344" s="120">
        <f>(幕後結果!$AE$2+幕後結果!$AE$4*幕後結果_最佳化!$Q1345)*12/3</f>
        <v>-9.0466193545368445E-2</v>
      </c>
      <c r="AD344" s="120">
        <f>(幕後結果!$AF$2+幕後結果!$AF$4*幕後結果_最佳化!$R1345)*12/3</f>
        <v>-0.27218797523910887</v>
      </c>
      <c r="AE344" s="120">
        <f>(幕後結果!$AG$2+幕後結果!$AG$4*幕後結果_最佳化!$S1345)*12/3</f>
        <v>0.14947579076504647</v>
      </c>
      <c r="AF344" s="120">
        <f>(幕後結果!$AH$2+幕後結果!$AH$4*幕後結果_最佳化!$T1345)*12/3</f>
        <v>0.61122094213994194</v>
      </c>
      <c r="AG344" s="120">
        <f>(幕後結果!$AI$2+幕後結果!$AI$4*幕後結果_最佳化!$U1345)*12/3</f>
        <v>-0.78815902130051241</v>
      </c>
      <c r="AH344" s="120">
        <f>(幕後結果!$AJ$2+幕後結果!$AJ$4*幕後結果_最佳化!$V1345)*12/3</f>
        <v>-3.5656897695223875</v>
      </c>
      <c r="AI344" s="96">
        <f>(幕後結果!$AK$2+幕後結果!$AK$4*幕後結果_最佳化!$W1345)*12/3</f>
        <v>1.3629583908600766</v>
      </c>
      <c r="AJ344" s="56"/>
      <c r="AK344" s="56"/>
      <c r="AL344" s="56"/>
      <c r="AM344" s="104">
        <v>343</v>
      </c>
      <c r="AN344" s="124">
        <f t="shared" si="66"/>
        <v>5.5057774848823453E-2</v>
      </c>
      <c r="AO344" s="124">
        <f t="shared" si="67"/>
        <v>0.119928521862701</v>
      </c>
      <c r="AP344" s="124">
        <f t="shared" si="68"/>
        <v>3.1801673456212057E-2</v>
      </c>
      <c r="AQ344" s="124">
        <f t="shared" si="69"/>
        <v>3.850140134245271E-2</v>
      </c>
      <c r="AR344" s="124">
        <f t="shared" si="70"/>
        <v>0.10460474417576104</v>
      </c>
      <c r="AS344" s="124">
        <f t="shared" si="71"/>
        <v>5.2093641293885072E-2</v>
      </c>
      <c r="AT344" s="124">
        <f t="shared" si="72"/>
        <v>0.17640446672145382</v>
      </c>
      <c r="AU344" s="124">
        <f t="shared" si="73"/>
        <v>0.13640031347875273</v>
      </c>
      <c r="AV344" s="124">
        <f t="shared" si="74"/>
        <v>0.13059199876606536</v>
      </c>
      <c r="AW344" s="124">
        <f t="shared" si="75"/>
        <v>0.15461546405389257</v>
      </c>
      <c r="AX344" s="124">
        <f t="shared" si="76"/>
        <v>0.99999999999999978</v>
      </c>
      <c r="AY344" s="124">
        <f>SUMPRODUCT(AN344:AW344,幕後結果_最佳化!$Z$1005:$AI$1005)</f>
        <v>-2.7617385974360864E-2</v>
      </c>
      <c r="AZ344" s="124">
        <f>(SUMPRODUCT(AN344:AW344,MMULT(AN344:AW344,幕後結果!$AB$9:$AK$18)))*252</f>
        <v>5.3159720217071812E-2</v>
      </c>
      <c r="BA344" s="124">
        <f t="shared" si="77"/>
        <v>0.23056391785592084</v>
      </c>
      <c r="BB344" s="119">
        <f t="shared" si="78"/>
        <v>-0.30584744842177386</v>
      </c>
      <c r="BC344" s="56"/>
      <c r="BD344" s="56"/>
    </row>
    <row r="345" spans="1:56">
      <c r="A345" s="91">
        <v>344</v>
      </c>
      <c r="B345" s="120">
        <v>9.201306957060118E-2</v>
      </c>
      <c r="C345" s="120">
        <v>0.60790667699964174</v>
      </c>
      <c r="D345" s="120">
        <v>0.98739241577211811</v>
      </c>
      <c r="E345" s="120">
        <v>0.74491486925592976</v>
      </c>
      <c r="F345" s="120">
        <v>0.8148896384640989</v>
      </c>
      <c r="G345" s="120">
        <v>0.12074324662816993</v>
      </c>
      <c r="H345" s="120">
        <v>0.98072982751732551</v>
      </c>
      <c r="I345" s="120">
        <v>0.11029379926332017</v>
      </c>
      <c r="J345" s="120">
        <v>0.7539893106458293</v>
      </c>
      <c r="K345" s="100">
        <v>0.69819902180288795</v>
      </c>
      <c r="L345" s="101"/>
      <c r="M345" s="102">
        <v>344</v>
      </c>
      <c r="N345" s="123">
        <v>-1.3284601522420798</v>
      </c>
      <c r="O345" s="123">
        <v>0.2738672427051701</v>
      </c>
      <c r="P345" s="123">
        <v>2.2380902790073858</v>
      </c>
      <c r="Q345" s="123">
        <v>0.65857260177664967</v>
      </c>
      <c r="R345" s="123">
        <v>0.89605999230521105</v>
      </c>
      <c r="S345" s="123">
        <v>-1.1712793892266433</v>
      </c>
      <c r="T345" s="123">
        <v>2.0690611907769769</v>
      </c>
      <c r="U345" s="120">
        <v>-1.2249671482135378</v>
      </c>
      <c r="V345" s="120">
        <v>0.68709735848142628</v>
      </c>
      <c r="W345" s="94">
        <v>0.519227711877434</v>
      </c>
      <c r="X345" s="56"/>
      <c r="Y345" s="95">
        <v>344</v>
      </c>
      <c r="Z345" s="120">
        <f>(幕後結果!$AB$2+幕後結果!$AB$4*幕後結果_最佳化!$N1346)*12/3</f>
        <v>-1.6976405542013691</v>
      </c>
      <c r="AA345" s="120">
        <f>(幕後結果!$AC$2+幕後結果!$AC$4*幕後結果_最佳化!$O1346)*12/3</f>
        <v>0.82872058970438289</v>
      </c>
      <c r="AB345" s="120">
        <f>(幕後結果!$AD$2+幕後結果!$AD$4*幕後結果_最佳化!$P1346)*12/3</f>
        <v>0.2105430353940887</v>
      </c>
      <c r="AC345" s="120">
        <f>(幕後結果!$AE$2+幕後結果!$AE$4*幕後結果_最佳化!$Q1346)*12/3</f>
        <v>0.56665878384259316</v>
      </c>
      <c r="AD345" s="120">
        <f>(幕後結果!$AF$2+幕後結果!$AF$4*幕後結果_最佳化!$R1346)*12/3</f>
        <v>7.5464723009950829E-2</v>
      </c>
      <c r="AE345" s="120">
        <f>(幕後結果!$AG$2+幕後結果!$AG$4*幕後結果_最佳化!$S1346)*12/3</f>
        <v>-2.0262773823896323</v>
      </c>
      <c r="AF345" s="120">
        <f>(幕後結果!$AH$2+幕後結果!$AH$4*幕後結果_最佳化!$T1346)*12/3</f>
        <v>2.0873150888001764</v>
      </c>
      <c r="AG345" s="120">
        <f>(幕後結果!$AI$2+幕後結果!$AI$4*幕後結果_最佳化!$U1346)*12/3</f>
        <v>-0.6912184224985497</v>
      </c>
      <c r="AH345" s="120">
        <f>(幕後結果!$AJ$2+幕後結果!$AJ$4*幕後結果_最佳化!$V1346)*12/3</f>
        <v>-0.59407709055577751</v>
      </c>
      <c r="AI345" s="96">
        <f>(幕後結果!$AK$2+幕後結果!$AK$4*幕後結果_最佳化!$W1346)*12/3</f>
        <v>1.1866893725952414</v>
      </c>
      <c r="AJ345" s="56"/>
      <c r="AK345" s="56"/>
      <c r="AL345" s="56"/>
      <c r="AM345" s="104">
        <v>344</v>
      </c>
      <c r="AN345" s="124">
        <f t="shared" si="66"/>
        <v>1.7166964490404404E-2</v>
      </c>
      <c r="AO345" s="124">
        <f t="shared" si="67"/>
        <v>3.0027791326478898E-2</v>
      </c>
      <c r="AP345" s="124">
        <f t="shared" si="68"/>
        <v>0.17042812320498996</v>
      </c>
      <c r="AQ345" s="124">
        <f t="shared" si="69"/>
        <v>3.1881927916707624E-2</v>
      </c>
      <c r="AR345" s="124">
        <f t="shared" si="70"/>
        <v>0.12574022522153605</v>
      </c>
      <c r="AS345" s="124">
        <f t="shared" si="71"/>
        <v>9.8680668318795323E-2</v>
      </c>
      <c r="AT345" s="124">
        <f t="shared" si="72"/>
        <v>0.13572087072997319</v>
      </c>
      <c r="AU345" s="124">
        <f t="shared" si="73"/>
        <v>9.1784490685318521E-2</v>
      </c>
      <c r="AV345" s="124">
        <f t="shared" si="74"/>
        <v>9.1812054588989223E-2</v>
      </c>
      <c r="AW345" s="124">
        <f t="shared" si="75"/>
        <v>0.20675688351680691</v>
      </c>
      <c r="AX345" s="124">
        <f t="shared" si="76"/>
        <v>1</v>
      </c>
      <c r="AY345" s="124">
        <f>SUMPRODUCT(AN345:AW345,幕後結果_最佳化!$Z$1005:$AI$1005)</f>
        <v>-0.22276734168589751</v>
      </c>
      <c r="AZ345" s="124">
        <f>(SUMPRODUCT(AN345:AW345,MMULT(AN345:AW345,幕後結果!$AB$9:$AK$18)))*252</f>
        <v>6.2444889721852651E-2</v>
      </c>
      <c r="BA345" s="124">
        <f t="shared" si="77"/>
        <v>0.24988975513584516</v>
      </c>
      <c r="BB345" s="119">
        <f t="shared" si="78"/>
        <v>-1.063138188844418</v>
      </c>
      <c r="BC345" s="56"/>
      <c r="BD345" s="56"/>
    </row>
    <row r="346" spans="1:56">
      <c r="A346" s="91">
        <v>345</v>
      </c>
      <c r="B346" s="120">
        <v>0.27644801222165394</v>
      </c>
      <c r="C346" s="120">
        <v>0.72265026345962857</v>
      </c>
      <c r="D346" s="120">
        <v>0.65876900556230433</v>
      </c>
      <c r="E346" s="120">
        <v>0.75209970903068069</v>
      </c>
      <c r="F346" s="120">
        <v>0.38235974235607251</v>
      </c>
      <c r="G346" s="120">
        <v>0.16685308982810088</v>
      </c>
      <c r="H346" s="120">
        <v>0.36629780700314307</v>
      </c>
      <c r="I346" s="120">
        <v>0.59829954367234262</v>
      </c>
      <c r="J346" s="120">
        <v>0.95738865596610823</v>
      </c>
      <c r="K346" s="100">
        <v>0.63357180469598862</v>
      </c>
      <c r="L346" s="101"/>
      <c r="M346" s="102">
        <v>345</v>
      </c>
      <c r="N346" s="123">
        <v>-0.59342610242959559</v>
      </c>
      <c r="O346" s="123">
        <v>0.59073279133675705</v>
      </c>
      <c r="P346" s="123">
        <v>0.40910584246869713</v>
      </c>
      <c r="Q346" s="123">
        <v>0.6811120673721468</v>
      </c>
      <c r="R346" s="123">
        <v>-0.29928908150308348</v>
      </c>
      <c r="S346" s="123">
        <v>-0.96667569767414563</v>
      </c>
      <c r="T346" s="123">
        <v>-0.34167483276890476</v>
      </c>
      <c r="U346" s="120">
        <v>0.2489481196289314</v>
      </c>
      <c r="V346" s="120">
        <v>1.721155071903266</v>
      </c>
      <c r="W346" s="94">
        <v>0.34132837284986112</v>
      </c>
      <c r="X346" s="56"/>
      <c r="Y346" s="95">
        <v>345</v>
      </c>
      <c r="Z346" s="120">
        <f>(幕後結果!$AB$2+幕後結果!$AB$4*幕後結果_最佳化!$N1347)*12/3</f>
        <v>-0.78505873793145398</v>
      </c>
      <c r="AA346" s="120">
        <f>(幕後結果!$AC$2+幕後結果!$AC$4*幕後結果_最佳化!$O1347)*12/3</f>
        <v>1.6403595772248201</v>
      </c>
      <c r="AB346" s="120">
        <f>(幕後結果!$AD$2+幕後結果!$AD$4*幕後結果_最佳化!$P1347)*12/3</f>
        <v>-0.7741791919800497</v>
      </c>
      <c r="AC346" s="120">
        <f>(幕後結果!$AE$2+幕後結果!$AE$4*幕後結果_最佳化!$Q1347)*12/3</f>
        <v>0.86058796568791751</v>
      </c>
      <c r="AD346" s="120">
        <f>(幕後結果!$AF$2+幕後結果!$AF$4*幕後結果_最佳化!$R1347)*12/3</f>
        <v>-0.53018885468062171</v>
      </c>
      <c r="AE346" s="120">
        <f>(幕後結果!$AG$2+幕後結果!$AG$4*幕後結果_最佳化!$S1347)*12/3</f>
        <v>-2.0287094691020808</v>
      </c>
      <c r="AF346" s="120">
        <f>(幕後結果!$AH$2+幕後結果!$AH$4*幕後結果_最佳化!$T1347)*12/3</f>
        <v>9.3815822497299306E-2</v>
      </c>
      <c r="AG346" s="120">
        <f>(幕後結果!$AI$2+幕後結果!$AI$4*幕後結果_最佳化!$U1347)*12/3</f>
        <v>-0.18466963510890455</v>
      </c>
      <c r="AH346" s="120">
        <f>(幕後結果!$AJ$2+幕後結果!$AJ$4*幕後結果_最佳化!$V1347)*12/3</f>
        <v>0.12139312112875289</v>
      </c>
      <c r="AI346" s="96">
        <f>(幕後結果!$AK$2+幕後結果!$AK$4*幕後結果_最佳化!$W1347)*12/3</f>
        <v>0.93407231852880945</v>
      </c>
      <c r="AJ346" s="56"/>
      <c r="AK346" s="56"/>
      <c r="AL346" s="56"/>
      <c r="AM346" s="104">
        <v>345</v>
      </c>
      <c r="AN346" s="124">
        <f t="shared" si="66"/>
        <v>3.5978540211435181E-3</v>
      </c>
      <c r="AO346" s="124">
        <f t="shared" si="67"/>
        <v>0.1863405234658623</v>
      </c>
      <c r="AP346" s="124">
        <f t="shared" si="68"/>
        <v>0.17645587183852801</v>
      </c>
      <c r="AQ346" s="124">
        <f t="shared" si="69"/>
        <v>4.9797636720368223E-2</v>
      </c>
      <c r="AR346" s="124">
        <f t="shared" si="70"/>
        <v>0.17079381837699276</v>
      </c>
      <c r="AS346" s="124">
        <f t="shared" si="71"/>
        <v>0.15312425971697838</v>
      </c>
      <c r="AT346" s="124">
        <f t="shared" si="72"/>
        <v>9.0559722719402418E-3</v>
      </c>
      <c r="AU346" s="124">
        <f t="shared" si="73"/>
        <v>0.10955614515825847</v>
      </c>
      <c r="AV346" s="124">
        <f t="shared" si="74"/>
        <v>0.10751018300686327</v>
      </c>
      <c r="AW346" s="124">
        <f t="shared" si="75"/>
        <v>3.3767735423064882E-2</v>
      </c>
      <c r="AX346" s="124">
        <f t="shared" si="76"/>
        <v>1</v>
      </c>
      <c r="AY346" s="124">
        <f>SUMPRODUCT(AN346:AW346,幕後結果_最佳化!$Z$1005:$AI$1005)</f>
        <v>-0.27321848353818756</v>
      </c>
      <c r="AZ346" s="124">
        <f>(SUMPRODUCT(AN346:AW346,MMULT(AN346:AW346,幕後結果!$AB$9:$AK$18)))*252</f>
        <v>8.0917049445457592E-2</v>
      </c>
      <c r="BA346" s="124">
        <f t="shared" si="77"/>
        <v>0.28445922281665892</v>
      </c>
      <c r="BB346" s="119">
        <f t="shared" si="78"/>
        <v>-1.1112963060506349</v>
      </c>
      <c r="BC346" s="56"/>
      <c r="BD346" s="56"/>
    </row>
    <row r="347" spans="1:56">
      <c r="A347" s="91">
        <v>346</v>
      </c>
      <c r="B347" s="120">
        <v>0.38061927976133036</v>
      </c>
      <c r="C347" s="120">
        <v>0.57701632092883992</v>
      </c>
      <c r="D347" s="120">
        <v>0.11296555774686645</v>
      </c>
      <c r="E347" s="120">
        <v>0.30115844163070693</v>
      </c>
      <c r="F347" s="120">
        <v>0.6431666493558359</v>
      </c>
      <c r="G347" s="120">
        <v>0.96492282988192768</v>
      </c>
      <c r="H347" s="120">
        <v>0.17341921522565285</v>
      </c>
      <c r="I347" s="120">
        <v>0.67394164801524092</v>
      </c>
      <c r="J347" s="120">
        <v>0.79661491742101043</v>
      </c>
      <c r="K347" s="100">
        <v>0.88917315467097335</v>
      </c>
      <c r="L347" s="101"/>
      <c r="M347" s="102">
        <v>346</v>
      </c>
      <c r="N347" s="123">
        <v>-0.30385474144231372</v>
      </c>
      <c r="O347" s="123">
        <v>0.19426631723014889</v>
      </c>
      <c r="P347" s="123">
        <v>-1.2109068278891151</v>
      </c>
      <c r="Q347" s="123">
        <v>-0.52107161561690729</v>
      </c>
      <c r="R347" s="123">
        <v>0.36693607535169054</v>
      </c>
      <c r="S347" s="123">
        <v>1.8109128687663736</v>
      </c>
      <c r="T347" s="123">
        <v>-0.94073938494461951</v>
      </c>
      <c r="U347" s="120">
        <v>0.45082358154166152</v>
      </c>
      <c r="V347" s="120">
        <v>0.82959082643100313</v>
      </c>
      <c r="W347" s="94">
        <v>1.2221426401118274</v>
      </c>
      <c r="X347" s="56"/>
      <c r="Y347" s="95">
        <v>346</v>
      </c>
      <c r="Z347" s="120">
        <f>(幕後結果!$AB$2+幕後結果!$AB$4*幕後結果_最佳化!$N1348)*12/3</f>
        <v>-0.42554129977067739</v>
      </c>
      <c r="AA347" s="120">
        <f>(幕後結果!$AC$2+幕後結果!$AC$4*幕後結果_最佳化!$O1348)*12/3</f>
        <v>1.421744570714145</v>
      </c>
      <c r="AB347" s="120">
        <f>(幕後結果!$AD$2+幕後結果!$AD$4*幕後結果_最佳化!$P1348)*12/3</f>
        <v>-2.3186010540009523</v>
      </c>
      <c r="AC347" s="120">
        <f>(幕後結果!$AE$2+幕後結果!$AE$4*幕後結果_最佳化!$Q1348)*12/3</f>
        <v>-4.803013971390524E-2</v>
      </c>
      <c r="AD347" s="120">
        <f>(幕後結果!$AF$2+幕後結果!$AF$4*幕後結果_最佳化!$R1348)*12/3</f>
        <v>-0.36967199059393568</v>
      </c>
      <c r="AE347" s="120">
        <f>(幕後結果!$AG$2+幕後結果!$AG$4*幕後結果_最佳化!$S1348)*12/3</f>
        <v>0.8505669243647147</v>
      </c>
      <c r="AF347" s="120">
        <f>(幕後結果!$AH$2+幕後結果!$AH$4*幕後結果_最佳化!$T1348)*12/3</f>
        <v>-0.23544381725915034</v>
      </c>
      <c r="AG347" s="120">
        <f>(幕後結果!$AI$2+幕後結果!$AI$4*幕後結果_最佳化!$U1348)*12/3</f>
        <v>-2.7971417382848252E-3</v>
      </c>
      <c r="AH347" s="120">
        <f>(幕後結果!$AJ$2+幕後結果!$AJ$4*幕後結果_最佳化!$V1348)*12/3</f>
        <v>-0.51665140433957646</v>
      </c>
      <c r="AI347" s="96">
        <f>(幕後結果!$AK$2+幕後結果!$AK$4*幕後結果_最佳化!$W1348)*12/3</f>
        <v>1.1357719369147963</v>
      </c>
      <c r="AJ347" s="56"/>
      <c r="AK347" s="56"/>
      <c r="AL347" s="56"/>
      <c r="AM347" s="104">
        <v>346</v>
      </c>
      <c r="AN347" s="124">
        <f t="shared" si="66"/>
        <v>0.21912371480748641</v>
      </c>
      <c r="AO347" s="124">
        <f t="shared" si="67"/>
        <v>5.7348762896474351E-2</v>
      </c>
      <c r="AP347" s="124">
        <f t="shared" si="68"/>
        <v>9.6611493668270113E-2</v>
      </c>
      <c r="AQ347" s="124">
        <f t="shared" si="69"/>
        <v>0.11768163848357159</v>
      </c>
      <c r="AR347" s="124">
        <f t="shared" si="70"/>
        <v>4.7070048692521689E-2</v>
      </c>
      <c r="AS347" s="124">
        <f t="shared" si="71"/>
        <v>8.9907095498547394E-3</v>
      </c>
      <c r="AT347" s="124">
        <f t="shared" si="72"/>
        <v>3.7810640629387819E-2</v>
      </c>
      <c r="AU347" s="124">
        <f t="shared" si="73"/>
        <v>0.20637728621050003</v>
      </c>
      <c r="AV347" s="124">
        <f t="shared" si="74"/>
        <v>0.17408124191864704</v>
      </c>
      <c r="AW347" s="124">
        <f t="shared" si="75"/>
        <v>3.4904463143286192E-2</v>
      </c>
      <c r="AX347" s="124">
        <f t="shared" si="76"/>
        <v>0.99999999999999989</v>
      </c>
      <c r="AY347" s="124">
        <f>SUMPRODUCT(AN347:AW347,幕後結果_最佳化!$Z$1005:$AI$1005)</f>
        <v>-0.31335148558906545</v>
      </c>
      <c r="AZ347" s="124">
        <f>(SUMPRODUCT(AN347:AW347,MMULT(AN347:AW347,幕後結果!$AB$9:$AK$18)))*252</f>
        <v>7.6353341155879356E-2</v>
      </c>
      <c r="BA347" s="124">
        <f t="shared" si="77"/>
        <v>0.27632108344438605</v>
      </c>
      <c r="BB347" s="119">
        <f t="shared" si="78"/>
        <v>-1.289266389478263</v>
      </c>
      <c r="BC347" s="56"/>
      <c r="BD347" s="56"/>
    </row>
    <row r="348" spans="1:56">
      <c r="A348" s="91">
        <v>347</v>
      </c>
      <c r="B348" s="120">
        <v>0.27242942072708254</v>
      </c>
      <c r="C348" s="120">
        <v>0.86234371492634132</v>
      </c>
      <c r="D348" s="120">
        <v>0.73014258727750048</v>
      </c>
      <c r="E348" s="120">
        <v>7.0199943661430009E-2</v>
      </c>
      <c r="F348" s="120">
        <v>0.86926335740558391</v>
      </c>
      <c r="G348" s="120">
        <v>0.93763321056109872</v>
      </c>
      <c r="H348" s="120">
        <v>0.82005262163779147</v>
      </c>
      <c r="I348" s="120">
        <v>0.12733813370971325</v>
      </c>
      <c r="J348" s="120">
        <v>0.54920304328315606</v>
      </c>
      <c r="K348" s="100">
        <v>0.60613131261762776</v>
      </c>
      <c r="L348" s="101"/>
      <c r="M348" s="102">
        <v>347</v>
      </c>
      <c r="N348" s="123">
        <v>-0.60548190918470668</v>
      </c>
      <c r="O348" s="123">
        <v>1.0909098098363361</v>
      </c>
      <c r="P348" s="123">
        <v>0.61324428712479206</v>
      </c>
      <c r="Q348" s="123">
        <v>-1.4743035220011595</v>
      </c>
      <c r="R348" s="123">
        <v>1.1229157323811632</v>
      </c>
      <c r="S348" s="123">
        <v>1.5352045995644823</v>
      </c>
      <c r="T348" s="123">
        <v>0.91556564601745838</v>
      </c>
      <c r="U348" s="120">
        <v>-1.1390644650492199</v>
      </c>
      <c r="V348" s="120">
        <v>0.12364809110122402</v>
      </c>
      <c r="W348" s="94">
        <v>0.26924991059116643</v>
      </c>
      <c r="X348" s="56"/>
      <c r="Y348" s="95">
        <v>347</v>
      </c>
      <c r="Z348" s="120">
        <f>(幕後結果!$AB$2+幕後結果!$AB$4*幕後結果_最佳化!$N1349)*12/3</f>
        <v>-0.80002662959305137</v>
      </c>
      <c r="AA348" s="120">
        <f>(幕後結果!$AC$2+幕後結果!$AC$4*幕後結果_最佳化!$O1349)*12/3</f>
        <v>2.1489678126932787</v>
      </c>
      <c r="AB348" s="120">
        <f>(幕後結果!$AD$2+幕後結果!$AD$4*幕後結果_最佳化!$P1349)*12/3</f>
        <v>-0.36684616273842968</v>
      </c>
      <c r="AC348" s="120">
        <f>(幕後結果!$AE$2+幕後結果!$AE$4*幕後結果_最佳化!$Q1349)*12/3</f>
        <v>-1.0308258668199475</v>
      </c>
      <c r="AD348" s="120">
        <f>(幕後結果!$AF$2+幕後結果!$AF$4*幕後結果_最佳化!$R1349)*12/3</f>
        <v>-2.8795281338350243E-2</v>
      </c>
      <c r="AE348" s="120">
        <f>(幕後結果!$AG$2+幕後結果!$AG$4*幕後結果_最佳化!$S1349)*12/3</f>
        <v>1.0929146485930807</v>
      </c>
      <c r="AF348" s="120">
        <f>(幕後結果!$AH$2+幕後結果!$AH$4*幕後結果_最佳化!$T1349)*12/3</f>
        <v>1.3253833406011166</v>
      </c>
      <c r="AG348" s="120">
        <f>(幕後結果!$AI$2+幕後結果!$AI$4*幕後結果_最佳化!$U1349)*12/3</f>
        <v>-0.62971533901089694</v>
      </c>
      <c r="AH348" s="120">
        <f>(幕後結果!$AJ$2+幕後結果!$AJ$4*幕後結果_最佳化!$V1349)*12/3</f>
        <v>-1.1187646532772226</v>
      </c>
      <c r="AI348" s="96">
        <f>(幕後結果!$AK$2+幕後結果!$AK$4*幕後結果_最佳化!$W1349)*12/3</f>
        <v>0.84186590625661328</v>
      </c>
      <c r="AJ348" s="56"/>
      <c r="AK348" s="56"/>
      <c r="AL348" s="56"/>
      <c r="AM348" s="104">
        <v>347</v>
      </c>
      <c r="AN348" s="124">
        <f t="shared" si="66"/>
        <v>0.17256481955188854</v>
      </c>
      <c r="AO348" s="124">
        <f t="shared" si="67"/>
        <v>5.1511508402891412E-2</v>
      </c>
      <c r="AP348" s="124">
        <f t="shared" si="68"/>
        <v>2.444499160417208E-2</v>
      </c>
      <c r="AQ348" s="124">
        <f t="shared" si="69"/>
        <v>0.15643211414390801</v>
      </c>
      <c r="AR348" s="124">
        <f t="shared" si="70"/>
        <v>3.0984414029465002E-2</v>
      </c>
      <c r="AS348" s="124">
        <f t="shared" si="71"/>
        <v>1.1262360993640618E-2</v>
      </c>
      <c r="AT348" s="124">
        <f t="shared" si="72"/>
        <v>0.11695935866314086</v>
      </c>
      <c r="AU348" s="124">
        <f t="shared" si="73"/>
        <v>0.12489184067188454</v>
      </c>
      <c r="AV348" s="124">
        <f t="shared" si="74"/>
        <v>0.17662552770742126</v>
      </c>
      <c r="AW348" s="124">
        <f t="shared" si="75"/>
        <v>0.1343230642315876</v>
      </c>
      <c r="AX348" s="124">
        <f t="shared" si="76"/>
        <v>0.99999999999999989</v>
      </c>
      <c r="AY348" s="124">
        <f>SUMPRODUCT(AN348:AW348,幕後結果_最佳化!$Z$1005:$AI$1005)</f>
        <v>-0.11614620420395261</v>
      </c>
      <c r="AZ348" s="124">
        <f>(SUMPRODUCT(AN348:AW348,MMULT(AN348:AW348,幕後結果!$AB$9:$AK$18)))*252</f>
        <v>6.3317775495811329E-2</v>
      </c>
      <c r="BA348" s="124">
        <f t="shared" si="77"/>
        <v>0.25163023565504072</v>
      </c>
      <c r="BB348" s="119">
        <f t="shared" si="78"/>
        <v>-0.63206316915741656</v>
      </c>
      <c r="BC348" s="56"/>
      <c r="BD348" s="56"/>
    </row>
    <row r="349" spans="1:56">
      <c r="A349" s="91">
        <v>348</v>
      </c>
      <c r="B349" s="120">
        <v>8.0004300832312136E-2</v>
      </c>
      <c r="C349" s="120">
        <v>0.23008176252053358</v>
      </c>
      <c r="D349" s="120">
        <v>0.78808451963436932</v>
      </c>
      <c r="E349" s="120">
        <v>0.45795254918509865</v>
      </c>
      <c r="F349" s="120">
        <v>0.84393241137241337</v>
      </c>
      <c r="G349" s="120">
        <v>0.26439126818583891</v>
      </c>
      <c r="H349" s="120">
        <v>0.84228567056625514</v>
      </c>
      <c r="I349" s="120">
        <v>0.24646927141750807</v>
      </c>
      <c r="J349" s="120">
        <v>1.0033347246662716E-2</v>
      </c>
      <c r="K349" s="100">
        <v>0.56172746357119285</v>
      </c>
      <c r="L349" s="101"/>
      <c r="M349" s="102">
        <v>348</v>
      </c>
      <c r="N349" s="123">
        <v>-1.4050426314465467</v>
      </c>
      <c r="O349" s="123">
        <v>-0.73857760859492749</v>
      </c>
      <c r="P349" s="123">
        <v>0.7997926180508923</v>
      </c>
      <c r="Q349" s="123">
        <v>-0.10559322751494173</v>
      </c>
      <c r="R349" s="123">
        <v>1.0107519263844886</v>
      </c>
      <c r="S349" s="123">
        <v>-0.62986557696313272</v>
      </c>
      <c r="T349" s="123">
        <v>1.0038961782568734</v>
      </c>
      <c r="U349" s="120">
        <v>-0.68564254977940076</v>
      </c>
      <c r="V349" s="120">
        <v>-2.3250984879106511</v>
      </c>
      <c r="W349" s="94">
        <v>0.15535041465598334</v>
      </c>
      <c r="X349" s="56"/>
      <c r="Y349" s="95">
        <v>348</v>
      </c>
      <c r="Z349" s="120">
        <f>(幕後結果!$AB$2+幕後結果!$AB$4*幕後結果_最佳化!$N1350)*12/3</f>
        <v>-1.7927215616522412</v>
      </c>
      <c r="AA349" s="120">
        <f>(幕後結果!$AC$2+幕後結果!$AC$4*幕後結果_最佳化!$O1350)*12/3</f>
        <v>-0.26734155112934466</v>
      </c>
      <c r="AB349" s="120">
        <f>(幕後結果!$AD$2+幕後結果!$AD$4*幕後結果_最佳化!$P1350)*12/3</f>
        <v>-1.7957871780082819</v>
      </c>
      <c r="AC349" s="120">
        <f>(幕後結果!$AE$2+幕後結果!$AE$4*幕後結果_最佳化!$Q1350)*12/3</f>
        <v>-7.1691588491968217E-2</v>
      </c>
      <c r="AD349" s="120">
        <f>(幕後結果!$AF$2+幕後結果!$AF$4*幕後結果_最佳化!$R1350)*12/3</f>
        <v>-0.12244394445071016</v>
      </c>
      <c r="AE349" s="120">
        <f>(幕後結果!$AG$2+幕後結果!$AG$4*幕後結果_最佳化!$S1350)*12/3</f>
        <v>-1.7977713930111665</v>
      </c>
      <c r="AF349" s="120">
        <f>(幕後結果!$AH$2+幕後結果!$AH$4*幕後結果_最佳化!$T1350)*12/3</f>
        <v>0.74620985443273302</v>
      </c>
      <c r="AG349" s="120">
        <f>(幕後結果!$AI$2+幕後結果!$AI$4*幕後結果_最佳化!$U1350)*12/3</f>
        <v>-0.55068406733041886</v>
      </c>
      <c r="AH349" s="120">
        <f>(幕後結果!$AJ$2+幕後結果!$AJ$4*幕後結果_最佳化!$V1350)*12/3</f>
        <v>-4.8196596739946092</v>
      </c>
      <c r="AI349" s="96">
        <f>(幕後結果!$AK$2+幕後結果!$AK$4*幕後結果_最佳化!$W1350)*12/3</f>
        <v>0.71446020537508037</v>
      </c>
      <c r="AJ349" s="56"/>
      <c r="AK349" s="56"/>
      <c r="AL349" s="56"/>
      <c r="AM349" s="104">
        <v>348</v>
      </c>
      <c r="AN349" s="124">
        <f t="shared" si="66"/>
        <v>4.6745260791669199E-2</v>
      </c>
      <c r="AO349" s="124">
        <f t="shared" si="67"/>
        <v>3.8621733727788515E-2</v>
      </c>
      <c r="AP349" s="124">
        <f t="shared" si="68"/>
        <v>0.1870237093837559</v>
      </c>
      <c r="AQ349" s="124">
        <f t="shared" si="69"/>
        <v>0.10672953574438934</v>
      </c>
      <c r="AR349" s="124">
        <f t="shared" si="70"/>
        <v>2.3283429029796347E-2</v>
      </c>
      <c r="AS349" s="124">
        <f t="shared" si="71"/>
        <v>0.17198453618794604</v>
      </c>
      <c r="AT349" s="124">
        <f t="shared" si="72"/>
        <v>9.7746853656291474E-2</v>
      </c>
      <c r="AU349" s="124">
        <f t="shared" si="73"/>
        <v>9.3583727718873896E-2</v>
      </c>
      <c r="AV349" s="124">
        <f t="shared" si="74"/>
        <v>9.3857346537746883E-2</v>
      </c>
      <c r="AW349" s="124">
        <f t="shared" si="75"/>
        <v>0.14042386722174227</v>
      </c>
      <c r="AX349" s="124">
        <f t="shared" si="76"/>
        <v>0.99999999999999989</v>
      </c>
      <c r="AY349" s="124">
        <f>SUMPRODUCT(AN349:AW349,幕後結果_最佳化!$Z$1005:$AI$1005)</f>
        <v>-0.27589086085400588</v>
      </c>
      <c r="AZ349" s="124">
        <f>(SUMPRODUCT(AN349:AW349,MMULT(AN349:AW349,幕後結果!$AB$9:$AK$18)))*252</f>
        <v>7.6127818711223899E-2</v>
      </c>
      <c r="BA349" s="124">
        <f t="shared" si="77"/>
        <v>0.27591270125027573</v>
      </c>
      <c r="BB349" s="119">
        <f t="shared" si="78"/>
        <v>-1.155404805249745</v>
      </c>
      <c r="BC349" s="56"/>
      <c r="BD349" s="56"/>
    </row>
    <row r="350" spans="1:56">
      <c r="A350" s="91">
        <v>349</v>
      </c>
      <c r="B350" s="120">
        <v>3.5689516217865425E-2</v>
      </c>
      <c r="C350" s="120">
        <v>0.32236207230278824</v>
      </c>
      <c r="D350" s="120">
        <v>0.10477339045337875</v>
      </c>
      <c r="E350" s="120">
        <v>0.27727986277720285</v>
      </c>
      <c r="F350" s="120">
        <v>0.79813572648265363</v>
      </c>
      <c r="G350" s="120">
        <v>1.6847573447990927E-2</v>
      </c>
      <c r="H350" s="120">
        <v>0.52829884301170904</v>
      </c>
      <c r="I350" s="120">
        <v>0.89583420499933331</v>
      </c>
      <c r="J350" s="120">
        <v>0.88743277681998456</v>
      </c>
      <c r="K350" s="100">
        <v>3.3077381170504072E-2</v>
      </c>
      <c r="L350" s="101"/>
      <c r="M350" s="102">
        <v>349</v>
      </c>
      <c r="N350" s="123">
        <v>-1.8030584703570185</v>
      </c>
      <c r="O350" s="123">
        <v>-0.46110378739404001</v>
      </c>
      <c r="P350" s="123">
        <v>-1.2548126456199955</v>
      </c>
      <c r="Q350" s="123">
        <v>-0.59094134011956923</v>
      </c>
      <c r="R350" s="123">
        <v>0.83498074993404092</v>
      </c>
      <c r="S350" s="123">
        <v>-2.1237010816023929</v>
      </c>
      <c r="T350" s="123">
        <v>7.0994272369997419E-2</v>
      </c>
      <c r="U350" s="120">
        <v>1.2581663825283058</v>
      </c>
      <c r="V350" s="120">
        <v>1.2129879009369424</v>
      </c>
      <c r="W350" s="94">
        <v>-1.8373735934914739</v>
      </c>
      <c r="X350" s="56"/>
      <c r="Y350" s="95">
        <v>349</v>
      </c>
      <c r="Z350" s="120">
        <f>(幕後結果!$AB$2+幕後結果!$AB$4*幕後結果_最佳化!$N1351)*12/3</f>
        <v>-2.286878284418723</v>
      </c>
      <c r="AA350" s="120">
        <f>(幕後結果!$AC$2+幕後結果!$AC$4*幕後結果_最佳化!$O1351)*12/3</f>
        <v>-0.24308172813779083</v>
      </c>
      <c r="AB350" s="120">
        <f>(幕後結果!$AD$2+幕後結果!$AD$4*幕後結果_最佳化!$P1351)*12/3</f>
        <v>-4.2619683681991507</v>
      </c>
      <c r="AC350" s="120">
        <f>(幕後結果!$AE$2+幕後結果!$AE$4*幕後結果_最佳化!$Q1351)*12/3</f>
        <v>-0.55446987203945086</v>
      </c>
      <c r="AD350" s="120">
        <f>(幕後結果!$AF$2+幕後結果!$AF$4*幕後結果_最佳化!$R1351)*12/3</f>
        <v>-0.32424583481832248</v>
      </c>
      <c r="AE350" s="120">
        <f>(幕後結果!$AG$2+幕後結果!$AG$4*幕後結果_最佳化!$S1351)*12/3</f>
        <v>-3.7878339293316103</v>
      </c>
      <c r="AF350" s="120">
        <f>(幕後結果!$AH$2+幕後結果!$AH$4*幕後結果_最佳化!$T1351)*12/3</f>
        <v>-0.75109588426224194</v>
      </c>
      <c r="AG350" s="120">
        <f>(幕後結果!$AI$2+幕後結果!$AI$4*幕後結果_最佳化!$U1351)*12/3</f>
        <v>5.8341988191443539E-2</v>
      </c>
      <c r="AH350" s="120">
        <f>(幕後結果!$AJ$2+幕後結果!$AJ$4*幕後結果_最佳化!$V1351)*12/3</f>
        <v>-1.3127381510452079</v>
      </c>
      <c r="AI350" s="96">
        <f>(幕後結果!$AK$2+幕後結果!$AK$4*幕後結果_最佳化!$W1351)*12/3</f>
        <v>3.9767419518396352E-2</v>
      </c>
      <c r="AJ350" s="56"/>
      <c r="AK350" s="56"/>
      <c r="AL350" s="56"/>
      <c r="AM350" s="104">
        <v>349</v>
      </c>
      <c r="AN350" s="124">
        <f t="shared" si="66"/>
        <v>3.1515897300314587E-2</v>
      </c>
      <c r="AO350" s="124">
        <f t="shared" si="67"/>
        <v>0.14385244862606036</v>
      </c>
      <c r="AP350" s="124">
        <f t="shared" si="68"/>
        <v>8.7717152156807962E-2</v>
      </c>
      <c r="AQ350" s="124">
        <f t="shared" si="69"/>
        <v>0.21459730013047282</v>
      </c>
      <c r="AR350" s="124">
        <f t="shared" si="70"/>
        <v>0.14528236606057021</v>
      </c>
      <c r="AS350" s="124">
        <f t="shared" si="71"/>
        <v>2.8316110368490572E-3</v>
      </c>
      <c r="AT350" s="124">
        <f t="shared" si="72"/>
        <v>5.110833485782753E-2</v>
      </c>
      <c r="AU350" s="124">
        <f t="shared" si="73"/>
        <v>0.19723631162621844</v>
      </c>
      <c r="AV350" s="124">
        <f t="shared" si="74"/>
        <v>6.4877706623423879E-3</v>
      </c>
      <c r="AW350" s="124">
        <f t="shared" si="75"/>
        <v>0.11937080754253653</v>
      </c>
      <c r="AX350" s="124">
        <f t="shared" si="76"/>
        <v>0.99999999999999989</v>
      </c>
      <c r="AY350" s="124">
        <f>SUMPRODUCT(AN350:AW350,幕後結果_最佳化!$Z$1005:$AI$1005)</f>
        <v>0.17413463005165952</v>
      </c>
      <c r="AZ350" s="124">
        <f>(SUMPRODUCT(AN350:AW350,MMULT(AN350:AW350,幕後結果!$AB$9:$AK$18)))*252</f>
        <v>4.8282457214848355E-2</v>
      </c>
      <c r="BA350" s="124">
        <f t="shared" si="77"/>
        <v>0.21973269491554587</v>
      </c>
      <c r="BB350" s="119">
        <f t="shared" si="78"/>
        <v>0.59724671425023701</v>
      </c>
      <c r="BC350" s="56"/>
      <c r="BD350" s="56"/>
    </row>
    <row r="351" spans="1:56">
      <c r="A351" s="91">
        <v>350</v>
      </c>
      <c r="B351" s="120">
        <v>0.54400654393030901</v>
      </c>
      <c r="C351" s="120">
        <v>0.74771140051750318</v>
      </c>
      <c r="D351" s="120">
        <v>0.23539327835690504</v>
      </c>
      <c r="E351" s="120">
        <v>0.36331821821387122</v>
      </c>
      <c r="F351" s="120">
        <v>0.94172359760231328</v>
      </c>
      <c r="G351" s="120">
        <v>0.90694250274275512</v>
      </c>
      <c r="H351" s="120">
        <v>0.60526046218193752</v>
      </c>
      <c r="I351" s="120">
        <v>0.84915519213650614</v>
      </c>
      <c r="J351" s="120">
        <v>0.62121014637248373</v>
      </c>
      <c r="K351" s="100">
        <v>7.5869665743239834E-2</v>
      </c>
      <c r="L351" s="101"/>
      <c r="M351" s="102">
        <v>350</v>
      </c>
      <c r="N351" s="123">
        <v>0.1105327072572934</v>
      </c>
      <c r="O351" s="123">
        <v>0.66730521029700396</v>
      </c>
      <c r="P351" s="123">
        <v>-0.72119986196515817</v>
      </c>
      <c r="Q351" s="123">
        <v>-0.34960329676729163</v>
      </c>
      <c r="R351" s="123">
        <v>1.5694084138537474</v>
      </c>
      <c r="S351" s="123">
        <v>1.322159648964967</v>
      </c>
      <c r="T351" s="123">
        <v>0.2669871230732857</v>
      </c>
      <c r="U351" s="120">
        <v>1.0328168522439689</v>
      </c>
      <c r="V351" s="120">
        <v>0.30866061398961731</v>
      </c>
      <c r="W351" s="94">
        <v>-1.4334147995048847</v>
      </c>
      <c r="X351" s="56"/>
      <c r="Y351" s="95">
        <v>350</v>
      </c>
      <c r="Z351" s="120">
        <f>(幕後結果!$AB$2+幕後結果!$AB$4*幕後結果_最佳化!$N1352)*12/3</f>
        <v>8.8941601627179387E-2</v>
      </c>
      <c r="AA351" s="120">
        <f>(幕後結果!$AC$2+幕後結果!$AC$4*幕後結果_最佳化!$O1352)*12/3</f>
        <v>2.1833589789970382</v>
      </c>
      <c r="AB351" s="120">
        <f>(幕後結果!$AD$2+幕後結果!$AD$4*幕後結果_最佳化!$P1352)*12/3</f>
        <v>-1.1611642795423118</v>
      </c>
      <c r="AC351" s="120">
        <f>(幕後結果!$AE$2+幕後結果!$AE$4*幕後結果_最佳化!$Q1352)*12/3</f>
        <v>0.20805798110991458</v>
      </c>
      <c r="AD351" s="120">
        <f>(幕後結果!$AF$2+幕後結果!$AF$4*幕後結果_最佳化!$R1352)*12/3</f>
        <v>0.48888945833018321</v>
      </c>
      <c r="AE351" s="120">
        <f>(幕後結果!$AG$2+幕後結果!$AG$4*幕後結果_最佳化!$S1352)*12/3</f>
        <v>0.89960804069305722</v>
      </c>
      <c r="AF351" s="120">
        <f>(幕後結果!$AH$2+幕後結果!$AH$4*幕後結果_最佳化!$T1352)*12/3</f>
        <v>1.106943559050235</v>
      </c>
      <c r="AG351" s="120">
        <f>(幕後結果!$AI$2+幕後結果!$AI$4*幕後結果_最佳化!$U1352)*12/3</f>
        <v>0.33699780290505404</v>
      </c>
      <c r="AH351" s="120">
        <f>(幕後結果!$AJ$2+幕後結果!$AJ$4*幕後結果_最佳化!$V1352)*12/3</f>
        <v>-0.54957867716633357</v>
      </c>
      <c r="AI351" s="96">
        <f>(幕後結果!$AK$2+幕後結果!$AK$4*幕後結果_最佳化!$W1352)*12/3</f>
        <v>0.58038613813232387</v>
      </c>
      <c r="AJ351" s="56"/>
      <c r="AK351" s="56"/>
      <c r="AL351" s="56"/>
      <c r="AM351" s="104">
        <v>350</v>
      </c>
      <c r="AN351" s="124">
        <f t="shared" si="66"/>
        <v>9.8022856461432994E-2</v>
      </c>
      <c r="AO351" s="124">
        <f t="shared" si="67"/>
        <v>1.7447062173880538E-2</v>
      </c>
      <c r="AP351" s="124">
        <f t="shared" si="68"/>
        <v>0.11232509464498461</v>
      </c>
      <c r="AQ351" s="124">
        <f t="shared" si="69"/>
        <v>0.11926275656975635</v>
      </c>
      <c r="AR351" s="124">
        <f t="shared" si="70"/>
        <v>0.1471973149713959</v>
      </c>
      <c r="AS351" s="124">
        <f t="shared" si="71"/>
        <v>0.14337379068631342</v>
      </c>
      <c r="AT351" s="124">
        <f t="shared" si="72"/>
        <v>8.149537457066109E-3</v>
      </c>
      <c r="AU351" s="124">
        <f t="shared" si="73"/>
        <v>0.14749380422760169</v>
      </c>
      <c r="AV351" s="124">
        <f t="shared" si="74"/>
        <v>0.17489098421916388</v>
      </c>
      <c r="AW351" s="124">
        <f t="shared" si="75"/>
        <v>3.1836798588404366E-2</v>
      </c>
      <c r="AX351" s="124">
        <f t="shared" si="76"/>
        <v>0.99999999999999989</v>
      </c>
      <c r="AY351" s="124">
        <f>SUMPRODUCT(AN351:AW351,幕後結果_最佳化!$Z$1005:$AI$1005)</f>
        <v>-0.53429634901690348</v>
      </c>
      <c r="AZ351" s="124">
        <f>(SUMPRODUCT(AN351:AW351,MMULT(AN351:AW351,幕後結果!$AB$9:$AK$18)))*252</f>
        <v>7.0288196635238442E-2</v>
      </c>
      <c r="BA351" s="124">
        <f t="shared" si="77"/>
        <v>0.26511921212020534</v>
      </c>
      <c r="BB351" s="119">
        <f t="shared" si="78"/>
        <v>-2.177120037438864</v>
      </c>
      <c r="BC351" s="56"/>
      <c r="BD351" s="56"/>
    </row>
    <row r="352" spans="1:56">
      <c r="A352" s="91">
        <v>351</v>
      </c>
      <c r="B352" s="120">
        <v>0.21242927155797209</v>
      </c>
      <c r="C352" s="120">
        <v>0.42422642427849522</v>
      </c>
      <c r="D352" s="120">
        <v>0.42653248711519831</v>
      </c>
      <c r="E352" s="120">
        <v>0.45922784199242539</v>
      </c>
      <c r="F352" s="120">
        <v>0.3939799076082322</v>
      </c>
      <c r="G352" s="120">
        <v>0.68236680918830173</v>
      </c>
      <c r="H352" s="120">
        <v>0.83603464130695038</v>
      </c>
      <c r="I352" s="120">
        <v>0.64488841926244622</v>
      </c>
      <c r="J352" s="120">
        <v>0.33161043817787483</v>
      </c>
      <c r="K352" s="100">
        <v>0.81858149067407382</v>
      </c>
      <c r="L352" s="101"/>
      <c r="M352" s="102">
        <v>351</v>
      </c>
      <c r="N352" s="123">
        <v>-0.79802058744524107</v>
      </c>
      <c r="O352" s="123">
        <v>-0.19109285093879455</v>
      </c>
      <c r="P352" s="123">
        <v>-0.18520917340733037</v>
      </c>
      <c r="Q352" s="123">
        <v>-0.10237921124046624</v>
      </c>
      <c r="R352" s="123">
        <v>-0.26896084325997255</v>
      </c>
      <c r="S352" s="123">
        <v>0.47432750348703551</v>
      </c>
      <c r="T352" s="123">
        <v>0.97829039836924159</v>
      </c>
      <c r="U352" s="120">
        <v>0.37155639305353827</v>
      </c>
      <c r="V352" s="120">
        <v>-0.43547059765473894</v>
      </c>
      <c r="W352" s="94">
        <v>0.90997248891810023</v>
      </c>
      <c r="X352" s="56"/>
      <c r="Y352" s="95">
        <v>351</v>
      </c>
      <c r="Z352" s="120">
        <f>(幕後結果!$AB$2+幕後結果!$AB$4*幕後結果_最佳化!$N1353)*12/3</f>
        <v>-1.0390731020034549</v>
      </c>
      <c r="AA352" s="120">
        <f>(幕後結果!$AC$2+幕後結果!$AC$4*幕後結果_最佳化!$O1353)*12/3</f>
        <v>0.69810536924558997</v>
      </c>
      <c r="AB352" s="120">
        <f>(幕後結果!$AD$2+幕後結果!$AD$4*幕後結果_最佳化!$P1353)*12/3</f>
        <v>-1.9411667736795206</v>
      </c>
      <c r="AC352" s="120">
        <f>(幕後結果!$AE$2+幕後結果!$AE$4*幕後結果_最佳化!$Q1353)*12/3</f>
        <v>0.13975568764944968</v>
      </c>
      <c r="AD352" s="120">
        <f>(幕後結果!$AF$2+幕後結果!$AF$4*幕後結果_最佳化!$R1353)*12/3</f>
        <v>-0.7724082041841841</v>
      </c>
      <c r="AE352" s="120">
        <f>(幕後結果!$AG$2+幕後結果!$AG$4*幕後結果_最佳化!$S1353)*12/3</f>
        <v>-0.7729852889124792</v>
      </c>
      <c r="AF352" s="120">
        <f>(幕後結果!$AH$2+幕後結果!$AH$4*幕後結果_最佳化!$T1353)*12/3</f>
        <v>1.0413877741187274</v>
      </c>
      <c r="AG352" s="120">
        <f>(幕後結果!$AI$2+幕後結果!$AI$4*幕後結果_最佳化!$U1353)*12/3</f>
        <v>-0.20950065029960629</v>
      </c>
      <c r="AH352" s="120">
        <f>(幕後結果!$AJ$2+幕後結果!$AJ$4*幕後結果_最佳化!$V1353)*12/3</f>
        <v>-2.4412422383524719</v>
      </c>
      <c r="AI352" s="96">
        <f>(幕後結果!$AK$2+幕後結果!$AK$4*幕後結果_最佳化!$W1353)*12/3</f>
        <v>1.0990474399053098</v>
      </c>
      <c r="AJ352" s="56"/>
      <c r="AK352" s="56"/>
      <c r="AL352" s="56"/>
      <c r="AM352" s="104">
        <v>351</v>
      </c>
      <c r="AN352" s="124">
        <f t="shared" si="66"/>
        <v>1.6334933146320545E-2</v>
      </c>
      <c r="AO352" s="124">
        <f t="shared" si="67"/>
        <v>7.5312301970799758E-2</v>
      </c>
      <c r="AP352" s="124">
        <f t="shared" si="68"/>
        <v>6.6519439349676746E-2</v>
      </c>
      <c r="AQ352" s="124">
        <f t="shared" si="69"/>
        <v>9.5369370716445065E-2</v>
      </c>
      <c r="AR352" s="124">
        <f t="shared" si="70"/>
        <v>0.20473891399459559</v>
      </c>
      <c r="AS352" s="124">
        <f t="shared" si="71"/>
        <v>4.0648202527690136E-2</v>
      </c>
      <c r="AT352" s="124">
        <f t="shared" si="72"/>
        <v>0.18146514223938423</v>
      </c>
      <c r="AU352" s="124">
        <f t="shared" si="73"/>
        <v>7.5904027290956105E-2</v>
      </c>
      <c r="AV352" s="124">
        <f t="shared" si="74"/>
        <v>0.13103143938301995</v>
      </c>
      <c r="AW352" s="124">
        <f t="shared" si="75"/>
        <v>0.11267622938111191</v>
      </c>
      <c r="AX352" s="124">
        <f t="shared" si="76"/>
        <v>1.0000000000000002</v>
      </c>
      <c r="AY352" s="124">
        <f>SUMPRODUCT(AN352:AW352,幕後結果_最佳化!$Z$1005:$AI$1005)</f>
        <v>-0.13498355234946438</v>
      </c>
      <c r="AZ352" s="124">
        <f>(SUMPRODUCT(AN352:AW352,MMULT(AN352:AW352,幕後結果!$AB$9:$AK$18)))*252</f>
        <v>5.5269927895415336E-2</v>
      </c>
      <c r="BA352" s="124">
        <f t="shared" si="77"/>
        <v>0.23509557183285129</v>
      </c>
      <c r="BB352" s="119">
        <f t="shared" si="78"/>
        <v>-0.75664356824183987</v>
      </c>
      <c r="BC352" s="56"/>
      <c r="BD352" s="56"/>
    </row>
    <row r="353" spans="1:56">
      <c r="A353" s="91">
        <v>352</v>
      </c>
      <c r="B353" s="120">
        <v>0.73375579251715073</v>
      </c>
      <c r="C353" s="120">
        <v>0.92038268610628471</v>
      </c>
      <c r="D353" s="120">
        <v>0.24779997828423661</v>
      </c>
      <c r="E353" s="120">
        <v>0.22898159318124955</v>
      </c>
      <c r="F353" s="120">
        <v>0.83915635596663729</v>
      </c>
      <c r="G353" s="120">
        <v>0.38990101381460018</v>
      </c>
      <c r="H353" s="120">
        <v>0.55237655296247268</v>
      </c>
      <c r="I353" s="120">
        <v>0.87576726554705586</v>
      </c>
      <c r="J353" s="120">
        <v>0.40689187885571543</v>
      </c>
      <c r="K353" s="100">
        <v>6.1064506052417311E-2</v>
      </c>
      <c r="L353" s="101"/>
      <c r="M353" s="102">
        <v>352</v>
      </c>
      <c r="N353" s="123">
        <v>0.62421192711663065</v>
      </c>
      <c r="O353" s="123">
        <v>1.4076503589441893</v>
      </c>
      <c r="P353" s="123">
        <v>-0.68142919221720732</v>
      </c>
      <c r="Q353" s="123">
        <v>-0.74220492287558637</v>
      </c>
      <c r="R353" s="123">
        <v>0.99099650254542615</v>
      </c>
      <c r="S353" s="123">
        <v>-0.27957703569926678</v>
      </c>
      <c r="T353" s="123">
        <v>0.13166800421283889</v>
      </c>
      <c r="U353" s="120">
        <v>1.1540846426668279</v>
      </c>
      <c r="V353" s="120">
        <v>-0.23554757518918479</v>
      </c>
      <c r="W353" s="94">
        <v>-1.5458987930418562</v>
      </c>
      <c r="X353" s="56"/>
      <c r="Y353" s="95">
        <v>352</v>
      </c>
      <c r="Z353" s="120">
        <f>(幕後結果!$AB$2+幕後結果!$AB$4*幕後結果_最佳化!$N1354)*12/3</f>
        <v>0.72670024091598096</v>
      </c>
      <c r="AA353" s="120">
        <f>(幕後結果!$AC$2+幕後結果!$AC$4*幕後結果_最佳化!$O1354)*12/3</f>
        <v>3.2864662979420309</v>
      </c>
      <c r="AB353" s="120">
        <f>(幕後結果!$AD$2+幕後結果!$AD$4*幕後結果_最佳化!$P1354)*12/3</f>
        <v>-0.25609788680468915</v>
      </c>
      <c r="AC353" s="120">
        <f>(幕後結果!$AE$2+幕後結果!$AE$4*幕後結果_最佳化!$Q1354)*12/3</f>
        <v>1.4233134150456073E-2</v>
      </c>
      <c r="AD353" s="120">
        <f>(幕後結果!$AF$2+幕後結果!$AF$4*幕後結果_最佳化!$R1354)*12/3</f>
        <v>0.19755239979463254</v>
      </c>
      <c r="AE353" s="120">
        <f>(幕後結果!$AG$2+幕後結果!$AG$4*幕後結果_最佳化!$S1354)*12/3</f>
        <v>-0.53008607936621699</v>
      </c>
      <c r="AF353" s="120">
        <f>(幕後結果!$AH$2+幕後結果!$AH$4*幕後結果_最佳化!$T1354)*12/3</f>
        <v>0.7810574057960461</v>
      </c>
      <c r="AG353" s="120">
        <f>(幕後結果!$AI$2+幕後結果!$AI$4*幕後結果_最佳化!$U1354)*12/3</f>
        <v>0.21387220836612353</v>
      </c>
      <c r="AH353" s="120">
        <f>(幕後結果!$AJ$2+幕後結果!$AJ$4*幕後結果_最佳化!$V1354)*12/3</f>
        <v>-1.8555161920615533</v>
      </c>
      <c r="AI353" s="96">
        <f>(幕後結果!$AK$2+幕後結果!$AK$4*幕後結果_最佳化!$W1354)*12/3</f>
        <v>0.56222861403762381</v>
      </c>
      <c r="AJ353" s="56"/>
      <c r="AK353" s="56"/>
      <c r="AL353" s="56"/>
      <c r="AM353" s="104">
        <v>352</v>
      </c>
      <c r="AN353" s="124">
        <f t="shared" si="66"/>
        <v>0.17009519907222473</v>
      </c>
      <c r="AO353" s="124">
        <f t="shared" si="67"/>
        <v>6.0274188415046399E-3</v>
      </c>
      <c r="AP353" s="124">
        <f t="shared" si="68"/>
        <v>0.11202453674097536</v>
      </c>
      <c r="AQ353" s="124">
        <f t="shared" si="69"/>
        <v>9.8736638812875602E-2</v>
      </c>
      <c r="AR353" s="124">
        <f t="shared" si="70"/>
        <v>2.9105738467301683E-2</v>
      </c>
      <c r="AS353" s="124">
        <f t="shared" si="71"/>
        <v>0.13785923689237167</v>
      </c>
      <c r="AT353" s="124">
        <f t="shared" si="72"/>
        <v>0.10368102084299462</v>
      </c>
      <c r="AU353" s="124">
        <f t="shared" si="73"/>
        <v>0.11907072188526331</v>
      </c>
      <c r="AV353" s="124">
        <f t="shared" si="74"/>
        <v>0.12646289604663269</v>
      </c>
      <c r="AW353" s="124">
        <f t="shared" si="75"/>
        <v>9.6936592397855764E-2</v>
      </c>
      <c r="AX353" s="124">
        <f t="shared" si="76"/>
        <v>1.0000000000000002</v>
      </c>
      <c r="AY353" s="124">
        <f>SUMPRODUCT(AN353:AW353,幕後結果_最佳化!$Z$1005:$AI$1005)</f>
        <v>-0.33370199157315095</v>
      </c>
      <c r="AZ353" s="124">
        <f>(SUMPRODUCT(AN353:AW353,MMULT(AN353:AW353,幕後結果!$AB$9:$AK$18)))*252</f>
        <v>7.4869102143175409E-2</v>
      </c>
      <c r="BA353" s="124">
        <f t="shared" si="77"/>
        <v>0.27362218868939597</v>
      </c>
      <c r="BB353" s="119">
        <f t="shared" si="78"/>
        <v>-1.3763576462019065</v>
      </c>
      <c r="BC353" s="56"/>
      <c r="BD353" s="56"/>
    </row>
    <row r="354" spans="1:56">
      <c r="A354" s="91">
        <v>353</v>
      </c>
      <c r="B354" s="120">
        <v>0.16817041057362236</v>
      </c>
      <c r="C354" s="120">
        <v>0.45043462224704767</v>
      </c>
      <c r="D354" s="120">
        <v>6.5848245176058917E-3</v>
      </c>
      <c r="E354" s="120">
        <v>0.38054845547048255</v>
      </c>
      <c r="F354" s="120">
        <v>2.3496263849586585E-2</v>
      </c>
      <c r="G354" s="120">
        <v>5.3946918410470612E-2</v>
      </c>
      <c r="H354" s="120">
        <v>0.18962143998006842</v>
      </c>
      <c r="I354" s="120">
        <v>0.59399048298377277</v>
      </c>
      <c r="J354" s="120">
        <v>0.33260390154230612</v>
      </c>
      <c r="K354" s="100">
        <v>8.7337372958256054E-3</v>
      </c>
      <c r="L354" s="101"/>
      <c r="M354" s="102">
        <v>353</v>
      </c>
      <c r="N354" s="123">
        <v>-0.96142041980573478</v>
      </c>
      <c r="O354" s="123">
        <v>-0.12456335040523892</v>
      </c>
      <c r="P354" s="123">
        <v>-2.4791484263618191</v>
      </c>
      <c r="Q354" s="123">
        <v>-0.30404066445365463</v>
      </c>
      <c r="R354" s="123">
        <v>-1.9863675441987096</v>
      </c>
      <c r="S354" s="123">
        <v>-1.607732228839353</v>
      </c>
      <c r="T354" s="123">
        <v>-0.87929217055423592</v>
      </c>
      <c r="U354" s="120">
        <v>0.23782215546488888</v>
      </c>
      <c r="V354" s="120">
        <v>-0.43273430717654782</v>
      </c>
      <c r="W354" s="94">
        <v>-2.3767171932479445</v>
      </c>
      <c r="X354" s="56"/>
      <c r="Y354" s="95">
        <v>353</v>
      </c>
      <c r="Z354" s="120">
        <f>(幕後結果!$AB$2+幕後結果!$AB$4*幕後結果_最佳化!$N1355)*12/3</f>
        <v>-1.2419422287218433</v>
      </c>
      <c r="AA354" s="120">
        <f>(幕後結果!$AC$2+幕後結果!$AC$4*幕後結果_最佳化!$O1355)*12/3</f>
        <v>0.6591300342667592</v>
      </c>
      <c r="AB354" s="120">
        <f>(幕後結果!$AD$2+幕後結果!$AD$4*幕後結果_最佳化!$P1355)*12/3</f>
        <v>-4.4904283851507456</v>
      </c>
      <c r="AC354" s="120">
        <f>(幕後結果!$AE$2+幕後結果!$AE$4*幕後結果_最佳化!$Q1355)*12/3</f>
        <v>-1.6462121311717759E-2</v>
      </c>
      <c r="AD354" s="120">
        <f>(幕後結果!$AF$2+幕後結果!$AF$4*幕後結果_最佳化!$R1355)*12/3</f>
        <v>-1.8561878153043143</v>
      </c>
      <c r="AE354" s="120">
        <f>(幕後結果!$AG$2+幕後結果!$AG$4*幕後結果_最佳化!$S1355)*12/3</f>
        <v>-3.6893493692603996</v>
      </c>
      <c r="AF354" s="120">
        <f>(幕後結果!$AH$2+幕後結果!$AH$4*幕後結果_最佳化!$T1355)*12/3</f>
        <v>-1.4276881605035159</v>
      </c>
      <c r="AG354" s="120">
        <f>(幕後結果!$AI$2+幕後結果!$AI$4*幕後結果_最佳化!$U1355)*12/3</f>
        <v>-0.57445702401390097</v>
      </c>
      <c r="AH354" s="120">
        <f>(幕後結果!$AJ$2+幕後結果!$AJ$4*幕後結果_最佳化!$V1355)*12/3</f>
        <v>-4.596120324978326</v>
      </c>
      <c r="AI354" s="96">
        <f>(幕後結果!$AK$2+幕後結果!$AK$4*幕後結果_最佳化!$W1355)*12/3</f>
        <v>-1.1230586914900864</v>
      </c>
      <c r="AJ354" s="56"/>
      <c r="AK354" s="56"/>
      <c r="AL354" s="56"/>
      <c r="AM354" s="104">
        <v>353</v>
      </c>
      <c r="AN354" s="124">
        <f t="shared" si="66"/>
        <v>3.0840681832508595E-2</v>
      </c>
      <c r="AO354" s="124">
        <f t="shared" si="67"/>
        <v>2.8862794702188025E-3</v>
      </c>
      <c r="AP354" s="124">
        <f t="shared" si="68"/>
        <v>0.17241408747739859</v>
      </c>
      <c r="AQ354" s="124">
        <f t="shared" si="69"/>
        <v>9.1039199353221741E-3</v>
      </c>
      <c r="AR354" s="124">
        <f t="shared" si="70"/>
        <v>1.5693831779171798E-2</v>
      </c>
      <c r="AS354" s="124">
        <f t="shared" si="71"/>
        <v>0.23651635194529719</v>
      </c>
      <c r="AT354" s="124">
        <f t="shared" si="72"/>
        <v>3.2782510783668638E-2</v>
      </c>
      <c r="AU354" s="124">
        <f t="shared" si="73"/>
        <v>0.22554568926316834</v>
      </c>
      <c r="AV354" s="124">
        <f t="shared" si="74"/>
        <v>0.22270326432468188</v>
      </c>
      <c r="AW354" s="124">
        <f t="shared" si="75"/>
        <v>5.1513383188563931E-2</v>
      </c>
      <c r="AX354" s="124">
        <f t="shared" si="76"/>
        <v>0.99999999999999989</v>
      </c>
      <c r="AY354" s="124">
        <f>SUMPRODUCT(AN354:AW354,幕後結果_最佳化!$Z$1005:$AI$1005)</f>
        <v>-0.74407450463600944</v>
      </c>
      <c r="AZ354" s="124">
        <f>(SUMPRODUCT(AN354:AW354,MMULT(AN354:AW354,幕後結果!$AB$9:$AK$18)))*252</f>
        <v>9.1092728287354985E-2</v>
      </c>
      <c r="BA354" s="124">
        <f t="shared" si="77"/>
        <v>0.30181571908592664</v>
      </c>
      <c r="BB354" s="119">
        <f t="shared" si="78"/>
        <v>-2.6074669239210784</v>
      </c>
      <c r="BC354" s="56"/>
      <c r="BD354" s="56"/>
    </row>
    <row r="355" spans="1:56">
      <c r="A355" s="91">
        <v>354</v>
      </c>
      <c r="B355" s="120">
        <v>7.6198997832565007E-2</v>
      </c>
      <c r="C355" s="120">
        <v>7.9179534225321202E-2</v>
      </c>
      <c r="D355" s="120">
        <v>0.67755096665929404</v>
      </c>
      <c r="E355" s="120">
        <v>0.7338148226663983</v>
      </c>
      <c r="F355" s="120">
        <v>0.46924654357640727</v>
      </c>
      <c r="G355" s="120">
        <v>0.58034188854564861</v>
      </c>
      <c r="H355" s="120">
        <v>0.76283068198490689</v>
      </c>
      <c r="I355" s="120">
        <v>0.55156456262387765</v>
      </c>
      <c r="J355" s="120">
        <v>0.67489311783533457</v>
      </c>
      <c r="K355" s="100">
        <v>0.85834820935335476</v>
      </c>
      <c r="L355" s="101"/>
      <c r="M355" s="102">
        <v>354</v>
      </c>
      <c r="N355" s="123">
        <v>-1.4311124291434187</v>
      </c>
      <c r="O355" s="123">
        <v>-1.4106119419872767</v>
      </c>
      <c r="P355" s="123">
        <v>0.46086137238204966</v>
      </c>
      <c r="Q355" s="123">
        <v>0.62439173037396412</v>
      </c>
      <c r="R355" s="123">
        <v>-7.7163991090222733E-2</v>
      </c>
      <c r="S355" s="123">
        <v>0.2027681890002952</v>
      </c>
      <c r="T355" s="123">
        <v>0.71543768063712387</v>
      </c>
      <c r="U355" s="120">
        <v>0.12961520263626483</v>
      </c>
      <c r="V355" s="120">
        <v>0.45346524479429923</v>
      </c>
      <c r="W355" s="94">
        <v>1.0729276449952436</v>
      </c>
      <c r="X355" s="56"/>
      <c r="Y355" s="95">
        <v>354</v>
      </c>
      <c r="Z355" s="120">
        <f>(幕後結果!$AB$2+幕後結果!$AB$4*幕後結果_最佳化!$N1356)*12/3</f>
        <v>-1.825088529329548</v>
      </c>
      <c r="AA355" s="120">
        <f>(幕後結果!$AC$2+幕後結果!$AC$4*幕後結果_最佳化!$O1356)*12/3</f>
        <v>-0.97855921704646021</v>
      </c>
      <c r="AB355" s="120">
        <f>(幕後結果!$AD$2+幕後結果!$AD$4*幕後結果_最佳化!$P1356)*12/3</f>
        <v>-2.456558161885134</v>
      </c>
      <c r="AC355" s="120">
        <f>(幕後結果!$AE$2+幕後結果!$AE$4*幕後結果_最佳化!$Q1356)*12/3</f>
        <v>0.57150204521493708</v>
      </c>
      <c r="AD355" s="120">
        <f>(幕後結果!$AF$2+幕後結果!$AF$4*幕後結果_最佳化!$R1356)*12/3</f>
        <v>-0.7207357165991044</v>
      </c>
      <c r="AE355" s="120">
        <f>(幕後結果!$AG$2+幕後結果!$AG$4*幕後結果_最佳化!$S1356)*12/3</f>
        <v>-1.3806225800862038</v>
      </c>
      <c r="AF355" s="120">
        <f>(幕後結果!$AH$2+幕後結果!$AH$4*幕後結果_最佳化!$T1356)*12/3</f>
        <v>0.61582438036759679</v>
      </c>
      <c r="AG355" s="120">
        <f>(幕後結果!$AI$2+幕後結果!$AI$4*幕後結果_最佳化!$U1356)*12/3</f>
        <v>-0.264990959822137</v>
      </c>
      <c r="AH355" s="120">
        <f>(幕後結果!$AJ$2+幕後結果!$AJ$4*幕後結果_最佳化!$V1356)*12/3</f>
        <v>-1.0777972799052815</v>
      </c>
      <c r="AI355" s="96">
        <f>(幕後結果!$AK$2+幕後結果!$AK$4*幕後結果_最佳化!$W1356)*12/3</f>
        <v>1.0397065277444424</v>
      </c>
      <c r="AJ355" s="56"/>
      <c r="AK355" s="56"/>
      <c r="AL355" s="56"/>
      <c r="AM355" s="104">
        <v>354</v>
      </c>
      <c r="AN355" s="124">
        <f t="shared" si="66"/>
        <v>0.16302523500528429</v>
      </c>
      <c r="AO355" s="124">
        <f t="shared" si="67"/>
        <v>0.10938704749106952</v>
      </c>
      <c r="AP355" s="124">
        <f t="shared" si="68"/>
        <v>5.5222791239673809E-2</v>
      </c>
      <c r="AQ355" s="124">
        <f t="shared" si="69"/>
        <v>8.0043323728379495E-2</v>
      </c>
      <c r="AR355" s="124">
        <f t="shared" si="70"/>
        <v>0.10237148432776765</v>
      </c>
      <c r="AS355" s="124">
        <f t="shared" si="71"/>
        <v>0.11358276970836335</v>
      </c>
      <c r="AT355" s="124">
        <f t="shared" si="72"/>
        <v>0.11018871700851463</v>
      </c>
      <c r="AU355" s="124">
        <f t="shared" si="73"/>
        <v>7.0393678737915702E-2</v>
      </c>
      <c r="AV355" s="124">
        <f t="shared" si="74"/>
        <v>6.3841483409931704E-2</v>
      </c>
      <c r="AW355" s="124">
        <f t="shared" si="75"/>
        <v>0.13194346934309981</v>
      </c>
      <c r="AX355" s="124">
        <f t="shared" si="76"/>
        <v>1</v>
      </c>
      <c r="AY355" s="124">
        <f>SUMPRODUCT(AN355:AW355,幕後結果_最佳化!$Z$1005:$AI$1005)</f>
        <v>-2.217769285264963E-2</v>
      </c>
      <c r="AZ355" s="124">
        <f>(SUMPRODUCT(AN355:AW355,MMULT(AN355:AW355,幕後結果!$AB$9:$AK$18)))*252</f>
        <v>6.4415413795602061E-2</v>
      </c>
      <c r="BA355" s="124">
        <f t="shared" si="77"/>
        <v>0.25380191842380162</v>
      </c>
      <c r="BB355" s="119">
        <f t="shared" si="78"/>
        <v>-0.25641135124905595</v>
      </c>
      <c r="BC355" s="56"/>
      <c r="BD355" s="56"/>
    </row>
    <row r="356" spans="1:56">
      <c r="A356" s="91">
        <v>355</v>
      </c>
      <c r="B356" s="120">
        <v>0.57425804064403407</v>
      </c>
      <c r="C356" s="120">
        <v>0.48404193157348074</v>
      </c>
      <c r="D356" s="120">
        <v>3.2806684724443258E-2</v>
      </c>
      <c r="E356" s="120">
        <v>0.83756211481986664</v>
      </c>
      <c r="F356" s="120">
        <v>0.15914933995543445</v>
      </c>
      <c r="G356" s="120">
        <v>0.30081305258715108</v>
      </c>
      <c r="H356" s="120">
        <v>5.4458216918962021E-2</v>
      </c>
      <c r="I356" s="120">
        <v>0.98730080970565859</v>
      </c>
      <c r="J356" s="120">
        <v>0.58448439085198878</v>
      </c>
      <c r="K356" s="100">
        <v>0.76664577844287352</v>
      </c>
      <c r="L356" s="101"/>
      <c r="M356" s="102">
        <v>355</v>
      </c>
      <c r="N356" s="123">
        <v>0.18722538969051317</v>
      </c>
      <c r="O356" s="123">
        <v>-4.0011618927686794E-2</v>
      </c>
      <c r="P356" s="123">
        <v>-1.8410558855671701</v>
      </c>
      <c r="Q356" s="123">
        <v>0.98448771193784523</v>
      </c>
      <c r="R356" s="123">
        <v>-0.99796015567806051</v>
      </c>
      <c r="S356" s="123">
        <v>-0.5220635196591854</v>
      </c>
      <c r="T356" s="123">
        <v>-1.6030825328095579</v>
      </c>
      <c r="U356" s="120">
        <v>2.2352890178353442</v>
      </c>
      <c r="V356" s="120">
        <v>0.21337918028616207</v>
      </c>
      <c r="W356" s="94">
        <v>0.7278450510714074</v>
      </c>
      <c r="X356" s="56"/>
      <c r="Y356" s="95">
        <v>355</v>
      </c>
      <c r="Z356" s="120">
        <f>(幕後結果!$AB$2+幕後結果!$AB$4*幕後結果_最佳化!$N1357)*12/3</f>
        <v>0.18415943194044768</v>
      </c>
      <c r="AA356" s="120">
        <f>(幕後結果!$AC$2+幕後結果!$AC$4*幕後結果_最佳化!$O1357)*12/3</f>
        <v>1.5034257338123636</v>
      </c>
      <c r="AB356" s="120">
        <f>(幕後結果!$AD$2+幕後結果!$AD$4*幕後結果_最佳化!$P1357)*12/3</f>
        <v>-2.5419161574749456</v>
      </c>
      <c r="AC356" s="120">
        <f>(幕後結果!$AE$2+幕後結果!$AE$4*幕後結果_最佳化!$Q1357)*12/3</f>
        <v>1.4323791477357712</v>
      </c>
      <c r="AD356" s="120">
        <f>(幕後結果!$AF$2+幕後結果!$AF$4*幕後結果_最佳化!$R1357)*12/3</f>
        <v>-0.88237845179343088</v>
      </c>
      <c r="AE356" s="120">
        <f>(幕後結果!$AG$2+幕後結果!$AG$4*幕後結果_最佳化!$S1357)*12/3</f>
        <v>-1.8822863668844718</v>
      </c>
      <c r="AF356" s="120">
        <f>(幕後結果!$AH$2+幕後結果!$AH$4*幕後結果_最佳化!$T1357)*12/3</f>
        <v>-0.94908892408630008</v>
      </c>
      <c r="AG356" s="120">
        <f>(幕後結果!$AI$2+幕後結果!$AI$4*幕後結果_最佳化!$U1357)*12/3</f>
        <v>0.53162576740348944</v>
      </c>
      <c r="AH356" s="120">
        <f>(幕後結果!$AJ$2+幕後結果!$AJ$4*幕後結果_最佳化!$V1357)*12/3</f>
        <v>-2.1278116266939091</v>
      </c>
      <c r="AI356" s="96">
        <f>(幕後結果!$AK$2+幕後結果!$AK$4*幕後結果_最佳化!$W1357)*12/3</f>
        <v>1.1019130248720048</v>
      </c>
      <c r="AJ356" s="56"/>
      <c r="AK356" s="56"/>
      <c r="AL356" s="56"/>
      <c r="AM356" s="104">
        <v>355</v>
      </c>
      <c r="AN356" s="124">
        <f t="shared" si="66"/>
        <v>0.15981552299880408</v>
      </c>
      <c r="AO356" s="124">
        <f t="shared" si="67"/>
        <v>3.5462241482462922E-2</v>
      </c>
      <c r="AP356" s="124">
        <f t="shared" si="68"/>
        <v>0.15154151763682297</v>
      </c>
      <c r="AQ356" s="124">
        <f t="shared" si="69"/>
        <v>0.15311473385868335</v>
      </c>
      <c r="AR356" s="124">
        <f t="shared" si="70"/>
        <v>8.1036118651508934E-2</v>
      </c>
      <c r="AS356" s="124">
        <f t="shared" si="71"/>
        <v>1.7801945391530235E-2</v>
      </c>
      <c r="AT356" s="124">
        <f t="shared" si="72"/>
        <v>0.15451951228239014</v>
      </c>
      <c r="AU356" s="124">
        <f t="shared" si="73"/>
        <v>8.8279209318759502E-2</v>
      </c>
      <c r="AV356" s="124">
        <f t="shared" si="74"/>
        <v>3.5301723698967544E-2</v>
      </c>
      <c r="AW356" s="124">
        <f t="shared" si="75"/>
        <v>0.12312747468007046</v>
      </c>
      <c r="AX356" s="124">
        <f t="shared" si="76"/>
        <v>1.0000000000000002</v>
      </c>
      <c r="AY356" s="124">
        <f>SUMPRODUCT(AN356:AW356,幕後結果_最佳化!$Z$1005:$AI$1005)</f>
        <v>-2.0716203472711262E-2</v>
      </c>
      <c r="AZ356" s="124">
        <f>(SUMPRODUCT(AN356:AW356,MMULT(AN356:AW356,幕後結果!$AB$9:$AK$18)))*252</f>
        <v>7.1723222038630241E-2</v>
      </c>
      <c r="BA356" s="124">
        <f t="shared" si="77"/>
        <v>0.26781191541570781</v>
      </c>
      <c r="BB356" s="119">
        <f t="shared" si="78"/>
        <v>-0.23754060148505263</v>
      </c>
      <c r="BC356" s="56"/>
      <c r="BD356" s="56"/>
    </row>
    <row r="357" spans="1:56">
      <c r="A357" s="91">
        <v>356</v>
      </c>
      <c r="B357" s="120">
        <v>0.57203047766934811</v>
      </c>
      <c r="C357" s="120">
        <v>0.80861744435795191</v>
      </c>
      <c r="D357" s="120">
        <v>0.39876124432954785</v>
      </c>
      <c r="E357" s="120">
        <v>0.35568544986397654</v>
      </c>
      <c r="F357" s="120">
        <v>0.85298305421131881</v>
      </c>
      <c r="G357" s="120">
        <v>4.3123700065329951E-2</v>
      </c>
      <c r="H357" s="120">
        <v>0.34359382857693266</v>
      </c>
      <c r="I357" s="120">
        <v>0.63095943718467118</v>
      </c>
      <c r="J357" s="120">
        <v>0.88488935094609</v>
      </c>
      <c r="K357" s="100">
        <v>0.14846791500669276</v>
      </c>
      <c r="L357" s="101"/>
      <c r="M357" s="102">
        <v>356</v>
      </c>
      <c r="N357" s="120">
        <v>0.18154598156835972</v>
      </c>
      <c r="O357" s="120">
        <v>0.87281281901762731</v>
      </c>
      <c r="P357" s="120">
        <v>-0.25655477792299747</v>
      </c>
      <c r="Q357" s="120">
        <v>-0.37001555597449814</v>
      </c>
      <c r="R357" s="120">
        <v>1.0493134198263845</v>
      </c>
      <c r="S357" s="120">
        <v>-1.7155338207812332</v>
      </c>
      <c r="T357" s="120">
        <v>-0.40267455205989794</v>
      </c>
      <c r="U357" s="120">
        <v>0.33439551195204054</v>
      </c>
      <c r="V357" s="120">
        <v>1.1997889980062724</v>
      </c>
      <c r="W357" s="94">
        <v>-1.0430269093494364</v>
      </c>
      <c r="X357" s="56"/>
      <c r="Y357" s="95">
        <v>356</v>
      </c>
      <c r="Z357" s="120">
        <f>(幕後結果!$AB$2+幕後結果!$AB$4*幕後結果_最佳化!$N1358)*12/3</f>
        <v>0.1771081605323066</v>
      </c>
      <c r="AA357" s="120">
        <f>(幕後結果!$AC$2+幕後結果!$AC$4*幕後結果_最佳化!$O1358)*12/3</f>
        <v>2.4423939323848511</v>
      </c>
      <c r="AB357" s="120">
        <f>(幕後結果!$AD$2+幕後結果!$AD$4*幕後結果_最佳化!$P1358)*12/3</f>
        <v>-0.51309706448669101</v>
      </c>
      <c r="AC357" s="120">
        <f>(幕後結果!$AE$2+幕後結果!$AE$4*幕後結果_最佳化!$Q1358)*12/3</f>
        <v>0.19618989085462255</v>
      </c>
      <c r="AD357" s="120">
        <f>(幕後結果!$AF$2+幕後結果!$AF$4*幕後結果_最佳化!$R1358)*12/3</f>
        <v>0.19788092252183667</v>
      </c>
      <c r="AE357" s="120">
        <f>(幕後結果!$AG$2+幕後結果!$AG$4*幕後結果_最佳化!$S1358)*12/3</f>
        <v>-2.2034764671180813</v>
      </c>
      <c r="AF357" s="120">
        <f>(幕後結果!$AH$2+幕後結果!$AH$4*幕後結果_最佳化!$T1358)*12/3</f>
        <v>-6.6040747228956642E-2</v>
      </c>
      <c r="AG357" s="120">
        <f>(幕後結果!$AI$2+幕後結果!$AI$4*幕後結果_最佳化!$U1358)*12/3</f>
        <v>-0.14937819054663368</v>
      </c>
      <c r="AH357" s="120">
        <f>(幕後結果!$AJ$2+幕後結果!$AJ$4*幕後結果_最佳化!$V1358)*12/3</f>
        <v>-0.37509070983727977</v>
      </c>
      <c r="AI357" s="96">
        <f>(幕後結果!$AK$2+幕後結果!$AK$4*幕後結果_最佳化!$W1358)*12/3</f>
        <v>0.53890575116705619</v>
      </c>
      <c r="AJ357" s="56"/>
      <c r="AK357" s="56"/>
      <c r="AL357" s="56"/>
      <c r="AM357" s="104">
        <v>356</v>
      </c>
      <c r="AN357" s="124">
        <f t="shared" si="66"/>
        <v>6.6130645094937615E-2</v>
      </c>
      <c r="AO357" s="124">
        <f t="shared" si="67"/>
        <v>0.23250710401443642</v>
      </c>
      <c r="AP357" s="124">
        <f t="shared" si="68"/>
        <v>4.0894136473092349E-3</v>
      </c>
      <c r="AQ357" s="124">
        <f t="shared" si="69"/>
        <v>0.23230508487969542</v>
      </c>
      <c r="AR357" s="124">
        <f t="shared" si="70"/>
        <v>0.11642825901744845</v>
      </c>
      <c r="AS357" s="124">
        <f t="shared" si="71"/>
        <v>5.0068106919872353E-2</v>
      </c>
      <c r="AT357" s="124">
        <f t="shared" si="72"/>
        <v>0.12587720358615812</v>
      </c>
      <c r="AU357" s="124">
        <f t="shared" si="73"/>
        <v>5.4131558119818327E-3</v>
      </c>
      <c r="AV357" s="124">
        <f t="shared" si="74"/>
        <v>2.6022774165288701E-2</v>
      </c>
      <c r="AW357" s="124">
        <f t="shared" si="75"/>
        <v>0.14115825286287195</v>
      </c>
      <c r="AX357" s="124">
        <f t="shared" si="76"/>
        <v>1.0000000000000002</v>
      </c>
      <c r="AY357" s="124">
        <f>SUMPRODUCT(AN357:AW357,幕後結果_最佳化!$Z$1005:$AI$1005)</f>
        <v>0.40872937362427408</v>
      </c>
      <c r="AZ357" s="124">
        <f>(SUMPRODUCT(AN357:AW357,MMULT(AN357:AW357,幕後結果!$AB$9:$AK$18)))*252</f>
        <v>6.3055387425010018E-2</v>
      </c>
      <c r="BA357" s="124">
        <f t="shared" si="77"/>
        <v>0.25110831811194551</v>
      </c>
      <c r="BB357" s="119">
        <f t="shared" si="78"/>
        <v>1.4568588423310824</v>
      </c>
      <c r="BC357" s="56"/>
      <c r="BD357" s="56"/>
    </row>
    <row r="358" spans="1:56">
      <c r="A358" s="91">
        <v>357</v>
      </c>
      <c r="B358" s="120">
        <v>0.94883822144301977</v>
      </c>
      <c r="C358" s="120">
        <v>0.87743198614394236</v>
      </c>
      <c r="D358" s="120">
        <v>0.8880174696952754</v>
      </c>
      <c r="E358" s="120">
        <v>0.74833907321899762</v>
      </c>
      <c r="F358" s="120">
        <v>0.19553566759970065</v>
      </c>
      <c r="G358" s="120">
        <v>0.70635172494684939</v>
      </c>
      <c r="H358" s="120">
        <v>0.3754911797813143</v>
      </c>
      <c r="I358" s="120">
        <v>0.61806500333440706</v>
      </c>
      <c r="J358" s="120">
        <v>0.86089250106679449</v>
      </c>
      <c r="K358" s="100">
        <v>0.88234910699603208</v>
      </c>
      <c r="L358" s="101"/>
      <c r="M358" s="102">
        <v>357</v>
      </c>
      <c r="N358" s="123">
        <v>1.6336919138096133</v>
      </c>
      <c r="O358" s="123">
        <v>1.1622448344097636</v>
      </c>
      <c r="P358" s="123">
        <v>1.2160521398350415</v>
      </c>
      <c r="Q358" s="123">
        <v>0.66927220549206656</v>
      </c>
      <c r="R358" s="123">
        <v>-0.85767611010993294</v>
      </c>
      <c r="S358" s="123">
        <v>0.54275783196541671</v>
      </c>
      <c r="T358" s="123">
        <v>-0.31734430926225243</v>
      </c>
      <c r="U358" s="120">
        <v>0.30040271456237205</v>
      </c>
      <c r="V358" s="120">
        <v>1.0843379203073185</v>
      </c>
      <c r="W358" s="94">
        <v>1.1868119959761521</v>
      </c>
      <c r="X358" s="56"/>
      <c r="Y358" s="95">
        <v>357</v>
      </c>
      <c r="Z358" s="120">
        <f>(幕後結果!$AB$2+幕後結果!$AB$4*幕後結果_最佳化!$N1359)*12/3</f>
        <v>1.9800205190438158</v>
      </c>
      <c r="AA358" s="120">
        <f>(幕後結果!$AC$2+幕後結果!$AC$4*幕後結果_最佳化!$O1359)*12/3</f>
        <v>3.6982892160308314</v>
      </c>
      <c r="AB358" s="120">
        <f>(幕後結果!$AD$2+幕後結果!$AD$4*幕後結果_最佳化!$P1359)*12/3</f>
        <v>2.7223231534236931</v>
      </c>
      <c r="AC358" s="120">
        <f>(幕後結果!$AE$2+幕後結果!$AE$4*幕後結果_最佳化!$Q1359)*12/3</f>
        <v>1.4926484719123012</v>
      </c>
      <c r="AD358" s="120">
        <f>(幕後結果!$AF$2+幕後結果!$AF$4*幕後結果_最佳化!$R1359)*12/3</f>
        <v>-0.58583974801253835</v>
      </c>
      <c r="AE358" s="120">
        <f>(幕後結果!$AG$2+幕後結果!$AG$4*幕後結果_最佳化!$S1359)*12/3</f>
        <v>0.49868952279216128</v>
      </c>
      <c r="AF358" s="120">
        <f>(幕後結果!$AH$2+幕後結果!$AH$4*幕後結果_最佳化!$T1359)*12/3</f>
        <v>1.2013238341089767</v>
      </c>
      <c r="AG358" s="120">
        <f>(幕後結果!$AI$2+幕後結果!$AI$4*幕後結果_最佳化!$U1359)*12/3</f>
        <v>-0.1207521130881955</v>
      </c>
      <c r="AH358" s="120">
        <f>(幕後結果!$AJ$2+幕後結果!$AJ$4*幕後結果_最佳化!$V1359)*12/3</f>
        <v>0.60429813467923132</v>
      </c>
      <c r="AI358" s="96">
        <f>(幕後結果!$AK$2+幕後結果!$AK$4*幕後結果_最佳化!$W1359)*12/3</f>
        <v>1.4651792237547141</v>
      </c>
      <c r="AJ358" s="56"/>
      <c r="AK358" s="56"/>
      <c r="AL358" s="56"/>
      <c r="AM358" s="104">
        <v>357</v>
      </c>
      <c r="AN358" s="124">
        <f t="shared" si="66"/>
        <v>0.1543714788650733</v>
      </c>
      <c r="AO358" s="124">
        <f t="shared" si="67"/>
        <v>0.14279193460781922</v>
      </c>
      <c r="AP358" s="124">
        <f t="shared" si="68"/>
        <v>0.15767321825475392</v>
      </c>
      <c r="AQ358" s="124">
        <f t="shared" si="69"/>
        <v>1.7467954532701405E-2</v>
      </c>
      <c r="AR358" s="124">
        <f t="shared" si="70"/>
        <v>9.8153098895787924E-2</v>
      </c>
      <c r="AS358" s="124">
        <f t="shared" si="71"/>
        <v>5.0340809991444052E-2</v>
      </c>
      <c r="AT358" s="124">
        <f t="shared" si="72"/>
        <v>9.1796701686796822E-2</v>
      </c>
      <c r="AU358" s="124">
        <f t="shared" si="73"/>
        <v>7.7197767809379689E-2</v>
      </c>
      <c r="AV358" s="124">
        <f t="shared" si="74"/>
        <v>9.92717123498498E-2</v>
      </c>
      <c r="AW358" s="124">
        <f t="shared" si="75"/>
        <v>0.11093532300639368</v>
      </c>
      <c r="AX358" s="124">
        <f t="shared" si="76"/>
        <v>0.99999999999999978</v>
      </c>
      <c r="AY358" s="124">
        <f>SUMPRODUCT(AN358:AW358,幕後結果_最佳化!$Z$1005:$AI$1005)</f>
        <v>-0.11205507192299038</v>
      </c>
      <c r="AZ358" s="124">
        <f>(SUMPRODUCT(AN358:AW358,MMULT(AN358:AW358,幕後結果!$AB$9:$AK$18)))*252</f>
        <v>8.64276803931983E-2</v>
      </c>
      <c r="BA358" s="124">
        <f t="shared" si="77"/>
        <v>0.29398585066835836</v>
      </c>
      <c r="BB358" s="119">
        <f t="shared" si="78"/>
        <v>-0.52708343469833585</v>
      </c>
      <c r="BC358" s="56"/>
      <c r="BD358" s="56"/>
    </row>
    <row r="359" spans="1:56">
      <c r="A359" s="91">
        <v>358</v>
      </c>
      <c r="B359" s="120">
        <v>0.17102846598948118</v>
      </c>
      <c r="C359" s="120">
        <v>0.90660528919375527</v>
      </c>
      <c r="D359" s="120">
        <v>5.982406856863598E-2</v>
      </c>
      <c r="E359" s="120">
        <v>0.97541792807450611</v>
      </c>
      <c r="F359" s="120">
        <v>0.93937573326723522</v>
      </c>
      <c r="G359" s="120">
        <v>0.13026845935246745</v>
      </c>
      <c r="H359" s="120">
        <v>0.47156628983778903</v>
      </c>
      <c r="I359" s="120">
        <v>0.60215205985698095</v>
      </c>
      <c r="J359" s="120">
        <v>0.74402106110109534</v>
      </c>
      <c r="K359" s="100">
        <v>0.71506258267178624</v>
      </c>
      <c r="L359" s="101"/>
      <c r="M359" s="102">
        <v>358</v>
      </c>
      <c r="N359" s="123">
        <v>-0.95010887921096143</v>
      </c>
      <c r="O359" s="123">
        <v>1.3201365798879177</v>
      </c>
      <c r="P359" s="123">
        <v>-1.5562521826627</v>
      </c>
      <c r="Q359" s="123">
        <v>1.9671654143813588</v>
      </c>
      <c r="R359" s="123">
        <v>1.549554281339991</v>
      </c>
      <c r="S359" s="123">
        <v>-1.1251229941466203</v>
      </c>
      <c r="T359" s="123">
        <v>-7.1333191288358813E-2</v>
      </c>
      <c r="U359" s="120">
        <v>0.25892140775659078</v>
      </c>
      <c r="V359" s="120">
        <v>0.65579213469096842</v>
      </c>
      <c r="W359" s="94">
        <v>0.56823584547359918</v>
      </c>
      <c r="X359" s="56"/>
      <c r="Y359" s="95">
        <v>358</v>
      </c>
      <c r="Z359" s="120">
        <f>(幕後結果!$AB$2+幕後結果!$AB$4*幕後結果_最佳化!$N1360)*12/3</f>
        <v>-1.2278983810070025</v>
      </c>
      <c r="AA359" s="120">
        <f>(幕後結果!$AC$2+幕後結果!$AC$4*幕後結果_最佳化!$O1360)*12/3</f>
        <v>2.1585850440947212</v>
      </c>
      <c r="AB359" s="120">
        <f>(幕後結果!$AD$2+幕後結果!$AD$4*幕後結果_最佳化!$P1360)*12/3</f>
        <v>-2.9152442632942126</v>
      </c>
      <c r="AC359" s="120">
        <f>(幕後結果!$AE$2+幕後結果!$AE$4*幕後結果_最佳化!$Q1360)*12/3</f>
        <v>1.92783832622423</v>
      </c>
      <c r="AD359" s="120">
        <f>(幕後結果!$AF$2+幕後結果!$AF$4*幕後結果_最佳化!$R1360)*12/3</f>
        <v>0.89886367373710074</v>
      </c>
      <c r="AE359" s="120">
        <f>(幕後結果!$AG$2+幕後結果!$AG$4*幕後結果_最佳化!$S1360)*12/3</f>
        <v>-2.2425063477932161</v>
      </c>
      <c r="AF359" s="120">
        <f>(幕後結果!$AH$2+幕後結果!$AH$4*幕後結果_最佳化!$T1360)*12/3</f>
        <v>0.71594321166066199</v>
      </c>
      <c r="AG359" s="120">
        <f>(幕後結果!$AI$2+幕後結果!$AI$4*幕後結果_最佳化!$U1360)*12/3</f>
        <v>0.16875675552791003</v>
      </c>
      <c r="AH359" s="120">
        <f>(幕後結果!$AJ$2+幕後結果!$AJ$4*幕後結果_最佳化!$V1360)*12/3</f>
        <v>-1.5924321788176981</v>
      </c>
      <c r="AI359" s="96">
        <f>(幕後結果!$AK$2+幕後結果!$AK$4*幕後結果_最佳化!$W1360)*12/3</f>
        <v>1.3868406346738977</v>
      </c>
      <c r="AJ359" s="56"/>
      <c r="AK359" s="56"/>
      <c r="AL359" s="56"/>
      <c r="AM359" s="104">
        <v>358</v>
      </c>
      <c r="AN359" s="124">
        <f t="shared" si="66"/>
        <v>0.10708356073430426</v>
      </c>
      <c r="AO359" s="124">
        <f t="shared" si="67"/>
        <v>0.17821334822080551</v>
      </c>
      <c r="AP359" s="124">
        <f t="shared" si="68"/>
        <v>1.480148763267054E-2</v>
      </c>
      <c r="AQ359" s="124">
        <f t="shared" si="69"/>
        <v>0.16674180675772401</v>
      </c>
      <c r="AR359" s="124">
        <f t="shared" si="70"/>
        <v>0.1204655091914615</v>
      </c>
      <c r="AS359" s="124">
        <f t="shared" si="71"/>
        <v>2.692888744244654E-2</v>
      </c>
      <c r="AT359" s="124">
        <f t="shared" si="72"/>
        <v>0.18025626672083905</v>
      </c>
      <c r="AU359" s="124">
        <f t="shared" si="73"/>
        <v>1.3704586276918106E-2</v>
      </c>
      <c r="AV359" s="124">
        <f t="shared" si="74"/>
        <v>0.15007245952339307</v>
      </c>
      <c r="AW359" s="124">
        <f t="shared" si="75"/>
        <v>4.1732087499437354E-2</v>
      </c>
      <c r="AX359" s="124">
        <f t="shared" si="76"/>
        <v>1</v>
      </c>
      <c r="AY359" s="124">
        <f>SUMPRODUCT(AN359:AW359,幕後結果_最佳化!$Z$1005:$AI$1005)</f>
        <v>6.153299545385163E-2</v>
      </c>
      <c r="AZ359" s="124">
        <f>(SUMPRODUCT(AN359:AW359,MMULT(AN359:AW359,幕後結果!$AB$9:$AK$18)))*252</f>
        <v>7.2822891538537549E-2</v>
      </c>
      <c r="BA359" s="124">
        <f t="shared" si="77"/>
        <v>0.26985716877366356</v>
      </c>
      <c r="BB359" s="119">
        <f t="shared" si="78"/>
        <v>6.9047620778529772E-2</v>
      </c>
      <c r="BC359" s="56"/>
      <c r="BD359" s="56"/>
    </row>
    <row r="360" spans="1:56">
      <c r="A360" s="91">
        <v>359</v>
      </c>
      <c r="B360" s="120">
        <v>0.47596411385330506</v>
      </c>
      <c r="C360" s="120">
        <v>0.54345770059459553</v>
      </c>
      <c r="D360" s="120">
        <v>5.1506795115751292E-2</v>
      </c>
      <c r="E360" s="120">
        <v>0.18072889244073131</v>
      </c>
      <c r="F360" s="120">
        <v>0.55082006689929286</v>
      </c>
      <c r="G360" s="120">
        <v>0.86036278345748474</v>
      </c>
      <c r="H360" s="120">
        <v>0.10508091032508071</v>
      </c>
      <c r="I360" s="120">
        <v>0.86490875939605671</v>
      </c>
      <c r="J360" s="120">
        <v>0.78089726189073772</v>
      </c>
      <c r="K360" s="100">
        <v>0.6094507671675633</v>
      </c>
      <c r="L360" s="101"/>
      <c r="M360" s="102">
        <v>359</v>
      </c>
      <c r="N360" s="123">
        <v>-6.0285528323402227E-2</v>
      </c>
      <c r="O360" s="123">
        <v>0.10914863667110834</v>
      </c>
      <c r="P360" s="123">
        <v>-1.6304160714661198</v>
      </c>
      <c r="Q360" s="123">
        <v>-0.91259081871787451</v>
      </c>
      <c r="R360" s="123">
        <v>0.12773351499806715</v>
      </c>
      <c r="S360" s="123">
        <v>1.0819507037536089</v>
      </c>
      <c r="T360" s="123">
        <v>-1.2531205986189238</v>
      </c>
      <c r="U360" s="120">
        <v>1.1026424194077113</v>
      </c>
      <c r="V360" s="120">
        <v>0.77522710197509714</v>
      </c>
      <c r="W360" s="94">
        <v>0.27788783091169023</v>
      </c>
      <c r="X360" s="56"/>
      <c r="Y360" s="95">
        <v>359</v>
      </c>
      <c r="Z360" s="120">
        <f>(幕後結果!$AB$2+幕後結果!$AB$4*幕後結果_最佳化!$N1361)*12/3</f>
        <v>-0.12313784655351605</v>
      </c>
      <c r="AA360" s="120">
        <f>(幕後結果!$AC$2+幕後結果!$AC$4*幕後結果_最佳化!$O1361)*12/3</f>
        <v>1.4943560187677665</v>
      </c>
      <c r="AB360" s="120">
        <f>(幕後結果!$AD$2+幕後結果!$AD$4*幕後結果_最佳化!$P1361)*12/3</f>
        <v>-2.5283937127863485</v>
      </c>
      <c r="AC360" s="120">
        <f>(幕後結果!$AE$2+幕後結果!$AE$4*幕後結果_最佳化!$Q1361)*12/3</f>
        <v>-0.30255919138499587</v>
      </c>
      <c r="AD360" s="120">
        <f>(幕後結果!$AF$2+幕後結果!$AF$4*幕後結果_最佳化!$R1361)*12/3</f>
        <v>-0.57506931499730218</v>
      </c>
      <c r="AE360" s="120">
        <f>(幕後結果!$AG$2+幕後結果!$AG$4*幕後結果_最佳化!$S1361)*12/3</f>
        <v>9.3172053800577026E-2</v>
      </c>
      <c r="AF360" s="120">
        <f>(幕後結果!$AH$2+幕後結果!$AH$4*幕後結果_最佳化!$T1361)*12/3</f>
        <v>-0.77264938655544002</v>
      </c>
      <c r="AG360" s="120">
        <f>(幕後結果!$AI$2+幕後結果!$AI$4*幕後結果_最佳化!$U1361)*12/3</f>
        <v>0.13241089945120843</v>
      </c>
      <c r="AH360" s="120">
        <f>(幕後結果!$AJ$2+幕後結果!$AJ$4*幕後結果_最佳化!$V1361)*12/3</f>
        <v>-0.86297835340323792</v>
      </c>
      <c r="AI360" s="96">
        <f>(幕後結果!$AK$2+幕後結果!$AK$4*幕後結果_最佳化!$W1361)*12/3</f>
        <v>0.74820660745898904</v>
      </c>
      <c r="AJ360" s="56"/>
      <c r="AK360" s="56"/>
      <c r="AL360" s="56"/>
      <c r="AM360" s="104">
        <v>359</v>
      </c>
      <c r="AN360" s="124">
        <f t="shared" si="66"/>
        <v>9.8826396843891308E-3</v>
      </c>
      <c r="AO360" s="124">
        <f t="shared" si="67"/>
        <v>0.13479181579984309</v>
      </c>
      <c r="AP360" s="124">
        <f t="shared" si="68"/>
        <v>0.17000830097561026</v>
      </c>
      <c r="AQ360" s="124">
        <f t="shared" si="69"/>
        <v>3.6437024901297091E-2</v>
      </c>
      <c r="AR360" s="124">
        <f t="shared" si="70"/>
        <v>3.1226659579758224E-2</v>
      </c>
      <c r="AS360" s="124">
        <f t="shared" si="71"/>
        <v>0.14605051939676969</v>
      </c>
      <c r="AT360" s="124">
        <f t="shared" si="72"/>
        <v>6.576868810432844E-2</v>
      </c>
      <c r="AU360" s="124">
        <f t="shared" si="73"/>
        <v>0.15597308961536835</v>
      </c>
      <c r="AV360" s="124">
        <f t="shared" si="74"/>
        <v>0.16132615652235938</v>
      </c>
      <c r="AW360" s="124">
        <f t="shared" si="75"/>
        <v>8.8535105420276261E-2</v>
      </c>
      <c r="AX360" s="124">
        <f t="shared" si="76"/>
        <v>1</v>
      </c>
      <c r="AY360" s="124">
        <f>SUMPRODUCT(AN360:AW360,幕後結果_最佳化!$Z$1005:$AI$1005)</f>
        <v>-0.31467980886904384</v>
      </c>
      <c r="AZ360" s="124">
        <f>(SUMPRODUCT(AN360:AW360,MMULT(AN360:AW360,幕後結果!$AB$9:$AK$18)))*252</f>
        <v>8.0344854199206187E-2</v>
      </c>
      <c r="BA360" s="124">
        <f t="shared" si="77"/>
        <v>0.28345167877295452</v>
      </c>
      <c r="BB360" s="119">
        <f t="shared" si="78"/>
        <v>-1.2615194604490811</v>
      </c>
      <c r="BC360" s="56"/>
      <c r="BD360" s="56"/>
    </row>
    <row r="361" spans="1:56">
      <c r="A361" s="91">
        <v>360</v>
      </c>
      <c r="B361" s="120">
        <v>0.68063942783312203</v>
      </c>
      <c r="C361" s="120">
        <v>0.10461066539116293</v>
      </c>
      <c r="D361" s="120">
        <v>0.86687722542176382</v>
      </c>
      <c r="E361" s="120">
        <v>0.82825587621791175</v>
      </c>
      <c r="F361" s="120">
        <v>0.49609806803178191</v>
      </c>
      <c r="G361" s="120">
        <v>0.40925752819174854</v>
      </c>
      <c r="H361" s="120">
        <v>0.5656172816451337</v>
      </c>
      <c r="I361" s="120">
        <v>0.93013359039419585</v>
      </c>
      <c r="J361" s="120">
        <v>0.20182918373696923</v>
      </c>
      <c r="K361" s="100">
        <v>0.80439006955937842</v>
      </c>
      <c r="L361" s="101"/>
      <c r="M361" s="102">
        <v>360</v>
      </c>
      <c r="N361" s="123">
        <v>0.46948760253821259</v>
      </c>
      <c r="O361" s="123">
        <v>-1.2557094526461712</v>
      </c>
      <c r="P361" s="123">
        <v>1.1117502466899296</v>
      </c>
      <c r="Q361" s="123">
        <v>0.94729545225871647</v>
      </c>
      <c r="R361" s="123">
        <v>-9.7808489424797852E-3</v>
      </c>
      <c r="S361" s="123">
        <v>-0.22945530368899386</v>
      </c>
      <c r="T361" s="123">
        <v>0.16522684459652648</v>
      </c>
      <c r="U361" s="120">
        <v>1.4767867134936548</v>
      </c>
      <c r="V361" s="120">
        <v>-0.83510539832880715</v>
      </c>
      <c r="W361" s="94">
        <v>0.85740723739214708</v>
      </c>
      <c r="X361" s="56"/>
      <c r="Y361" s="95">
        <v>360</v>
      </c>
      <c r="Z361" s="120">
        <f>(幕後結果!$AB$2+幕後結果!$AB$4*幕後結果_最佳化!$N1362)*12/3</f>
        <v>0.53460219432762202</v>
      </c>
      <c r="AA361" s="120">
        <f>(幕後結果!$AC$2+幕後結果!$AC$4*幕後結果_最佳化!$O1362)*12/3</f>
        <v>0.43394025389511065</v>
      </c>
      <c r="AB361" s="120">
        <f>(幕後結果!$AD$2+幕後結果!$AD$4*幕後結果_最佳化!$P1362)*12/3</f>
        <v>0.35017594531329954</v>
      </c>
      <c r="AC361" s="120">
        <f>(幕後結果!$AE$2+幕後結果!$AE$4*幕後結果_最佳化!$Q1362)*12/3</f>
        <v>1.4045545741431509</v>
      </c>
      <c r="AD361" s="120">
        <f>(幕後結果!$AF$2+幕後結果!$AF$4*幕後結果_最佳化!$R1362)*12/3</f>
        <v>-0.41106113804125305</v>
      </c>
      <c r="AE361" s="120">
        <f>(幕後結果!$AG$2+幕後結果!$AG$4*幕後結果_最佳化!$S1362)*12/3</f>
        <v>-0.95538368684397268</v>
      </c>
      <c r="AF361" s="120">
        <f>(幕後結果!$AH$2+幕後結果!$AH$4*幕後結果_最佳化!$T1362)*12/3</f>
        <v>0.78701659736675966</v>
      </c>
      <c r="AG361" s="120">
        <f>(幕後結果!$AI$2+幕後結果!$AI$4*幕後結果_最佳化!$U1362)*12/3</f>
        <v>0.28031413254268867</v>
      </c>
      <c r="AH361" s="120">
        <f>(幕後結果!$AJ$2+幕後結果!$AJ$4*幕後結果_最佳化!$V1362)*12/3</f>
        <v>-1.7720520225269987</v>
      </c>
      <c r="AI361" s="96">
        <f>(幕後結果!$AK$2+幕後結果!$AK$4*幕後結果_最佳化!$W1362)*12/3</f>
        <v>1.4381372709154034</v>
      </c>
      <c r="AJ361" s="56"/>
      <c r="AK361" s="56"/>
      <c r="AL361" s="56"/>
      <c r="AM361" s="104">
        <v>360</v>
      </c>
      <c r="AN361" s="124">
        <f t="shared" si="66"/>
        <v>9.7507695618284693E-2</v>
      </c>
      <c r="AO361" s="124">
        <f t="shared" si="67"/>
        <v>4.4046565481467993E-4</v>
      </c>
      <c r="AP361" s="124">
        <f t="shared" si="68"/>
        <v>0.15763384835301777</v>
      </c>
      <c r="AQ361" s="124">
        <f t="shared" si="69"/>
        <v>2.9629278408330254E-2</v>
      </c>
      <c r="AR361" s="124">
        <f t="shared" si="70"/>
        <v>2.8301229815641055E-2</v>
      </c>
      <c r="AS361" s="124">
        <f t="shared" si="71"/>
        <v>0.10556501611583112</v>
      </c>
      <c r="AT361" s="124">
        <f t="shared" si="72"/>
        <v>0.20339861746630422</v>
      </c>
      <c r="AU361" s="124">
        <f t="shared" si="73"/>
        <v>0.10459494974432089</v>
      </c>
      <c r="AV361" s="124">
        <f t="shared" si="74"/>
        <v>0.15401605149381262</v>
      </c>
      <c r="AW361" s="124">
        <f t="shared" si="75"/>
        <v>0.11891284732964283</v>
      </c>
      <c r="AX361" s="124">
        <f t="shared" si="76"/>
        <v>1.0000000000000002</v>
      </c>
      <c r="AY361" s="124">
        <f>SUMPRODUCT(AN361:AW361,幕後結果_最佳化!$Z$1005:$AI$1005)</f>
        <v>-0.35752750110201292</v>
      </c>
      <c r="AZ361" s="124">
        <f>(SUMPRODUCT(AN361:AW361,MMULT(AN361:AW361,幕後結果!$AB$9:$AK$18)))*252</f>
        <v>8.0966014252834798E-2</v>
      </c>
      <c r="BA361" s="124">
        <f t="shared" si="77"/>
        <v>0.28454527627925014</v>
      </c>
      <c r="BB361" s="119">
        <f t="shared" si="78"/>
        <v>-1.4072540803982176</v>
      </c>
      <c r="BC361" s="56"/>
      <c r="BD361" s="56"/>
    </row>
    <row r="362" spans="1:56">
      <c r="A362" s="91">
        <v>361</v>
      </c>
      <c r="B362" s="120">
        <v>0.58108503871624739</v>
      </c>
      <c r="C362" s="120">
        <v>0.65120818084611565</v>
      </c>
      <c r="D362" s="120">
        <v>0.52750171005147273</v>
      </c>
      <c r="E362" s="120">
        <v>0.54475648290921619</v>
      </c>
      <c r="F362" s="120">
        <v>0.5853674207040942</v>
      </c>
      <c r="G362" s="120">
        <v>1.9398386011028501E-2</v>
      </c>
      <c r="H362" s="120">
        <v>0.5349742513076976</v>
      </c>
      <c r="I362" s="120">
        <v>9.6906392700857324E-2</v>
      </c>
      <c r="J362" s="120">
        <v>0.80778403845626201</v>
      </c>
      <c r="K362" s="100">
        <v>0.46663389944975586</v>
      </c>
      <c r="L362" s="101"/>
      <c r="M362" s="102">
        <v>361</v>
      </c>
      <c r="N362" s="123">
        <v>0.20467004885168255</v>
      </c>
      <c r="O362" s="123">
        <v>0.38858435985239087</v>
      </c>
      <c r="P362" s="123">
        <v>6.8991255648552421E-2</v>
      </c>
      <c r="Q362" s="123">
        <v>0.11242424282410812</v>
      </c>
      <c r="R362" s="123">
        <v>0.21564412441229977</v>
      </c>
      <c r="S362" s="123">
        <v>-2.0663359195325186</v>
      </c>
      <c r="T362" s="123">
        <v>8.7780046171342968E-2</v>
      </c>
      <c r="U362" s="120">
        <v>-1.2993822345199684</v>
      </c>
      <c r="V362" s="120">
        <v>0.86975936359538297</v>
      </c>
      <c r="W362" s="94">
        <v>-8.3734157302350232E-2</v>
      </c>
      <c r="X362" s="56"/>
      <c r="Y362" s="95">
        <v>361</v>
      </c>
      <c r="Z362" s="120">
        <f>(幕後結果!$AB$2+幕後結果!$AB$4*幕後結果_最佳化!$N1363)*12/3</f>
        <v>0.2058178554455504</v>
      </c>
      <c r="AA362" s="120">
        <f>(幕後結果!$AC$2+幕後結果!$AC$4*幕後結果_最佳化!$O1363)*12/3</f>
        <v>1.9575505824572836</v>
      </c>
      <c r="AB362" s="120">
        <f>(幕後結果!$AD$2+幕後結果!$AD$4*幕後結果_最佳化!$P1363)*12/3</f>
        <v>-0.34776313381856244</v>
      </c>
      <c r="AC362" s="120">
        <f>(幕後結果!$AE$2+幕後結果!$AE$4*幕後結果_最佳化!$Q1363)*12/3</f>
        <v>0.61713498775908104</v>
      </c>
      <c r="AD362" s="120">
        <f>(幕後結果!$AF$2+幕後結果!$AF$4*幕後結果_最佳化!$R1363)*12/3</f>
        <v>-0.26976053082199114</v>
      </c>
      <c r="AE362" s="120">
        <f>(幕後結果!$AG$2+幕後結果!$AG$4*幕後結果_最佳化!$S1363)*12/3</f>
        <v>-2.7807699370300725</v>
      </c>
      <c r="AF362" s="120">
        <f>(幕後結果!$AH$2+幕後結果!$AH$4*幕後結果_最佳化!$T1363)*12/3</f>
        <v>0.27467823138618186</v>
      </c>
      <c r="AG362" s="120">
        <f>(幕後結果!$AI$2+幕後結果!$AI$4*幕後結果_最佳化!$U1363)*12/3</f>
        <v>-0.88391176489779777</v>
      </c>
      <c r="AH362" s="120">
        <f>(幕後結果!$AJ$2+幕後結果!$AJ$4*幕後結果_最佳化!$V1363)*12/3</f>
        <v>-1.1265294549788125</v>
      </c>
      <c r="AI362" s="96">
        <f>(幕後結果!$AK$2+幕後結果!$AK$4*幕後結果_最佳化!$W1363)*12/3</f>
        <v>0.44454773001813069</v>
      </c>
      <c r="AJ362" s="56"/>
      <c r="AK362" s="56"/>
      <c r="AL362" s="56"/>
      <c r="AM362" s="104">
        <v>361</v>
      </c>
      <c r="AN362" s="124">
        <f t="shared" si="66"/>
        <v>6.9630692987498174E-2</v>
      </c>
      <c r="AO362" s="124">
        <f t="shared" si="67"/>
        <v>6.5508551638235282E-2</v>
      </c>
      <c r="AP362" s="124">
        <f t="shared" si="68"/>
        <v>0.20242042400893637</v>
      </c>
      <c r="AQ362" s="124">
        <f t="shared" si="69"/>
        <v>0.15825467520492731</v>
      </c>
      <c r="AR362" s="124">
        <f t="shared" si="70"/>
        <v>5.0164322490335936E-2</v>
      </c>
      <c r="AS362" s="124">
        <f t="shared" si="71"/>
        <v>7.3267791910977251E-2</v>
      </c>
      <c r="AT362" s="124">
        <f t="shared" si="72"/>
        <v>0.10808842222841404</v>
      </c>
      <c r="AU362" s="124">
        <f t="shared" si="73"/>
        <v>1.989356405877496E-2</v>
      </c>
      <c r="AV362" s="124">
        <f t="shared" si="74"/>
        <v>0.2237234860505832</v>
      </c>
      <c r="AW362" s="124">
        <f t="shared" si="75"/>
        <v>2.9048069421317387E-2</v>
      </c>
      <c r="AX362" s="124">
        <f t="shared" si="76"/>
        <v>1</v>
      </c>
      <c r="AY362" s="124">
        <f>SUMPRODUCT(AN362:AW362,幕後結果_最佳化!$Z$1005:$AI$1005)</f>
        <v>-0.4195680877640241</v>
      </c>
      <c r="AZ362" s="124">
        <f>(SUMPRODUCT(AN362:AW362,MMULT(AN362:AW362,幕後結果!$AB$9:$AK$18)))*252</f>
        <v>0.10524327465634399</v>
      </c>
      <c r="BA362" s="124">
        <f t="shared" si="77"/>
        <v>0.32441219868609134</v>
      </c>
      <c r="BB362" s="119">
        <f t="shared" si="78"/>
        <v>-1.4255570217059526</v>
      </c>
      <c r="BC362" s="56"/>
      <c r="BD362" s="56"/>
    </row>
    <row r="363" spans="1:56">
      <c r="A363" s="91">
        <v>362</v>
      </c>
      <c r="B363" s="120">
        <v>0.31734463340510732</v>
      </c>
      <c r="C363" s="120">
        <v>0.65454455214662799</v>
      </c>
      <c r="D363" s="120">
        <v>0.37196040030373889</v>
      </c>
      <c r="E363" s="120">
        <v>2.9939616962689986E-2</v>
      </c>
      <c r="F363" s="120">
        <v>6.4084340993737499E-3</v>
      </c>
      <c r="G363" s="120">
        <v>0.85518888584514174</v>
      </c>
      <c r="H363" s="120">
        <v>0.95912126320058122</v>
      </c>
      <c r="I363" s="120">
        <v>0.23691215062803694</v>
      </c>
      <c r="J363" s="120">
        <v>0.86384414358648631</v>
      </c>
      <c r="K363" s="100">
        <v>0.83619418201291129</v>
      </c>
      <c r="L363" s="101"/>
      <c r="M363" s="102">
        <v>362</v>
      </c>
      <c r="N363" s="123">
        <v>-0.47513708541750094</v>
      </c>
      <c r="O363" s="123">
        <v>0.39761921322882893</v>
      </c>
      <c r="P363" s="123">
        <v>-0.32666562730560661</v>
      </c>
      <c r="Q363" s="123">
        <v>-1.8816817880528711</v>
      </c>
      <c r="R363" s="123">
        <v>-2.4888176576689047</v>
      </c>
      <c r="S363" s="123">
        <v>1.0589507093921713</v>
      </c>
      <c r="T363" s="123">
        <v>1.7405785878960573</v>
      </c>
      <c r="U363" s="120">
        <v>-0.7162705604026256</v>
      </c>
      <c r="V363" s="120">
        <v>1.0977544809539495</v>
      </c>
      <c r="W363" s="94">
        <v>0.97893593341266283</v>
      </c>
      <c r="X363" s="56"/>
      <c r="Y363" s="95">
        <v>362</v>
      </c>
      <c r="Z363" s="120">
        <f>(幕後結果!$AB$2+幕後結果!$AB$4*幕後結果_最佳化!$N1364)*12/3</f>
        <v>-0.63819696191275233</v>
      </c>
      <c r="AA363" s="120">
        <f>(幕後結果!$AC$2+幕後結果!$AC$4*幕後結果_最佳化!$O1364)*12/3</f>
        <v>1.5188776359814031</v>
      </c>
      <c r="AB363" s="120">
        <f>(幕後結果!$AD$2+幕後結果!$AD$4*幕後結果_最佳化!$P1364)*12/3</f>
        <v>-1.4953652892802847</v>
      </c>
      <c r="AC363" s="120">
        <f>(幕後結果!$AE$2+幕後結果!$AE$4*幕後結果_最佳化!$Q1364)*12/3</f>
        <v>-1.313267393009141</v>
      </c>
      <c r="AD363" s="120">
        <f>(幕後結果!$AF$2+幕後結果!$AF$4*幕後結果_最佳化!$R1364)*12/3</f>
        <v>-2.3669869482290711</v>
      </c>
      <c r="AE363" s="120">
        <f>(幕後結果!$AG$2+幕後結果!$AG$4*幕後結果_最佳化!$S1364)*12/3</f>
        <v>-0.33084109852888033</v>
      </c>
      <c r="AF363" s="120">
        <f>(幕後結果!$AH$2+幕後結果!$AH$4*幕後結果_最佳化!$T1364)*12/3</f>
        <v>1.2913857953592198</v>
      </c>
      <c r="AG363" s="120">
        <f>(幕後結果!$AI$2+幕後結果!$AI$4*幕後結果_最佳化!$U1364)*12/3</f>
        <v>-1.0294192662981581</v>
      </c>
      <c r="AH363" s="120">
        <f>(幕後結果!$AJ$2+幕後結果!$AJ$4*幕後結果_最佳化!$V1364)*12/3</f>
        <v>-1.1807954486935808</v>
      </c>
      <c r="AI363" s="96">
        <f>(幕後結果!$AK$2+幕後結果!$AK$4*幕後結果_最佳化!$W1364)*12/3</f>
        <v>0.49023925041411626</v>
      </c>
      <c r="AJ363" s="56"/>
      <c r="AK363" s="56"/>
      <c r="AL363" s="56"/>
      <c r="AM363" s="104">
        <v>362</v>
      </c>
      <c r="AN363" s="124">
        <f t="shared" si="66"/>
        <v>8.8951666596432E-2</v>
      </c>
      <c r="AO363" s="124">
        <f t="shared" si="67"/>
        <v>0.11434731806259542</v>
      </c>
      <c r="AP363" s="124">
        <f t="shared" si="68"/>
        <v>0.10059174449595606</v>
      </c>
      <c r="AQ363" s="124">
        <f t="shared" si="69"/>
        <v>2.0766925993047771E-2</v>
      </c>
      <c r="AR363" s="124">
        <f t="shared" si="70"/>
        <v>0.18588587605167251</v>
      </c>
      <c r="AS363" s="124">
        <f t="shared" si="71"/>
        <v>3.4263557113120839E-2</v>
      </c>
      <c r="AT363" s="124">
        <f t="shared" si="72"/>
        <v>0.13971952645942415</v>
      </c>
      <c r="AU363" s="124">
        <f t="shared" si="73"/>
        <v>0.18074037561444639</v>
      </c>
      <c r="AV363" s="124">
        <f t="shared" si="74"/>
        <v>8.9024244737679448E-2</v>
      </c>
      <c r="AW363" s="124">
        <f t="shared" si="75"/>
        <v>4.5708764875625633E-2</v>
      </c>
      <c r="AX363" s="124">
        <f t="shared" si="76"/>
        <v>1</v>
      </c>
      <c r="AY363" s="124">
        <f>SUMPRODUCT(AN363:AW363,幕後結果_最佳化!$Z$1005:$AI$1005)</f>
        <v>-0.15720124139186334</v>
      </c>
      <c r="AZ363" s="124">
        <f>(SUMPRODUCT(AN363:AW363,MMULT(AN363:AW363,幕後結果!$AB$9:$AK$18)))*252</f>
        <v>5.8330033173219692E-2</v>
      </c>
      <c r="BA363" s="124">
        <f t="shared" si="77"/>
        <v>0.24151611369268861</v>
      </c>
      <c r="BB363" s="119">
        <f t="shared" si="78"/>
        <v>-0.82852128718201123</v>
      </c>
      <c r="BC363" s="56"/>
      <c r="BD363" s="56"/>
    </row>
    <row r="364" spans="1:56">
      <c r="A364" s="91">
        <v>363</v>
      </c>
      <c r="B364" s="120">
        <v>9.654517043104649E-2</v>
      </c>
      <c r="C364" s="120">
        <v>0.80461866920805059</v>
      </c>
      <c r="D364" s="120">
        <v>0.95579350680262531</v>
      </c>
      <c r="E364" s="120">
        <v>0.97300170529190444</v>
      </c>
      <c r="F364" s="120">
        <v>0.86696315382798805</v>
      </c>
      <c r="G364" s="120">
        <v>4.2203512958749467E-3</v>
      </c>
      <c r="H364" s="120">
        <v>0.75539760460490935</v>
      </c>
      <c r="I364" s="120">
        <v>0.96081070281849268</v>
      </c>
      <c r="J364" s="120">
        <v>0.55486747678319559</v>
      </c>
      <c r="K364" s="100">
        <v>0.94836803660422508</v>
      </c>
      <c r="L364" s="101"/>
      <c r="M364" s="102">
        <v>363</v>
      </c>
      <c r="N364" s="123">
        <v>-1.3014912990385088</v>
      </c>
      <c r="O364" s="123">
        <v>0.85823509347903637</v>
      </c>
      <c r="P364" s="123">
        <v>1.7038292785306057</v>
      </c>
      <c r="Q364" s="123">
        <v>1.9268639324072774</v>
      </c>
      <c r="R364" s="123">
        <v>1.1121499287951651</v>
      </c>
      <c r="S364" s="123">
        <v>-2.6339133490421487</v>
      </c>
      <c r="T364" s="123">
        <v>0.69157416464043453</v>
      </c>
      <c r="U364" s="120">
        <v>1.760172315970816</v>
      </c>
      <c r="V364" s="120">
        <v>0.13796883700945017</v>
      </c>
      <c r="W364" s="94">
        <v>1.629231944958448</v>
      </c>
      <c r="X364" s="56"/>
      <c r="Y364" s="95">
        <v>363</v>
      </c>
      <c r="Z364" s="120">
        <f>(幕後結果!$AB$2+幕後結果!$AB$4*幕後結果_最佳化!$N1365)*12/3</f>
        <v>-1.6641573638028968</v>
      </c>
      <c r="AA364" s="120">
        <f>(幕後結果!$AC$2+幕後結果!$AC$4*幕後結果_最佳化!$O1365)*12/3</f>
        <v>1.4499939961119932</v>
      </c>
      <c r="AB364" s="120">
        <f>(幕後結果!$AD$2+幕後結果!$AD$4*幕後結果_最佳化!$P1365)*12/3</f>
        <v>-7.7351460394969873E-2</v>
      </c>
      <c r="AC364" s="120">
        <f>(幕後結果!$AE$2+幕後結果!$AE$4*幕後結果_最佳化!$Q1365)*12/3</f>
        <v>1.691850579585358</v>
      </c>
      <c r="AD364" s="120">
        <f>(幕後結果!$AF$2+幕後結果!$AF$4*幕後結果_最佳化!$R1365)*12/3</f>
        <v>0.52516243406461327</v>
      </c>
      <c r="AE364" s="120">
        <f>(幕後結果!$AG$2+幕後結果!$AG$4*幕後結果_最佳化!$S1365)*12/3</f>
        <v>-3.5649905506625124</v>
      </c>
      <c r="AF364" s="120">
        <f>(幕後結果!$AH$2+幕後結果!$AH$4*幕後結果_最佳化!$T1365)*12/3</f>
        <v>1.0662634806933935</v>
      </c>
      <c r="AG364" s="120">
        <f>(幕後結果!$AI$2+幕後結果!$AI$4*幕後結果_最佳化!$U1365)*12/3</f>
        <v>0.58853712358533428</v>
      </c>
      <c r="AH364" s="120">
        <f>(幕後結果!$AJ$2+幕後結果!$AJ$4*幕後結果_最佳化!$V1365)*12/3</f>
        <v>-1.5694598652902885</v>
      </c>
      <c r="AI364" s="96">
        <f>(幕後結果!$AK$2+幕後結果!$AK$4*幕後結果_最佳化!$W1365)*12/3</f>
        <v>2.4764014184914833</v>
      </c>
      <c r="AJ364" s="56"/>
      <c r="AK364" s="56"/>
      <c r="AL364" s="56"/>
      <c r="AM364" s="104">
        <v>363</v>
      </c>
      <c r="AN364" s="124">
        <f t="shared" si="66"/>
        <v>0.10369078191999502</v>
      </c>
      <c r="AO364" s="124">
        <f t="shared" si="67"/>
        <v>8.1804212424639741E-2</v>
      </c>
      <c r="AP364" s="124">
        <f t="shared" si="68"/>
        <v>0.1314415317554215</v>
      </c>
      <c r="AQ364" s="124">
        <f t="shared" si="69"/>
        <v>0.12086568933961017</v>
      </c>
      <c r="AR364" s="124">
        <f t="shared" si="70"/>
        <v>9.5669662686897805E-2</v>
      </c>
      <c r="AS364" s="124">
        <f t="shared" si="71"/>
        <v>5.813313828626239E-2</v>
      </c>
      <c r="AT364" s="124">
        <f t="shared" si="72"/>
        <v>7.841728665944997E-2</v>
      </c>
      <c r="AU364" s="124">
        <f t="shared" si="73"/>
        <v>0.12666299041620227</v>
      </c>
      <c r="AV364" s="124">
        <f t="shared" si="74"/>
        <v>0.15328875298524922</v>
      </c>
      <c r="AW364" s="124">
        <f t="shared" si="75"/>
        <v>5.0025953526271809E-2</v>
      </c>
      <c r="AX364" s="124">
        <f t="shared" si="76"/>
        <v>1</v>
      </c>
      <c r="AY364" s="124">
        <f>SUMPRODUCT(AN364:AW364,幕後結果_最佳化!$Z$1005:$AI$1005)</f>
        <v>-0.27830748029269126</v>
      </c>
      <c r="AZ364" s="124">
        <f>(SUMPRODUCT(AN364:AW364,MMULT(AN364:AW364,幕後結果!$AB$9:$AK$18)))*252</f>
        <v>7.278687346864518E-2</v>
      </c>
      <c r="BA364" s="124">
        <f t="shared" si="77"/>
        <v>0.26979042508703893</v>
      </c>
      <c r="BB364" s="119">
        <f t="shared" si="78"/>
        <v>-1.1905814677784221</v>
      </c>
      <c r="BC364" s="56"/>
      <c r="BD364" s="56"/>
    </row>
    <row r="365" spans="1:56">
      <c r="A365" s="91">
        <v>364</v>
      </c>
      <c r="B365" s="120">
        <v>1.0669368590754402E-2</v>
      </c>
      <c r="C365" s="120">
        <v>0.84913801884942375</v>
      </c>
      <c r="D365" s="120">
        <v>0.58145544501240454</v>
      </c>
      <c r="E365" s="120">
        <v>0.99882527615660144</v>
      </c>
      <c r="F365" s="120">
        <v>0.62237181285815635</v>
      </c>
      <c r="G365" s="120">
        <v>0.74919513704131124</v>
      </c>
      <c r="H365" s="120">
        <v>0.19447398416952866</v>
      </c>
      <c r="I365" s="120">
        <v>0.60471560458888374</v>
      </c>
      <c r="J365" s="120">
        <v>0.32425538357575134</v>
      </c>
      <c r="K365" s="100">
        <v>6.2421629356234742E-2</v>
      </c>
      <c r="L365" s="101"/>
      <c r="M365" s="102">
        <v>364</v>
      </c>
      <c r="N365" s="123">
        <v>-2.3019367885257735</v>
      </c>
      <c r="O365" s="123">
        <v>1.0327434752049771</v>
      </c>
      <c r="P365" s="123">
        <v>0.2056182637214187</v>
      </c>
      <c r="Q365" s="123">
        <v>3.0420859875071025</v>
      </c>
      <c r="R365" s="123">
        <v>0.31171599064335631</v>
      </c>
      <c r="S365" s="123">
        <v>0.6719591133391789</v>
      </c>
      <c r="T365" s="123">
        <v>-0.8615267980361192</v>
      </c>
      <c r="U365" s="120">
        <v>0.26557207966457214</v>
      </c>
      <c r="V365" s="120">
        <v>-0.45583203329872785</v>
      </c>
      <c r="W365" s="94">
        <v>-1.5347580989660834</v>
      </c>
      <c r="X365" s="56"/>
      <c r="Y365" s="95">
        <v>364</v>
      </c>
      <c r="Z365" s="120">
        <f>(幕後結果!$AB$2+幕後結果!$AB$4*幕後結果_最佳化!$N1366)*12/3</f>
        <v>-2.906260858339301</v>
      </c>
      <c r="AA365" s="120">
        <f>(幕後結果!$AC$2+幕後結果!$AC$4*幕後結果_最佳化!$O1366)*12/3</f>
        <v>0.97090658372131733</v>
      </c>
      <c r="AB365" s="120">
        <f>(幕後結果!$AD$2+幕後結果!$AD$4*幕後結果_最佳化!$P1366)*12/3</f>
        <v>-2.6576484569329484</v>
      </c>
      <c r="AC365" s="120">
        <f>(幕後結果!$AE$2+幕後結果!$AE$4*幕後結果_最佳化!$Q1366)*12/3</f>
        <v>2.406208048834352</v>
      </c>
      <c r="AD365" s="120">
        <f>(幕後結果!$AF$2+幕後結果!$AF$4*幕後結果_最佳化!$R1366)*12/3</f>
        <v>0.18044626100696251</v>
      </c>
      <c r="AE365" s="120">
        <f>(幕後結果!$AG$2+幕後結果!$AG$4*幕後結果_最佳化!$S1366)*12/3</f>
        <v>-1.0195008551629907</v>
      </c>
      <c r="AF365" s="120">
        <f>(幕後結果!$AH$2+幕後結果!$AH$4*幕後結果_最佳化!$T1366)*12/3</f>
        <v>0.31214881510003611</v>
      </c>
      <c r="AG365" s="120">
        <f>(幕後結果!$AI$2+幕後結果!$AI$4*幕後結果_最佳化!$U1366)*12/3</f>
        <v>0.29268704055765138</v>
      </c>
      <c r="AH365" s="120">
        <f>(幕後結果!$AJ$2+幕後結果!$AJ$4*幕後結果_最佳化!$V1366)*12/3</f>
        <v>-2.8549737330549352</v>
      </c>
      <c r="AI365" s="96">
        <f>(幕後結果!$AK$2+幕後結果!$AK$4*幕後結果_最佳化!$W1366)*12/3</f>
        <v>0.20482746455493669</v>
      </c>
      <c r="AJ365" s="56"/>
      <c r="AK365" s="56"/>
      <c r="AL365" s="56"/>
      <c r="AM365" s="104">
        <v>364</v>
      </c>
      <c r="AN365" s="124">
        <f t="shared" si="66"/>
        <v>0.14095911599262229</v>
      </c>
      <c r="AO365" s="124">
        <f t="shared" si="67"/>
        <v>8.6134992021428866E-2</v>
      </c>
      <c r="AP365" s="124">
        <f t="shared" si="68"/>
        <v>0.11865290121108384</v>
      </c>
      <c r="AQ365" s="124">
        <f t="shared" si="69"/>
        <v>0.10775572846818757</v>
      </c>
      <c r="AR365" s="124">
        <f t="shared" si="70"/>
        <v>9.4031238547784446E-2</v>
      </c>
      <c r="AS365" s="124">
        <f t="shared" si="71"/>
        <v>6.7663315359317786E-2</v>
      </c>
      <c r="AT365" s="124">
        <f t="shared" si="72"/>
        <v>0.10111227553302714</v>
      </c>
      <c r="AU365" s="124">
        <f t="shared" si="73"/>
        <v>0.14260105736813522</v>
      </c>
      <c r="AV365" s="124">
        <f t="shared" si="74"/>
        <v>5.0128909190124415E-2</v>
      </c>
      <c r="AW365" s="124">
        <f t="shared" si="75"/>
        <v>9.0960466308288385E-2</v>
      </c>
      <c r="AX365" s="124">
        <f t="shared" si="76"/>
        <v>1</v>
      </c>
      <c r="AY365" s="124">
        <f>SUMPRODUCT(AN365:AW365,幕後結果_最佳化!$Z$1005:$AI$1005)</f>
        <v>-7.6153321566176865E-2</v>
      </c>
      <c r="AZ365" s="124">
        <f>(SUMPRODUCT(AN365:AW365,MMULT(AN365:AW365,幕後結果!$AB$9:$AK$18)))*252</f>
        <v>6.4355525528823621E-2</v>
      </c>
      <c r="BA365" s="124">
        <f t="shared" si="77"/>
        <v>0.25368390869115764</v>
      </c>
      <c r="BB365" s="119">
        <f t="shared" si="78"/>
        <v>-0.46929788404953954</v>
      </c>
      <c r="BC365" s="56"/>
      <c r="BD365" s="56"/>
    </row>
    <row r="366" spans="1:56">
      <c r="A366" s="91">
        <v>365</v>
      </c>
      <c r="B366" s="120">
        <v>4.1497770784662436E-2</v>
      </c>
      <c r="C366" s="120">
        <v>0.54088756237392932</v>
      </c>
      <c r="D366" s="120">
        <v>0.69201896083799164</v>
      </c>
      <c r="E366" s="120">
        <v>0.28606993695626648</v>
      </c>
      <c r="F366" s="120">
        <v>0.769516413121762</v>
      </c>
      <c r="G366" s="120">
        <v>0.29442456622492785</v>
      </c>
      <c r="H366" s="120">
        <v>3.1336447523499622E-2</v>
      </c>
      <c r="I366" s="120">
        <v>0.48925693916415103</v>
      </c>
      <c r="J366" s="120">
        <v>4.6512583644495065E-2</v>
      </c>
      <c r="K366" s="100">
        <v>0.23256620646721138</v>
      </c>
      <c r="L366" s="101"/>
      <c r="M366" s="102">
        <v>365</v>
      </c>
      <c r="N366" s="123">
        <v>-1.7335636118745554</v>
      </c>
      <c r="O366" s="123">
        <v>0.10267001142339413</v>
      </c>
      <c r="P366" s="123">
        <v>0.50158129693661213</v>
      </c>
      <c r="Q366" s="123">
        <v>-0.5649028076141579</v>
      </c>
      <c r="R366" s="123">
        <v>0.73725519484208479</v>
      </c>
      <c r="S366" s="123">
        <v>-0.5405045377412756</v>
      </c>
      <c r="T366" s="123">
        <v>-1.8615050011199863</v>
      </c>
      <c r="U366" s="120">
        <v>-2.6932115511278672E-2</v>
      </c>
      <c r="V366" s="120">
        <v>-1.6796513666115027</v>
      </c>
      <c r="W366" s="94">
        <v>-0.73042177395071994</v>
      </c>
      <c r="X366" s="56"/>
      <c r="Y366" s="95">
        <v>365</v>
      </c>
      <c r="Z366" s="120">
        <f>(幕後結果!$AB$2+幕後結果!$AB$4*幕後結果_最佳化!$N1367)*12/3</f>
        <v>-2.2005969152882372</v>
      </c>
      <c r="AA366" s="120">
        <f>(幕後結果!$AC$2+幕後結果!$AC$4*幕後結果_最佳化!$O1367)*12/3</f>
        <v>0.3849486683138168</v>
      </c>
      <c r="AB366" s="120">
        <f>(幕後結果!$AD$2+幕後結果!$AD$4*幕後結果_最佳化!$P1367)*12/3</f>
        <v>-2.116164407279145</v>
      </c>
      <c r="AC366" s="120">
        <f>(幕後結果!$AE$2+幕後結果!$AE$4*幕後結果_最佳化!$Q1367)*12/3</f>
        <v>-0.56781849237348736</v>
      </c>
      <c r="AD366" s="120">
        <f>(幕後結果!$AF$2+幕後結果!$AF$4*幕後結果_最佳化!$R1367)*12/3</f>
        <v>-0.3129540461789509</v>
      </c>
      <c r="AE366" s="120">
        <f>(幕後結果!$AG$2+幕後結果!$AG$4*幕後結果_最佳化!$S1367)*12/3</f>
        <v>-1.7908967137985812</v>
      </c>
      <c r="AF366" s="120">
        <f>(幕後結果!$AH$2+幕後結果!$AH$4*幕後結果_最佳化!$T1367)*12/3</f>
        <v>-1.7890516502886349</v>
      </c>
      <c r="AG366" s="120">
        <f>(幕後結果!$AI$2+幕後結果!$AI$4*幕後結果_最佳化!$U1367)*12/3</f>
        <v>-0.24019024498156452</v>
      </c>
      <c r="AH366" s="120">
        <f>(幕後結果!$AJ$2+幕後結果!$AJ$4*幕後結果_最佳化!$V1367)*12/3</f>
        <v>-4.5400385374097381</v>
      </c>
      <c r="AI366" s="96">
        <f>(幕後結果!$AK$2+幕後結果!$AK$4*幕後結果_最佳化!$W1367)*12/3</f>
        <v>0.18453538918606935</v>
      </c>
      <c r="AJ366" s="56"/>
      <c r="AK366" s="56"/>
      <c r="AL366" s="56"/>
      <c r="AM366" s="104">
        <v>365</v>
      </c>
      <c r="AN366" s="124">
        <f t="shared" si="66"/>
        <v>9.4004325814099579E-2</v>
      </c>
      <c r="AO366" s="124">
        <f t="shared" si="67"/>
        <v>0.22874785743748458</v>
      </c>
      <c r="AP366" s="124">
        <f t="shared" si="68"/>
        <v>2.7370438055962499E-2</v>
      </c>
      <c r="AQ366" s="124">
        <f t="shared" si="69"/>
        <v>0.23180299069820767</v>
      </c>
      <c r="AR366" s="124">
        <f t="shared" si="70"/>
        <v>4.6132762890951855E-2</v>
      </c>
      <c r="AS366" s="124">
        <f t="shared" si="71"/>
        <v>1.2497523976680049E-2</v>
      </c>
      <c r="AT366" s="124">
        <f t="shared" si="72"/>
        <v>0.14955485198975627</v>
      </c>
      <c r="AU366" s="124">
        <f t="shared" si="73"/>
        <v>0.11030762419957955</v>
      </c>
      <c r="AV366" s="124">
        <f t="shared" si="74"/>
        <v>4.7380770122407941E-2</v>
      </c>
      <c r="AW366" s="124">
        <f t="shared" si="75"/>
        <v>5.2200854814869767E-2</v>
      </c>
      <c r="AX366" s="124">
        <f t="shared" si="76"/>
        <v>0.99999999999999967</v>
      </c>
      <c r="AY366" s="124">
        <f>SUMPRODUCT(AN366:AW366,幕後結果_最佳化!$Z$1005:$AI$1005)</f>
        <v>0.33434523880173411</v>
      </c>
      <c r="AZ366" s="124">
        <f>(SUMPRODUCT(AN366:AW366,MMULT(AN366:AW366,幕後結果!$AB$9:$AK$18)))*252</f>
        <v>6.7188432398075967E-2</v>
      </c>
      <c r="BA366" s="124">
        <f t="shared" si="77"/>
        <v>0.25920731547947479</v>
      </c>
      <c r="BB366" s="119">
        <f t="shared" si="78"/>
        <v>1.1243711940098082</v>
      </c>
      <c r="BC366" s="56"/>
      <c r="BD366" s="56"/>
    </row>
    <row r="367" spans="1:56">
      <c r="A367" s="91">
        <v>366</v>
      </c>
      <c r="B367" s="120">
        <v>0.76335282564976659</v>
      </c>
      <c r="C367" s="120">
        <v>0.23359807161848956</v>
      </c>
      <c r="D367" s="120">
        <v>0.22047265890042289</v>
      </c>
      <c r="E367" s="120">
        <v>0.44340901086141882</v>
      </c>
      <c r="F367" s="120">
        <v>0.19435118267694818</v>
      </c>
      <c r="G367" s="120">
        <v>0.37521755274926005</v>
      </c>
      <c r="H367" s="120">
        <v>0.74447494079990739</v>
      </c>
      <c r="I367" s="120">
        <v>0.58947159837761909</v>
      </c>
      <c r="J367" s="120">
        <v>0.83838267384717735</v>
      </c>
      <c r="K367" s="100">
        <v>0.21959893845618605</v>
      </c>
      <c r="L367" s="101"/>
      <c r="M367" s="102">
        <v>366</v>
      </c>
      <c r="N367" s="123">
        <v>0.7171292506238115</v>
      </c>
      <c r="O367" s="123">
        <v>-0.72704866702025384</v>
      </c>
      <c r="P367" s="123">
        <v>-0.7705978806491921</v>
      </c>
      <c r="Q367" s="123">
        <v>-0.14233168317283854</v>
      </c>
      <c r="R367" s="123">
        <v>-0.86197301895265321</v>
      </c>
      <c r="S367" s="123">
        <v>-0.31806569411338248</v>
      </c>
      <c r="T367" s="123">
        <v>0.65720343312228335</v>
      </c>
      <c r="U367" s="120">
        <v>0.22618594293280123</v>
      </c>
      <c r="V367" s="120">
        <v>0.98783257257180501</v>
      </c>
      <c r="W367" s="94">
        <v>-0.773548432872183</v>
      </c>
      <c r="X367" s="56"/>
      <c r="Y367" s="95">
        <v>366</v>
      </c>
      <c r="Z367" s="120">
        <f>(幕後結果!$AB$2+幕後結果!$AB$4*幕後結果_最佳化!$N1368)*12/3</f>
        <v>0.84206178079396954</v>
      </c>
      <c r="AA367" s="120">
        <f>(幕後結果!$AC$2+幕後結果!$AC$4*幕後結果_最佳化!$O1368)*12/3</f>
        <v>1.1431095499046866</v>
      </c>
      <c r="AB367" s="120">
        <f>(幕後結果!$AD$2+幕後結果!$AD$4*幕後結果_最佳化!$P1368)*12/3</f>
        <v>-1.1315013085894612</v>
      </c>
      <c r="AC367" s="120">
        <f>(幕後結果!$AE$2+幕後結果!$AE$4*幕後結果_最佳化!$Q1368)*12/3</f>
        <v>0.58273308347517139</v>
      </c>
      <c r="AD367" s="120">
        <f>(幕後結果!$AF$2+幕後結果!$AF$4*幕後結果_最佳化!$R1368)*12/3</f>
        <v>-1.0484813373800796</v>
      </c>
      <c r="AE367" s="120">
        <f>(幕後結果!$AG$2+幕後結果!$AG$4*幕後結果_最佳化!$S1368)*12/3</f>
        <v>-1.2824064131944208</v>
      </c>
      <c r="AF367" s="120">
        <f>(幕後結果!$AH$2+幕後結果!$AH$4*幕後結果_最佳化!$T1368)*12/3</f>
        <v>0.81562710548676665</v>
      </c>
      <c r="AG367" s="120">
        <f>(幕後結果!$AI$2+幕後結果!$AI$4*幕後結果_最佳化!$U1368)*12/3</f>
        <v>-0.42764897592404943</v>
      </c>
      <c r="AH367" s="120">
        <f>(幕後結果!$AJ$2+幕後結果!$AJ$4*幕後結果_最佳化!$V1368)*12/3</f>
        <v>-0.47149340113685922</v>
      </c>
      <c r="AI367" s="96">
        <f>(幕後結果!$AK$2+幕後結果!$AK$4*幕後結果_最佳化!$W1368)*12/3</f>
        <v>0.13629199092679234</v>
      </c>
      <c r="AJ367" s="56"/>
      <c r="AK367" s="56"/>
      <c r="AL367" s="56"/>
      <c r="AM367" s="104">
        <v>366</v>
      </c>
      <c r="AN367" s="124">
        <f t="shared" si="66"/>
        <v>0.14110765490105198</v>
      </c>
      <c r="AO367" s="124">
        <f t="shared" si="67"/>
        <v>7.5358274058158925E-2</v>
      </c>
      <c r="AP367" s="124">
        <f t="shared" si="68"/>
        <v>3.545965450560034E-2</v>
      </c>
      <c r="AQ367" s="124">
        <f t="shared" si="69"/>
        <v>0.10779561827666016</v>
      </c>
      <c r="AR367" s="124">
        <f t="shared" si="70"/>
        <v>0.11018423810887729</v>
      </c>
      <c r="AS367" s="124">
        <f t="shared" si="71"/>
        <v>9.9218941527655632E-2</v>
      </c>
      <c r="AT367" s="124">
        <f t="shared" si="72"/>
        <v>7.2571269039661143E-2</v>
      </c>
      <c r="AU367" s="124">
        <f t="shared" si="73"/>
        <v>0.10731979012866737</v>
      </c>
      <c r="AV367" s="124">
        <f t="shared" si="74"/>
        <v>0.10376583909591654</v>
      </c>
      <c r="AW367" s="124">
        <f t="shared" si="75"/>
        <v>0.14721872035775066</v>
      </c>
      <c r="AX367" s="124">
        <f t="shared" si="76"/>
        <v>1</v>
      </c>
      <c r="AY367" s="124">
        <f>SUMPRODUCT(AN367:AW367,幕後結果_最佳化!$Z$1005:$AI$1005)</f>
        <v>-0.11126698756667411</v>
      </c>
      <c r="AZ367" s="124">
        <f>(SUMPRODUCT(AN367:AW367,MMULT(AN367:AW367,幕後結果!$AB$9:$AK$18)))*252</f>
        <v>5.490959618698265E-2</v>
      </c>
      <c r="BA367" s="124">
        <f t="shared" si="77"/>
        <v>0.23432796714643911</v>
      </c>
      <c r="BB367" s="119">
        <f t="shared" si="78"/>
        <v>-0.65791117229438589</v>
      </c>
      <c r="BC367" s="56"/>
      <c r="BD367" s="56"/>
    </row>
    <row r="368" spans="1:56">
      <c r="A368" s="91">
        <v>367</v>
      </c>
      <c r="B368" s="120">
        <v>0.26302033602432551</v>
      </c>
      <c r="C368" s="120">
        <v>0.35291356369352522</v>
      </c>
      <c r="D368" s="120">
        <v>0.71350586997150134</v>
      </c>
      <c r="E368" s="120">
        <v>0.26567810270227477</v>
      </c>
      <c r="F368" s="120">
        <v>0.49198614730850565</v>
      </c>
      <c r="G368" s="120">
        <v>0.19759680842687866</v>
      </c>
      <c r="H368" s="120">
        <v>0.71083229448204954</v>
      </c>
      <c r="I368" s="120">
        <v>0.77579288236144794</v>
      </c>
      <c r="J368" s="120">
        <v>0.56633396584955875</v>
      </c>
      <c r="K368" s="100">
        <v>0.22076892609767595</v>
      </c>
      <c r="L368" s="101"/>
      <c r="M368" s="102">
        <v>367</v>
      </c>
      <c r="N368" s="123">
        <v>-0.63406152311156905</v>
      </c>
      <c r="O368" s="123">
        <v>-0.37746626854108634</v>
      </c>
      <c r="P368" s="123">
        <v>0.56365601089830031</v>
      </c>
      <c r="Q368" s="123">
        <v>-0.62593709019849297</v>
      </c>
      <c r="R368" s="123">
        <v>-2.008910089645366E-2</v>
      </c>
      <c r="S368" s="123">
        <v>-0.85023649236657461</v>
      </c>
      <c r="T368" s="123">
        <v>0.55581780705964079</v>
      </c>
      <c r="U368" s="120">
        <v>0.7580613850067085</v>
      </c>
      <c r="V368" s="120">
        <v>0.16704827027831837</v>
      </c>
      <c r="W368" s="94">
        <v>-0.76959890933903419</v>
      </c>
      <c r="X368" s="56"/>
      <c r="Y368" s="95">
        <v>367</v>
      </c>
      <c r="Z368" s="120">
        <f>(幕後結果!$AB$2+幕後結果!$AB$4*幕後結果_最佳化!$N1369)*12/3</f>
        <v>-0.8355096606068152</v>
      </c>
      <c r="AA368" s="120">
        <f>(幕後結果!$AC$2+幕後結果!$AC$4*幕後結果_最佳化!$O1369)*12/3</f>
        <v>0.61368154704544386</v>
      </c>
      <c r="AB368" s="120">
        <f>(幕後結果!$AD$2+幕後結果!$AD$4*幕後結果_最佳化!$P1369)*12/3</f>
        <v>-1.0570535454085142</v>
      </c>
      <c r="AC368" s="120">
        <f>(幕後結果!$AE$2+幕後結果!$AE$4*幕後結果_最佳化!$Q1369)*12/3</f>
        <v>-0.28831759385394717</v>
      </c>
      <c r="AD368" s="120">
        <f>(幕後結果!$AF$2+幕後結果!$AF$4*幕後結果_最佳化!$R1369)*12/3</f>
        <v>-0.73054271872300303</v>
      </c>
      <c r="AE368" s="120">
        <f>(幕後結果!$AG$2+幕後結果!$AG$4*幕後結果_最佳化!$S1369)*12/3</f>
        <v>-1.8890692444299291</v>
      </c>
      <c r="AF368" s="120">
        <f>(幕後結果!$AH$2+幕後結果!$AH$4*幕後結果_最佳化!$T1369)*12/3</f>
        <v>0.34465027497706702</v>
      </c>
      <c r="AG368" s="120">
        <f>(幕後結果!$AI$2+幕後結果!$AI$4*幕後結果_最佳化!$U1369)*12/3</f>
        <v>-0.15961691813300904</v>
      </c>
      <c r="AH368" s="120">
        <f>(幕後結果!$AJ$2+幕後結果!$AJ$4*幕後結果_最佳化!$V1369)*12/3</f>
        <v>-1.5858501173706534</v>
      </c>
      <c r="AI368" s="96">
        <f>(幕後結果!$AK$2+幕後結果!$AK$4*幕後結果_最佳化!$W1369)*12/3</f>
        <v>0.48972103188545768</v>
      </c>
      <c r="AJ368" s="56"/>
      <c r="AK368" s="56"/>
      <c r="AL368" s="56"/>
      <c r="AM368" s="104">
        <v>367</v>
      </c>
      <c r="AN368" s="124">
        <f t="shared" si="66"/>
        <v>0.1569567720147832</v>
      </c>
      <c r="AO368" s="124">
        <f t="shared" si="67"/>
        <v>8.3160122185472141E-2</v>
      </c>
      <c r="AP368" s="124">
        <f t="shared" si="68"/>
        <v>7.9624337301246878E-2</v>
      </c>
      <c r="AQ368" s="124">
        <f t="shared" si="69"/>
        <v>5.8004602828872855E-2</v>
      </c>
      <c r="AR368" s="124">
        <f t="shared" si="70"/>
        <v>0.12079775799940254</v>
      </c>
      <c r="AS368" s="124">
        <f t="shared" si="71"/>
        <v>5.5247116266705469E-2</v>
      </c>
      <c r="AT368" s="124">
        <f t="shared" si="72"/>
        <v>0.15037232723440336</v>
      </c>
      <c r="AU368" s="124">
        <f t="shared" si="73"/>
        <v>0.16409254732919973</v>
      </c>
      <c r="AV368" s="124">
        <f t="shared" si="74"/>
        <v>1.5632706101285979E-2</v>
      </c>
      <c r="AW368" s="124">
        <f t="shared" si="75"/>
        <v>0.1161117107386279</v>
      </c>
      <c r="AX368" s="124">
        <f t="shared" si="76"/>
        <v>1</v>
      </c>
      <c r="AY368" s="124">
        <f>SUMPRODUCT(AN368:AW368,幕後結果_最佳化!$Z$1005:$AI$1005)</f>
        <v>1.5918062664588659E-2</v>
      </c>
      <c r="AZ368" s="124">
        <f>(SUMPRODUCT(AN368:AW368,MMULT(AN368:AW368,幕後結果!$AB$9:$AK$18)))*252</f>
        <v>5.6418839554898105E-2</v>
      </c>
      <c r="BA368" s="124">
        <f t="shared" si="77"/>
        <v>0.23752650284736249</v>
      </c>
      <c r="BB368" s="119">
        <f t="shared" si="78"/>
        <v>-0.11359548097565464</v>
      </c>
      <c r="BC368" s="56"/>
      <c r="BD368" s="56"/>
    </row>
    <row r="369" spans="1:56">
      <c r="A369" s="91">
        <v>368</v>
      </c>
      <c r="B369" s="120">
        <v>0.43826747652112252</v>
      </c>
      <c r="C369" s="120">
        <v>0.11989208534926776</v>
      </c>
      <c r="D369" s="120">
        <v>0.49561415782851714</v>
      </c>
      <c r="E369" s="120">
        <v>0.90315910108648256</v>
      </c>
      <c r="F369" s="120">
        <v>0.72272087616278546</v>
      </c>
      <c r="G369" s="120">
        <v>0.58270557572196591</v>
      </c>
      <c r="H369" s="120">
        <v>0.60873001986234176</v>
      </c>
      <c r="I369" s="120">
        <v>0.2098393975579611</v>
      </c>
      <c r="J369" s="120">
        <v>0.52331038464744939</v>
      </c>
      <c r="K369" s="100">
        <v>0.83705361224752384</v>
      </c>
      <c r="L369" s="101"/>
      <c r="M369" s="102">
        <v>368</v>
      </c>
      <c r="N369" s="123">
        <v>-0.15536325195148065</v>
      </c>
      <c r="O369" s="123">
        <v>-1.1755264271936727</v>
      </c>
      <c r="P369" s="123">
        <v>-1.0993897455427068E-2</v>
      </c>
      <c r="Q369" s="123">
        <v>1.2997642033823116</v>
      </c>
      <c r="R369" s="123">
        <v>0.59094354573472152</v>
      </c>
      <c r="S369" s="123">
        <v>0.20881988370864948</v>
      </c>
      <c r="T369" s="123">
        <v>0.27601055373825234</v>
      </c>
      <c r="U369" s="120">
        <v>-0.80697863019910088</v>
      </c>
      <c r="V369" s="120">
        <v>5.8463757141110823E-2</v>
      </c>
      <c r="W369" s="94">
        <v>0.98242040972363298</v>
      </c>
      <c r="X369" s="56"/>
      <c r="Y369" s="95">
        <v>368</v>
      </c>
      <c r="Z369" s="120">
        <f>(幕後結果!$AB$2+幕後結果!$AB$4*幕後結果_最佳化!$N1370)*12/3</f>
        <v>-0.24118163205903909</v>
      </c>
      <c r="AA369" s="120">
        <f>(幕後結果!$AC$2+幕後結果!$AC$4*幕後結果_最佳化!$O1370)*12/3</f>
        <v>0.10496197972372689</v>
      </c>
      <c r="AB369" s="120">
        <f>(幕後結果!$AD$2+幕後結果!$AD$4*幕後結果_最佳化!$P1370)*12/3</f>
        <v>-1.4689324370454067</v>
      </c>
      <c r="AC369" s="120">
        <f>(幕後結果!$AE$2+幕後結果!$AE$4*幕後結果_最佳化!$Q1370)*12/3</f>
        <v>1.5567693021765985</v>
      </c>
      <c r="AD369" s="120">
        <f>(幕後結果!$AF$2+幕後結果!$AF$4*幕後結果_最佳化!$R1370)*12/3</f>
        <v>-2.6776568107527488E-2</v>
      </c>
      <c r="AE369" s="120">
        <f>(幕後結果!$AG$2+幕後結果!$AG$4*幕後結果_最佳化!$S1370)*12/3</f>
        <v>-0.81759293285181667</v>
      </c>
      <c r="AF369" s="120">
        <f>(幕後結果!$AH$2+幕後結果!$AH$4*幕後結果_最佳化!$T1370)*12/3</f>
        <v>0.87646163906007357</v>
      </c>
      <c r="AG369" s="120">
        <f>(幕後結果!$AI$2+幕後結果!$AI$4*幕後結果_最佳化!$U1370)*12/3</f>
        <v>-0.47037989584151757</v>
      </c>
      <c r="AH369" s="120">
        <f>(幕後結果!$AJ$2+幕後結果!$AJ$4*幕後結果_最佳化!$V1370)*12/3</f>
        <v>-1.1721079212806631</v>
      </c>
      <c r="AI369" s="96">
        <f>(幕後結果!$AK$2+幕後結果!$AK$4*幕後結果_最佳化!$W1370)*12/3</f>
        <v>0.93548976337468137</v>
      </c>
      <c r="AJ369" s="56"/>
      <c r="AK369" s="56"/>
      <c r="AL369" s="56"/>
      <c r="AM369" s="104">
        <v>368</v>
      </c>
      <c r="AN369" s="124">
        <f t="shared" si="66"/>
        <v>2.8665393478113577E-2</v>
      </c>
      <c r="AO369" s="124">
        <f t="shared" si="67"/>
        <v>9.4060772029573692E-2</v>
      </c>
      <c r="AP369" s="124">
        <f t="shared" si="68"/>
        <v>0.14982990532424179</v>
      </c>
      <c r="AQ369" s="124">
        <f t="shared" si="69"/>
        <v>6.9858839750885663E-3</v>
      </c>
      <c r="AR369" s="124">
        <f t="shared" si="70"/>
        <v>0.17531770517520309</v>
      </c>
      <c r="AS369" s="124">
        <f t="shared" si="71"/>
        <v>0.19844353270559334</v>
      </c>
      <c r="AT369" s="124">
        <f t="shared" si="72"/>
        <v>0.1848037820512273</v>
      </c>
      <c r="AU369" s="124">
        <f t="shared" si="73"/>
        <v>8.07437549793667E-2</v>
      </c>
      <c r="AV369" s="124">
        <f t="shared" si="74"/>
        <v>2.6665744485759882E-2</v>
      </c>
      <c r="AW369" s="124">
        <f t="shared" si="75"/>
        <v>5.4483525795832155E-2</v>
      </c>
      <c r="AX369" s="124">
        <f t="shared" si="76"/>
        <v>1</v>
      </c>
      <c r="AY369" s="124">
        <f>SUMPRODUCT(AN369:AW369,幕後結果_最佳化!$Z$1005:$AI$1005)</f>
        <v>-0.21072703825452713</v>
      </c>
      <c r="AZ369" s="124">
        <f>(SUMPRODUCT(AN369:AW369,MMULT(AN369:AW369,幕後結果!$AB$9:$AK$18)))*252</f>
        <v>7.4524775448080699E-2</v>
      </c>
      <c r="BA369" s="124">
        <f t="shared" si="77"/>
        <v>0.2729922626157758</v>
      </c>
      <c r="BB369" s="119">
        <f t="shared" si="78"/>
        <v>-0.92906310173155227</v>
      </c>
      <c r="BC369" s="56"/>
      <c r="BD369" s="56"/>
    </row>
    <row r="370" spans="1:56">
      <c r="A370" s="91">
        <v>369</v>
      </c>
      <c r="B370" s="120">
        <v>0.67696321055543729</v>
      </c>
      <c r="C370" s="120">
        <v>3.5615060837363988E-2</v>
      </c>
      <c r="D370" s="120">
        <v>0.23129794890740074</v>
      </c>
      <c r="E370" s="120">
        <v>0.10081066570567887</v>
      </c>
      <c r="F370" s="120">
        <v>0.34045466092796239</v>
      </c>
      <c r="G370" s="120">
        <v>1.3454762187760982E-2</v>
      </c>
      <c r="H370" s="120">
        <v>0.7986242624833213</v>
      </c>
      <c r="I370" s="120">
        <v>8.2581174592102347E-3</v>
      </c>
      <c r="J370" s="120">
        <v>0.23754054938040658</v>
      </c>
      <c r="K370" s="100">
        <v>0.71418171684138554</v>
      </c>
      <c r="L370" s="101"/>
      <c r="M370" s="102">
        <v>369</v>
      </c>
      <c r="N370" s="123">
        <v>0.45922363610790212</v>
      </c>
      <c r="O370" s="123">
        <v>-1.8040075608444435</v>
      </c>
      <c r="P370" s="123">
        <v>-0.73457905494648745</v>
      </c>
      <c r="Q370" s="123">
        <v>-1.2769459462194046</v>
      </c>
      <c r="R370" s="123">
        <v>-0.41122259472836009</v>
      </c>
      <c r="S370" s="123">
        <v>-2.2128277349333074</v>
      </c>
      <c r="T370" s="123">
        <v>0.83671733098398571</v>
      </c>
      <c r="U370" s="120">
        <v>-2.3973035472390771</v>
      </c>
      <c r="V370" s="120">
        <v>-0.71423625999487694</v>
      </c>
      <c r="W370" s="94">
        <v>0.56564288856203815</v>
      </c>
      <c r="X370" s="56"/>
      <c r="Y370" s="95">
        <v>369</v>
      </c>
      <c r="Z370" s="120">
        <f>(幕後結果!$AB$2+幕後結果!$AB$4*幕後結果_最佳化!$N1371)*12/3</f>
        <v>0.52185896273243837</v>
      </c>
      <c r="AA370" s="120">
        <f>(幕後結果!$AC$2+幕後結果!$AC$4*幕後結果_最佳化!$O1371)*12/3</f>
        <v>-0.13907367511803015</v>
      </c>
      <c r="AB370" s="120">
        <f>(幕後結果!$AD$2+幕後結果!$AD$4*幕後結果_最佳化!$P1371)*12/3</f>
        <v>-1.8190466331793196</v>
      </c>
      <c r="AC370" s="120">
        <f>(幕後結果!$AE$2+幕後結果!$AE$4*幕後結果_最佳化!$Q1371)*12/3</f>
        <v>-0.4770164089557456</v>
      </c>
      <c r="AD370" s="120">
        <f>(幕後結果!$AF$2+幕後結果!$AF$4*幕後結果_最佳化!$R1371)*12/3</f>
        <v>-1.1449136074471826</v>
      </c>
      <c r="AE370" s="120">
        <f>(幕後結果!$AG$2+幕後結果!$AG$4*幕後結果_最佳化!$S1371)*12/3</f>
        <v>-3.308604850455938</v>
      </c>
      <c r="AF370" s="120">
        <f>(幕後結果!$AH$2+幕後結果!$AH$4*幕後結果_最佳化!$T1371)*12/3</f>
        <v>-1.3439321625238199E-3</v>
      </c>
      <c r="AG370" s="120">
        <f>(幕後結果!$AI$2+幕後結果!$AI$4*幕後結果_最佳化!$U1371)*12/3</f>
        <v>-1.6801363579808577</v>
      </c>
      <c r="AH370" s="120">
        <f>(幕後結果!$AJ$2+幕後結果!$AJ$4*幕後結果_最佳化!$V1371)*12/3</f>
        <v>-3.4431259854322112</v>
      </c>
      <c r="AI370" s="96">
        <f>(幕後結果!$AK$2+幕後結果!$AK$4*幕後結果_最佳化!$W1371)*12/3</f>
        <v>-4.1252830245266048E-2</v>
      </c>
      <c r="AJ370" s="56"/>
      <c r="AK370" s="56"/>
      <c r="AL370" s="56"/>
      <c r="AM370" s="104">
        <v>369</v>
      </c>
      <c r="AN370" s="124">
        <f t="shared" si="66"/>
        <v>7.535049974594063E-2</v>
      </c>
      <c r="AO370" s="124">
        <f t="shared" si="67"/>
        <v>0.139209498383534</v>
      </c>
      <c r="AP370" s="124">
        <f t="shared" si="68"/>
        <v>0.13784718837345328</v>
      </c>
      <c r="AQ370" s="124">
        <f t="shared" si="69"/>
        <v>8.5518556830458239E-2</v>
      </c>
      <c r="AR370" s="124">
        <f t="shared" si="70"/>
        <v>1.2234780085563257E-2</v>
      </c>
      <c r="AS370" s="124">
        <f t="shared" si="71"/>
        <v>8.3483702775837915E-2</v>
      </c>
      <c r="AT370" s="124">
        <f t="shared" si="72"/>
        <v>9.4715142992602183E-2</v>
      </c>
      <c r="AU370" s="124">
        <f t="shared" si="73"/>
        <v>0.12932978464088618</v>
      </c>
      <c r="AV370" s="124">
        <f t="shared" si="74"/>
        <v>0.12842903236822678</v>
      </c>
      <c r="AW370" s="124">
        <f t="shared" si="75"/>
        <v>0.11388181380349734</v>
      </c>
      <c r="AX370" s="124">
        <f t="shared" si="76"/>
        <v>0.99999999999999989</v>
      </c>
      <c r="AY370" s="124">
        <f>SUMPRODUCT(AN370:AW370,幕後結果_最佳化!$Z$1005:$AI$1005)</f>
        <v>-0.11148697815094491</v>
      </c>
      <c r="AZ370" s="124">
        <f>(SUMPRODUCT(AN370:AW370,MMULT(AN370:AW370,幕後結果!$AB$9:$AK$18)))*252</f>
        <v>7.4537901939865786E-2</v>
      </c>
      <c r="BA370" s="124">
        <f t="shared" si="77"/>
        <v>0.27301630343235145</v>
      </c>
      <c r="BB370" s="119">
        <f t="shared" si="78"/>
        <v>-0.56548629590979438</v>
      </c>
      <c r="BC370" s="56"/>
      <c r="BD370" s="56"/>
    </row>
    <row r="371" spans="1:56">
      <c r="A371" s="91">
        <v>370</v>
      </c>
      <c r="B371" s="120">
        <v>0.98128718309643159</v>
      </c>
      <c r="C371" s="120">
        <v>0.62610946867573292</v>
      </c>
      <c r="D371" s="120">
        <v>6.6887007575903601E-2</v>
      </c>
      <c r="E371" s="120">
        <v>5.2305965091501871E-2</v>
      </c>
      <c r="F371" s="120">
        <v>0.14159792333624588</v>
      </c>
      <c r="G371" s="120">
        <v>7.0448471408508961E-2</v>
      </c>
      <c r="H371" s="120">
        <v>0.15344961784259281</v>
      </c>
      <c r="I371" s="120">
        <v>0.34266977691047473</v>
      </c>
      <c r="J371" s="120">
        <v>8.0587800484580141E-2</v>
      </c>
      <c r="K371" s="100">
        <v>0.50643902283967979</v>
      </c>
      <c r="L371" s="101"/>
      <c r="M371" s="102">
        <v>370</v>
      </c>
      <c r="N371" s="123">
        <v>2.0810903844722115</v>
      </c>
      <c r="O371" s="123">
        <v>0.32156658359438967</v>
      </c>
      <c r="P371" s="123">
        <v>-1.4993841033488309</v>
      </c>
      <c r="Q371" s="123">
        <v>-1.6228946371453288</v>
      </c>
      <c r="R371" s="123">
        <v>-1.073167774416762</v>
      </c>
      <c r="S371" s="123">
        <v>-1.4724591039053696</v>
      </c>
      <c r="T371" s="123">
        <v>-1.0217500083471103</v>
      </c>
      <c r="U371" s="120">
        <v>-0.40518768871314281</v>
      </c>
      <c r="V371" s="120">
        <v>-1.4011286655324577</v>
      </c>
      <c r="W371" s="94">
        <v>1.614093754959426E-2</v>
      </c>
      <c r="X371" s="56"/>
      <c r="Y371" s="95">
        <v>370</v>
      </c>
      <c r="Z371" s="120">
        <f>(幕後結果!$AB$2+幕後結果!$AB$4*幕後結果_最佳化!$N1372)*12/3</f>
        <v>2.5354882678614596</v>
      </c>
      <c r="AA371" s="120">
        <f>(幕後結果!$AC$2+幕後結果!$AC$4*幕後結果_最佳化!$O1372)*12/3</f>
        <v>3.1249291456797859</v>
      </c>
      <c r="AB371" s="120">
        <f>(幕後結果!$AD$2+幕後結果!$AD$4*幕後結果_最佳化!$P1372)*12/3</f>
        <v>1.9545549387225081E-2</v>
      </c>
      <c r="AC371" s="120">
        <f>(幕後結果!$AE$2+幕後結果!$AE$4*幕後結果_最佳化!$Q1372)*12/3</f>
        <v>-0.28198485484036562</v>
      </c>
      <c r="AD371" s="120">
        <f>(幕後結果!$AF$2+幕後結果!$AF$4*幕後結果_最佳化!$R1372)*12/3</f>
        <v>-1.2045714395632536</v>
      </c>
      <c r="AE371" s="120">
        <f>(幕後結果!$AG$2+幕後結果!$AG$4*幕後結果_最佳化!$S1372)*12/3</f>
        <v>-1.843714919331884</v>
      </c>
      <c r="AF371" s="120">
        <f>(幕後結果!$AH$2+幕後結果!$AH$4*幕後結果_最佳化!$T1372)*12/3</f>
        <v>-0.76517088750719253</v>
      </c>
      <c r="AG371" s="120">
        <f>(幕後結果!$AI$2+幕後結果!$AI$4*幕後結果_最佳化!$U1372)*12/3</f>
        <v>-0.83646766610266121</v>
      </c>
      <c r="AH371" s="120">
        <f>(幕後結果!$AJ$2+幕後結果!$AJ$4*幕後結果_最佳化!$V1372)*12/3</f>
        <v>-4.2416842060936819</v>
      </c>
      <c r="AI371" s="96">
        <f>(幕後結果!$AK$2+幕後結果!$AK$4*幕後結果_最佳化!$W1372)*12/3</f>
        <v>0.16805316050649041</v>
      </c>
      <c r="AJ371" s="56"/>
      <c r="AK371" s="56"/>
      <c r="AL371" s="56"/>
      <c r="AM371" s="104">
        <v>370</v>
      </c>
      <c r="AN371" s="124">
        <f t="shared" si="66"/>
        <v>1.0029364474578348E-2</v>
      </c>
      <c r="AO371" s="124">
        <f t="shared" si="67"/>
        <v>1.9221797592848665E-3</v>
      </c>
      <c r="AP371" s="124">
        <f t="shared" si="68"/>
        <v>0.10495052203541957</v>
      </c>
      <c r="AQ371" s="124">
        <f t="shared" si="69"/>
        <v>0.10285699674883805</v>
      </c>
      <c r="AR371" s="124">
        <f t="shared" si="70"/>
        <v>0.17169861085963917</v>
      </c>
      <c r="AS371" s="124">
        <f t="shared" si="71"/>
        <v>2.6656303405028978E-2</v>
      </c>
      <c r="AT371" s="124">
        <f t="shared" si="72"/>
        <v>4.6953806497744117E-2</v>
      </c>
      <c r="AU371" s="124">
        <f t="shared" si="73"/>
        <v>0.10335893234029862</v>
      </c>
      <c r="AV371" s="124">
        <f t="shared" si="74"/>
        <v>0.22494814095511206</v>
      </c>
      <c r="AW371" s="124">
        <f t="shared" si="75"/>
        <v>0.20662514292405609</v>
      </c>
      <c r="AX371" s="124">
        <f t="shared" si="76"/>
        <v>0.99999999999999989</v>
      </c>
      <c r="AY371" s="124">
        <f>SUMPRODUCT(AN371:AW371,幕後結果_最佳化!$Z$1005:$AI$1005)</f>
        <v>-0.39397665955931749</v>
      </c>
      <c r="AZ371" s="124">
        <f>(SUMPRODUCT(AN371:AW371,MMULT(AN371:AW371,幕後結果!$AB$9:$AK$18)))*252</f>
        <v>6.1858576349832897E-2</v>
      </c>
      <c r="BA371" s="124">
        <f t="shared" si="77"/>
        <v>0.24871384430673113</v>
      </c>
      <c r="BB371" s="119">
        <f t="shared" si="78"/>
        <v>-1.7565433913704094</v>
      </c>
      <c r="BC371" s="56"/>
      <c r="BD371" s="56"/>
    </row>
    <row r="372" spans="1:56">
      <c r="A372" s="91">
        <v>371</v>
      </c>
      <c r="B372" s="120">
        <v>0.66317305129365312</v>
      </c>
      <c r="C372" s="120">
        <v>0.68870017846757126</v>
      </c>
      <c r="D372" s="120">
        <v>0.53442167362869952</v>
      </c>
      <c r="E372" s="120">
        <v>0.41449895719302088</v>
      </c>
      <c r="F372" s="120">
        <v>0.82408707988565766</v>
      </c>
      <c r="G372" s="120">
        <v>0.6294681298385516</v>
      </c>
      <c r="H372" s="120">
        <v>0.10491407944134168</v>
      </c>
      <c r="I372" s="120">
        <v>0.20251443160778848</v>
      </c>
      <c r="J372" s="120">
        <v>0.67478023621920524</v>
      </c>
      <c r="K372" s="100">
        <v>0.73848883148239231</v>
      </c>
      <c r="L372" s="101"/>
      <c r="M372" s="102">
        <v>371</v>
      </c>
      <c r="N372" s="123">
        <v>0.42113857145390454</v>
      </c>
      <c r="O372" s="123">
        <v>0.49216933137705904</v>
      </c>
      <c r="P372" s="123">
        <v>8.6389677087693018E-2</v>
      </c>
      <c r="Q372" s="123">
        <v>-0.2159869570529164</v>
      </c>
      <c r="R372" s="123">
        <v>0.93105359699817647</v>
      </c>
      <c r="S372" s="123">
        <v>0.33044500515186542</v>
      </c>
      <c r="T372" s="123">
        <v>-1.2540380960043571</v>
      </c>
      <c r="U372" s="120">
        <v>-0.83267355440323887</v>
      </c>
      <c r="V372" s="120">
        <v>0.45315167485062463</v>
      </c>
      <c r="W372" s="94">
        <v>0.63869350770865074</v>
      </c>
      <c r="X372" s="56"/>
      <c r="Y372" s="95">
        <v>371</v>
      </c>
      <c r="Z372" s="120">
        <f>(幕後結果!$AB$2+幕後結果!$AB$4*幕後結果_最佳化!$N1373)*12/3</f>
        <v>0.47457443559581286</v>
      </c>
      <c r="AA372" s="120">
        <f>(幕後結果!$AC$2+幕後結果!$AC$4*幕後結果_最佳化!$O1373)*12/3</f>
        <v>2.2071831719025226</v>
      </c>
      <c r="AB372" s="120">
        <f>(幕後結果!$AD$2+幕後結果!$AD$4*幕後結果_最佳化!$P1373)*12/3</f>
        <v>-5.1889798631972628E-2</v>
      </c>
      <c r="AC372" s="120">
        <f>(幕後結果!$AE$2+幕後結果!$AE$4*幕後結果_最佳化!$Q1373)*12/3</f>
        <v>0.394917216486602</v>
      </c>
      <c r="AD372" s="120">
        <f>(幕後結果!$AF$2+幕後結果!$AF$4*幕後結果_最佳化!$R1373)*12/3</f>
        <v>0.13488229742885655</v>
      </c>
      <c r="AE372" s="120">
        <f>(幕後結果!$AG$2+幕後結果!$AG$4*幕後結果_最佳化!$S1373)*12/3</f>
        <v>-3.7273701453787389E-2</v>
      </c>
      <c r="AF372" s="120">
        <f>(幕後結果!$AH$2+幕後結果!$AH$4*幕後結果_最佳化!$T1373)*12/3</f>
        <v>-0.30173320001234666</v>
      </c>
      <c r="AG372" s="120">
        <f>(幕後結果!$AI$2+幕後結果!$AI$4*幕後結果_最佳化!$U1373)*12/3</f>
        <v>-0.46131559185176751</v>
      </c>
      <c r="AH372" s="120">
        <f>(幕後結果!$AJ$2+幕後結果!$AJ$4*幕後結果_最佳化!$V1373)*12/3</f>
        <v>-0.74240431281586616</v>
      </c>
      <c r="AI372" s="96">
        <f>(幕後結果!$AK$2+幕後結果!$AK$4*幕後結果_最佳化!$W1373)*12/3</f>
        <v>0.85454014107672938</v>
      </c>
      <c r="AJ372" s="56"/>
      <c r="AK372" s="56"/>
      <c r="AL372" s="56"/>
      <c r="AM372" s="104">
        <v>371</v>
      </c>
      <c r="AN372" s="124">
        <f t="shared" si="66"/>
        <v>0.1174667822209273</v>
      </c>
      <c r="AO372" s="124">
        <f t="shared" si="67"/>
        <v>7.2469123561388377E-2</v>
      </c>
      <c r="AP372" s="124">
        <f t="shared" si="68"/>
        <v>0.18382746207322073</v>
      </c>
      <c r="AQ372" s="124">
        <f t="shared" si="69"/>
        <v>0.1465402975645477</v>
      </c>
      <c r="AR372" s="124">
        <f t="shared" si="70"/>
        <v>9.8805817643659921E-2</v>
      </c>
      <c r="AS372" s="124">
        <f t="shared" si="71"/>
        <v>1.0704273178016229E-2</v>
      </c>
      <c r="AT372" s="124">
        <f t="shared" si="72"/>
        <v>1.8859084817084409E-2</v>
      </c>
      <c r="AU372" s="124">
        <f t="shared" si="73"/>
        <v>0.18200481376824107</v>
      </c>
      <c r="AV372" s="124">
        <f t="shared" si="74"/>
        <v>5.3185337685682514E-4</v>
      </c>
      <c r="AW372" s="124">
        <f t="shared" si="75"/>
        <v>0.16879049179605757</v>
      </c>
      <c r="AX372" s="124">
        <f t="shared" si="76"/>
        <v>1.0000000000000002</v>
      </c>
      <c r="AY372" s="124">
        <f>SUMPRODUCT(AN372:AW372,幕後結果_最佳化!$Z$1005:$AI$1005)</f>
        <v>5.8743980891141356E-3</v>
      </c>
      <c r="AZ372" s="124">
        <f>(SUMPRODUCT(AN372:AW372,MMULT(AN372:AW372,幕後結果!$AB$9:$AK$18)))*252</f>
        <v>6.2798372978209227E-2</v>
      </c>
      <c r="BA372" s="124">
        <f t="shared" si="77"/>
        <v>0.25059603543992715</v>
      </c>
      <c r="BB372" s="119">
        <f t="shared" si="78"/>
        <v>-0.14775015034011438</v>
      </c>
      <c r="BC372" s="56"/>
      <c r="BD372" s="56"/>
    </row>
    <row r="373" spans="1:56">
      <c r="A373" s="91">
        <v>372</v>
      </c>
      <c r="B373" s="120">
        <v>0.4632746881826757</v>
      </c>
      <c r="C373" s="120">
        <v>0.47500483568838958</v>
      </c>
      <c r="D373" s="120">
        <v>0.18249552652149559</v>
      </c>
      <c r="E373" s="120">
        <v>0.10001097127681557</v>
      </c>
      <c r="F373" s="120">
        <v>0.56557940078662616</v>
      </c>
      <c r="G373" s="120">
        <v>0.14059656016817068</v>
      </c>
      <c r="H373" s="120">
        <v>0.52543668885243511</v>
      </c>
      <c r="I373" s="120">
        <v>0.49665736783761694</v>
      </c>
      <c r="J373" s="120">
        <v>0.51183468604121329</v>
      </c>
      <c r="K373" s="100">
        <v>0.96529451741023165</v>
      </c>
      <c r="L373" s="101"/>
      <c r="M373" s="102">
        <v>372</v>
      </c>
      <c r="N373" s="123">
        <v>-9.2187113520787234E-2</v>
      </c>
      <c r="O373" s="123">
        <v>-6.2694632819879581E-2</v>
      </c>
      <c r="P373" s="123">
        <v>-0.90589571411891578</v>
      </c>
      <c r="Q373" s="123">
        <v>-1.2814890530566638</v>
      </c>
      <c r="R373" s="123">
        <v>0.16513058713720566</v>
      </c>
      <c r="S373" s="123">
        <v>-1.0776429652591282</v>
      </c>
      <c r="T373" s="123">
        <v>6.3803586714650265E-2</v>
      </c>
      <c r="U373" s="120">
        <v>-8.3788343280429868E-3</v>
      </c>
      <c r="V373" s="120">
        <v>2.9669510989853189E-2</v>
      </c>
      <c r="W373" s="94">
        <v>1.8157354379083055</v>
      </c>
      <c r="X373" s="56"/>
      <c r="Y373" s="95">
        <v>372</v>
      </c>
      <c r="Z373" s="120">
        <f>(幕後結果!$AB$2+幕後結果!$AB$4*幕後結果_最佳化!$N1374)*12/3</f>
        <v>-0.16274527231664371</v>
      </c>
      <c r="AA373" s="120">
        <f>(幕後結果!$AC$2+幕後結果!$AC$4*幕後結果_最佳化!$O1374)*12/3</f>
        <v>1.2958628202908631</v>
      </c>
      <c r="AB373" s="120">
        <f>(幕後結果!$AD$2+幕後結果!$AD$4*幕後結果_最佳化!$P1374)*12/3</f>
        <v>-1.8762105712972146</v>
      </c>
      <c r="AC373" s="120">
        <f>(幕後結果!$AE$2+幕後結果!$AE$4*幕後結果_最佳化!$Q1374)*12/3</f>
        <v>-0.65423115277427313</v>
      </c>
      <c r="AD373" s="120">
        <f>(幕後結果!$AF$2+幕後結果!$AF$4*幕後結果_最佳化!$R1374)*12/3</f>
        <v>-0.64957394451249029</v>
      </c>
      <c r="AE373" s="120">
        <f>(幕後結果!$AG$2+幕後結果!$AG$4*幕後結果_最佳化!$S1374)*12/3</f>
        <v>-2.0168719681848701</v>
      </c>
      <c r="AF373" s="120">
        <f>(幕後結果!$AH$2+幕後結果!$AH$4*幕後結果_最佳化!$T1374)*12/3</f>
        <v>-0.19532911096083247</v>
      </c>
      <c r="AG373" s="120">
        <f>(幕後結果!$AI$2+幕後結果!$AI$4*幕後結果_最佳化!$U1374)*12/3</f>
        <v>-0.50501633556364556</v>
      </c>
      <c r="AH373" s="120">
        <f>(幕後結果!$AJ$2+幕後結果!$AJ$4*幕後結果_最佳化!$V1374)*12/3</f>
        <v>-2.2841087277452914</v>
      </c>
      <c r="AI373" s="96">
        <f>(幕後結果!$AK$2+幕後結果!$AK$4*幕後結果_最佳化!$W1374)*12/3</f>
        <v>1.3428241393266795</v>
      </c>
      <c r="AJ373" s="56"/>
      <c r="AK373" s="56"/>
      <c r="AL373" s="56"/>
      <c r="AM373" s="104">
        <v>372</v>
      </c>
      <c r="AN373" s="124">
        <f t="shared" si="66"/>
        <v>4.5906430667990005E-3</v>
      </c>
      <c r="AO373" s="124">
        <f t="shared" si="67"/>
        <v>0.17850128404445237</v>
      </c>
      <c r="AP373" s="124">
        <f t="shared" si="68"/>
        <v>0.22926823129750429</v>
      </c>
      <c r="AQ373" s="124">
        <f t="shared" si="69"/>
        <v>0.13761297989900972</v>
      </c>
      <c r="AR373" s="124">
        <f t="shared" si="70"/>
        <v>4.0533252710864498E-2</v>
      </c>
      <c r="AS373" s="124">
        <f t="shared" si="71"/>
        <v>1.7241281260418538E-2</v>
      </c>
      <c r="AT373" s="124">
        <f t="shared" si="72"/>
        <v>4.2054420080207933E-2</v>
      </c>
      <c r="AU373" s="124">
        <f t="shared" si="73"/>
        <v>0.21065054294379087</v>
      </c>
      <c r="AV373" s="124">
        <f t="shared" si="74"/>
        <v>8.0020075651111751E-3</v>
      </c>
      <c r="AW373" s="124">
        <f t="shared" si="75"/>
        <v>0.13154535713184146</v>
      </c>
      <c r="AX373" s="124">
        <f t="shared" si="76"/>
        <v>0.99999999999999967</v>
      </c>
      <c r="AY373" s="124">
        <f>SUMPRODUCT(AN373:AW373,幕後結果_最佳化!$Z$1005:$AI$1005)</f>
        <v>0.10730940073126007</v>
      </c>
      <c r="AZ373" s="124">
        <f>(SUMPRODUCT(AN373:AW373,MMULT(AN373:AW373,幕後結果!$AB$9:$AK$18)))*252</f>
        <v>7.2989861922124033E-2</v>
      </c>
      <c r="BA373" s="124">
        <f t="shared" si="77"/>
        <v>0.27016635971586844</v>
      </c>
      <c r="BB373" s="119">
        <f t="shared" si="78"/>
        <v>0.238406442604471</v>
      </c>
      <c r="BC373" s="56"/>
      <c r="BD373" s="56"/>
    </row>
    <row r="374" spans="1:56">
      <c r="A374" s="91">
        <v>373</v>
      </c>
      <c r="B374" s="120">
        <v>0.18060126198793336</v>
      </c>
      <c r="C374" s="120">
        <v>0.97934464212164674</v>
      </c>
      <c r="D374" s="120">
        <v>0.65731184509877671</v>
      </c>
      <c r="E374" s="120">
        <v>0.60312485707443009</v>
      </c>
      <c r="F374" s="120">
        <v>0.27980495482948609</v>
      </c>
      <c r="G374" s="120">
        <v>0.31308181777419986</v>
      </c>
      <c r="H374" s="120">
        <v>3.0931345970552027E-2</v>
      </c>
      <c r="I374" s="120">
        <v>0.38673889911897441</v>
      </c>
      <c r="J374" s="120">
        <v>0.74900147097784542</v>
      </c>
      <c r="K374" s="100">
        <v>0.28064588680474545</v>
      </c>
      <c r="L374" s="101"/>
      <c r="M374" s="102">
        <v>373</v>
      </c>
      <c r="N374" s="123">
        <v>-0.91307609092907138</v>
      </c>
      <c r="O374" s="123">
        <v>2.0403978512339078</v>
      </c>
      <c r="P374" s="123">
        <v>0.40513768132648681</v>
      </c>
      <c r="Q374" s="123">
        <v>0.26144379720365241</v>
      </c>
      <c r="R374" s="123">
        <v>-0.58342102181157651</v>
      </c>
      <c r="S374" s="123">
        <v>-0.48713362986915759</v>
      </c>
      <c r="T374" s="123">
        <v>-1.8672786022243268</v>
      </c>
      <c r="U374" s="120">
        <v>-0.28782879003612394</v>
      </c>
      <c r="V374" s="120">
        <v>0.67135083407228324</v>
      </c>
      <c r="W374" s="94">
        <v>-0.58092385560561144</v>
      </c>
      <c r="X374" s="56"/>
      <c r="Y374" s="95">
        <v>373</v>
      </c>
      <c r="Z374" s="120">
        <f>(幕後結果!$AB$2+幕後結果!$AB$4*幕後結果_最佳化!$N1375)*12/3</f>
        <v>-1.1819203080178016</v>
      </c>
      <c r="AA374" s="120">
        <f>(幕後結果!$AC$2+幕後結果!$AC$4*幕後結果_最佳化!$O1375)*12/3</f>
        <v>2.9268334187705682</v>
      </c>
      <c r="AB374" s="120">
        <f>(幕後結果!$AD$2+幕後結果!$AD$4*幕後結果_最佳化!$P1375)*12/3</f>
        <v>-0.5255004958541899</v>
      </c>
      <c r="AC374" s="120">
        <f>(幕後結果!$AE$2+幕後結果!$AE$4*幕後結果_最佳化!$Q1375)*12/3</f>
        <v>0.38848520441717999</v>
      </c>
      <c r="AD374" s="120">
        <f>(幕後結果!$AF$2+幕後結果!$AF$4*幕後結果_最佳化!$R1375)*12/3</f>
        <v>-0.6495634859027436</v>
      </c>
      <c r="AE374" s="120">
        <f>(幕後結果!$AG$2+幕後結果!$AG$4*幕後結果_最佳化!$S1375)*12/3</f>
        <v>-1.4881509014960816</v>
      </c>
      <c r="AF374" s="120">
        <f>(幕後結果!$AH$2+幕後結果!$AH$4*幕後結果_最佳化!$T1375)*12/3</f>
        <v>-1.059188469972856</v>
      </c>
      <c r="AG374" s="120">
        <f>(幕後結果!$AI$2+幕後結果!$AI$4*幕後結果_最佳化!$U1375)*12/3</f>
        <v>-0.31265251930010046</v>
      </c>
      <c r="AH374" s="120">
        <f>(幕後結果!$AJ$2+幕後結果!$AJ$4*幕後結果_最佳化!$V1375)*12/3</f>
        <v>-1.8395511304975463</v>
      </c>
      <c r="AI374" s="96">
        <f>(幕後結果!$AK$2+幕後結果!$AK$4*幕後結果_最佳化!$W1375)*12/3</f>
        <v>0.30585083971386529</v>
      </c>
      <c r="AJ374" s="56"/>
      <c r="AK374" s="56"/>
      <c r="AL374" s="56"/>
      <c r="AM374" s="104">
        <v>373</v>
      </c>
      <c r="AN374" s="124">
        <f t="shared" si="66"/>
        <v>0.10909431278457905</v>
      </c>
      <c r="AO374" s="124">
        <f t="shared" si="67"/>
        <v>3.8816456820162062E-2</v>
      </c>
      <c r="AP374" s="124">
        <f t="shared" si="68"/>
        <v>0.16539424181171847</v>
      </c>
      <c r="AQ374" s="124">
        <f t="shared" si="69"/>
        <v>3.8582904974103611E-2</v>
      </c>
      <c r="AR374" s="124">
        <f t="shared" si="70"/>
        <v>8.8096728018853848E-2</v>
      </c>
      <c r="AS374" s="124">
        <f t="shared" si="71"/>
        <v>7.4900076609720062E-2</v>
      </c>
      <c r="AT374" s="124">
        <f t="shared" si="72"/>
        <v>0.16411279549851451</v>
      </c>
      <c r="AU374" s="124">
        <f t="shared" si="73"/>
        <v>2.6918890734798123E-2</v>
      </c>
      <c r="AV374" s="124">
        <f t="shared" si="74"/>
        <v>0.12788219350269567</v>
      </c>
      <c r="AW374" s="124">
        <f t="shared" si="75"/>
        <v>0.16620139924485458</v>
      </c>
      <c r="AX374" s="124">
        <f t="shared" si="76"/>
        <v>1.0000000000000002</v>
      </c>
      <c r="AY374" s="124">
        <f>SUMPRODUCT(AN374:AW374,幕後結果_最佳化!$Z$1005:$AI$1005)</f>
        <v>-0.23007385778751405</v>
      </c>
      <c r="AZ374" s="124">
        <f>(SUMPRODUCT(AN374:AW374,MMULT(AN374:AW374,幕後結果!$AB$9:$AK$18)))*252</f>
        <v>8.0704089922788283E-2</v>
      </c>
      <c r="BA374" s="124">
        <f t="shared" si="77"/>
        <v>0.28408465274067213</v>
      </c>
      <c r="BB374" s="119">
        <f t="shared" si="78"/>
        <v>-0.9608891404517349</v>
      </c>
      <c r="BC374" s="56"/>
      <c r="BD374" s="56"/>
    </row>
    <row r="375" spans="1:56">
      <c r="A375" s="91">
        <v>374</v>
      </c>
      <c r="B375" s="120">
        <v>0.2984130655740056</v>
      </c>
      <c r="C375" s="120">
        <v>0.53236056656526176</v>
      </c>
      <c r="D375" s="120">
        <v>0.74481998228090185</v>
      </c>
      <c r="E375" s="120">
        <v>0.62615234605074099</v>
      </c>
      <c r="F375" s="120">
        <v>0.61622569588888654</v>
      </c>
      <c r="G375" s="120">
        <v>0.10199347648890611</v>
      </c>
      <c r="H375" s="120">
        <v>0.32772218291217414</v>
      </c>
      <c r="I375" s="120">
        <v>0.54421680097821046</v>
      </c>
      <c r="J375" s="120">
        <v>0.37293422649870234</v>
      </c>
      <c r="K375" s="100">
        <v>0.7413576520999634</v>
      </c>
      <c r="L375" s="101"/>
      <c r="M375" s="102">
        <v>374</v>
      </c>
      <c r="N375" s="123">
        <v>-0.52897018736856927</v>
      </c>
      <c r="O375" s="123">
        <v>8.1205070865757692E-2</v>
      </c>
      <c r="P375" s="123">
        <v>0.65827718515045341</v>
      </c>
      <c r="Q375" s="123">
        <v>0.32167976632127165</v>
      </c>
      <c r="R375" s="123">
        <v>0.29558293405413405</v>
      </c>
      <c r="S375" s="123">
        <v>-1.2702742618734126</v>
      </c>
      <c r="T375" s="123">
        <v>-0.44621165350449354</v>
      </c>
      <c r="U375" s="120">
        <v>0.11106298846485486</v>
      </c>
      <c r="V375" s="120">
        <v>-0.32409190809776184</v>
      </c>
      <c r="W375" s="94">
        <v>0.64753662943080148</v>
      </c>
      <c r="X375" s="56"/>
      <c r="Y375" s="95">
        <v>374</v>
      </c>
      <c r="Z375" s="120">
        <f>(幕後結果!$AB$2+幕後結果!$AB$4*幕後結果_最佳化!$N1376)*12/3</f>
        <v>-0.70503347100574254</v>
      </c>
      <c r="AA375" s="120">
        <f>(幕後結果!$AC$2+幕後結果!$AC$4*幕後結果_最佳化!$O1376)*12/3</f>
        <v>1.1566269871883557</v>
      </c>
      <c r="AB375" s="120">
        <f>(幕後結果!$AD$2+幕後結果!$AD$4*幕後結果_最佳化!$P1376)*12/3</f>
        <v>-0.65436128047414743</v>
      </c>
      <c r="AC375" s="120">
        <f>(幕後結果!$AE$2+幕後結果!$AE$4*幕後結果_最佳化!$Q1376)*12/3</f>
        <v>0.5629152522194083</v>
      </c>
      <c r="AD375" s="120">
        <f>(幕後結果!$AF$2+幕後結果!$AF$4*幕後結果_最佳化!$R1376)*12/3</f>
        <v>-0.29149867212878566</v>
      </c>
      <c r="AE375" s="120">
        <f>(幕後結果!$AG$2+幕後結果!$AG$4*幕後結果_最佳化!$S1376)*12/3</f>
        <v>-2.1975524744701023</v>
      </c>
      <c r="AF375" s="120">
        <f>(幕後結果!$AH$2+幕後結果!$AH$4*幕後結果_最佳化!$T1376)*12/3</f>
        <v>-0.16812648424668422</v>
      </c>
      <c r="AG375" s="120">
        <f>(幕後結果!$AI$2+幕後結果!$AI$4*幕後結果_最佳化!$U1376)*12/3</f>
        <v>-0.24649819454006675</v>
      </c>
      <c r="AH375" s="120">
        <f>(幕後結果!$AJ$2+幕後結果!$AJ$4*幕後結果_最佳化!$V1376)*12/3</f>
        <v>-2.3549385477579103</v>
      </c>
      <c r="AI375" s="96">
        <f>(幕後結果!$AK$2+幕後結果!$AK$4*幕後結果_最佳化!$W1376)*12/3</f>
        <v>1.0576224481603864</v>
      </c>
      <c r="AJ375" s="56"/>
      <c r="AK375" s="56"/>
      <c r="AL375" s="56"/>
      <c r="AM375" s="104">
        <v>374</v>
      </c>
      <c r="AN375" s="124">
        <f t="shared" si="66"/>
        <v>0.18279476138770698</v>
      </c>
      <c r="AO375" s="124">
        <f t="shared" si="67"/>
        <v>3.4264809332575634E-2</v>
      </c>
      <c r="AP375" s="124">
        <f t="shared" si="68"/>
        <v>0.15642204434755835</v>
      </c>
      <c r="AQ375" s="124">
        <f t="shared" si="69"/>
        <v>0.12741063411905068</v>
      </c>
      <c r="AR375" s="124">
        <f t="shared" si="70"/>
        <v>0.11306825367221816</v>
      </c>
      <c r="AS375" s="124">
        <f t="shared" si="71"/>
        <v>8.4768399724753432E-2</v>
      </c>
      <c r="AT375" s="124">
        <f t="shared" si="72"/>
        <v>4.9120174160046513E-2</v>
      </c>
      <c r="AU375" s="124">
        <f t="shared" si="73"/>
        <v>0.15090759367505688</v>
      </c>
      <c r="AV375" s="124">
        <f t="shared" si="74"/>
        <v>1.496069769369536E-2</v>
      </c>
      <c r="AW375" s="124">
        <f t="shared" si="75"/>
        <v>8.6282631887337868E-2</v>
      </c>
      <c r="AX375" s="124">
        <f t="shared" si="76"/>
        <v>1</v>
      </c>
      <c r="AY375" s="124">
        <f>SUMPRODUCT(AN375:AW375,幕後結果_最佳化!$Z$1005:$AI$1005)</f>
        <v>-0.16783258248007127</v>
      </c>
      <c r="AZ375" s="124">
        <f>(SUMPRODUCT(AN375:AW375,MMULT(AN375:AW375,幕後結果!$AB$9:$AK$18)))*252</f>
        <v>6.9302232083099852E-2</v>
      </c>
      <c r="BA375" s="124">
        <f t="shared" si="77"/>
        <v>0.26325317107890617</v>
      </c>
      <c r="BB375" s="119">
        <f t="shared" si="78"/>
        <v>-0.80049399449364034</v>
      </c>
      <c r="BC375" s="56"/>
      <c r="BD375" s="56"/>
    </row>
    <row r="376" spans="1:56">
      <c r="A376" s="91">
        <v>375</v>
      </c>
      <c r="B376" s="120">
        <v>0.98254789867561865</v>
      </c>
      <c r="C376" s="120">
        <v>0.62790621119819434</v>
      </c>
      <c r="D376" s="120">
        <v>0.34764190674814199</v>
      </c>
      <c r="E376" s="120">
        <v>0.90432359051149036</v>
      </c>
      <c r="F376" s="120">
        <v>0.68904212379363083</v>
      </c>
      <c r="G376" s="120">
        <v>0.61140748958038293</v>
      </c>
      <c r="H376" s="120">
        <v>3.867169758299549E-2</v>
      </c>
      <c r="I376" s="120">
        <v>0.86326911816526808</v>
      </c>
      <c r="J376" s="120">
        <v>0.63084279461009185</v>
      </c>
      <c r="K376" s="100">
        <v>0.5026732593042389</v>
      </c>
      <c r="L376" s="101"/>
      <c r="M376" s="102">
        <v>375</v>
      </c>
      <c r="N376" s="123">
        <v>2.109468031144937</v>
      </c>
      <c r="O376" s="123">
        <v>0.32631296813189065</v>
      </c>
      <c r="P376" s="123">
        <v>-0.39169469059943057</v>
      </c>
      <c r="Q376" s="123">
        <v>1.3065875742122972</v>
      </c>
      <c r="R376" s="123">
        <v>0.49313705158610333</v>
      </c>
      <c r="S376" s="123">
        <v>0.28298932403066057</v>
      </c>
      <c r="T376" s="123">
        <v>-1.7663127413257886</v>
      </c>
      <c r="U376" s="120">
        <v>1.0951252598573677</v>
      </c>
      <c r="V376" s="120">
        <v>0.33408633574143676</v>
      </c>
      <c r="W376" s="94">
        <v>6.7009175048507339E-3</v>
      </c>
      <c r="X376" s="56"/>
      <c r="Y376" s="95">
        <v>375</v>
      </c>
      <c r="Z376" s="120">
        <f>(幕後結果!$AB$2+幕後結果!$AB$4*幕後結果_最佳化!$N1377)*12/3</f>
        <v>2.5707205463506919</v>
      </c>
      <c r="AA376" s="120">
        <f>(幕後結果!$AC$2+幕後結果!$AC$4*幕後結果_最佳化!$O1377)*12/3</f>
        <v>3.1485322466129659</v>
      </c>
      <c r="AB376" s="120">
        <f>(幕後結果!$AD$2+幕後結果!$AD$4*幕後結果_最佳化!$P1377)*12/3</f>
        <v>1.2109646442474575</v>
      </c>
      <c r="AC376" s="120">
        <f>(幕後結果!$AE$2+幕後結果!$AE$4*幕後結果_最佳化!$Q1377)*12/3</f>
        <v>2.2456699631465691</v>
      </c>
      <c r="AD376" s="120">
        <f>(幕後結果!$AF$2+幕後結果!$AF$4*幕後結果_最佳化!$R1377)*12/3</f>
        <v>0.31630438903892005</v>
      </c>
      <c r="AE376" s="120">
        <f>(幕後結果!$AG$2+幕後結果!$AG$4*幕後結果_最佳化!$S1377)*12/3</f>
        <v>0.28435396812575853</v>
      </c>
      <c r="AF376" s="120">
        <f>(幕後結果!$AH$2+幕後結果!$AH$4*幕後結果_最佳化!$T1377)*12/3</f>
        <v>6.3346805189330724E-2</v>
      </c>
      <c r="AG376" s="120">
        <f>(幕後結果!$AI$2+幕後結果!$AI$4*幕後結果_最佳化!$U1377)*12/3</f>
        <v>0.36923795838850265</v>
      </c>
      <c r="AH376" s="120">
        <f>(幕後結果!$AJ$2+幕後結果!$AJ$4*幕後結果_最佳化!$V1377)*12/3</f>
        <v>-0.17609799925408898</v>
      </c>
      <c r="AI376" s="96">
        <f>(幕後結果!$AK$2+幕後結果!$AK$4*幕後結果_最佳化!$W1377)*12/3</f>
        <v>1.0445317191175976</v>
      </c>
      <c r="AJ376" s="56"/>
      <c r="AK376" s="56"/>
      <c r="AL376" s="56"/>
      <c r="AM376" s="104">
        <v>375</v>
      </c>
      <c r="AN376" s="124">
        <f t="shared" si="66"/>
        <v>3.7834409452311812E-2</v>
      </c>
      <c r="AO376" s="124">
        <f t="shared" si="67"/>
        <v>2.2458737545873041E-2</v>
      </c>
      <c r="AP376" s="124">
        <f t="shared" si="68"/>
        <v>0.15672171018977099</v>
      </c>
      <c r="AQ376" s="124">
        <f t="shared" si="69"/>
        <v>0.17176678364644937</v>
      </c>
      <c r="AR376" s="124">
        <f t="shared" si="70"/>
        <v>7.8275077860697734E-2</v>
      </c>
      <c r="AS376" s="124">
        <f t="shared" si="71"/>
        <v>9.6691189879056644E-2</v>
      </c>
      <c r="AT376" s="124">
        <f t="shared" si="72"/>
        <v>0.10375295909312014</v>
      </c>
      <c r="AU376" s="124">
        <f t="shared" si="73"/>
        <v>0.11472195618366694</v>
      </c>
      <c r="AV376" s="124">
        <f t="shared" si="74"/>
        <v>0.14843565629587493</v>
      </c>
      <c r="AW376" s="124">
        <f t="shared" si="75"/>
        <v>6.9341519853178379E-2</v>
      </c>
      <c r="AX376" s="124">
        <f t="shared" si="76"/>
        <v>1</v>
      </c>
      <c r="AY376" s="124">
        <f>SUMPRODUCT(AN376:AW376,幕後結果_最佳化!$Z$1005:$AI$1005)</f>
        <v>-0.34289578915484747</v>
      </c>
      <c r="AZ376" s="124">
        <f>(SUMPRODUCT(AN376:AW376,MMULT(AN376:AW376,幕後結果!$AB$9:$AK$18)))*252</f>
        <v>6.9975444929368844E-2</v>
      </c>
      <c r="BA376" s="124">
        <f t="shared" si="77"/>
        <v>0.26452872231455105</v>
      </c>
      <c r="BB376" s="119">
        <f t="shared" si="78"/>
        <v>-1.458426842194088</v>
      </c>
      <c r="BC376" s="56"/>
      <c r="BD376" s="56"/>
    </row>
    <row r="377" spans="1:56">
      <c r="A377" s="91">
        <v>376</v>
      </c>
      <c r="B377" s="120">
        <v>0.156636336246186</v>
      </c>
      <c r="C377" s="120">
        <v>0.92111130531407381</v>
      </c>
      <c r="D377" s="120">
        <v>0.90986051545817759</v>
      </c>
      <c r="E377" s="120">
        <v>0.35724030609461055</v>
      </c>
      <c r="F377" s="120">
        <v>0.44533855069630635</v>
      </c>
      <c r="G377" s="120">
        <v>0.29667945771851989</v>
      </c>
      <c r="H377" s="120">
        <v>0.24167344090172493</v>
      </c>
      <c r="I377" s="120">
        <v>0.79263101089124866</v>
      </c>
      <c r="J377" s="120">
        <v>0.8251782361279707</v>
      </c>
      <c r="K377" s="100">
        <v>0.36470573395854067</v>
      </c>
      <c r="L377" s="101"/>
      <c r="M377" s="102">
        <v>376</v>
      </c>
      <c r="N377" s="123">
        <v>-1.0083787456990363</v>
      </c>
      <c r="O377" s="123">
        <v>1.4125863346939056</v>
      </c>
      <c r="P377" s="123">
        <v>1.3398965832683092</v>
      </c>
      <c r="Q377" s="123">
        <v>-0.36584516987667909</v>
      </c>
      <c r="R377" s="123">
        <v>-0.1374474826992971</v>
      </c>
      <c r="S377" s="123">
        <v>-0.53397487755964967</v>
      </c>
      <c r="T377" s="123">
        <v>-0.70092971065142573</v>
      </c>
      <c r="U377" s="120">
        <v>0.81558421909645462</v>
      </c>
      <c r="V377" s="120">
        <v>0.9352809546044798</v>
      </c>
      <c r="W377" s="94">
        <v>-0.34590851669364614</v>
      </c>
      <c r="X377" s="56"/>
      <c r="Y377" s="95">
        <v>376</v>
      </c>
      <c r="Z377" s="120">
        <f>(幕後結果!$AB$2+幕後結果!$AB$4*幕後結果_最佳化!$N1378)*12/3</f>
        <v>-1.3002433568718059</v>
      </c>
      <c r="AA377" s="120">
        <f>(幕後結果!$AC$2+幕後結果!$AC$4*幕後結果_最佳化!$O1378)*12/3</f>
        <v>2.2156609158468523</v>
      </c>
      <c r="AB377" s="120">
        <f>(幕後結果!$AD$2+幕後結果!$AD$4*幕後結果_最佳化!$P1378)*12/3</f>
        <v>8.9226037808653347E-2</v>
      </c>
      <c r="AC377" s="120">
        <f>(幕後結果!$AE$2+幕後結果!$AE$4*幕後結果_最佳化!$Q1378)*12/3</f>
        <v>-0.21053263391452548</v>
      </c>
      <c r="AD377" s="120">
        <f>(幕後結果!$AF$2+幕後結果!$AF$4*幕後結果_最佳化!$R1378)*12/3</f>
        <v>-0.58550068741906336</v>
      </c>
      <c r="AE377" s="120">
        <f>(幕後結果!$AG$2+幕後結果!$AG$4*幕後結果_最佳化!$S1378)*12/3</f>
        <v>-1.3755488767519592</v>
      </c>
      <c r="AF377" s="120">
        <f>(幕後結果!$AH$2+幕後結果!$AH$4*幕後結果_最佳化!$T1378)*12/3</f>
        <v>-0.2875854641449565</v>
      </c>
      <c r="AG377" s="120">
        <f>(幕後結果!$AI$2+幕後結果!$AI$4*幕後結果_最佳化!$U1378)*12/3</f>
        <v>3.904582247283489E-2</v>
      </c>
      <c r="AH377" s="120">
        <f>(幕後結果!$AJ$2+幕後結果!$AJ$4*幕後結果_最佳化!$V1378)*12/3</f>
        <v>-0.78373301922980021</v>
      </c>
      <c r="AI377" s="96">
        <f>(幕後結果!$AK$2+幕後結果!$AK$4*幕後結果_最佳化!$W1378)*12/3</f>
        <v>0.85711942151594889</v>
      </c>
      <c r="AJ377" s="56"/>
      <c r="AK377" s="56"/>
      <c r="AL377" s="56"/>
      <c r="AM377" s="104">
        <v>376</v>
      </c>
      <c r="AN377" s="124">
        <f t="shared" si="66"/>
        <v>7.3674561955850175E-3</v>
      </c>
      <c r="AO377" s="124">
        <f t="shared" si="67"/>
        <v>0.16723292181666966</v>
      </c>
      <c r="AP377" s="124">
        <f t="shared" si="68"/>
        <v>5.2188092081664056E-2</v>
      </c>
      <c r="AQ377" s="124">
        <f t="shared" si="69"/>
        <v>0.1255570410653459</v>
      </c>
      <c r="AR377" s="124">
        <f t="shared" si="70"/>
        <v>9.5308941649278556E-2</v>
      </c>
      <c r="AS377" s="124">
        <f t="shared" si="71"/>
        <v>0.11676755299312555</v>
      </c>
      <c r="AT377" s="124">
        <f t="shared" si="72"/>
        <v>0.11387742639219178</v>
      </c>
      <c r="AU377" s="124">
        <f t="shared" si="73"/>
        <v>5.6330850174361034E-2</v>
      </c>
      <c r="AV377" s="124">
        <f t="shared" si="74"/>
        <v>0.14997339403746346</v>
      </c>
      <c r="AW377" s="124">
        <f t="shared" si="75"/>
        <v>0.11539632359431486</v>
      </c>
      <c r="AX377" s="124">
        <f t="shared" si="76"/>
        <v>0.99999999999999978</v>
      </c>
      <c r="AY377" s="124">
        <f>SUMPRODUCT(AN377:AW377,幕後結果_最佳化!$Z$1005:$AI$1005)</f>
        <v>-5.2174874914088967E-2</v>
      </c>
      <c r="AZ377" s="124">
        <f>(SUMPRODUCT(AN377:AW377,MMULT(AN377:AW377,幕後結果!$AB$9:$AK$18)))*252</f>
        <v>6.352124815106365E-2</v>
      </c>
      <c r="BA377" s="124">
        <f t="shared" si="77"/>
        <v>0.25203422019849536</v>
      </c>
      <c r="BB377" s="119">
        <f t="shared" si="78"/>
        <v>-0.37723002391980964</v>
      </c>
      <c r="BC377" s="56"/>
      <c r="BD377" s="56"/>
    </row>
    <row r="378" spans="1:56">
      <c r="A378" s="91">
        <v>377</v>
      </c>
      <c r="B378" s="120">
        <v>0.27956923182221116</v>
      </c>
      <c r="C378" s="120">
        <v>0.8491421487115387</v>
      </c>
      <c r="D378" s="120">
        <v>0.91878268192751156</v>
      </c>
      <c r="E378" s="120">
        <v>0.2058383827466963</v>
      </c>
      <c r="F378" s="120">
        <v>0.93049346827862767</v>
      </c>
      <c r="G378" s="120">
        <v>5.4832678974415572E-2</v>
      </c>
      <c r="H378" s="120">
        <v>0.63888267717751446</v>
      </c>
      <c r="I378" s="120">
        <v>0.14801086630139437</v>
      </c>
      <c r="J378" s="120">
        <v>0.55489245968892864</v>
      </c>
      <c r="K378" s="100">
        <v>0.42968169718014182</v>
      </c>
      <c r="L378" s="101"/>
      <c r="M378" s="102">
        <v>377</v>
      </c>
      <c r="N378" s="123">
        <v>-0.58412165918442216</v>
      </c>
      <c r="O378" s="123">
        <v>1.0327611205358358</v>
      </c>
      <c r="P378" s="123">
        <v>1.3969299533796138</v>
      </c>
      <c r="Q378" s="123">
        <v>-0.82094646009285832</v>
      </c>
      <c r="R378" s="123">
        <v>1.4794762907564099</v>
      </c>
      <c r="S378" s="123">
        <v>-1.5996990715192738</v>
      </c>
      <c r="T378" s="123">
        <v>0.35547383184319065</v>
      </c>
      <c r="U378" s="120">
        <v>-1.0450026762849589</v>
      </c>
      <c r="V378" s="120">
        <v>0.13803205901410714</v>
      </c>
      <c r="W378" s="94">
        <v>-0.1771845966098417</v>
      </c>
      <c r="X378" s="56"/>
      <c r="Y378" s="95">
        <v>377</v>
      </c>
      <c r="Z378" s="120">
        <f>(幕後結果!$AB$2+幕後結果!$AB$4*幕後結果_最佳化!$N1379)*12/3</f>
        <v>-0.77350680272759931</v>
      </c>
      <c r="AA378" s="120">
        <f>(幕後結果!$AC$2+幕後結果!$AC$4*幕後結果_最佳化!$O1379)*12/3</f>
        <v>2.102992031367517</v>
      </c>
      <c r="AB378" s="120">
        <f>(幕後結果!$AD$2+幕後結果!$AD$4*幕後結果_最佳化!$P1379)*12/3</f>
        <v>0.45203022300690621</v>
      </c>
      <c r="AC378" s="120">
        <f>(幕後結果!$AE$2+幕後結果!$AE$4*幕後結果_最佳化!$Q1379)*12/3</f>
        <v>-0.4783246474825214</v>
      </c>
      <c r="AD378" s="120">
        <f>(幕後結果!$AF$2+幕後結果!$AF$4*幕後結果_最佳化!$R1379)*12/3</f>
        <v>0.30758183128829647</v>
      </c>
      <c r="AE378" s="120">
        <f>(幕後結果!$AG$2+幕後結果!$AG$4*幕後結果_最佳化!$S1379)*12/3</f>
        <v>-1.9765390712541298</v>
      </c>
      <c r="AF378" s="120">
        <f>(幕後結果!$AH$2+幕後結果!$AH$4*幕後結果_最佳化!$T1379)*12/3</f>
        <v>0.46172234866678191</v>
      </c>
      <c r="AG378" s="120">
        <f>(幕後結果!$AI$2+幕後結果!$AI$4*幕後結果_最佳化!$U1379)*12/3</f>
        <v>-0.65916613516018518</v>
      </c>
      <c r="AH378" s="120">
        <f>(幕後結果!$AJ$2+幕後結果!$AJ$4*幕後結果_最佳化!$V1379)*12/3</f>
        <v>-1.5690499141395151</v>
      </c>
      <c r="AI378" s="96">
        <f>(幕後結果!$AK$2+幕後結果!$AK$4*幕後結果_最佳化!$W1379)*12/3</f>
        <v>0.82764191484432281</v>
      </c>
      <c r="AJ378" s="56"/>
      <c r="AK378" s="56"/>
      <c r="AL378" s="56"/>
      <c r="AM378" s="104">
        <v>377</v>
      </c>
      <c r="AN378" s="124">
        <f t="shared" si="66"/>
        <v>0.11793109079958712</v>
      </c>
      <c r="AO378" s="124">
        <f t="shared" si="67"/>
        <v>5.2677359348975904E-2</v>
      </c>
      <c r="AP378" s="124">
        <f t="shared" si="68"/>
        <v>0.15386347339333784</v>
      </c>
      <c r="AQ378" s="124">
        <f t="shared" si="69"/>
        <v>2.2986558071064981E-2</v>
      </c>
      <c r="AR378" s="124">
        <f t="shared" si="70"/>
        <v>0.16324573434776432</v>
      </c>
      <c r="AS378" s="124">
        <f t="shared" si="71"/>
        <v>0.10128880628566206</v>
      </c>
      <c r="AT378" s="124">
        <f t="shared" si="72"/>
        <v>1.8986212848307444E-2</v>
      </c>
      <c r="AU378" s="124">
        <f t="shared" si="73"/>
        <v>7.7808974108081963E-2</v>
      </c>
      <c r="AV378" s="124">
        <f t="shared" si="74"/>
        <v>0.12948526570364674</v>
      </c>
      <c r="AW378" s="124">
        <f t="shared" si="75"/>
        <v>0.16172652509357152</v>
      </c>
      <c r="AX378" s="124">
        <f t="shared" si="76"/>
        <v>0.99999999999999989</v>
      </c>
      <c r="AY378" s="124">
        <f>SUMPRODUCT(AN378:AW378,幕後結果_最佳化!$Z$1005:$AI$1005)</f>
        <v>-0.34985775992197449</v>
      </c>
      <c r="AZ378" s="124">
        <f>(SUMPRODUCT(AN378:AW378,MMULT(AN378:AW378,幕後結果!$AB$9:$AK$18)))*252</f>
        <v>7.2950652273098993E-2</v>
      </c>
      <c r="BA378" s="124">
        <f t="shared" si="77"/>
        <v>0.27009378421781388</v>
      </c>
      <c r="BB378" s="119">
        <f t="shared" si="78"/>
        <v>-1.4541532714623293</v>
      </c>
      <c r="BC378" s="56"/>
      <c r="BD378" s="56"/>
    </row>
    <row r="379" spans="1:56">
      <c r="A379" s="91">
        <v>378</v>
      </c>
      <c r="B379" s="120">
        <v>0.20422648854666003</v>
      </c>
      <c r="C379" s="120">
        <v>0.55595862238282034</v>
      </c>
      <c r="D379" s="120">
        <v>0.33677439204618009</v>
      </c>
      <c r="E379" s="120">
        <v>1.9177222317642517E-2</v>
      </c>
      <c r="F379" s="120">
        <v>0.81956699525980947</v>
      </c>
      <c r="G379" s="120">
        <v>0.24864935283180745</v>
      </c>
      <c r="H379" s="120">
        <v>0.88218289817744378</v>
      </c>
      <c r="I379" s="120">
        <v>0.86313462783781514</v>
      </c>
      <c r="J379" s="120">
        <v>0.29233279368594212</v>
      </c>
      <c r="K379" s="100">
        <v>0.62664159571110134</v>
      </c>
      <c r="L379" s="101"/>
      <c r="M379" s="102">
        <v>378</v>
      </c>
      <c r="N379" s="123">
        <v>-0.82661911936736088</v>
      </c>
      <c r="O379" s="123">
        <v>0.14073061914143403</v>
      </c>
      <c r="P379" s="123">
        <v>-0.4212825320360889</v>
      </c>
      <c r="Q379" s="123">
        <v>-2.0710465656191128</v>
      </c>
      <c r="R379" s="123">
        <v>0.9137161617466234</v>
      </c>
      <c r="S379" s="123">
        <v>-0.67874617149432759</v>
      </c>
      <c r="T379" s="123">
        <v>1.1859698568972543</v>
      </c>
      <c r="U379" s="120">
        <v>1.09451141365812</v>
      </c>
      <c r="V379" s="120">
        <v>-0.54658251048647322</v>
      </c>
      <c r="W379" s="94">
        <v>0.32297152310430943</v>
      </c>
      <c r="X379" s="56"/>
      <c r="Y379" s="95">
        <v>378</v>
      </c>
      <c r="Z379" s="120">
        <f>(幕後結果!$AB$2+幕後結果!$AB$4*幕後結果_最佳化!$N1380)*12/3</f>
        <v>-1.0745796206617393</v>
      </c>
      <c r="AA379" s="120">
        <f>(幕後結果!$AC$2+幕後結果!$AC$4*幕後結果_最佳化!$O1380)*12/3</f>
        <v>1.0219461141341315</v>
      </c>
      <c r="AB379" s="120">
        <f>(幕後結果!$AD$2+幕後結果!$AD$4*幕後結果_最佳化!$P1380)*12/3</f>
        <v>-2.0818848660271523</v>
      </c>
      <c r="AC379" s="120">
        <f>(幕後結果!$AE$2+幕後結果!$AE$4*幕後結果_最佳化!$Q1380)*12/3</f>
        <v>-1.5794512723962368</v>
      </c>
      <c r="AD379" s="120">
        <f>(幕後結果!$AF$2+幕後結果!$AF$4*幕後結果_最佳化!$R1380)*12/3</f>
        <v>-0.39981604134669962</v>
      </c>
      <c r="AE379" s="120">
        <f>(幕後結果!$AG$2+幕後結果!$AG$4*幕後結果_最佳化!$S1380)*12/3</f>
        <v>-1.5777184292379591</v>
      </c>
      <c r="AF379" s="120">
        <f>(幕後結果!$AH$2+幕後結果!$AH$4*幕後結果_最佳化!$T1380)*12/3</f>
        <v>0.55800300331841957</v>
      </c>
      <c r="AG379" s="120">
        <f>(幕後結果!$AI$2+幕後結果!$AI$4*幕後結果_最佳化!$U1380)*12/3</f>
        <v>-6.093328815046431E-2</v>
      </c>
      <c r="AH379" s="120">
        <f>(幕後結果!$AJ$2+幕後結果!$AJ$4*幕後結果_最佳化!$V1380)*12/3</f>
        <v>-2.7123688528778822</v>
      </c>
      <c r="AI379" s="96">
        <f>(幕後結果!$AK$2+幕後結果!$AK$4*幕後結果_最佳化!$W1380)*12/3</f>
        <v>1.1787980024684312</v>
      </c>
      <c r="AJ379" s="56"/>
      <c r="AK379" s="56"/>
      <c r="AL379" s="56"/>
      <c r="AM379" s="104">
        <v>378</v>
      </c>
      <c r="AN379" s="124">
        <f t="shared" si="66"/>
        <v>0.10521597932830688</v>
      </c>
      <c r="AO379" s="124">
        <f t="shared" si="67"/>
        <v>6.7529865780045273E-2</v>
      </c>
      <c r="AP379" s="124">
        <f t="shared" si="68"/>
        <v>1.8599835596551973E-2</v>
      </c>
      <c r="AQ379" s="124">
        <f t="shared" si="69"/>
        <v>8.6701501196412775E-2</v>
      </c>
      <c r="AR379" s="124">
        <f t="shared" si="70"/>
        <v>9.3021613444475626E-2</v>
      </c>
      <c r="AS379" s="124">
        <f t="shared" si="71"/>
        <v>0.10078108486182059</v>
      </c>
      <c r="AT379" s="124">
        <f t="shared" si="72"/>
        <v>0.13856022605851792</v>
      </c>
      <c r="AU379" s="124">
        <f t="shared" si="73"/>
        <v>0.10915451491757706</v>
      </c>
      <c r="AV379" s="124">
        <f t="shared" si="74"/>
        <v>0.15464468063988041</v>
      </c>
      <c r="AW379" s="124">
        <f t="shared" si="75"/>
        <v>0.12579069817641153</v>
      </c>
      <c r="AX379" s="124">
        <f t="shared" si="76"/>
        <v>1</v>
      </c>
      <c r="AY379" s="124">
        <f>SUMPRODUCT(AN379:AW379,幕後結果_最佳化!$Z$1005:$AI$1005)</f>
        <v>-0.1775171054997442</v>
      </c>
      <c r="AZ379" s="124">
        <f>(SUMPRODUCT(AN379:AW379,MMULT(AN379:AW379,幕後結果!$AB$9:$AK$18)))*252</f>
        <v>5.7655787538654482E-2</v>
      </c>
      <c r="BA379" s="124">
        <f t="shared" si="77"/>
        <v>0.24011619591076</v>
      </c>
      <c r="BB379" s="119">
        <f t="shared" si="78"/>
        <v>-0.91796017617096914</v>
      </c>
      <c r="BC379" s="56"/>
      <c r="BD379" s="56"/>
    </row>
    <row r="380" spans="1:56">
      <c r="A380" s="91">
        <v>379</v>
      </c>
      <c r="B380" s="120">
        <v>0.7102457282593595</v>
      </c>
      <c r="C380" s="120">
        <v>0.24160362496741516</v>
      </c>
      <c r="D380" s="120">
        <v>0.87391258675080397</v>
      </c>
      <c r="E380" s="120">
        <v>0.10076638816687677</v>
      </c>
      <c r="F380" s="120">
        <v>0.2334819166429638</v>
      </c>
      <c r="G380" s="120">
        <v>0.91861900679133424</v>
      </c>
      <c r="H380" s="120">
        <v>0.82410311265720249</v>
      </c>
      <c r="I380" s="120">
        <v>0.78527034408579333</v>
      </c>
      <c r="J380" s="120">
        <v>0.10936461052669411</v>
      </c>
      <c r="K380" s="100">
        <v>4.046188347089319E-2</v>
      </c>
      <c r="L380" s="101"/>
      <c r="M380" s="102">
        <v>379</v>
      </c>
      <c r="N380" s="123">
        <v>0.55410272768591773</v>
      </c>
      <c r="O380" s="123">
        <v>-0.70115346089722841</v>
      </c>
      <c r="P380" s="123">
        <v>1.1450828802227924</v>
      </c>
      <c r="Q380" s="123">
        <v>-1.2771968003711456</v>
      </c>
      <c r="R380" s="123">
        <v>-0.72742795722079012</v>
      </c>
      <c r="S380" s="123">
        <v>1.3958423093593197</v>
      </c>
      <c r="T380" s="123">
        <v>0.93111559069047389</v>
      </c>
      <c r="U380" s="120">
        <v>0.79011722394304162</v>
      </c>
      <c r="V380" s="120">
        <v>-1.2299142402957</v>
      </c>
      <c r="W380" s="94">
        <v>-1.7453511295250421</v>
      </c>
      <c r="X380" s="56"/>
      <c r="Y380" s="95">
        <v>379</v>
      </c>
      <c r="Z380" s="120">
        <f>(幕後結果!$AB$2+幕後結果!$AB$4*幕後結果_最佳化!$N1381)*12/3</f>
        <v>0.63965613653737163</v>
      </c>
      <c r="AA380" s="120">
        <f>(幕後結果!$AC$2+幕後結果!$AC$4*幕後結果_最佳化!$O1381)*12/3</f>
        <v>1.0624155389918277</v>
      </c>
      <c r="AB380" s="120">
        <f>(幕後結果!$AD$2+幕後結果!$AD$4*幕後結果_最佳化!$P1381)*12/3</f>
        <v>0.70620444767366275</v>
      </c>
      <c r="AC380" s="120">
        <f>(幕後結果!$AE$2+幕後結果!$AE$4*幕後結果_最佳化!$Q1381)*12/3</f>
        <v>-0.51316687239060954</v>
      </c>
      <c r="AD380" s="120">
        <f>(幕後結果!$AF$2+幕後結果!$AF$4*幕後結果_最佳化!$R1381)*12/3</f>
        <v>-1.2073701004793564</v>
      </c>
      <c r="AE380" s="120">
        <f>(幕後結果!$AG$2+幕後結果!$AG$4*幕後結果_最佳化!$S1381)*12/3</f>
        <v>0.83486299350812188</v>
      </c>
      <c r="AF380" s="120">
        <f>(幕後結果!$AH$2+幕後結果!$AH$4*幕後結果_最佳化!$T1381)*12/3</f>
        <v>1.2148528653484745</v>
      </c>
      <c r="AG380" s="120">
        <f>(幕後結果!$AI$2+幕後結果!$AI$4*幕後結果_最佳化!$U1381)*12/3</f>
        <v>-0.18965940311992335</v>
      </c>
      <c r="AH380" s="120">
        <f>(幕後結果!$AJ$2+幕後結果!$AJ$4*幕後結果_最佳化!$V1381)*12/3</f>
        <v>-2.3200515613123502</v>
      </c>
      <c r="AI380" s="96">
        <f>(幕後結果!$AK$2+幕後結果!$AK$4*幕後結果_最佳化!$W1381)*12/3</f>
        <v>-5.3241417053234708E-2</v>
      </c>
      <c r="AJ380" s="56"/>
      <c r="AK380" s="56"/>
      <c r="AL380" s="56"/>
      <c r="AM380" s="104">
        <v>379</v>
      </c>
      <c r="AN380" s="124">
        <f t="shared" si="66"/>
        <v>7.8374900604973263E-2</v>
      </c>
      <c r="AO380" s="124">
        <f t="shared" si="67"/>
        <v>0.16329862713308993</v>
      </c>
      <c r="AP380" s="124">
        <f t="shared" si="68"/>
        <v>4.0786823539607026E-2</v>
      </c>
      <c r="AQ380" s="124">
        <f t="shared" si="69"/>
        <v>8.031844288933318E-2</v>
      </c>
      <c r="AR380" s="124">
        <f t="shared" si="70"/>
        <v>5.1750704682839509E-2</v>
      </c>
      <c r="AS380" s="124">
        <f t="shared" si="71"/>
        <v>0.14710592389330973</v>
      </c>
      <c r="AT380" s="124">
        <f t="shared" si="72"/>
        <v>0.12700582295493329</v>
      </c>
      <c r="AU380" s="124">
        <f t="shared" si="73"/>
        <v>6.6859783264474851E-2</v>
      </c>
      <c r="AV380" s="124">
        <f t="shared" si="74"/>
        <v>1.0308650306505416E-2</v>
      </c>
      <c r="AW380" s="124">
        <f t="shared" si="75"/>
        <v>0.2341903207309336</v>
      </c>
      <c r="AX380" s="124">
        <f t="shared" si="76"/>
        <v>0.99999999999999978</v>
      </c>
      <c r="AY380" s="124">
        <f>SUMPRODUCT(AN380:AW380,幕後結果_最佳化!$Z$1005:$AI$1005)</f>
        <v>0.2304229522232624</v>
      </c>
      <c r="AZ380" s="124">
        <f>(SUMPRODUCT(AN380:AW380,MMULT(AN380:AW380,幕後結果!$AB$9:$AK$18)))*252</f>
        <v>5.8048307505541345E-2</v>
      </c>
      <c r="BA380" s="124">
        <f t="shared" si="77"/>
        <v>0.24093216370078394</v>
      </c>
      <c r="BB380" s="119">
        <f t="shared" si="78"/>
        <v>0.7783226172166412</v>
      </c>
      <c r="BC380" s="56"/>
      <c r="BD380" s="56"/>
    </row>
    <row r="381" spans="1:56">
      <c r="A381" s="91">
        <v>380</v>
      </c>
      <c r="B381" s="120">
        <v>0.1967777408838931</v>
      </c>
      <c r="C381" s="120">
        <v>0.47529992403522336</v>
      </c>
      <c r="D381" s="120">
        <v>0.1516826586656177</v>
      </c>
      <c r="E381" s="120">
        <v>0.83979250179263287</v>
      </c>
      <c r="F381" s="120">
        <v>6.937037760114273E-2</v>
      </c>
      <c r="G381" s="120">
        <v>0.82287252962460933</v>
      </c>
      <c r="H381" s="120">
        <v>0.36526626162489628</v>
      </c>
      <c r="I381" s="120">
        <v>8.9379022871734159E-2</v>
      </c>
      <c r="J381" s="120">
        <v>0.98505755784066396</v>
      </c>
      <c r="K381" s="100">
        <v>0.86129500011248306</v>
      </c>
      <c r="L381" s="101"/>
      <c r="M381" s="102">
        <v>380</v>
      </c>
      <c r="N381" s="123">
        <v>-0.85318723374410377</v>
      </c>
      <c r="O381" s="123">
        <v>-6.1953518053663045E-2</v>
      </c>
      <c r="P381" s="123">
        <v>-1.029243390434573</v>
      </c>
      <c r="Q381" s="123">
        <v>0.9936054364933945</v>
      </c>
      <c r="R381" s="123">
        <v>-1.4804966458083082</v>
      </c>
      <c r="S381" s="123">
        <v>0.92636766779825708</v>
      </c>
      <c r="T381" s="123">
        <v>-0.34441724290855491</v>
      </c>
      <c r="U381" s="120">
        <v>-1.344588850970317</v>
      </c>
      <c r="V381" s="120">
        <v>2.1716127524410469</v>
      </c>
      <c r="W381" s="94">
        <v>1.0861559556096878</v>
      </c>
      <c r="X381" s="56"/>
      <c r="Y381" s="95">
        <v>380</v>
      </c>
      <c r="Z381" s="120">
        <f>(幕後結果!$AB$2+幕後結果!$AB$4*幕後結果_最佳化!$N1382)*12/3</f>
        <v>-1.1075652736107151</v>
      </c>
      <c r="AA381" s="120">
        <f>(幕後結果!$AC$2+幕後結果!$AC$4*幕後結果_最佳化!$O1382)*12/3</f>
        <v>0.79511713529543948</v>
      </c>
      <c r="AB381" s="120">
        <f>(幕後結果!$AD$2+幕後結果!$AD$4*幕後結果_最佳化!$P1382)*12/3</f>
        <v>-2.8304809654848833</v>
      </c>
      <c r="AC381" s="120">
        <f>(幕後結果!$AE$2+幕後結果!$AE$4*幕後結果_最佳化!$Q1382)*12/3</f>
        <v>1.1026441015381403</v>
      </c>
      <c r="AD381" s="120">
        <f>(幕後結果!$AF$2+幕後結果!$AF$4*幕後結果_最佳化!$R1382)*12/3</f>
        <v>-1.2836037962224727</v>
      </c>
      <c r="AE381" s="120">
        <f>(幕後結果!$AG$2+幕後結果!$AG$4*幕後結果_最佳化!$S1382)*12/3</f>
        <v>-0.7778864511552529</v>
      </c>
      <c r="AF381" s="120">
        <f>(幕後結果!$AH$2+幕後結果!$AH$4*幕後結果_最佳化!$T1382)*12/3</f>
        <v>0.15008437231195598</v>
      </c>
      <c r="AG381" s="120">
        <f>(幕後結果!$AI$2+幕後結果!$AI$4*幕後結果_最佳化!$U1382)*12/3</f>
        <v>-0.83082987233161332</v>
      </c>
      <c r="AH381" s="120">
        <f>(幕後結果!$AJ$2+幕後結果!$AJ$4*幕後結果_最佳化!$V1382)*12/3</f>
        <v>0.21993862624941718</v>
      </c>
      <c r="AI381" s="96">
        <f>(幕後結果!$AK$2+幕後結果!$AK$4*幕後結果_最佳化!$W1382)*12/3</f>
        <v>0.40165576963157729</v>
      </c>
      <c r="AJ381" s="56"/>
      <c r="AK381" s="56"/>
      <c r="AL381" s="56"/>
      <c r="AM381" s="104">
        <v>380</v>
      </c>
      <c r="AN381" s="124">
        <f t="shared" si="66"/>
        <v>7.575398457784964E-2</v>
      </c>
      <c r="AO381" s="124">
        <f t="shared" si="67"/>
        <v>4.5482456460337918E-2</v>
      </c>
      <c r="AP381" s="124">
        <f t="shared" si="68"/>
        <v>0.1971162428776258</v>
      </c>
      <c r="AQ381" s="124">
        <f t="shared" si="69"/>
        <v>3.3374217448409148E-2</v>
      </c>
      <c r="AR381" s="124">
        <f t="shared" si="70"/>
        <v>8.7610846826753491E-2</v>
      </c>
      <c r="AS381" s="124">
        <f t="shared" si="71"/>
        <v>4.4120268395798058E-2</v>
      </c>
      <c r="AT381" s="124">
        <f t="shared" si="72"/>
        <v>2.8776836676816155E-2</v>
      </c>
      <c r="AU381" s="124">
        <f t="shared" si="73"/>
        <v>0.13178017175279233</v>
      </c>
      <c r="AV381" s="124">
        <f t="shared" si="74"/>
        <v>0.2082719489110795</v>
      </c>
      <c r="AW381" s="124">
        <f t="shared" si="75"/>
        <v>0.147713026072538</v>
      </c>
      <c r="AX381" s="124">
        <f t="shared" si="76"/>
        <v>1</v>
      </c>
      <c r="AY381" s="124">
        <f>SUMPRODUCT(AN381:AW381,幕後結果_最佳化!$Z$1005:$AI$1005)</f>
        <v>-0.45094295432454523</v>
      </c>
      <c r="AZ381" s="124">
        <f>(SUMPRODUCT(AN381:AW381,MMULT(AN381:AW381,幕後結果!$AB$9:$AK$18)))*252</f>
        <v>8.3609963643136373E-2</v>
      </c>
      <c r="BA381" s="124">
        <f t="shared" si="77"/>
        <v>0.28915387537284776</v>
      </c>
      <c r="BB381" s="119">
        <f t="shared" si="78"/>
        <v>-1.7078897998090543</v>
      </c>
      <c r="BC381" s="56"/>
      <c r="BD381" s="56"/>
    </row>
    <row r="382" spans="1:56">
      <c r="A382" s="91">
        <v>381</v>
      </c>
      <c r="B382" s="120">
        <v>0.89338586780552931</v>
      </c>
      <c r="C382" s="120">
        <v>0.57721871521599399</v>
      </c>
      <c r="D382" s="120">
        <v>0.96219164894493114</v>
      </c>
      <c r="E382" s="120">
        <v>0.56451909442175618</v>
      </c>
      <c r="F382" s="120">
        <v>0.9442971079687994</v>
      </c>
      <c r="G382" s="120">
        <v>0.26846915709423835</v>
      </c>
      <c r="H382" s="120">
        <v>0.37428497515349579</v>
      </c>
      <c r="I382" s="120">
        <v>7.4841102221169686E-2</v>
      </c>
      <c r="J382" s="120">
        <v>0.17428423576283736</v>
      </c>
      <c r="K382" s="100">
        <v>0.1085012937777694</v>
      </c>
      <c r="L382" s="101"/>
      <c r="M382" s="102">
        <v>381</v>
      </c>
      <c r="N382" s="123">
        <v>1.2447374792546724</v>
      </c>
      <c r="O382" s="123">
        <v>0.19478333446454824</v>
      </c>
      <c r="P382" s="123">
        <v>1.7767055291658216</v>
      </c>
      <c r="Q382" s="123">
        <v>0.16243690447990516</v>
      </c>
      <c r="R382" s="123">
        <v>1.5919061919963664</v>
      </c>
      <c r="S382" s="123">
        <v>-0.61744944942867663</v>
      </c>
      <c r="T382" s="123">
        <v>-0.32052556949691291</v>
      </c>
      <c r="U382" s="120">
        <v>-1.4406548919206947</v>
      </c>
      <c r="V382" s="120">
        <v>-0.93736960235028333</v>
      </c>
      <c r="W382" s="94">
        <v>-1.2345377537428495</v>
      </c>
      <c r="X382" s="56"/>
      <c r="Y382" s="95">
        <v>381</v>
      </c>
      <c r="Z382" s="120">
        <f>(幕後結果!$AB$2+幕後結果!$AB$4*幕後結果_最佳化!$N1383)*12/3</f>
        <v>1.4971139864512939</v>
      </c>
      <c r="AA382" s="120">
        <f>(幕後結果!$AC$2+幕後結果!$AC$4*幕後結果_最佳化!$O1383)*12/3</f>
        <v>2.4428251781510779</v>
      </c>
      <c r="AB382" s="120">
        <f>(幕後結果!$AD$2+幕後結果!$AD$4*幕後結果_最佳化!$P1383)*12/3</f>
        <v>2.486682852994675</v>
      </c>
      <c r="AC382" s="120">
        <f>(幕後結果!$AE$2+幕後結果!$AE$4*幕後結果_最佳化!$Q1383)*12/3</f>
        <v>0.92383412868996617</v>
      </c>
      <c r="AD382" s="120">
        <f>(幕後結果!$AF$2+幕後結果!$AF$4*幕後結果_最佳化!$R1383)*12/3</f>
        <v>0.65243657239883768</v>
      </c>
      <c r="AE382" s="120">
        <f>(幕後結果!$AG$2+幕後結果!$AG$4*幕後結果_最佳化!$S1383)*12/3</f>
        <v>-0.34368229851018395</v>
      </c>
      <c r="AF382" s="120">
        <f>(幕後結果!$AH$2+幕後結果!$AH$4*幕後結果_最佳化!$T1383)*12/3</f>
        <v>0.78164005963185046</v>
      </c>
      <c r="AG382" s="120">
        <f>(幕後結果!$AI$2+幕後結果!$AI$4*幕後結果_最佳化!$U1383)*12/3</f>
        <v>-0.67308789705846805</v>
      </c>
      <c r="AH382" s="120">
        <f>(幕後結果!$AJ$2+幕後結果!$AJ$4*幕後結果_最佳化!$V1383)*12/3</f>
        <v>-1.687017219501908</v>
      </c>
      <c r="AI382" s="96">
        <f>(幕後結果!$AK$2+幕後結果!$AK$4*幕後結果_最佳化!$W1383)*12/3</f>
        <v>0.2566439017286623</v>
      </c>
      <c r="AJ382" s="56"/>
      <c r="AK382" s="56"/>
      <c r="AL382" s="56"/>
      <c r="AM382" s="104">
        <v>381</v>
      </c>
      <c r="AN382" s="124">
        <f t="shared" si="66"/>
        <v>0.12580633554727899</v>
      </c>
      <c r="AO382" s="124">
        <f t="shared" si="67"/>
        <v>0.18390737675549534</v>
      </c>
      <c r="AP382" s="124">
        <f t="shared" si="68"/>
        <v>0.11026985909032876</v>
      </c>
      <c r="AQ382" s="124">
        <f t="shared" si="69"/>
        <v>6.1761227121028169E-2</v>
      </c>
      <c r="AR382" s="124">
        <f t="shared" si="70"/>
        <v>0.11385543939484172</v>
      </c>
      <c r="AS382" s="124">
        <f t="shared" si="71"/>
        <v>0.19248716976376617</v>
      </c>
      <c r="AT382" s="124">
        <f t="shared" si="72"/>
        <v>9.2334176299252013E-3</v>
      </c>
      <c r="AU382" s="124">
        <f t="shared" si="73"/>
        <v>5.3233228179238791E-2</v>
      </c>
      <c r="AV382" s="124">
        <f t="shared" si="74"/>
        <v>0.11654010420660812</v>
      </c>
      <c r="AW382" s="124">
        <f t="shared" si="75"/>
        <v>3.2905842311488846E-2</v>
      </c>
      <c r="AX382" s="124">
        <f t="shared" si="76"/>
        <v>1</v>
      </c>
      <c r="AY382" s="124">
        <f>SUMPRODUCT(AN382:AW382,幕後結果_最佳化!$Z$1005:$AI$1005)</f>
        <v>-0.23643745433887609</v>
      </c>
      <c r="AZ382" s="124">
        <f>(SUMPRODUCT(AN382:AW382,MMULT(AN382:AW382,幕後結果!$AB$9:$AK$18)))*252</f>
        <v>9.0803141658141906E-2</v>
      </c>
      <c r="BA382" s="124">
        <f t="shared" si="77"/>
        <v>0.30133559640066077</v>
      </c>
      <c r="BB382" s="119">
        <f t="shared" si="78"/>
        <v>-0.92699786442576271</v>
      </c>
      <c r="BC382" s="56"/>
      <c r="BD382" s="56"/>
    </row>
    <row r="383" spans="1:56">
      <c r="A383" s="91">
        <v>382</v>
      </c>
      <c r="B383" s="120">
        <v>0.81544547660604838</v>
      </c>
      <c r="C383" s="120">
        <v>0.88571679265374015</v>
      </c>
      <c r="D383" s="120">
        <v>0.51754213946261962</v>
      </c>
      <c r="E383" s="120">
        <v>0.32662652282685967</v>
      </c>
      <c r="F383" s="120">
        <v>0.21330128288523609</v>
      </c>
      <c r="G383" s="120">
        <v>0.87183187387685335</v>
      </c>
      <c r="H383" s="120">
        <v>0.28326128610308499</v>
      </c>
      <c r="I383" s="120">
        <v>0.93632442561975893</v>
      </c>
      <c r="J383" s="120">
        <v>0.53721569487306886</v>
      </c>
      <c r="K383" s="100">
        <v>0.89199483588722162</v>
      </c>
      <c r="L383" s="101"/>
      <c r="M383" s="102">
        <v>382</v>
      </c>
      <c r="N383" s="123">
        <v>0.89814350695750678</v>
      </c>
      <c r="O383" s="123">
        <v>1.204059933069227</v>
      </c>
      <c r="P383" s="123">
        <v>4.3985802253561419E-2</v>
      </c>
      <c r="Q383" s="123">
        <v>-0.44924761067211555</v>
      </c>
      <c r="R383" s="123">
        <v>-0.79501880092884747</v>
      </c>
      <c r="S383" s="123">
        <v>1.1350932433412622</v>
      </c>
      <c r="T383" s="123">
        <v>-0.57318037287072476</v>
      </c>
      <c r="U383" s="120">
        <v>1.5246310480494785</v>
      </c>
      <c r="V383" s="120">
        <v>9.3421626415248551E-2</v>
      </c>
      <c r="W383" s="94">
        <v>1.237206771534346</v>
      </c>
      <c r="X383" s="56"/>
      <c r="Y383" s="95">
        <v>382</v>
      </c>
      <c r="Z383" s="120">
        <f>(幕後結果!$AB$2+幕後結果!$AB$4*幕後結果_最佳化!$N1384)*12/3</f>
        <v>1.0668001025872162</v>
      </c>
      <c r="AA383" s="120">
        <f>(幕後結果!$AC$2+幕後結果!$AC$4*幕後結果_最佳化!$O1384)*12/3</f>
        <v>3.25673538897354</v>
      </c>
      <c r="AB383" s="120">
        <f>(幕後結果!$AD$2+幕後結果!$AD$4*幕後結果_最佳化!$P1384)*12/3</f>
        <v>0.71566570744238833</v>
      </c>
      <c r="AC383" s="120">
        <f>(幕後結果!$AE$2+幕後結果!$AE$4*幕後結果_最佳化!$Q1384)*12/3</f>
        <v>0.33156543618858764</v>
      </c>
      <c r="AD383" s="120">
        <f>(幕後結果!$AF$2+幕後結果!$AF$4*幕後結果_最佳化!$R1384)*12/3</f>
        <v>-0.8298237924908366</v>
      </c>
      <c r="AE383" s="120">
        <f>(幕後結果!$AG$2+幕後結果!$AG$4*幕後結果_最佳化!$S1384)*12/3</f>
        <v>0.72453465611246737</v>
      </c>
      <c r="AF383" s="120">
        <f>(幕後結果!$AH$2+幕後結果!$AH$4*幕後結果_最佳化!$T1384)*12/3</f>
        <v>0.4936335450061316</v>
      </c>
      <c r="AG383" s="120">
        <f>(幕後結果!$AI$2+幕後結果!$AI$4*幕後結果_最佳化!$U1384)*12/3</f>
        <v>0.28420100765811784</v>
      </c>
      <c r="AH383" s="120">
        <f>(幕後結果!$AJ$2+幕後結果!$AJ$4*幕後結果_最佳化!$V1384)*12/3</f>
        <v>-1.1748551355338437</v>
      </c>
      <c r="AI383" s="96">
        <f>(幕後結果!$AK$2+幕後結果!$AK$4*幕後結果_最佳化!$W1384)*12/3</f>
        <v>1.5567146154984279</v>
      </c>
      <c r="AJ383" s="56"/>
      <c r="AK383" s="56"/>
      <c r="AL383" s="56"/>
      <c r="AM383" s="104">
        <v>382</v>
      </c>
      <c r="AN383" s="124">
        <f t="shared" si="66"/>
        <v>9.9957054995546329E-2</v>
      </c>
      <c r="AO383" s="124">
        <f t="shared" si="67"/>
        <v>7.6838458916659955E-2</v>
      </c>
      <c r="AP383" s="124">
        <f t="shared" si="68"/>
        <v>0.11022149332456911</v>
      </c>
      <c r="AQ383" s="124">
        <f t="shared" si="69"/>
        <v>9.555342738828973E-2</v>
      </c>
      <c r="AR383" s="124">
        <f t="shared" si="70"/>
        <v>5.3008578742138095E-2</v>
      </c>
      <c r="AS383" s="124">
        <f t="shared" si="71"/>
        <v>0.13314564596632311</v>
      </c>
      <c r="AT383" s="124">
        <f t="shared" si="72"/>
        <v>0.18584941300570235</v>
      </c>
      <c r="AU383" s="124">
        <f t="shared" si="73"/>
        <v>9.9888085173885907E-2</v>
      </c>
      <c r="AV383" s="124">
        <f t="shared" si="74"/>
        <v>2.7519790594378229E-2</v>
      </c>
      <c r="AW383" s="124">
        <f t="shared" si="75"/>
        <v>0.11801805189250704</v>
      </c>
      <c r="AX383" s="124">
        <f t="shared" si="76"/>
        <v>0.99999999999999989</v>
      </c>
      <c r="AY383" s="124">
        <f>SUMPRODUCT(AN383:AW383,幕後結果_最佳化!$Z$1005:$AI$1005)</f>
        <v>-1.8648904144825451E-2</v>
      </c>
      <c r="AZ383" s="124">
        <f>(SUMPRODUCT(AN383:AW383,MMULT(AN383:AW383,幕後結果!$AB$9:$AK$18)))*252</f>
        <v>6.655478112448579E-2</v>
      </c>
      <c r="BA383" s="124">
        <f t="shared" si="77"/>
        <v>0.25798213334354336</v>
      </c>
      <c r="BB383" s="119">
        <f t="shared" si="78"/>
        <v>-0.23857816565484211</v>
      </c>
      <c r="BC383" s="56"/>
      <c r="BD383" s="56"/>
    </row>
    <row r="384" spans="1:56">
      <c r="A384" s="91">
        <v>383</v>
      </c>
      <c r="B384" s="120">
        <v>0.94758186818498413</v>
      </c>
      <c r="C384" s="120">
        <v>0.57249046775847412</v>
      </c>
      <c r="D384" s="120">
        <v>0.77527077524871912</v>
      </c>
      <c r="E384" s="120">
        <v>0.11554333688346285</v>
      </c>
      <c r="F384" s="120">
        <v>0.18764569229433414</v>
      </c>
      <c r="G384" s="120">
        <v>0.31678904996631996</v>
      </c>
      <c r="H384" s="120">
        <v>0.24174777153908567</v>
      </c>
      <c r="I384" s="120">
        <v>0.5245023351595981</v>
      </c>
      <c r="J384" s="120">
        <v>9.6678819208635192E-2</v>
      </c>
      <c r="K384" s="100">
        <v>0.3580185667644229</v>
      </c>
      <c r="L384" s="101"/>
      <c r="M384" s="102">
        <v>383</v>
      </c>
      <c r="N384" s="123">
        <v>1.6218462923770351</v>
      </c>
      <c r="O384" s="123">
        <v>0.18271828939905777</v>
      </c>
      <c r="P384" s="123">
        <v>0.75631818195378653</v>
      </c>
      <c r="Q384" s="123">
        <v>-1.197564319196234</v>
      </c>
      <c r="R384" s="123">
        <v>-0.88660540179016023</v>
      </c>
      <c r="S384" s="123">
        <v>-0.47669671849059381</v>
      </c>
      <c r="T384" s="123">
        <v>-0.70069152997968875</v>
      </c>
      <c r="U384" s="120">
        <v>6.1456910830326228E-2</v>
      </c>
      <c r="V384" s="120">
        <v>-1.3007102909931278</v>
      </c>
      <c r="W384" s="94">
        <v>-0.36376013534271473</v>
      </c>
      <c r="X384" s="56"/>
      <c r="Y384" s="95">
        <v>383</v>
      </c>
      <c r="Z384" s="120">
        <f>(幕後結果!$AB$2+幕後結果!$AB$4*幕後結果_最佳化!$N1385)*12/3</f>
        <v>1.965313583052829</v>
      </c>
      <c r="AA384" s="120">
        <f>(幕後結果!$AC$2+幕後結果!$AC$4*幕後結果_最佳化!$O1385)*12/3</f>
        <v>2.6788857611945378</v>
      </c>
      <c r="AB384" s="120">
        <f>(幕後結果!$AD$2+幕後結果!$AD$4*幕後結果_最佳化!$P1385)*12/3</f>
        <v>1.823438811761976</v>
      </c>
      <c r="AC384" s="120">
        <f>(幕後結果!$AE$2+幕後結果!$AE$4*幕後結果_最佳化!$Q1385)*12/3</f>
        <v>-0.11674006365313272</v>
      </c>
      <c r="AD384" s="120">
        <f>(幕後結果!$AF$2+幕後結果!$AF$4*幕後結果_最佳化!$R1385)*12/3</f>
        <v>-1.0785226916539048</v>
      </c>
      <c r="AE384" s="120">
        <f>(幕後結果!$AG$2+幕後結果!$AG$4*幕後結果_最佳化!$S1385)*12/3</f>
        <v>-0.6467503487537769</v>
      </c>
      <c r="AF384" s="120">
        <f>(幕後結果!$AH$2+幕後結果!$AH$4*幕後結果_最佳化!$T1385)*12/3</f>
        <v>-0.11556690691764154</v>
      </c>
      <c r="AG384" s="120">
        <f>(幕後結果!$AI$2+幕後結果!$AI$4*幕後結果_最佳化!$U1385)*12/3</f>
        <v>-0.51720114690751973</v>
      </c>
      <c r="AH384" s="120">
        <f>(幕後結果!$AJ$2+幕後結果!$AJ$4*幕後結果_最佳化!$V1385)*12/3</f>
        <v>-3.0510628619427664</v>
      </c>
      <c r="AI384" s="96">
        <f>(幕後結果!$AK$2+幕後結果!$AK$4*幕後結果_最佳化!$W1385)*12/3</f>
        <v>0.36003775838198271</v>
      </c>
      <c r="AJ384" s="56"/>
      <c r="AK384" s="56"/>
      <c r="AL384" s="56"/>
      <c r="AM384" s="104">
        <v>383</v>
      </c>
      <c r="AN384" s="124">
        <f t="shared" si="66"/>
        <v>2.8256943898723533E-2</v>
      </c>
      <c r="AO384" s="124">
        <f t="shared" si="67"/>
        <v>0.16229247797447527</v>
      </c>
      <c r="AP384" s="124">
        <f t="shared" si="68"/>
        <v>7.2827076520310688E-2</v>
      </c>
      <c r="AQ384" s="124">
        <f t="shared" si="69"/>
        <v>2.2594729488246215E-2</v>
      </c>
      <c r="AR384" s="124">
        <f t="shared" si="70"/>
        <v>0.14019326282322556</v>
      </c>
      <c r="AS384" s="124">
        <f t="shared" si="71"/>
        <v>0.17611718000248722</v>
      </c>
      <c r="AT384" s="124">
        <f t="shared" si="72"/>
        <v>2.9121656380337042E-2</v>
      </c>
      <c r="AU384" s="124">
        <f t="shared" si="73"/>
        <v>0.14585375557910335</v>
      </c>
      <c r="AV384" s="124">
        <f t="shared" si="74"/>
        <v>2.5796610534217005E-2</v>
      </c>
      <c r="AW384" s="124">
        <f t="shared" si="75"/>
        <v>0.19694630679887409</v>
      </c>
      <c r="AX384" s="124">
        <f t="shared" si="76"/>
        <v>0.99999999999999978</v>
      </c>
      <c r="AY384" s="124">
        <f>SUMPRODUCT(AN384:AW384,幕後結果_最佳化!$Z$1005:$AI$1005)</f>
        <v>6.7681368861252644E-4</v>
      </c>
      <c r="AZ384" s="124">
        <f>(SUMPRODUCT(AN384:AW384,MMULT(AN384:AW384,幕後結果!$AB$9:$AK$18)))*252</f>
        <v>5.3744496411799271E-2</v>
      </c>
      <c r="BA384" s="124">
        <f t="shared" si="77"/>
        <v>0.23182859273997949</v>
      </c>
      <c r="BB384" s="119">
        <f t="shared" si="78"/>
        <v>-0.18213105558875253</v>
      </c>
      <c r="BC384" s="56"/>
      <c r="BD384" s="56"/>
    </row>
    <row r="385" spans="1:56">
      <c r="A385" s="91">
        <v>384</v>
      </c>
      <c r="B385" s="120">
        <v>0.25025272918343067</v>
      </c>
      <c r="C385" s="120">
        <v>0.19013717279306874</v>
      </c>
      <c r="D385" s="120">
        <v>0.46283333767832624</v>
      </c>
      <c r="E385" s="120">
        <v>0.6027321222953359</v>
      </c>
      <c r="F385" s="120">
        <v>0.55883723083974512</v>
      </c>
      <c r="G385" s="120">
        <v>0.66958132784829694</v>
      </c>
      <c r="H385" s="120">
        <v>0.22114079973065648</v>
      </c>
      <c r="I385" s="120">
        <v>0.91316093765247297</v>
      </c>
      <c r="J385" s="120">
        <v>0.88936287445241269</v>
      </c>
      <c r="K385" s="100">
        <v>0.34168173066831398</v>
      </c>
      <c r="L385" s="101"/>
      <c r="M385" s="102">
        <v>384</v>
      </c>
      <c r="N385" s="123">
        <v>-0.67369465870446987</v>
      </c>
      <c r="O385" s="123">
        <v>-0.87739091583074647</v>
      </c>
      <c r="P385" s="123">
        <v>-9.3298183236204077E-2</v>
      </c>
      <c r="Q385" s="123">
        <v>0.26042526636865776</v>
      </c>
      <c r="R385" s="123">
        <v>0.14802183234260105</v>
      </c>
      <c r="S385" s="123">
        <v>0.43875738132845676</v>
      </c>
      <c r="T385" s="123">
        <v>-0.76834608968561424</v>
      </c>
      <c r="U385" s="120">
        <v>1.3604798512985337</v>
      </c>
      <c r="V385" s="120">
        <v>1.2231468102270748</v>
      </c>
      <c r="W385" s="94">
        <v>-0.40787770547094898</v>
      </c>
      <c r="X385" s="56"/>
      <c r="Y385" s="95">
        <v>384</v>
      </c>
      <c r="Z385" s="120">
        <f>(幕後結果!$AB$2+幕後結果!$AB$4*幕後結果_最佳化!$N1386)*12/3</f>
        <v>-0.88471619583204519</v>
      </c>
      <c r="AA385" s="120">
        <f>(幕後結果!$AC$2+幕後結果!$AC$4*幕後結果_最佳化!$O1386)*12/3</f>
        <v>7.1270118544889627E-2</v>
      </c>
      <c r="AB385" s="120">
        <f>(幕後結果!$AD$2+幕後結果!$AD$4*幕後結果_最佳化!$P1386)*12/3</f>
        <v>-1.9940123959307574</v>
      </c>
      <c r="AC385" s="120">
        <f>(幕後結果!$AE$2+幕後結果!$AE$4*幕後結果_最佳化!$Q1386)*12/3</f>
        <v>0.49541787789882114</v>
      </c>
      <c r="AD385" s="120">
        <f>(幕後結果!$AF$2+幕後結果!$AF$4*幕後結果_最佳化!$R1386)*12/3</f>
        <v>-0.51531138216269723</v>
      </c>
      <c r="AE385" s="120">
        <f>(幕後結果!$AG$2+幕後結果!$AG$4*幕後結果_最佳化!$S1386)*12/3</f>
        <v>-0.77952371118499031</v>
      </c>
      <c r="AF385" s="120">
        <f>(幕後結果!$AH$2+幕後結果!$AH$4*幕後結果_最佳化!$T1386)*12/3</f>
        <v>-0.40342408492381615</v>
      </c>
      <c r="AG385" s="120">
        <f>(幕後結果!$AI$2+幕後結果!$AI$4*幕後結果_最佳化!$U1386)*12/3</f>
        <v>0.27123799056120723</v>
      </c>
      <c r="AH385" s="120">
        <f>(幕後結果!$AJ$2+幕後結果!$AJ$4*幕後結果_最佳化!$V1386)*12/3</f>
        <v>0.15779185611790947</v>
      </c>
      <c r="AI385" s="96">
        <f>(幕後結果!$AK$2+幕後結果!$AK$4*幕後結果_最佳化!$W1386)*12/3</f>
        <v>0.62039967430481768</v>
      </c>
      <c r="AJ385" s="56"/>
      <c r="AK385" s="56"/>
      <c r="AL385" s="56"/>
      <c r="AM385" s="104">
        <v>384</v>
      </c>
      <c r="AN385" s="124">
        <f t="shared" si="66"/>
        <v>0.1651590369190867</v>
      </c>
      <c r="AO385" s="124">
        <f t="shared" si="67"/>
        <v>4.2294497742806129E-2</v>
      </c>
      <c r="AP385" s="124">
        <f t="shared" si="68"/>
        <v>7.7304320241955618E-2</v>
      </c>
      <c r="AQ385" s="124">
        <f t="shared" si="69"/>
        <v>8.2459502654582323E-2</v>
      </c>
      <c r="AR385" s="124">
        <f t="shared" si="70"/>
        <v>0.16985585660829389</v>
      </c>
      <c r="AS385" s="124">
        <f t="shared" si="71"/>
        <v>9.0998047350474481E-2</v>
      </c>
      <c r="AT385" s="124">
        <f t="shared" si="72"/>
        <v>0.15230306323102621</v>
      </c>
      <c r="AU385" s="124">
        <f t="shared" si="73"/>
        <v>3.9722753925965512E-2</v>
      </c>
      <c r="AV385" s="124">
        <f t="shared" si="74"/>
        <v>0.11725146099075638</v>
      </c>
      <c r="AW385" s="124">
        <f t="shared" si="75"/>
        <v>6.2651460335052797E-2</v>
      </c>
      <c r="AX385" s="124">
        <f t="shared" si="76"/>
        <v>0.99999999999999989</v>
      </c>
      <c r="AY385" s="124">
        <f>SUMPRODUCT(AN385:AW385,幕後結果_最佳化!$Z$1005:$AI$1005)</f>
        <v>-0.2506720743607096</v>
      </c>
      <c r="AZ385" s="124">
        <f>(SUMPRODUCT(AN385:AW385,MMULT(AN385:AW385,幕後結果!$AB$9:$AK$18)))*252</f>
        <v>7.1334364567265621E-2</v>
      </c>
      <c r="BA385" s="124">
        <f t="shared" si="77"/>
        <v>0.26708493886265022</v>
      </c>
      <c r="BB385" s="119">
        <f t="shared" si="78"/>
        <v>-1.099171206024764</v>
      </c>
      <c r="BC385" s="56"/>
      <c r="BD385" s="56"/>
    </row>
    <row r="386" spans="1:56">
      <c r="A386" s="91">
        <v>385</v>
      </c>
      <c r="B386" s="120">
        <v>0.70852457751206521</v>
      </c>
      <c r="C386" s="120">
        <v>0.77348398600314683</v>
      </c>
      <c r="D386" s="120">
        <v>0.10108022382878956</v>
      </c>
      <c r="E386" s="120">
        <v>0.4796124461244875</v>
      </c>
      <c r="F386" s="120">
        <v>0.76820374010359993</v>
      </c>
      <c r="G386" s="120">
        <v>1.0785246515663038E-2</v>
      </c>
      <c r="H386" s="120">
        <v>0.82592024559351129</v>
      </c>
      <c r="I386" s="120">
        <v>0.40329218887141316</v>
      </c>
      <c r="J386" s="120">
        <v>0.59599969629300475</v>
      </c>
      <c r="K386" s="100">
        <v>0.76373681995841358</v>
      </c>
      <c r="L386" s="101"/>
      <c r="M386" s="102">
        <v>385</v>
      </c>
      <c r="N386" s="123">
        <v>0.54907956994180129</v>
      </c>
      <c r="O386" s="123">
        <v>0.75036977741815869</v>
      </c>
      <c r="P386" s="123">
        <v>-1.2754204968456055</v>
      </c>
      <c r="Q386" s="123">
        <v>-5.1126283403249033E-2</v>
      </c>
      <c r="R386" s="123">
        <v>0.73294410744822847</v>
      </c>
      <c r="S386" s="123">
        <v>-2.2978470992024476</v>
      </c>
      <c r="T386" s="123">
        <v>0.93816522037292727</v>
      </c>
      <c r="U386" s="120">
        <v>-0.2448347606687297</v>
      </c>
      <c r="V386" s="120">
        <v>0.24300618331666832</v>
      </c>
      <c r="W386" s="94">
        <v>0.71837457360693791</v>
      </c>
      <c r="X386" s="56"/>
      <c r="Y386" s="95">
        <v>385</v>
      </c>
      <c r="Z386" s="120">
        <f>(幕後結果!$AB$2+幕後結果!$AB$4*幕後結果_最佳化!$N1387)*12/3</f>
        <v>0.63341963304653937</v>
      </c>
      <c r="AA386" s="120">
        <f>(幕後結果!$AC$2+幕後結果!$AC$4*幕後結果_最佳化!$O1387)*12/3</f>
        <v>2.5581524337732628</v>
      </c>
      <c r="AB386" s="120">
        <f>(幕後結果!$AD$2+幕後結果!$AD$4*幕後結果_最佳化!$P1387)*12/3</f>
        <v>-1.2307901728196262</v>
      </c>
      <c r="AC386" s="120">
        <f>(幕後結果!$AE$2+幕後結果!$AE$4*幕後結果_最佳化!$Q1387)*12/3</f>
        <v>0.61633727674491035</v>
      </c>
      <c r="AD386" s="120">
        <f>(幕後結果!$AF$2+幕後結果!$AF$4*幕後結果_最佳化!$R1387)*12/3</f>
        <v>9.3869771502413546E-2</v>
      </c>
      <c r="AE386" s="120">
        <f>(幕後結果!$AG$2+幕後結果!$AG$4*幕後結果_最佳化!$S1387)*12/3</f>
        <v>-2.9274232021275419</v>
      </c>
      <c r="AF386" s="120">
        <f>(幕後結果!$AH$2+幕後結果!$AH$4*幕後結果_最佳化!$T1387)*12/3</f>
        <v>1.0136630791785872</v>
      </c>
      <c r="AG386" s="120">
        <f>(幕後結果!$AI$2+幕後結果!$AI$4*幕後結果_最佳化!$U1387)*12/3</f>
        <v>-0.47387840299981621</v>
      </c>
      <c r="AH386" s="120">
        <f>(幕後結果!$AJ$2+幕後結果!$AJ$4*幕後結果_最佳化!$V1387)*12/3</f>
        <v>-2.065363042105016</v>
      </c>
      <c r="AI386" s="96">
        <f>(幕後結果!$AK$2+幕後結果!$AK$4*幕後結果_最佳化!$W1387)*12/3</f>
        <v>1.1908639623008375</v>
      </c>
      <c r="AJ386" s="56"/>
      <c r="AK386" s="56"/>
      <c r="AL386" s="56"/>
      <c r="AM386" s="104">
        <v>385</v>
      </c>
      <c r="AN386" s="124">
        <f t="shared" si="66"/>
        <v>0.16716757525302273</v>
      </c>
      <c r="AO386" s="124">
        <f t="shared" si="67"/>
        <v>1.7968229767760299E-4</v>
      </c>
      <c r="AP386" s="124">
        <f t="shared" si="68"/>
        <v>8.4176832514404332E-2</v>
      </c>
      <c r="AQ386" s="124">
        <f t="shared" si="69"/>
        <v>0.20199033787010431</v>
      </c>
      <c r="AR386" s="124">
        <f t="shared" si="70"/>
        <v>3.3921835114596469E-2</v>
      </c>
      <c r="AS386" s="124">
        <f t="shared" si="71"/>
        <v>0.14142191049522487</v>
      </c>
      <c r="AT386" s="124">
        <f t="shared" si="72"/>
        <v>3.5733958659057381E-2</v>
      </c>
      <c r="AU386" s="124">
        <f t="shared" si="73"/>
        <v>0.10227165492557569</v>
      </c>
      <c r="AV386" s="124">
        <f t="shared" si="74"/>
        <v>0.13742737245977324</v>
      </c>
      <c r="AW386" s="124">
        <f t="shared" si="75"/>
        <v>9.5708840410563475E-2</v>
      </c>
      <c r="AX386" s="124">
        <f t="shared" si="76"/>
        <v>1</v>
      </c>
      <c r="AY386" s="124">
        <f>SUMPRODUCT(AN386:AW386,幕後結果_最佳化!$Z$1005:$AI$1005)</f>
        <v>-0.32176161587033492</v>
      </c>
      <c r="AZ386" s="124">
        <f>(SUMPRODUCT(AN386:AW386,MMULT(AN386:AW386,幕後結果!$AB$9:$AK$18)))*252</f>
        <v>7.1316611196168556E-2</v>
      </c>
      <c r="BA386" s="124">
        <f t="shared" si="77"/>
        <v>0.26705170135419198</v>
      </c>
      <c r="BB386" s="119">
        <f t="shared" si="78"/>
        <v>-1.3655094276545441</v>
      </c>
      <c r="BC386" s="56"/>
      <c r="BD386" s="56"/>
    </row>
    <row r="387" spans="1:56">
      <c r="A387" s="91">
        <v>386</v>
      </c>
      <c r="B387" s="120">
        <v>0.36185965990591162</v>
      </c>
      <c r="C387" s="120">
        <v>0.7105423023771773</v>
      </c>
      <c r="D387" s="120">
        <v>1.3815719300667828E-2</v>
      </c>
      <c r="E387" s="120">
        <v>0.77284941393320006</v>
      </c>
      <c r="F387" s="120">
        <v>0.96831824988729642</v>
      </c>
      <c r="G387" s="120">
        <v>6.6478892684564306E-2</v>
      </c>
      <c r="H387" s="120">
        <v>0.37126354330362221</v>
      </c>
      <c r="I387" s="120">
        <v>0.66896925821110198</v>
      </c>
      <c r="J387" s="120">
        <v>0.94327834623104279</v>
      </c>
      <c r="K387" s="100">
        <v>0.83851208829102908</v>
      </c>
      <c r="L387" s="101"/>
      <c r="M387" s="102">
        <v>386</v>
      </c>
      <c r="N387" s="123">
        <v>-0.35349240746568744</v>
      </c>
      <c r="O387" s="123">
        <v>0.5549696860218839</v>
      </c>
      <c r="P387" s="123">
        <v>-2.2024797414429877</v>
      </c>
      <c r="Q387" s="123">
        <v>0.74826360568832895</v>
      </c>
      <c r="R387" s="123">
        <v>1.8566321951129736</v>
      </c>
      <c r="S387" s="123">
        <v>-1.5025396911108242</v>
      </c>
      <c r="T387" s="123">
        <v>-0.3285086744823697</v>
      </c>
      <c r="U387" s="120">
        <v>0.43706875843479043</v>
      </c>
      <c r="V387" s="120">
        <v>1.5829041727295394</v>
      </c>
      <c r="W387" s="94">
        <v>0.98836111665736326</v>
      </c>
      <c r="X387" s="56"/>
      <c r="Y387" s="95">
        <v>386</v>
      </c>
      <c r="Z387" s="120">
        <f>(幕後結果!$AB$2+幕後結果!$AB$4*幕後結果_最佳化!$N1388)*12/3</f>
        <v>-0.48716896372252566</v>
      </c>
      <c r="AA387" s="120">
        <f>(幕後結果!$AC$2+幕後結果!$AC$4*幕後結果_最佳化!$O1388)*12/3</f>
        <v>1.7615456438713855</v>
      </c>
      <c r="AB387" s="120">
        <f>(幕後結果!$AD$2+幕後結果!$AD$4*幕後結果_最佳化!$P1388)*12/3</f>
        <v>-3.2604696137025364</v>
      </c>
      <c r="AC387" s="120">
        <f>(幕後結果!$AE$2+幕後結果!$AE$4*幕後結果_最佳化!$Q1388)*12/3</f>
        <v>1.0703765189122603</v>
      </c>
      <c r="AD387" s="120">
        <f>(幕後結果!$AF$2+幕後結果!$AF$4*幕後結果_最佳化!$R1388)*12/3</f>
        <v>0.82265935054361705</v>
      </c>
      <c r="AE387" s="120">
        <f>(幕後結果!$AG$2+幕後結果!$AG$4*幕後結果_最佳化!$S1388)*12/3</f>
        <v>-2.4594507377964154</v>
      </c>
      <c r="AF387" s="120">
        <f>(幕後結果!$AH$2+幕後結果!$AH$4*幕後結果_最佳化!$T1388)*12/3</f>
        <v>6.4076720039777268E-2</v>
      </c>
      <c r="AG387" s="120">
        <f>(幕後結果!$AI$2+幕後結果!$AI$4*幕後結果_最佳化!$U1388)*12/3</f>
        <v>7.8258835280402894E-2</v>
      </c>
      <c r="AH387" s="120">
        <f>(幕後結果!$AJ$2+幕後結果!$AJ$4*幕後結果_最佳化!$V1388)*12/3</f>
        <v>-0.26503527566526763</v>
      </c>
      <c r="AI387" s="96">
        <f>(幕後結果!$AK$2+幕後結果!$AK$4*幕後結果_最佳化!$W1388)*12/3</f>
        <v>1.4622513673372755</v>
      </c>
      <c r="AJ387" s="56"/>
      <c r="AK387" s="56"/>
      <c r="AL387" s="56"/>
      <c r="AM387" s="104">
        <v>386</v>
      </c>
      <c r="AN387" s="124">
        <f t="shared" si="66"/>
        <v>0.16209485413347843</v>
      </c>
      <c r="AO387" s="124">
        <f t="shared" si="67"/>
        <v>1.8030298047963578E-2</v>
      </c>
      <c r="AP387" s="124">
        <f t="shared" si="68"/>
        <v>8.9546648823774812E-3</v>
      </c>
      <c r="AQ387" s="124">
        <f t="shared" si="69"/>
        <v>0.16312574305321548</v>
      </c>
      <c r="AR387" s="124">
        <f t="shared" si="70"/>
        <v>0.17609573371889692</v>
      </c>
      <c r="AS387" s="124">
        <f t="shared" si="71"/>
        <v>6.6009832437249699E-2</v>
      </c>
      <c r="AT387" s="124">
        <f t="shared" si="72"/>
        <v>1.2034321264827674E-2</v>
      </c>
      <c r="AU387" s="124">
        <f t="shared" si="73"/>
        <v>0.12257891899890427</v>
      </c>
      <c r="AV387" s="124">
        <f t="shared" si="74"/>
        <v>0.1178011686155802</v>
      </c>
      <c r="AW387" s="124">
        <f t="shared" si="75"/>
        <v>0.15327446484750643</v>
      </c>
      <c r="AX387" s="124">
        <f t="shared" si="76"/>
        <v>1.0000000000000002</v>
      </c>
      <c r="AY387" s="124">
        <f>SUMPRODUCT(AN387:AW387,幕後結果_最佳化!$Z$1005:$AI$1005)</f>
        <v>-0.19645886492460674</v>
      </c>
      <c r="AZ387" s="124">
        <f>(SUMPRODUCT(AN387:AW387,MMULT(AN387:AW387,幕後結果!$AB$9:$AK$18)))*252</f>
        <v>4.9190016687142117E-2</v>
      </c>
      <c r="BA387" s="124">
        <f t="shared" si="77"/>
        <v>0.22178822486133504</v>
      </c>
      <c r="BB387" s="119">
        <f t="shared" si="78"/>
        <v>-1.0792226010837911</v>
      </c>
      <c r="BC387" s="56"/>
      <c r="BD387" s="56"/>
    </row>
    <row r="388" spans="1:56">
      <c r="A388" s="91">
        <v>387</v>
      </c>
      <c r="B388" s="120">
        <v>0.3337236044775389</v>
      </c>
      <c r="C388" s="120">
        <v>0.10037247539264094</v>
      </c>
      <c r="D388" s="120">
        <v>0.79799414559920412</v>
      </c>
      <c r="E388" s="120">
        <v>0.75603152831283404</v>
      </c>
      <c r="F388" s="120">
        <v>0.27292235216106908</v>
      </c>
      <c r="G388" s="120">
        <v>0.45220217921903427</v>
      </c>
      <c r="H388" s="120">
        <v>0.33900927146540494</v>
      </c>
      <c r="I388" s="120">
        <v>0.47451016215600239</v>
      </c>
      <c r="J388" s="120">
        <v>0.58589692856852227</v>
      </c>
      <c r="K388" s="100">
        <v>0.90738571218712738</v>
      </c>
      <c r="L388" s="101"/>
      <c r="M388" s="102">
        <v>387</v>
      </c>
      <c r="N388" s="123">
        <v>-0.4296541934839388</v>
      </c>
      <c r="O388" s="123">
        <v>-1.2794320580450955</v>
      </c>
      <c r="P388" s="123">
        <v>0.83447794803799302</v>
      </c>
      <c r="Q388" s="123">
        <v>0.6935938631821793</v>
      </c>
      <c r="R388" s="123">
        <v>-0.60399840241267533</v>
      </c>
      <c r="S388" s="123">
        <v>-0.12009946216541895</v>
      </c>
      <c r="T388" s="123">
        <v>-0.41516851879691619</v>
      </c>
      <c r="U388" s="120">
        <v>-6.393708349695737E-2</v>
      </c>
      <c r="V388" s="120">
        <v>0.21700282564559945</v>
      </c>
      <c r="W388" s="94">
        <v>1.3248268848574414</v>
      </c>
      <c r="X388" s="56"/>
      <c r="Y388" s="95">
        <v>387</v>
      </c>
      <c r="Z388" s="120">
        <f>(幕後結果!$AB$2+幕後結果!$AB$4*幕後結果_最佳化!$N1389)*12/3</f>
        <v>-0.58172765938108428</v>
      </c>
      <c r="AA388" s="120">
        <f>(幕後結果!$AC$2+幕後結果!$AC$4*幕後結果_最佳化!$O1389)*12/3</f>
        <v>-0.1831076524200046</v>
      </c>
      <c r="AB388" s="120">
        <f>(幕後結果!$AD$2+幕後結果!$AD$4*幕後結果_最佳化!$P1389)*12/3</f>
        <v>-0.92508147958848352</v>
      </c>
      <c r="AC388" s="120">
        <f>(幕後結果!$AE$2+幕後結果!$AE$4*幕後結果_最佳化!$Q1389)*12/3</f>
        <v>0.92122239881722479</v>
      </c>
      <c r="AD388" s="120">
        <f>(幕後結果!$AF$2+幕後結果!$AF$4*幕後結果_最佳化!$R1389)*12/3</f>
        <v>-0.91343120343576167</v>
      </c>
      <c r="AE388" s="120">
        <f>(幕後結果!$AG$2+幕後結果!$AG$4*幕後結果_最佳化!$S1389)*12/3</f>
        <v>-1.3544874280353829</v>
      </c>
      <c r="AF388" s="120">
        <f>(幕後結果!$AH$2+幕後結果!$AH$4*幕後結果_最佳化!$T1389)*12/3</f>
        <v>-0.10109435131923022</v>
      </c>
      <c r="AG388" s="120">
        <f>(幕後結果!$AI$2+幕後結果!$AI$4*幕後結果_最佳化!$U1389)*12/3</f>
        <v>-0.37872924365477201</v>
      </c>
      <c r="AH388" s="120">
        <f>(幕後結果!$AJ$2+幕後結果!$AJ$4*幕後結果_最佳化!$V1389)*12/3</f>
        <v>-1.2375540342513913</v>
      </c>
      <c r="AI388" s="96">
        <f>(幕後結果!$AK$2+幕後結果!$AK$4*幕後結果_最佳化!$W1389)*12/3</f>
        <v>1.0009640578268493</v>
      </c>
      <c r="AJ388" s="56"/>
      <c r="AK388" s="56"/>
      <c r="AL388" s="56"/>
      <c r="AM388" s="104">
        <v>387</v>
      </c>
      <c r="AN388" s="124">
        <f t="shared" ref="AN388:AN451" si="79">B1389/SUM($B1389:$K1389)</f>
        <v>0.13457818010237965</v>
      </c>
      <c r="AO388" s="124">
        <f t="shared" ref="AO388:AO451" si="80">C1389/SUM($B1389:$K1389)</f>
        <v>0.14592258736449318</v>
      </c>
      <c r="AP388" s="124">
        <f t="shared" ref="AP388:AP451" si="81">D1389/SUM($B1389:$K1389)</f>
        <v>0.13670408438082121</v>
      </c>
      <c r="AQ388" s="124">
        <f t="shared" ref="AQ388:AQ451" si="82">E1389/SUM($B1389:$K1389)</f>
        <v>2.2499211335332728E-2</v>
      </c>
      <c r="AR388" s="124">
        <f t="shared" ref="AR388:AR451" si="83">F1389/SUM($B1389:$K1389)</f>
        <v>3.617718423477987E-2</v>
      </c>
      <c r="AS388" s="124">
        <f t="shared" ref="AS388:AS451" si="84">G1389/SUM($B1389:$K1389)</f>
        <v>2.0668439059332099E-2</v>
      </c>
      <c r="AT388" s="124">
        <f t="shared" ref="AT388:AT451" si="85">H1389/SUM($B1389:$K1389)</f>
        <v>0.13964448535967364</v>
      </c>
      <c r="AU388" s="124">
        <f t="shared" ref="AU388:AU451" si="86">I1389/SUM($B1389:$K1389)</f>
        <v>0.1511954886490505</v>
      </c>
      <c r="AV388" s="124">
        <f t="shared" ref="AV388:AV451" si="87">J1389/SUM($B1389:$K1389)</f>
        <v>0.13397065846863995</v>
      </c>
      <c r="AW388" s="124">
        <f t="shared" ref="AW388:AW451" si="88">K1389/SUM($B1389:$K1389)</f>
        <v>7.8639681045497234E-2</v>
      </c>
      <c r="AX388" s="124">
        <f t="shared" ref="AX388:AX451" si="89">SUM(AN388:AW388)</f>
        <v>1</v>
      </c>
      <c r="AY388" s="124">
        <f>SUMPRODUCT(AN388:AW388,幕後結果_最佳化!$Z$1005:$AI$1005)</f>
        <v>-0.10963117163041805</v>
      </c>
      <c r="AZ388" s="124">
        <f>(SUMPRODUCT(AN388:AW388,MMULT(AN388:AW388,幕後結果!$AB$9:$AK$18)))*252</f>
        <v>8.1070257216330155E-2</v>
      </c>
      <c r="BA388" s="124">
        <f t="shared" ref="BA388:BA451" si="90">AZ388^0.5</f>
        <v>0.28472839200952571</v>
      </c>
      <c r="BB388" s="119">
        <f t="shared" ref="BB388:BB451" si="91">(AY388-$BC$2)/$BA388</f>
        <v>-0.53570762843108055</v>
      </c>
      <c r="BC388" s="56"/>
      <c r="BD388" s="56"/>
    </row>
    <row r="389" spans="1:56">
      <c r="A389" s="91">
        <v>388</v>
      </c>
      <c r="B389" s="120">
        <v>0.99947369566621691</v>
      </c>
      <c r="C389" s="120">
        <v>0.76962127899598753</v>
      </c>
      <c r="D389" s="120">
        <v>3.3394594258297383E-2</v>
      </c>
      <c r="E389" s="120">
        <v>0.48565567655359287</v>
      </c>
      <c r="F389" s="120">
        <v>0.88025491380843013</v>
      </c>
      <c r="G389" s="120">
        <v>0.11577817928278789</v>
      </c>
      <c r="H389" s="120">
        <v>0.39559132510430972</v>
      </c>
      <c r="I389" s="120">
        <v>0.14829620702163271</v>
      </c>
      <c r="J389" s="120">
        <v>0.66622520221574089</v>
      </c>
      <c r="K389" s="100">
        <v>0.43646835277253837</v>
      </c>
      <c r="L389" s="101"/>
      <c r="M389" s="102">
        <v>388</v>
      </c>
      <c r="N389" s="123">
        <v>3.2760742955219171</v>
      </c>
      <c r="O389" s="123">
        <v>0.73760018658399584</v>
      </c>
      <c r="P389" s="123">
        <v>-1.8330899965491638</v>
      </c>
      <c r="Q389" s="123">
        <v>-3.59636376884266E-2</v>
      </c>
      <c r="R389" s="123">
        <v>1.1762620584748644</v>
      </c>
      <c r="S389" s="123">
        <v>-1.19635934676162</v>
      </c>
      <c r="T389" s="123">
        <v>-0.26477519034717456</v>
      </c>
      <c r="U389" s="120">
        <v>-1.0437687046246542</v>
      </c>
      <c r="V389" s="120">
        <v>0.42951346695966763</v>
      </c>
      <c r="W389" s="94">
        <v>-0.15992937867176357</v>
      </c>
      <c r="X389" s="56"/>
      <c r="Y389" s="95">
        <v>388</v>
      </c>
      <c r="Z389" s="120">
        <f>(幕後結果!$AB$2+幕後結果!$AB$4*幕後結果_最佳化!$N1390)*12/3</f>
        <v>4.0191210168984215</v>
      </c>
      <c r="AA389" s="120">
        <f>(幕後結果!$AC$2+幕後結果!$AC$4*幕後結果_最佳化!$O1390)*12/3</f>
        <v>4.342097229002408</v>
      </c>
      <c r="AB389" s="120">
        <f>(幕後結果!$AD$2+幕後結果!$AD$4*幕後結果_最佳化!$P1390)*12/3</f>
        <v>1.1389044968994866</v>
      </c>
      <c r="AC389" s="120">
        <f>(幕後結果!$AE$2+幕後結果!$AE$4*幕後結果_最佳化!$Q1390)*12/3</f>
        <v>1.4677767605620271</v>
      </c>
      <c r="AD389" s="120">
        <f>(幕後結果!$AF$2+幕後結果!$AF$4*幕後結果_最佳化!$R1390)*12/3</f>
        <v>0.64006964538297217</v>
      </c>
      <c r="AE389" s="120">
        <f>(幕後結果!$AG$2+幕後結果!$AG$4*幕後結果_最佳化!$S1390)*12/3</f>
        <v>-0.71472965313264758</v>
      </c>
      <c r="AF389" s="120">
        <f>(幕後結果!$AH$2+幕後結果!$AH$4*幕後結果_最佳化!$T1390)*12/3</f>
        <v>1.0086829204459027</v>
      </c>
      <c r="AG389" s="120">
        <f>(幕後結果!$AI$2+幕後結果!$AI$4*幕後結果_最佳化!$U1390)*12/3</f>
        <v>-0.65726523720895536</v>
      </c>
      <c r="AH389" s="120">
        <f>(幕後結果!$AJ$2+幕後結果!$AJ$4*幕後結果_最佳化!$V1390)*12/3</f>
        <v>-0.60513487557987222</v>
      </c>
      <c r="AI389" s="96">
        <f>(幕後結果!$AK$2+幕後結果!$AK$4*幕後結果_最佳化!$W1390)*12/3</f>
        <v>0.63048426991325945</v>
      </c>
      <c r="AJ389" s="56"/>
      <c r="AK389" s="56"/>
      <c r="AL389" s="56"/>
      <c r="AM389" s="104">
        <v>388</v>
      </c>
      <c r="AN389" s="124">
        <f t="shared" si="79"/>
        <v>6.5381829225769891E-2</v>
      </c>
      <c r="AO389" s="124">
        <f t="shared" si="80"/>
        <v>9.2652970678892346E-2</v>
      </c>
      <c r="AP389" s="124">
        <f t="shared" si="81"/>
        <v>8.2757346206733445E-2</v>
      </c>
      <c r="AQ389" s="124">
        <f t="shared" si="82"/>
        <v>0.13190490342503439</v>
      </c>
      <c r="AR389" s="124">
        <f t="shared" si="83"/>
        <v>0.13607498098608478</v>
      </c>
      <c r="AS389" s="124">
        <f t="shared" si="84"/>
        <v>0.10043734036116435</v>
      </c>
      <c r="AT389" s="124">
        <f t="shared" si="85"/>
        <v>0.11537966324116823</v>
      </c>
      <c r="AU389" s="124">
        <f t="shared" si="86"/>
        <v>0.11052024407196302</v>
      </c>
      <c r="AV389" s="124">
        <f t="shared" si="87"/>
        <v>8.1075873097157386E-2</v>
      </c>
      <c r="AW389" s="124">
        <f t="shared" si="88"/>
        <v>8.3814848706032188E-2</v>
      </c>
      <c r="AX389" s="124">
        <f t="shared" si="89"/>
        <v>1</v>
      </c>
      <c r="AY389" s="124">
        <f>SUMPRODUCT(AN389:AW389,幕後結果_最佳化!$Z$1005:$AI$1005)</f>
        <v>-0.10893184308992578</v>
      </c>
      <c r="AZ389" s="124">
        <f>(SUMPRODUCT(AN389:AW389,MMULT(AN389:AW389,幕後結果!$AB$9:$AK$18)))*252</f>
        <v>5.6949250737193743E-2</v>
      </c>
      <c r="BA389" s="124">
        <f t="shared" si="90"/>
        <v>0.23864042142351691</v>
      </c>
      <c r="BB389" s="119">
        <f t="shared" si="91"/>
        <v>-0.6362369048136598</v>
      </c>
      <c r="BC389" s="56"/>
      <c r="BD389" s="56"/>
    </row>
    <row r="390" spans="1:56">
      <c r="A390" s="91">
        <v>389</v>
      </c>
      <c r="B390" s="120">
        <v>0.63337887495956302</v>
      </c>
      <c r="C390" s="120">
        <v>0.45505499168022334</v>
      </c>
      <c r="D390" s="120">
        <v>0.20623442076157361</v>
      </c>
      <c r="E390" s="120">
        <v>0.53504230658537177</v>
      </c>
      <c r="F390" s="120">
        <v>6.772344553656362E-2</v>
      </c>
      <c r="G390" s="120">
        <v>0.57412531241915365</v>
      </c>
      <c r="H390" s="120">
        <v>0.69409884972025182</v>
      </c>
      <c r="I390" s="120">
        <v>1.3703318226384376E-2</v>
      </c>
      <c r="J390" s="120">
        <v>1.0140296041134533E-3</v>
      </c>
      <c r="K390" s="100">
        <v>0.41288806168074732</v>
      </c>
      <c r="L390" s="101"/>
      <c r="M390" s="102">
        <v>389</v>
      </c>
      <c r="N390" s="123">
        <v>0.34081580674348511</v>
      </c>
      <c r="O390" s="123">
        <v>-0.11289981454857069</v>
      </c>
      <c r="P390" s="123">
        <v>-0.81955674350949415</v>
      </c>
      <c r="Q390" s="123">
        <v>8.7951295234135085E-2</v>
      </c>
      <c r="R390" s="123">
        <v>-1.4929629286635544</v>
      </c>
      <c r="S390" s="123">
        <v>0.18688681756403461</v>
      </c>
      <c r="T390" s="123">
        <v>0.50750247454650954</v>
      </c>
      <c r="U390" s="120">
        <v>-2.2056768142190206</v>
      </c>
      <c r="V390" s="120">
        <v>-3.0860922063649867</v>
      </c>
      <c r="W390" s="94">
        <v>-0.22012202324159102</v>
      </c>
      <c r="X390" s="56"/>
      <c r="Y390" s="95">
        <v>389</v>
      </c>
      <c r="Z390" s="120">
        <f>(幕後結果!$AB$2+幕後結果!$AB$4*幕後結果_最佳化!$N1391)*12/3</f>
        <v>0.37484967519055595</v>
      </c>
      <c r="AA390" s="120">
        <f>(幕後結果!$AC$2+幕後結果!$AC$4*幕後結果_最佳化!$O1391)*12/3</f>
        <v>1.5293696259163916</v>
      </c>
      <c r="AB390" s="120">
        <f>(幕後結果!$AD$2+幕後結果!$AD$4*幕後結果_最佳化!$P1391)*12/3</f>
        <v>-1.3369306206044171</v>
      </c>
      <c r="AC390" s="120">
        <f>(幕後結果!$AE$2+幕後結果!$AE$4*幕後結果_最佳化!$Q1391)*12/3</f>
        <v>0.6671685541794744</v>
      </c>
      <c r="AD390" s="120">
        <f>(幕後結果!$AF$2+幕後結果!$AF$4*幕後結果_最佳化!$R1391)*12/3</f>
        <v>-1.3541369573065511</v>
      </c>
      <c r="AE390" s="120">
        <f>(幕後結果!$AG$2+幕後結果!$AG$4*幕後結果_最佳化!$S1391)*12/3</f>
        <v>-0.98137932565465358</v>
      </c>
      <c r="AF390" s="120">
        <f>(幕後結果!$AH$2+幕後結果!$AH$4*幕後結果_最佳化!$T1391)*12/3</f>
        <v>0.80996661541491743</v>
      </c>
      <c r="AG390" s="120">
        <f>(幕後結果!$AI$2+幕後結果!$AI$4*幕後結果_最佳化!$U1391)*12/3</f>
        <v>-1.3417148149405971</v>
      </c>
      <c r="AH390" s="120">
        <f>(幕後結果!$AJ$2+幕後結果!$AJ$4*幕後結果_最佳化!$V1391)*12/3</f>
        <v>-6.5873159055050294</v>
      </c>
      <c r="AI390" s="96">
        <f>(幕後結果!$AK$2+幕後結果!$AK$4*幕後結果_最佳化!$W1391)*12/3</f>
        <v>-0.3460759683680707</v>
      </c>
      <c r="AJ390" s="56"/>
      <c r="AK390" s="56"/>
      <c r="AL390" s="56"/>
      <c r="AM390" s="104">
        <v>389</v>
      </c>
      <c r="AN390" s="124">
        <f t="shared" si="79"/>
        <v>0.18081934590276616</v>
      </c>
      <c r="AO390" s="124">
        <f t="shared" si="80"/>
        <v>2.937351658801976E-2</v>
      </c>
      <c r="AP390" s="124">
        <f t="shared" si="81"/>
        <v>0.14384682336813917</v>
      </c>
      <c r="AQ390" s="124">
        <f t="shared" si="82"/>
        <v>0.16503221539630747</v>
      </c>
      <c r="AR390" s="124">
        <f t="shared" si="83"/>
        <v>0.1548989557669388</v>
      </c>
      <c r="AS390" s="124">
        <f t="shared" si="84"/>
        <v>4.9085987315125451E-2</v>
      </c>
      <c r="AT390" s="124">
        <f t="shared" si="85"/>
        <v>3.2913024167421985E-2</v>
      </c>
      <c r="AU390" s="124">
        <f t="shared" si="86"/>
        <v>0.13678061661065311</v>
      </c>
      <c r="AV390" s="124">
        <f t="shared" si="87"/>
        <v>7.0509439601953758E-2</v>
      </c>
      <c r="AW390" s="124">
        <f t="shared" si="88"/>
        <v>3.6740075282674318E-2</v>
      </c>
      <c r="AX390" s="124">
        <f t="shared" si="89"/>
        <v>1</v>
      </c>
      <c r="AY390" s="124">
        <f>SUMPRODUCT(AN390:AW390,幕後結果_最佳化!$Z$1005:$AI$1005)</f>
        <v>-0.26284087661626054</v>
      </c>
      <c r="AZ390" s="124">
        <f>(SUMPRODUCT(AN390:AW390,MMULT(AN390:AW390,幕後結果!$AB$9:$AK$18)))*252</f>
        <v>7.0407770999209834E-2</v>
      </c>
      <c r="BA390" s="124">
        <f t="shared" si="90"/>
        <v>0.26534462685196741</v>
      </c>
      <c r="BB390" s="119">
        <f t="shared" si="91"/>
        <v>-1.1522406925798792</v>
      </c>
      <c r="BC390" s="56"/>
      <c r="BD390" s="56"/>
    </row>
    <row r="391" spans="1:56">
      <c r="A391" s="91">
        <v>390</v>
      </c>
      <c r="B391" s="120">
        <v>2.6375894795622301E-2</v>
      </c>
      <c r="C391" s="120">
        <v>0.67106033365370021</v>
      </c>
      <c r="D391" s="120">
        <v>0.75685740891974995</v>
      </c>
      <c r="E391" s="120">
        <v>0.7414244878332954</v>
      </c>
      <c r="F391" s="120">
        <v>0.33999187970006961</v>
      </c>
      <c r="G391" s="120">
        <v>0.61390283026118952</v>
      </c>
      <c r="H391" s="120">
        <v>0.95811707587966621</v>
      </c>
      <c r="I391" s="120">
        <v>0.35220149113769583</v>
      </c>
      <c r="J391" s="120">
        <v>0.2849717958462139</v>
      </c>
      <c r="K391" s="100">
        <v>0.40666815276089174</v>
      </c>
      <c r="L391" s="101"/>
      <c r="M391" s="102">
        <v>390</v>
      </c>
      <c r="N391" s="123">
        <v>-1.9369472681606199</v>
      </c>
      <c r="O391" s="123">
        <v>0.44284295272845714</v>
      </c>
      <c r="P391" s="123">
        <v>0.69622939425970554</v>
      </c>
      <c r="Q391" s="123">
        <v>0.64774325228030727</v>
      </c>
      <c r="R391" s="123">
        <v>-0.41248529130844547</v>
      </c>
      <c r="S391" s="123">
        <v>0.28950580340437493</v>
      </c>
      <c r="T391" s="123">
        <v>1.7292416873433363</v>
      </c>
      <c r="U391" s="120">
        <v>-0.37938366052862316</v>
      </c>
      <c r="V391" s="120">
        <v>-0.5681345757343188</v>
      </c>
      <c r="W391" s="94">
        <v>-0.23612418761806581</v>
      </c>
      <c r="X391" s="56"/>
      <c r="Y391" s="95">
        <v>390</v>
      </c>
      <c r="Z391" s="120">
        <f>(幕後結果!$AB$2+幕後結果!$AB$4*幕後結果_最佳化!$N1392)*12/3</f>
        <v>-2.4531079744704649</v>
      </c>
      <c r="AA391" s="120">
        <f>(幕後結果!$AC$2+幕後結果!$AC$4*幕後結果_最佳化!$O1392)*12/3</f>
        <v>0.60222610289408196</v>
      </c>
      <c r="AB391" s="120">
        <f>(幕後結果!$AD$2+幕後結果!$AD$4*幕後結果_最佳化!$P1392)*12/3</f>
        <v>-1.9924948556064297</v>
      </c>
      <c r="AC391" s="120">
        <f>(幕後結果!$AE$2+幕後結果!$AE$4*幕後結果_最佳化!$Q1392)*12/3</f>
        <v>0.41925929166242765</v>
      </c>
      <c r="AD391" s="120">
        <f>(幕後結果!$AF$2+幕後結果!$AF$4*幕後結果_最佳化!$R1392)*12/3</f>
        <v>-0.75815541268858799</v>
      </c>
      <c r="AE391" s="120">
        <f>(幕後結果!$AG$2+幕後結果!$AG$4*幕後結果_最佳化!$S1392)*12/3</f>
        <v>-1.2632659390162304</v>
      </c>
      <c r="AF391" s="120">
        <f>(幕後結果!$AH$2+幕後結果!$AH$4*幕後結果_最佳化!$T1392)*12/3</f>
        <v>1.7121821427361084</v>
      </c>
      <c r="AG391" s="120">
        <f>(幕後結果!$AI$2+幕後結果!$AI$4*幕後結果_最佳化!$U1392)*12/3</f>
        <v>-0.41802920301933716</v>
      </c>
      <c r="AH391" s="120">
        <f>(幕後結果!$AJ$2+幕後結果!$AJ$4*幕後結果_最佳化!$V1392)*12/3</f>
        <v>-3.0034972173231886</v>
      </c>
      <c r="AI391" s="96">
        <f>(幕後結果!$AK$2+幕後結果!$AK$4*幕後結果_最佳化!$W1392)*12/3</f>
        <v>0.59356471076170125</v>
      </c>
      <c r="AJ391" s="56"/>
      <c r="AK391" s="56"/>
      <c r="AL391" s="56"/>
      <c r="AM391" s="104">
        <v>390</v>
      </c>
      <c r="AN391" s="124">
        <f t="shared" si="79"/>
        <v>6.8202357626156743E-2</v>
      </c>
      <c r="AO391" s="124">
        <f t="shared" si="80"/>
        <v>9.242739595465338E-2</v>
      </c>
      <c r="AP391" s="124">
        <f t="shared" si="81"/>
        <v>0.14250601879450925</v>
      </c>
      <c r="AQ391" s="124">
        <f t="shared" si="82"/>
        <v>0.12734379134319407</v>
      </c>
      <c r="AR391" s="124">
        <f t="shared" si="83"/>
        <v>0.13236279245163979</v>
      </c>
      <c r="AS391" s="124">
        <f t="shared" si="84"/>
        <v>8.5922677321836533E-2</v>
      </c>
      <c r="AT391" s="124">
        <f t="shared" si="85"/>
        <v>0.16604537723961005</v>
      </c>
      <c r="AU391" s="124">
        <f t="shared" si="86"/>
        <v>3.298219000724404E-2</v>
      </c>
      <c r="AV391" s="124">
        <f t="shared" si="87"/>
        <v>6.7051004267857289E-2</v>
      </c>
      <c r="AW391" s="124">
        <f t="shared" si="88"/>
        <v>8.5156394993298898E-2</v>
      </c>
      <c r="AX391" s="124">
        <f t="shared" si="89"/>
        <v>1</v>
      </c>
      <c r="AY391" s="124">
        <f>SUMPRODUCT(AN391:AW391,幕後結果_最佳化!$Z$1005:$AI$1005)</f>
        <v>-7.9067716870195565E-2</v>
      </c>
      <c r="AZ391" s="124">
        <f>(SUMPRODUCT(AN391:AW391,MMULT(AN391:AW391,幕後結果!$AB$9:$AK$18)))*252</f>
        <v>7.2446332559912549E-2</v>
      </c>
      <c r="BA391" s="124">
        <f t="shared" si="90"/>
        <v>0.26915856397282356</v>
      </c>
      <c r="BB391" s="119">
        <f t="shared" si="91"/>
        <v>-0.45314447762661719</v>
      </c>
      <c r="BC391" s="56"/>
      <c r="BD391" s="56"/>
    </row>
    <row r="392" spans="1:56">
      <c r="A392" s="91">
        <v>391</v>
      </c>
      <c r="B392" s="120">
        <v>0.14417417634614349</v>
      </c>
      <c r="C392" s="120">
        <v>0.20019445458257779</v>
      </c>
      <c r="D392" s="120">
        <v>0.2427071891992314</v>
      </c>
      <c r="E392" s="120">
        <v>0.88419497992281748</v>
      </c>
      <c r="F392" s="120">
        <v>0.98658744294963263</v>
      </c>
      <c r="G392" s="120">
        <v>0.96706939771508127</v>
      </c>
      <c r="H392" s="120">
        <v>0.20081644383469666</v>
      </c>
      <c r="I392" s="120">
        <v>0.51984233067926255</v>
      </c>
      <c r="J392" s="120">
        <v>0.2771240940666202</v>
      </c>
      <c r="K392" s="100">
        <v>0.19597553435381099</v>
      </c>
      <c r="L392" s="101"/>
      <c r="M392" s="102">
        <v>391</v>
      </c>
      <c r="N392" s="123">
        <v>-1.0617518526842595</v>
      </c>
      <c r="O392" s="123">
        <v>-0.84092686133837002</v>
      </c>
      <c r="P392" s="123">
        <v>-0.69762078677551986</v>
      </c>
      <c r="Q392" s="123">
        <v>1.1962217376732334</v>
      </c>
      <c r="R392" s="123">
        <v>2.2140532784115319</v>
      </c>
      <c r="S392" s="123">
        <v>1.8393671354461023</v>
      </c>
      <c r="T392" s="123">
        <v>-0.83870853499812936</v>
      </c>
      <c r="U392" s="120">
        <v>4.9757871628460938E-2</v>
      </c>
      <c r="V392" s="120">
        <v>-0.59140634787257629</v>
      </c>
      <c r="W392" s="94">
        <v>-0.8560844508380917</v>
      </c>
      <c r="X392" s="56"/>
      <c r="Y392" s="95">
        <v>391</v>
      </c>
      <c r="Z392" s="120">
        <f>(幕後結果!$AB$2+幕後結果!$AB$4*幕後結果_最佳化!$N1393)*12/3</f>
        <v>-1.3665087590323852</v>
      </c>
      <c r="AA392" s="120">
        <f>(幕後結果!$AC$2+幕後結果!$AC$4*幕後結果_最佳化!$O1393)*12/3</f>
        <v>-0.14680776799494311</v>
      </c>
      <c r="AB392" s="120">
        <f>(幕後結果!$AD$2+幕後結果!$AD$4*幕後結果_最佳化!$P1393)*12/3</f>
        <v>-3.0320415270003047</v>
      </c>
      <c r="AC392" s="120">
        <f>(幕後結果!$AE$2+幕後結果!$AE$4*幕後結果_最佳化!$Q1393)*12/3</f>
        <v>1.2118970895917933</v>
      </c>
      <c r="AD392" s="120">
        <f>(幕後結果!$AF$2+幕後結果!$AF$4*幕後結果_最佳化!$R1393)*12/3</f>
        <v>0.88994862451758383</v>
      </c>
      <c r="AE392" s="120">
        <f>(幕後結果!$AG$2+幕後結果!$AG$4*幕後結果_最佳化!$S1393)*12/3</f>
        <v>0.78946783843138169</v>
      </c>
      <c r="AF392" s="120">
        <f>(幕後結果!$AH$2+幕後結果!$AH$4*幕後結果_最佳化!$T1393)*12/3</f>
        <v>0.14515809749591169</v>
      </c>
      <c r="AG392" s="120">
        <f>(幕後結果!$AI$2+幕後結果!$AI$4*幕後結果_最佳化!$U1393)*12/3</f>
        <v>0.19168233098057783</v>
      </c>
      <c r="AH392" s="120">
        <f>(幕後結果!$AJ$2+幕後結果!$AJ$4*幕後結果_最佳化!$V1393)*12/3</f>
        <v>-1.6851465027074852</v>
      </c>
      <c r="AI392" s="96">
        <f>(幕後結果!$AK$2+幕後結果!$AK$4*幕後結果_最佳化!$W1393)*12/3</f>
        <v>0.41463504120080752</v>
      </c>
      <c r="AJ392" s="56"/>
      <c r="AK392" s="56"/>
      <c r="AL392" s="56"/>
      <c r="AM392" s="104">
        <v>391</v>
      </c>
      <c r="AN392" s="124">
        <f t="shared" si="79"/>
        <v>6.3405508329354959E-2</v>
      </c>
      <c r="AO392" s="124">
        <f t="shared" si="80"/>
        <v>0.17773410382819324</v>
      </c>
      <c r="AP392" s="124">
        <f t="shared" si="81"/>
        <v>1.8822490344476257E-4</v>
      </c>
      <c r="AQ392" s="124">
        <f t="shared" si="82"/>
        <v>4.8142333509527672E-2</v>
      </c>
      <c r="AR392" s="124">
        <f t="shared" si="83"/>
        <v>0.13511329468674207</v>
      </c>
      <c r="AS392" s="124">
        <f t="shared" si="84"/>
        <v>5.1122788544540824E-2</v>
      </c>
      <c r="AT392" s="124">
        <f t="shared" si="85"/>
        <v>0.17187720871772053</v>
      </c>
      <c r="AU392" s="124">
        <f t="shared" si="86"/>
        <v>2.5793002601745368E-2</v>
      </c>
      <c r="AV392" s="124">
        <f t="shared" si="87"/>
        <v>0.14106099286340337</v>
      </c>
      <c r="AW392" s="124">
        <f t="shared" si="88"/>
        <v>0.18556254201532724</v>
      </c>
      <c r="AX392" s="124">
        <f t="shared" si="89"/>
        <v>1</v>
      </c>
      <c r="AY392" s="124">
        <f>SUMPRODUCT(AN392:AW392,幕後結果_最佳化!$Z$1005:$AI$1005)</f>
        <v>9.9948322315821833E-2</v>
      </c>
      <c r="AZ392" s="124">
        <f>(SUMPRODUCT(AN392:AW392,MMULT(AN392:AW392,幕後結果!$AB$9:$AK$18)))*252</f>
        <v>5.9878826489151597E-2</v>
      </c>
      <c r="BA392" s="124">
        <f t="shared" si="90"/>
        <v>0.24470150487716988</v>
      </c>
      <c r="BB392" s="119">
        <f t="shared" si="91"/>
        <v>0.23313433378539192</v>
      </c>
      <c r="BC392" s="56"/>
      <c r="BD392" s="56"/>
    </row>
    <row r="393" spans="1:56">
      <c r="A393" s="91">
        <v>392</v>
      </c>
      <c r="B393" s="120">
        <v>7.742012704837542E-3</v>
      </c>
      <c r="C393" s="120">
        <v>0.40033685464936974</v>
      </c>
      <c r="D393" s="120">
        <v>0.58719694152844082</v>
      </c>
      <c r="E393" s="120">
        <v>0.27453669702078831</v>
      </c>
      <c r="F393" s="120">
        <v>5.2240662719103659E-2</v>
      </c>
      <c r="G393" s="120">
        <v>0.64947043886739109</v>
      </c>
      <c r="H393" s="120">
        <v>0.5471852368833261</v>
      </c>
      <c r="I393" s="120">
        <v>0.87364653210582865</v>
      </c>
      <c r="J393" s="120">
        <v>0.46455968719256413</v>
      </c>
      <c r="K393" s="100">
        <v>0.45148465805706817</v>
      </c>
      <c r="L393" s="101"/>
      <c r="M393" s="102">
        <v>392</v>
      </c>
      <c r="N393" s="123">
        <v>-2.420855629228015</v>
      </c>
      <c r="O393" s="123">
        <v>-0.25247529259580404</v>
      </c>
      <c r="P393" s="123">
        <v>0.22034032502456363</v>
      </c>
      <c r="Q393" s="123">
        <v>-0.59914920168561903</v>
      </c>
      <c r="R393" s="123">
        <v>-1.6235057956508683</v>
      </c>
      <c r="S393" s="123">
        <v>0.38389115505961524</v>
      </c>
      <c r="T393" s="123">
        <v>0.11855297094786285</v>
      </c>
      <c r="U393" s="120">
        <v>1.1437991660410627</v>
      </c>
      <c r="V393" s="120">
        <v>-8.8952859275140447E-2</v>
      </c>
      <c r="W393" s="94">
        <v>-0.12191123707449157</v>
      </c>
      <c r="X393" s="56"/>
      <c r="Y393" s="95">
        <v>392</v>
      </c>
      <c r="Z393" s="120">
        <f>(幕後結果!$AB$2+幕後結果!$AB$4*幕後結果_最佳化!$N1394)*12/3</f>
        <v>-3.0539045922104733</v>
      </c>
      <c r="AA393" s="120">
        <f>(幕後結果!$AC$2+幕後結果!$AC$4*幕後結果_最佳化!$O1394)*12/3</f>
        <v>-0.43476063217963556</v>
      </c>
      <c r="AB393" s="120">
        <f>(幕後結果!$AD$2+幕後結果!$AD$4*幕後結果_最佳化!$P1394)*12/3</f>
        <v>-3.3028324415942962</v>
      </c>
      <c r="AC393" s="120">
        <f>(幕後結果!$AE$2+幕後結果!$AE$4*幕後結果_最佳化!$Q1394)*12/3</f>
        <v>-0.79365758328412161</v>
      </c>
      <c r="AD393" s="120">
        <f>(幕後結果!$AF$2+幕後結果!$AF$4*幕後結果_最佳化!$R1394)*12/3</f>
        <v>-1.8634954105298267</v>
      </c>
      <c r="AE393" s="120">
        <f>(幕後結果!$AG$2+幕後結果!$AG$4*幕後結果_最佳化!$S1394)*12/3</f>
        <v>-1.7033919064248433</v>
      </c>
      <c r="AF393" s="120">
        <f>(幕後結果!$AH$2+幕後結果!$AH$4*幕後結果_最佳化!$T1394)*12/3</f>
        <v>-0.43019005462027166</v>
      </c>
      <c r="AG393" s="120">
        <f>(幕後結果!$AI$2+幕後結果!$AI$4*幕後結果_最佳化!$U1394)*12/3</f>
        <v>-8.2722464064697021E-2</v>
      </c>
      <c r="AH393" s="120">
        <f>(幕後結果!$AJ$2+幕後結果!$AJ$4*幕後結果_最佳化!$V1394)*12/3</f>
        <v>-2.9491441198507453</v>
      </c>
      <c r="AI393" s="96">
        <f>(幕後結果!$AK$2+幕後結果!$AK$4*幕後結果_最佳化!$W1394)*12/3</f>
        <v>0.40355234639942122</v>
      </c>
      <c r="AJ393" s="56"/>
      <c r="AK393" s="56"/>
      <c r="AL393" s="56"/>
      <c r="AM393" s="104">
        <v>392</v>
      </c>
      <c r="AN393" s="124">
        <f t="shared" si="79"/>
        <v>8.5117107456586336E-2</v>
      </c>
      <c r="AO393" s="124">
        <f t="shared" si="80"/>
        <v>4.2995575919740861E-2</v>
      </c>
      <c r="AP393" s="124">
        <f t="shared" si="81"/>
        <v>0.12903235858563808</v>
      </c>
      <c r="AQ393" s="124">
        <f t="shared" si="82"/>
        <v>0.10184568443119055</v>
      </c>
      <c r="AR393" s="124">
        <f t="shared" si="83"/>
        <v>6.4453179855656809E-2</v>
      </c>
      <c r="AS393" s="124">
        <f t="shared" si="84"/>
        <v>8.5175189296935738E-2</v>
      </c>
      <c r="AT393" s="124">
        <f t="shared" si="85"/>
        <v>0.11780523380792737</v>
      </c>
      <c r="AU393" s="124">
        <f t="shared" si="86"/>
        <v>0.14011424556622562</v>
      </c>
      <c r="AV393" s="124">
        <f t="shared" si="87"/>
        <v>8.9848769279451832E-2</v>
      </c>
      <c r="AW393" s="124">
        <f t="shared" si="88"/>
        <v>0.14361265580064661</v>
      </c>
      <c r="AX393" s="124">
        <f t="shared" si="89"/>
        <v>0.99999999999999989</v>
      </c>
      <c r="AY393" s="124">
        <f>SUMPRODUCT(AN393:AW393,幕後結果_最佳化!$Z$1005:$AI$1005)</f>
        <v>-0.16561452383289554</v>
      </c>
      <c r="AZ393" s="124">
        <f>(SUMPRODUCT(AN393:AW393,MMULT(AN393:AW393,幕後結果!$AB$9:$AK$18)))*252</f>
        <v>6.0211200824387745E-2</v>
      </c>
      <c r="BA393" s="124">
        <f t="shared" si="90"/>
        <v>0.24537970744213497</v>
      </c>
      <c r="BB393" s="119">
        <f t="shared" si="91"/>
        <v>-0.84976270453035352</v>
      </c>
      <c r="BC393" s="56"/>
      <c r="BD393" s="56"/>
    </row>
    <row r="394" spans="1:56">
      <c r="A394" s="91">
        <v>393</v>
      </c>
      <c r="B394" s="120">
        <v>0.81886314385651127</v>
      </c>
      <c r="C394" s="120">
        <v>0.22397958030098031</v>
      </c>
      <c r="D394" s="120">
        <v>0.48767044142003835</v>
      </c>
      <c r="E394" s="120">
        <v>0.55752201300033155</v>
      </c>
      <c r="F394" s="120">
        <v>0.51870141846178064</v>
      </c>
      <c r="G394" s="120">
        <v>0.37889028526438118</v>
      </c>
      <c r="H394" s="120">
        <v>0.36526566319353249</v>
      </c>
      <c r="I394" s="120">
        <v>0.97874469810266973</v>
      </c>
      <c r="J394" s="120">
        <v>0.91113244054169984</v>
      </c>
      <c r="K394" s="100">
        <v>0.29315328866122048</v>
      </c>
      <c r="L394" s="101"/>
      <c r="M394" s="102">
        <v>393</v>
      </c>
      <c r="N394" s="123">
        <v>0.91104111206767735</v>
      </c>
      <c r="O394" s="123">
        <v>-0.7588218040968796</v>
      </c>
      <c r="P394" s="123">
        <v>-3.0910541750771889E-2</v>
      </c>
      <c r="Q394" s="123">
        <v>0.14468957054845027</v>
      </c>
      <c r="R394" s="123">
        <v>4.6894686398717723E-2</v>
      </c>
      <c r="S394" s="123">
        <v>-0.30839659771382233</v>
      </c>
      <c r="T394" s="123">
        <v>-0.34441883461549078</v>
      </c>
      <c r="U394" s="120">
        <v>2.0284866565246178</v>
      </c>
      <c r="V394" s="120">
        <v>1.3477614550907941</v>
      </c>
      <c r="W394" s="94">
        <v>-0.54419603893220103</v>
      </c>
      <c r="X394" s="56"/>
      <c r="Y394" s="95">
        <v>393</v>
      </c>
      <c r="Z394" s="120">
        <f>(幕後結果!$AB$2+幕後結果!$AB$4*幕後結果_最佳化!$N1395)*12/3</f>
        <v>1.0828131293306362</v>
      </c>
      <c r="AA394" s="120">
        <f>(幕後結果!$AC$2+幕後結果!$AC$4*幕後結果_最佳化!$O1395)*12/3</f>
        <v>1.2380871063433685</v>
      </c>
      <c r="AB394" s="120">
        <f>(幕後結果!$AD$2+幕後結果!$AD$4*幕後結果_最佳化!$P1395)*12/3</f>
        <v>-0.16055079052005872</v>
      </c>
      <c r="AC394" s="120">
        <f>(幕後結果!$AE$2+幕後結果!$AE$4*幕後結果_最佳化!$Q1395)*12/3</f>
        <v>0.86914384797797839</v>
      </c>
      <c r="AD394" s="120">
        <f>(幕後結果!$AF$2+幕後結果!$AF$4*幕後結果_最佳化!$R1395)*12/3</f>
        <v>-0.42705452982175296</v>
      </c>
      <c r="AE394" s="120">
        <f>(幕後結果!$AG$2+幕後結果!$AG$4*幕後結果_最佳化!$S1395)*12/3</f>
        <v>-0.90878204587652378</v>
      </c>
      <c r="AF394" s="120">
        <f>(幕後結果!$AH$2+幕後結果!$AH$4*幕後結果_最佳化!$T1395)*12/3</f>
        <v>0.24276397116034518</v>
      </c>
      <c r="AG394" s="120">
        <f>(幕後結果!$AI$2+幕後結果!$AI$4*幕後結果_最佳化!$U1395)*12/3</f>
        <v>0.43617255558665091</v>
      </c>
      <c r="AH394" s="120">
        <f>(幕後結果!$AJ$2+幕後結果!$AJ$4*幕後結果_最佳化!$V1395)*12/3</f>
        <v>0.83493523165348105</v>
      </c>
      <c r="AI394" s="96">
        <f>(幕後結果!$AK$2+幕後結果!$AK$4*幕後結果_最佳化!$W1395)*12/3</f>
        <v>0.86483072900622948</v>
      </c>
      <c r="AJ394" s="56"/>
      <c r="AK394" s="56"/>
      <c r="AL394" s="56"/>
      <c r="AM394" s="104">
        <v>393</v>
      </c>
      <c r="AN394" s="124">
        <f t="shared" si="79"/>
        <v>9.7179873061834871E-2</v>
      </c>
      <c r="AO394" s="124">
        <f t="shared" si="80"/>
        <v>6.229673391602298E-2</v>
      </c>
      <c r="AP394" s="124">
        <f t="shared" si="81"/>
        <v>0.15231526529960362</v>
      </c>
      <c r="AQ394" s="124">
        <f t="shared" si="82"/>
        <v>0.15090991852580179</v>
      </c>
      <c r="AR394" s="124">
        <f t="shared" si="83"/>
        <v>3.4809211961780079E-2</v>
      </c>
      <c r="AS394" s="124">
        <f t="shared" si="84"/>
        <v>6.2536231042807935E-2</v>
      </c>
      <c r="AT394" s="124">
        <f t="shared" si="85"/>
        <v>8.4992163059078779E-2</v>
      </c>
      <c r="AU394" s="124">
        <f t="shared" si="86"/>
        <v>0.13674279316625451</v>
      </c>
      <c r="AV394" s="124">
        <f t="shared" si="87"/>
        <v>0.13076764123241724</v>
      </c>
      <c r="AW394" s="124">
        <f t="shared" si="88"/>
        <v>8.7450168734398037E-2</v>
      </c>
      <c r="AX394" s="124">
        <f t="shared" si="89"/>
        <v>0.99999999999999978</v>
      </c>
      <c r="AY394" s="124">
        <f>SUMPRODUCT(AN394:AW394,幕後結果_最佳化!$Z$1005:$AI$1005)</f>
        <v>-0.2219715094196919</v>
      </c>
      <c r="AZ394" s="124">
        <f>(SUMPRODUCT(AN394:AW394,MMULT(AN394:AW394,幕後結果!$AB$9:$AK$18)))*252</f>
        <v>7.2153306821334334E-2</v>
      </c>
      <c r="BA394" s="124">
        <f t="shared" si="90"/>
        <v>0.2686136757898494</v>
      </c>
      <c r="BB394" s="119">
        <f t="shared" si="91"/>
        <v>-0.98606859327190322</v>
      </c>
      <c r="BC394" s="56"/>
      <c r="BD394" s="56"/>
    </row>
    <row r="395" spans="1:56">
      <c r="A395" s="91">
        <v>394</v>
      </c>
      <c r="B395" s="120">
        <v>0.51608354221395469</v>
      </c>
      <c r="C395" s="120">
        <v>0.27691287722454638</v>
      </c>
      <c r="D395" s="120">
        <v>0.90508168259644628</v>
      </c>
      <c r="E395" s="120">
        <v>0.32839826335853872</v>
      </c>
      <c r="F395" s="120">
        <v>0.49522843900488733</v>
      </c>
      <c r="G395" s="120">
        <v>0.65643964882383399</v>
      </c>
      <c r="H395" s="120">
        <v>0.68836621364706141</v>
      </c>
      <c r="I395" s="120">
        <v>0.82613003618311609</v>
      </c>
      <c r="J395" s="120">
        <v>0.23441535216175247</v>
      </c>
      <c r="K395" s="100">
        <v>0.99342905163681072</v>
      </c>
      <c r="L395" s="101"/>
      <c r="M395" s="102">
        <v>394</v>
      </c>
      <c r="N395" s="123">
        <v>4.0326388918264122E-2</v>
      </c>
      <c r="O395" s="123">
        <v>-0.59203708623218743</v>
      </c>
      <c r="P395" s="123">
        <v>1.3110625414820762</v>
      </c>
      <c r="Q395" s="123">
        <v>-0.44434035831769808</v>
      </c>
      <c r="R395" s="123">
        <v>-1.1960814886230676E-2</v>
      </c>
      <c r="S395" s="123">
        <v>0.40276555582329016</v>
      </c>
      <c r="T395" s="123">
        <v>0.49122464104378166</v>
      </c>
      <c r="U395" s="120">
        <v>0.93898211379958452</v>
      </c>
      <c r="V395" s="120">
        <v>-0.72438288486495228</v>
      </c>
      <c r="W395" s="94">
        <v>2.4799007234635195</v>
      </c>
      <c r="X395" s="56"/>
      <c r="Y395" s="95">
        <v>394</v>
      </c>
      <c r="Z395" s="120">
        <f>(幕後結果!$AB$2+幕後結果!$AB$4*幕後結果_最佳化!$N1396)*12/3</f>
        <v>1.7769192294048303E-3</v>
      </c>
      <c r="AA395" s="120">
        <f>(幕後結果!$AC$2+幕後結果!$AC$4*幕後結果_最佳化!$O1396)*12/3</f>
        <v>0.83651776952991896</v>
      </c>
      <c r="AB395" s="120">
        <f>(幕後結果!$AD$2+幕後結果!$AD$4*幕後結果_最佳化!$P1396)*12/3</f>
        <v>0.36759730287765735</v>
      </c>
      <c r="AC395" s="120">
        <f>(幕後結果!$AE$2+幕後結果!$AE$4*幕後結果_最佳化!$Q1396)*12/3</f>
        <v>5.2007319610974323E-2</v>
      </c>
      <c r="AD395" s="120">
        <f>(幕後結果!$AF$2+幕後結果!$AF$4*幕後結果_最佳化!$R1396)*12/3</f>
        <v>-0.6500995797837098</v>
      </c>
      <c r="AE395" s="120">
        <f>(幕後結果!$AG$2+幕後結果!$AG$4*幕後結果_最佳化!$S1396)*12/3</f>
        <v>-0.25373071486457055</v>
      </c>
      <c r="AF395" s="120">
        <f>(幕後結果!$AH$2+幕後結果!$AH$4*幕後結果_最佳化!$T1396)*12/3</f>
        <v>0.82255564374719936</v>
      </c>
      <c r="AG395" s="120">
        <f>(幕後結果!$AI$2+幕後結果!$AI$4*幕後結果_最佳化!$U1396)*12/3</f>
        <v>1.6665808726973319E-4</v>
      </c>
      <c r="AH395" s="120">
        <f>(幕後結果!$AJ$2+幕後結果!$AJ$4*幕後結果_最佳化!$V1396)*12/3</f>
        <v>-1.8196021290830497</v>
      </c>
      <c r="AI395" s="96">
        <f>(幕後結果!$AK$2+幕後結果!$AK$4*幕後結果_最佳化!$W1396)*12/3</f>
        <v>2.0555009091586696</v>
      </c>
      <c r="AJ395" s="56"/>
      <c r="AK395" s="56"/>
      <c r="AL395" s="56"/>
      <c r="AM395" s="104">
        <v>394</v>
      </c>
      <c r="AN395" s="124">
        <f t="shared" si="79"/>
        <v>0.11138307452775439</v>
      </c>
      <c r="AO395" s="124">
        <f t="shared" si="80"/>
        <v>0.10416321383032483</v>
      </c>
      <c r="AP395" s="124">
        <f t="shared" si="81"/>
        <v>9.0113107460744649E-2</v>
      </c>
      <c r="AQ395" s="124">
        <f t="shared" si="82"/>
        <v>9.7879588589099398E-2</v>
      </c>
      <c r="AR395" s="124">
        <f t="shared" si="83"/>
        <v>1.2884193250408993E-2</v>
      </c>
      <c r="AS395" s="124">
        <f t="shared" si="84"/>
        <v>9.3725246820932528E-2</v>
      </c>
      <c r="AT395" s="124">
        <f t="shared" si="85"/>
        <v>0.19432075701646831</v>
      </c>
      <c r="AU395" s="124">
        <f t="shared" si="86"/>
        <v>0.13388556610791627</v>
      </c>
      <c r="AV395" s="124">
        <f t="shared" si="87"/>
        <v>5.4488028807628604E-2</v>
      </c>
      <c r="AW395" s="124">
        <f t="shared" si="88"/>
        <v>0.10715722358872198</v>
      </c>
      <c r="AX395" s="124">
        <f t="shared" si="89"/>
        <v>1</v>
      </c>
      <c r="AY395" s="124">
        <f>SUMPRODUCT(AN395:AW395,幕後結果_最佳化!$Z$1005:$AI$1005)</f>
        <v>3.1610062805787383E-2</v>
      </c>
      <c r="AZ395" s="124">
        <f>(SUMPRODUCT(AN395:AW395,MMULT(AN395:AW395,幕後結果!$AB$9:$AK$18)))*252</f>
        <v>6.5731565662081784E-2</v>
      </c>
      <c r="BA395" s="124">
        <f t="shared" si="90"/>
        <v>0.25638167965375719</v>
      </c>
      <c r="BB395" s="119">
        <f t="shared" si="91"/>
        <v>-4.4035662803440755E-2</v>
      </c>
      <c r="BC395" s="56"/>
      <c r="BD395" s="56"/>
    </row>
    <row r="396" spans="1:56">
      <c r="A396" s="91">
        <v>395</v>
      </c>
      <c r="B396" s="120">
        <v>0.83519585758951087</v>
      </c>
      <c r="C396" s="120">
        <v>5.0415791368085605E-2</v>
      </c>
      <c r="D396" s="120">
        <v>0.99849561632451067</v>
      </c>
      <c r="E396" s="120">
        <v>0.84519335581216448</v>
      </c>
      <c r="F396" s="120">
        <v>0.87130133796372444</v>
      </c>
      <c r="G396" s="120">
        <v>0.59206629192049864</v>
      </c>
      <c r="H396" s="120">
        <v>0.78505958720857949</v>
      </c>
      <c r="I396" s="120">
        <v>0.36942126008355181</v>
      </c>
      <c r="J396" s="120">
        <v>0.4106178706200776</v>
      </c>
      <c r="K396" s="100">
        <v>0.21105527870045848</v>
      </c>
      <c r="L396" s="101"/>
      <c r="M396" s="102">
        <v>395</v>
      </c>
      <c r="N396" s="123">
        <v>0.97490318756384209</v>
      </c>
      <c r="O396" s="123">
        <v>-1.6408354239260876</v>
      </c>
      <c r="P396" s="123">
        <v>2.9668407701730493</v>
      </c>
      <c r="Q396" s="123">
        <v>1.0160338061370309</v>
      </c>
      <c r="R396" s="123">
        <v>1.1325641658802297</v>
      </c>
      <c r="S396" s="123">
        <v>0.23286348191911924</v>
      </c>
      <c r="T396" s="123">
        <v>0.78939560200824643</v>
      </c>
      <c r="U396" s="120">
        <v>-0.33338654257747247</v>
      </c>
      <c r="V396" s="120">
        <v>-0.22595587267435149</v>
      </c>
      <c r="W396" s="94">
        <v>-0.8027650311658141</v>
      </c>
      <c r="X396" s="56"/>
      <c r="Y396" s="95">
        <v>395</v>
      </c>
      <c r="Z396" s="120">
        <f>(幕後結果!$AB$2+幕後結果!$AB$4*幕後結果_最佳化!$N1397)*12/3</f>
        <v>1.1621011145089069</v>
      </c>
      <c r="AA396" s="120">
        <f>(幕後結果!$AC$2+幕後結果!$AC$4*幕後結果_最佳化!$O1397)*12/3</f>
        <v>0.36928179010179796</v>
      </c>
      <c r="AB396" s="120">
        <f>(幕後結果!$AD$2+幕後結果!$AD$4*幕後結果_最佳化!$P1397)*12/3</f>
        <v>2.6796437721976254</v>
      </c>
      <c r="AC396" s="120">
        <f>(幕後結果!$AE$2+幕後結果!$AE$4*幕後結果_最佳化!$Q1397)*12/3</f>
        <v>1.5634551790147224</v>
      </c>
      <c r="AD396" s="120">
        <f>(幕後結果!$AF$2+幕後結果!$AF$4*幕後結果_最佳化!$R1397)*12/3</f>
        <v>0.29644944005990709</v>
      </c>
      <c r="AE396" s="120">
        <f>(幕後結果!$AG$2+幕後結果!$AG$4*幕後結果_最佳化!$S1397)*12/3</f>
        <v>0.20085337406671666</v>
      </c>
      <c r="AF396" s="120">
        <f>(幕後結果!$AH$2+幕後結果!$AH$4*幕後結果_最佳化!$T1397)*12/3</f>
        <v>1.7674452824631806</v>
      </c>
      <c r="AG396" s="120">
        <f>(幕後結果!$AI$2+幕後結果!$AI$4*幕後結果_最佳化!$U1397)*12/3</f>
        <v>-0.27252785645499322</v>
      </c>
      <c r="AH396" s="120">
        <f>(幕後結果!$AJ$2+幕後結果!$AJ$4*幕後結果_最佳化!$V1397)*12/3</f>
        <v>0.2654639677749453</v>
      </c>
      <c r="AI396" s="96">
        <f>(幕後結果!$AK$2+幕後結果!$AK$4*幕後結果_最佳化!$W1397)*12/3</f>
        <v>0.65530804925725461</v>
      </c>
      <c r="AJ396" s="56"/>
      <c r="AK396" s="56"/>
      <c r="AL396" s="56"/>
      <c r="AM396" s="104">
        <v>395</v>
      </c>
      <c r="AN396" s="124">
        <f t="shared" si="79"/>
        <v>0.16188339812558072</v>
      </c>
      <c r="AO396" s="124">
        <f t="shared" si="80"/>
        <v>4.2199955581327157E-2</v>
      </c>
      <c r="AP396" s="124">
        <f t="shared" si="81"/>
        <v>9.5329514535325968E-2</v>
      </c>
      <c r="AQ396" s="124">
        <f t="shared" si="82"/>
        <v>0.15746784567801106</v>
      </c>
      <c r="AR396" s="124">
        <f t="shared" si="83"/>
        <v>0.15030377307381609</v>
      </c>
      <c r="AS396" s="124">
        <f t="shared" si="84"/>
        <v>8.6407841523371637E-2</v>
      </c>
      <c r="AT396" s="124">
        <f t="shared" si="85"/>
        <v>8.2590613909005697E-2</v>
      </c>
      <c r="AU396" s="124">
        <f t="shared" si="86"/>
        <v>0.11928121456511215</v>
      </c>
      <c r="AV396" s="124">
        <f t="shared" si="87"/>
        <v>5.1104952140317642E-2</v>
      </c>
      <c r="AW396" s="124">
        <f t="shared" si="88"/>
        <v>5.3430890868131818E-2</v>
      </c>
      <c r="AX396" s="124">
        <f t="shared" si="89"/>
        <v>0.99999999999999989</v>
      </c>
      <c r="AY396" s="124">
        <f>SUMPRODUCT(AN396:AW396,幕後結果_最佳化!$Z$1005:$AI$1005)</f>
        <v>-0.16817038945091728</v>
      </c>
      <c r="AZ396" s="124">
        <f>(SUMPRODUCT(AN396:AW396,MMULT(AN396:AW396,幕後結果!$AB$9:$AK$18)))*252</f>
        <v>6.207966406925329E-2</v>
      </c>
      <c r="BA396" s="124">
        <f t="shared" si="90"/>
        <v>0.24915790990705733</v>
      </c>
      <c r="BB396" s="119">
        <f t="shared" si="91"/>
        <v>-0.84713501381373868</v>
      </c>
      <c r="BC396" s="56"/>
      <c r="BD396" s="56"/>
    </row>
    <row r="397" spans="1:56">
      <c r="A397" s="91">
        <v>396</v>
      </c>
      <c r="B397" s="120">
        <v>6.2736621290756078E-2</v>
      </c>
      <c r="C397" s="120">
        <v>0.37320183577484944</v>
      </c>
      <c r="D397" s="120">
        <v>0.74497019582195056</v>
      </c>
      <c r="E397" s="120">
        <v>0.53052522320661755</v>
      </c>
      <c r="F397" s="120">
        <v>0.69779898578454791</v>
      </c>
      <c r="G397" s="120">
        <v>6.3554123901631732E-2</v>
      </c>
      <c r="H397" s="120">
        <v>0.72435035879147591</v>
      </c>
      <c r="I397" s="120">
        <v>0.16273100144732533</v>
      </c>
      <c r="J397" s="120">
        <v>0.5829485573695572</v>
      </c>
      <c r="K397" s="100">
        <v>0.92549678499083021</v>
      </c>
      <c r="L397" s="101"/>
      <c r="M397" s="102">
        <v>396</v>
      </c>
      <c r="N397" s="123">
        <v>-1.5321993756275907</v>
      </c>
      <c r="O397" s="123">
        <v>-0.32338502179212819</v>
      </c>
      <c r="P397" s="123">
        <v>0.6587448794221813</v>
      </c>
      <c r="Q397" s="123">
        <v>7.6590202178843256E-2</v>
      </c>
      <c r="R397" s="123">
        <v>0.51808060965877889</v>
      </c>
      <c r="S397" s="123">
        <v>-1.5256050736885869</v>
      </c>
      <c r="T397" s="123">
        <v>0.59581431073314894</v>
      </c>
      <c r="U397" s="120">
        <v>-0.98329554337519431</v>
      </c>
      <c r="V397" s="120">
        <v>0.20944241405949934</v>
      </c>
      <c r="W397" s="94">
        <v>1.443049846512638</v>
      </c>
      <c r="X397" s="56"/>
      <c r="Y397" s="95">
        <v>396</v>
      </c>
      <c r="Z397" s="120">
        <f>(幕後結果!$AB$2+幕後結果!$AB$4*幕後結果_最佳化!$N1398)*12/3</f>
        <v>-1.9505930678570345</v>
      </c>
      <c r="AA397" s="120">
        <f>(幕後結果!$AC$2+幕後結果!$AC$4*幕後結果_最佳化!$O1398)*12/3</f>
        <v>7.7646465919128937E-2</v>
      </c>
      <c r="AB397" s="120">
        <f>(幕後結果!$AD$2+幕後結果!$AD$4*幕後結果_最佳化!$P1398)*12/3</f>
        <v>-1.9095423227183488</v>
      </c>
      <c r="AC397" s="120">
        <f>(幕後結果!$AE$2+幕後結果!$AE$4*幕後結果_最佳化!$Q1398)*12/3</f>
        <v>5.006263742430489E-2</v>
      </c>
      <c r="AD397" s="120">
        <f>(幕後結果!$AF$2+幕後結果!$AF$4*幕後結果_最佳化!$R1398)*12/3</f>
        <v>-0.3509763931905156</v>
      </c>
      <c r="AE397" s="120">
        <f>(幕後結果!$AG$2+幕後結果!$AG$4*幕後結果_最佳化!$S1398)*12/3</f>
        <v>-2.8503789876782659</v>
      </c>
      <c r="AF397" s="120">
        <f>(幕後結果!$AH$2+幕後結果!$AH$4*幕後結果_最佳化!$T1398)*12/3</f>
        <v>0.24702256319111218</v>
      </c>
      <c r="AG397" s="120">
        <f>(幕後結果!$AI$2+幕後結果!$AI$4*幕後結果_最佳化!$U1398)*12/3</f>
        <v>-0.72585954607044767</v>
      </c>
      <c r="AH397" s="120">
        <f>(幕後結果!$AJ$2+幕後結果!$AJ$4*幕後結果_最佳化!$V1398)*12/3</f>
        <v>-2.0683152899148634</v>
      </c>
      <c r="AI397" s="96">
        <f>(幕後結果!$AK$2+幕後結果!$AK$4*幕後結果_最佳化!$W1398)*12/3</f>
        <v>1.1714872150013613</v>
      </c>
      <c r="AJ397" s="56"/>
      <c r="AK397" s="56"/>
      <c r="AL397" s="56"/>
      <c r="AM397" s="104">
        <v>396</v>
      </c>
      <c r="AN397" s="124">
        <f t="shared" si="79"/>
        <v>0.11212857036033877</v>
      </c>
      <c r="AO397" s="124">
        <f t="shared" si="80"/>
        <v>9.9655988158824566E-2</v>
      </c>
      <c r="AP397" s="124">
        <f t="shared" si="81"/>
        <v>1.973923952059083E-2</v>
      </c>
      <c r="AQ397" s="124">
        <f t="shared" si="82"/>
        <v>0.13102547147684057</v>
      </c>
      <c r="AR397" s="124">
        <f t="shared" si="83"/>
        <v>5.9939390568625593E-2</v>
      </c>
      <c r="AS397" s="124">
        <f t="shared" si="84"/>
        <v>8.2706713515532937E-2</v>
      </c>
      <c r="AT397" s="124">
        <f t="shared" si="85"/>
        <v>0.19709706680800068</v>
      </c>
      <c r="AU397" s="124">
        <f t="shared" si="86"/>
        <v>0.12466019761005634</v>
      </c>
      <c r="AV397" s="124">
        <f t="shared" si="87"/>
        <v>9.6120946508157917E-2</v>
      </c>
      <c r="AW397" s="124">
        <f t="shared" si="88"/>
        <v>7.6926415473031806E-2</v>
      </c>
      <c r="AX397" s="124">
        <f t="shared" si="89"/>
        <v>1</v>
      </c>
      <c r="AY397" s="124">
        <f>SUMPRODUCT(AN397:AW397,幕後結果_最佳化!$Z$1005:$AI$1005)</f>
        <v>1.0232670611857661E-3</v>
      </c>
      <c r="AZ397" s="124">
        <f>(SUMPRODUCT(AN397:AW397,MMULT(AN397:AW397,幕後結果!$AB$9:$AK$18)))*252</f>
        <v>5.8279118790964785E-2</v>
      </c>
      <c r="BA397" s="124">
        <f t="shared" si="90"/>
        <v>0.24141068491465903</v>
      </c>
      <c r="BB397" s="119">
        <f t="shared" si="91"/>
        <v>-0.17346677490111118</v>
      </c>
      <c r="BC397" s="56"/>
      <c r="BD397" s="56"/>
    </row>
    <row r="398" spans="1:56">
      <c r="A398" s="91">
        <v>397</v>
      </c>
      <c r="B398" s="120">
        <v>0.21709531253041936</v>
      </c>
      <c r="C398" s="120">
        <v>0.34139543667511174</v>
      </c>
      <c r="D398" s="120">
        <v>0.60215010881127951</v>
      </c>
      <c r="E398" s="120">
        <v>2.0393248209419346E-2</v>
      </c>
      <c r="F398" s="120">
        <v>0.84421884194688701</v>
      </c>
      <c r="G398" s="120">
        <v>0.78349991721047396</v>
      </c>
      <c r="H398" s="120">
        <v>0.90991068699932742</v>
      </c>
      <c r="I398" s="120">
        <v>0.84012225613020797</v>
      </c>
      <c r="J398" s="120">
        <v>0.33530567084248575</v>
      </c>
      <c r="K398" s="100">
        <v>0.46561979138272847</v>
      </c>
      <c r="L398" s="101"/>
      <c r="M398" s="102">
        <v>397</v>
      </c>
      <c r="N398" s="123">
        <v>-0.78204075083054148</v>
      </c>
      <c r="O398" s="123">
        <v>-0.40865770946941843</v>
      </c>
      <c r="P398" s="123">
        <v>0.25891635050327894</v>
      </c>
      <c r="Q398" s="123">
        <v>-2.0456938986313422</v>
      </c>
      <c r="R398" s="123">
        <v>1.0119492568256576</v>
      </c>
      <c r="S398" s="123">
        <v>0.78406807722577299</v>
      </c>
      <c r="T398" s="123">
        <v>1.34020524770292</v>
      </c>
      <c r="U398" s="120">
        <v>0.99496047584976988</v>
      </c>
      <c r="V398" s="120">
        <v>-0.42530912604641863</v>
      </c>
      <c r="W398" s="94">
        <v>-8.6285351611565364E-2</v>
      </c>
      <c r="X398" s="56"/>
      <c r="Y398" s="95">
        <v>397</v>
      </c>
      <c r="Z398" s="120">
        <f>(幕後結果!$AB$2+幕後結果!$AB$4*幕後結果_最佳化!$N1399)*12/3</f>
        <v>-1.0192333295122904</v>
      </c>
      <c r="AA398" s="120">
        <f>(幕後結果!$AC$2+幕後結果!$AC$4*幕後結果_最佳化!$O1399)*12/3</f>
        <v>0.4839482325174207</v>
      </c>
      <c r="AB398" s="120">
        <f>(幕後結果!$AD$2+幕後結果!$AD$4*幕後結果_最佳化!$P1399)*12/3</f>
        <v>-1.5492515906218618</v>
      </c>
      <c r="AC398" s="120">
        <f>(幕後結果!$AE$2+幕後結果!$AE$4*幕後結果_最佳化!$Q1399)*12/3</f>
        <v>-1.5605520959435217</v>
      </c>
      <c r="AD398" s="120">
        <f>(幕後結果!$AF$2+幕後結果!$AF$4*幕後結果_最佳化!$R1399)*12/3</f>
        <v>-0.39637824421700191</v>
      </c>
      <c r="AE398" s="120">
        <f>(幕後結果!$AG$2+幕後結果!$AG$4*幕後結果_最佳化!$S1399)*12/3</f>
        <v>-3.9198211348456802E-3</v>
      </c>
      <c r="AF398" s="120">
        <f>(幕後結果!$AH$2+幕後結果!$AH$4*幕後結果_最佳化!$T1399)*12/3</f>
        <v>0.97720019845050032</v>
      </c>
      <c r="AG398" s="120">
        <f>(幕後結果!$AI$2+幕後結果!$AI$4*幕後結果_最佳化!$U1399)*12/3</f>
        <v>-2.0191028862854343E-2</v>
      </c>
      <c r="AH398" s="120">
        <f>(幕後結果!$AJ$2+幕後結果!$AJ$4*幕後結果_最佳化!$V1399)*12/3</f>
        <v>-1.7520297252079378</v>
      </c>
      <c r="AI398" s="96">
        <f>(幕後結果!$AK$2+幕後結果!$AK$4*幕後結果_最佳化!$W1399)*12/3</f>
        <v>0.9746451017059915</v>
      </c>
      <c r="AJ398" s="56"/>
      <c r="AK398" s="56"/>
      <c r="AL398" s="56"/>
      <c r="AM398" s="104">
        <v>397</v>
      </c>
      <c r="AN398" s="124">
        <f t="shared" si="79"/>
        <v>0.15252570961474668</v>
      </c>
      <c r="AO398" s="124">
        <f t="shared" si="80"/>
        <v>4.2294239028977616E-2</v>
      </c>
      <c r="AP398" s="124">
        <f t="shared" si="81"/>
        <v>0.10973145285697258</v>
      </c>
      <c r="AQ398" s="124">
        <f t="shared" si="82"/>
        <v>7.6335386144782844E-2</v>
      </c>
      <c r="AR398" s="124">
        <f t="shared" si="83"/>
        <v>0.18197415523380106</v>
      </c>
      <c r="AS398" s="124">
        <f t="shared" si="84"/>
        <v>3.3336203981131352E-2</v>
      </c>
      <c r="AT398" s="124">
        <f t="shared" si="85"/>
        <v>8.4611868193886539E-2</v>
      </c>
      <c r="AU398" s="124">
        <f t="shared" si="86"/>
        <v>0.10778775373724578</v>
      </c>
      <c r="AV398" s="124">
        <f t="shared" si="87"/>
        <v>0.14696591606292897</v>
      </c>
      <c r="AW398" s="124">
        <f t="shared" si="88"/>
        <v>6.4437315145526558E-2</v>
      </c>
      <c r="AX398" s="124">
        <f t="shared" si="89"/>
        <v>1</v>
      </c>
      <c r="AY398" s="124">
        <f>SUMPRODUCT(AN398:AW398,幕後結果_最佳化!$Z$1005:$AI$1005)</f>
        <v>-0.32939934787008018</v>
      </c>
      <c r="AZ398" s="124">
        <f>(SUMPRODUCT(AN398:AW398,MMULT(AN398:AW398,幕後結果!$AB$9:$AK$18)))*252</f>
        <v>6.8773251361899754E-2</v>
      </c>
      <c r="BA398" s="124">
        <f t="shared" si="90"/>
        <v>0.26224654690176524</v>
      </c>
      <c r="BB398" s="119">
        <f t="shared" si="91"/>
        <v>-1.4196539564333692</v>
      </c>
      <c r="BC398" s="56"/>
      <c r="BD398" s="56"/>
    </row>
    <row r="399" spans="1:56">
      <c r="A399" s="91">
        <v>398</v>
      </c>
      <c r="B399" s="120">
        <v>0.83650000808732461</v>
      </c>
      <c r="C399" s="120">
        <v>0.35181343195377157</v>
      </c>
      <c r="D399" s="120">
        <v>0.69801961076051922</v>
      </c>
      <c r="E399" s="120">
        <v>0.43177489957983828</v>
      </c>
      <c r="F399" s="120">
        <v>9.3525491100667768E-2</v>
      </c>
      <c r="G399" s="120">
        <v>0.15279365880463636</v>
      </c>
      <c r="H399" s="120">
        <v>0.9294296489276177</v>
      </c>
      <c r="I399" s="120">
        <v>0.9247988415475592</v>
      </c>
      <c r="J399" s="120">
        <v>0.63057518953030245</v>
      </c>
      <c r="K399" s="100">
        <v>0.53918341495015576</v>
      </c>
      <c r="L399" s="101"/>
      <c r="M399" s="102">
        <v>398</v>
      </c>
      <c r="N399" s="123">
        <v>0.9801745115147863</v>
      </c>
      <c r="O399" s="123">
        <v>-0.38042917135966603</v>
      </c>
      <c r="P399" s="123">
        <v>0.5187131667827044</v>
      </c>
      <c r="Q399" s="123">
        <v>-0.1718571951238175</v>
      </c>
      <c r="R399" s="123">
        <v>-1.3193534326446632</v>
      </c>
      <c r="S399" s="123">
        <v>-1.0245251084391571</v>
      </c>
      <c r="T399" s="123">
        <v>1.4715564166868476</v>
      </c>
      <c r="U399" s="120">
        <v>1.4381118640731003</v>
      </c>
      <c r="V399" s="120">
        <v>0.33337713451878315</v>
      </c>
      <c r="W399" s="94">
        <v>9.83767069613838E-2</v>
      </c>
      <c r="X399" s="56"/>
      <c r="Y399" s="95">
        <v>398</v>
      </c>
      <c r="Z399" s="120">
        <f>(幕後結果!$AB$2+幕後結果!$AB$4*幕後結果_最佳化!$N1400)*12/3</f>
        <v>1.16864572885232</v>
      </c>
      <c r="AA399" s="120">
        <f>(幕後結果!$AC$2+幕後結果!$AC$4*幕後結果_最佳化!$O1400)*12/3</f>
        <v>1.6744286063705551</v>
      </c>
      <c r="AB399" s="120">
        <f>(幕後結果!$AD$2+幕後結果!$AD$4*幕後結果_最佳化!$P1400)*12/3</f>
        <v>0.64587360547524053</v>
      </c>
      <c r="AC399" s="120">
        <f>(幕後結果!$AE$2+幕後結果!$AE$4*幕後結果_最佳化!$Q1400)*12/3</f>
        <v>0.59488974490441737</v>
      </c>
      <c r="AD399" s="120">
        <f>(幕後結果!$AF$2+幕後結果!$AF$4*幕後結果_最佳化!$R1400)*12/3</f>
        <v>-1.2705747233138356</v>
      </c>
      <c r="AE399" s="120">
        <f>(幕後結果!$AG$2+幕後結果!$AG$4*幕後結果_最佳化!$S1400)*12/3</f>
        <v>-1.7436846373251431</v>
      </c>
      <c r="AF399" s="120">
        <f>(幕後結果!$AH$2+幕後結果!$AH$4*幕後結果_最佳化!$T1400)*12/3</f>
        <v>1.5575750538832251</v>
      </c>
      <c r="AG399" s="120">
        <f>(幕後結果!$AI$2+幕後結果!$AI$4*幕後結果_最佳化!$U1400)*12/3</f>
        <v>-5.6630980074946824E-2</v>
      </c>
      <c r="AH399" s="120">
        <f>(幕後結果!$AJ$2+幕後結果!$AJ$4*幕後結果_最佳化!$V1400)*12/3</f>
        <v>-1.0100978305960195</v>
      </c>
      <c r="AI399" s="96">
        <f>(幕後結果!$AK$2+幕後結果!$AK$4*幕後結果_最佳化!$W1400)*12/3</f>
        <v>1.0165220899048923</v>
      </c>
      <c r="AJ399" s="56"/>
      <c r="AK399" s="56"/>
      <c r="AL399" s="56"/>
      <c r="AM399" s="104">
        <v>398</v>
      </c>
      <c r="AN399" s="124">
        <f t="shared" si="79"/>
        <v>9.9873481155768468E-2</v>
      </c>
      <c r="AO399" s="124">
        <f t="shared" si="80"/>
        <v>0.10246318853614848</v>
      </c>
      <c r="AP399" s="124">
        <f t="shared" si="81"/>
        <v>0.10201428255943244</v>
      </c>
      <c r="AQ399" s="124">
        <f t="shared" si="82"/>
        <v>0.10780831710822086</v>
      </c>
      <c r="AR399" s="124">
        <f t="shared" si="83"/>
        <v>8.5576026601509578E-2</v>
      </c>
      <c r="AS399" s="124">
        <f t="shared" si="84"/>
        <v>0.11024968332934929</v>
      </c>
      <c r="AT399" s="124">
        <f t="shared" si="85"/>
        <v>0.11588263952347554</v>
      </c>
      <c r="AU399" s="124">
        <f t="shared" si="86"/>
        <v>0.1111841323979713</v>
      </c>
      <c r="AV399" s="124">
        <f t="shared" si="87"/>
        <v>9.9302607182713484E-2</v>
      </c>
      <c r="AW399" s="124">
        <f t="shared" si="88"/>
        <v>6.5645641605410587E-2</v>
      </c>
      <c r="AX399" s="124">
        <f t="shared" si="89"/>
        <v>1</v>
      </c>
      <c r="AY399" s="124">
        <f>SUMPRODUCT(AN399:AW399,幕後結果_最佳化!$Z$1005:$AI$1005)</f>
        <v>-0.15258259992393169</v>
      </c>
      <c r="AZ399" s="124">
        <f>(SUMPRODUCT(AN399:AW399,MMULT(AN399:AW399,幕後結果!$AB$9:$AK$18)))*252</f>
        <v>6.7533465528200595E-2</v>
      </c>
      <c r="BA399" s="124">
        <f t="shared" si="90"/>
        <v>0.25987201759366202</v>
      </c>
      <c r="BB399" s="119">
        <f t="shared" si="91"/>
        <v>-0.75222642950958207</v>
      </c>
      <c r="BC399" s="56"/>
      <c r="BD399" s="56"/>
    </row>
    <row r="400" spans="1:56">
      <c r="A400" s="91">
        <v>399</v>
      </c>
      <c r="B400" s="120">
        <v>2.2731589877555081E-2</v>
      </c>
      <c r="C400" s="120">
        <v>6.2916860394498508E-2</v>
      </c>
      <c r="D400" s="120">
        <v>0.81716637793163538</v>
      </c>
      <c r="E400" s="120">
        <v>0.11888868884971249</v>
      </c>
      <c r="F400" s="120">
        <v>0.56888561446577435</v>
      </c>
      <c r="G400" s="120">
        <v>0.83266769259369311</v>
      </c>
      <c r="H400" s="120">
        <v>5.3607599911409842E-2</v>
      </c>
      <c r="I400" s="120">
        <v>0.22323641165009578</v>
      </c>
      <c r="J400" s="120">
        <v>1.8408804555635427E-2</v>
      </c>
      <c r="K400" s="100">
        <v>2.5739254706696357E-2</v>
      </c>
      <c r="L400" s="101"/>
      <c r="M400" s="102">
        <v>399</v>
      </c>
      <c r="N400" s="123">
        <v>-2.0003435471337427</v>
      </c>
      <c r="O400" s="123">
        <v>-1.5307397689744446</v>
      </c>
      <c r="P400" s="123">
        <v>0.90461904138739657</v>
      </c>
      <c r="Q400" s="123">
        <v>-1.1805604631913782</v>
      </c>
      <c r="R400" s="123">
        <v>0.1735377330970227</v>
      </c>
      <c r="S400" s="123">
        <v>0.96476083888628839</v>
      </c>
      <c r="T400" s="123">
        <v>-1.6108372498848667</v>
      </c>
      <c r="U400" s="120">
        <v>-0.76130850249723614</v>
      </c>
      <c r="V400" s="120">
        <v>-2.0877808351669169</v>
      </c>
      <c r="W400" s="94">
        <v>-1.9474691951065228</v>
      </c>
      <c r="X400" s="56"/>
      <c r="Y400" s="95">
        <v>399</v>
      </c>
      <c r="Z400" s="120">
        <f>(幕後結果!$AB$2+幕後結果!$AB$4*幕後結果_最佳化!$N1401)*12/3</f>
        <v>-2.5318176497906841</v>
      </c>
      <c r="AA400" s="120">
        <f>(幕後結果!$AC$2+幕後結果!$AC$4*幕後結果_最佳化!$O1401)*12/3</f>
        <v>-1.4777523939905197</v>
      </c>
      <c r="AB400" s="120">
        <f>(幕後結果!$AD$2+幕後結果!$AD$4*幕後結果_最佳化!$P1401)*12/3</f>
        <v>-2.6595785860473793</v>
      </c>
      <c r="AC400" s="120">
        <f>(幕後結果!$AE$2+幕後結果!$AE$4*幕後結果_最佳化!$Q1401)*12/3</f>
        <v>-1.1851805667803363</v>
      </c>
      <c r="AD400" s="120">
        <f>(幕後結果!$AF$2+幕後結果!$AF$4*幕後結果_最佳化!$R1401)*12/3</f>
        <v>-0.99151016800528102</v>
      </c>
      <c r="AE400" s="120">
        <f>(幕後結果!$AG$2+幕後結果!$AG$4*幕後結果_最佳化!$S1401)*12/3</f>
        <v>-0.59085463461350951</v>
      </c>
      <c r="AF400" s="120">
        <f>(幕後結果!$AH$2+幕後結果!$AH$4*幕後結果_最佳化!$T1401)*12/3</f>
        <v>-1.8521615552687809</v>
      </c>
      <c r="AG400" s="120">
        <f>(幕後結果!$AI$2+幕後結果!$AI$4*幕後結果_最佳化!$U1401)*12/3</f>
        <v>-0.64344120823605322</v>
      </c>
      <c r="AH400" s="120">
        <f>(幕後結果!$AJ$2+幕後結果!$AJ$4*幕後結果_最佳化!$V1401)*12/3</f>
        <v>-4.632075640590946</v>
      </c>
      <c r="AI400" s="96">
        <f>(幕後結果!$AK$2+幕後結果!$AK$4*幕後結果_最佳化!$W1401)*12/3</f>
        <v>-0.89546700988286387</v>
      </c>
      <c r="AJ400" s="56"/>
      <c r="AK400" s="56"/>
      <c r="AL400" s="56"/>
      <c r="AM400" s="104">
        <v>399</v>
      </c>
      <c r="AN400" s="124">
        <f t="shared" si="79"/>
        <v>7.9001909304298096E-2</v>
      </c>
      <c r="AO400" s="124">
        <f t="shared" si="80"/>
        <v>9.6012372097044829E-2</v>
      </c>
      <c r="AP400" s="124">
        <f t="shared" si="81"/>
        <v>1.6786179540933432E-2</v>
      </c>
      <c r="AQ400" s="124">
        <f t="shared" si="82"/>
        <v>0.13291505461937511</v>
      </c>
      <c r="AR400" s="124">
        <f t="shared" si="83"/>
        <v>0.12637041928937764</v>
      </c>
      <c r="AS400" s="124">
        <f t="shared" si="84"/>
        <v>7.0362562635981993E-2</v>
      </c>
      <c r="AT400" s="124">
        <f t="shared" si="85"/>
        <v>0.12790765991396844</v>
      </c>
      <c r="AU400" s="124">
        <f t="shared" si="86"/>
        <v>8.4462545715568396E-2</v>
      </c>
      <c r="AV400" s="124">
        <f t="shared" si="87"/>
        <v>0.13810226554505239</v>
      </c>
      <c r="AW400" s="124">
        <f t="shared" si="88"/>
        <v>0.1280790313383996</v>
      </c>
      <c r="AX400" s="124">
        <f t="shared" si="89"/>
        <v>0.99999999999999989</v>
      </c>
      <c r="AY400" s="124">
        <f>SUMPRODUCT(AN400:AW400,幕後結果_最佳化!$Z$1005:$AI$1005)</f>
        <v>-7.1532450356416394E-2</v>
      </c>
      <c r="AZ400" s="124">
        <f>(SUMPRODUCT(AN400:AW400,MMULT(AN400:AW400,幕後結果!$AB$9:$AK$18)))*252</f>
        <v>5.4323564335733251E-2</v>
      </c>
      <c r="BA400" s="124">
        <f t="shared" si="90"/>
        <v>0.23307416059214556</v>
      </c>
      <c r="BB400" s="119">
        <f t="shared" si="91"/>
        <v>-0.49097012755807251</v>
      </c>
      <c r="BC400" s="56"/>
      <c r="BD400" s="56"/>
    </row>
    <row r="401" spans="1:56">
      <c r="A401" s="91">
        <v>400</v>
      </c>
      <c r="B401" s="120">
        <v>0.94024848257581817</v>
      </c>
      <c r="C401" s="120">
        <v>6.039795551604521E-2</v>
      </c>
      <c r="D401" s="120">
        <v>0.18008682339931981</v>
      </c>
      <c r="E401" s="120">
        <v>0.3319888799647166</v>
      </c>
      <c r="F401" s="120">
        <v>0.3896812647320147</v>
      </c>
      <c r="G401" s="120">
        <v>0.61813348035665738</v>
      </c>
      <c r="H401" s="120">
        <v>0.80356186271281071</v>
      </c>
      <c r="I401" s="120">
        <v>0.65622728742592162</v>
      </c>
      <c r="J401" s="120">
        <v>0.45595711324899102</v>
      </c>
      <c r="K401" s="100">
        <v>0.29176635148063523</v>
      </c>
      <c r="L401" s="101"/>
      <c r="M401" s="102">
        <v>400</v>
      </c>
      <c r="N401" s="123">
        <v>1.5568629193849433</v>
      </c>
      <c r="O401" s="123">
        <v>-1.551441522454523</v>
      </c>
      <c r="P401" s="123">
        <v>-0.91503425609992761</v>
      </c>
      <c r="Q401" s="123">
        <v>-0.4344278742265833</v>
      </c>
      <c r="R401" s="123">
        <v>-0.28014986437849976</v>
      </c>
      <c r="S401" s="123">
        <v>0.3005822880728995</v>
      </c>
      <c r="T401" s="123">
        <v>0.85441285709855652</v>
      </c>
      <c r="U401" s="120">
        <v>0.40218833672081672</v>
      </c>
      <c r="V401" s="120">
        <v>-0.11062436386047253</v>
      </c>
      <c r="W401" s="94">
        <v>-0.54823186779754118</v>
      </c>
      <c r="X401" s="56"/>
      <c r="Y401" s="95">
        <v>400</v>
      </c>
      <c r="Z401" s="120">
        <f>(幕後結果!$AB$2+幕後結果!$AB$4*幕後結果_最佳化!$N1402)*12/3</f>
        <v>1.8846334505234621</v>
      </c>
      <c r="AA401" s="120">
        <f>(幕後結果!$AC$2+幕後結果!$AC$4*幕後結果_最佳化!$O1402)*12/3</f>
        <v>0.84512314595464666</v>
      </c>
      <c r="AB401" s="120">
        <f>(幕後結果!$AD$2+幕後結果!$AD$4*幕後結果_最佳化!$P1402)*12/3</f>
        <v>-0.71259707431318675</v>
      </c>
      <c r="AC401" s="120">
        <f>(幕後結果!$AE$2+幕後結果!$AE$4*幕後結果_最佳化!$Q1402)*12/3</f>
        <v>0.59133458551933227</v>
      </c>
      <c r="AD401" s="120">
        <f>(幕後結果!$AF$2+幕後結果!$AF$4*幕後結果_最佳化!$R1402)*12/3</f>
        <v>-0.76181186297090486</v>
      </c>
      <c r="AE401" s="120">
        <f>(幕後結果!$AG$2+幕後結果!$AG$4*幕後結果_最佳化!$S1402)*12/3</f>
        <v>-0.31090312941317333</v>
      </c>
      <c r="AF401" s="120">
        <f>(幕後結果!$AH$2+幕後結果!$AH$4*幕後結果_最佳化!$T1402)*12/3</f>
        <v>1.1548750621822026</v>
      </c>
      <c r="AG401" s="120">
        <f>(幕後結果!$AI$2+幕後結果!$AI$4*幕後結果_最佳化!$U1402)*12/3</f>
        <v>-0.34291253419788181</v>
      </c>
      <c r="AH401" s="120">
        <f>(幕後結果!$AJ$2+幕後結果!$AJ$4*幕後結果_最佳化!$V1402)*12/3</f>
        <v>-1.1132082923258881</v>
      </c>
      <c r="AI401" s="96">
        <f>(幕後結果!$AK$2+幕後結果!$AK$4*幕後結果_最佳化!$W1402)*12/3</f>
        <v>0.29457573318752484</v>
      </c>
      <c r="AJ401" s="56"/>
      <c r="AK401" s="56"/>
      <c r="AL401" s="56"/>
      <c r="AM401" s="104">
        <v>400</v>
      </c>
      <c r="AN401" s="124">
        <f t="shared" si="79"/>
        <v>0.28781237476948368</v>
      </c>
      <c r="AO401" s="124">
        <f t="shared" si="80"/>
        <v>5.9469566299661498E-2</v>
      </c>
      <c r="AP401" s="124">
        <f t="shared" si="81"/>
        <v>2.5825264125669569E-2</v>
      </c>
      <c r="AQ401" s="124">
        <f t="shared" si="82"/>
        <v>2.2709661794530669E-2</v>
      </c>
      <c r="AR401" s="124">
        <f t="shared" si="83"/>
        <v>6.540887695788161E-3</v>
      </c>
      <c r="AS401" s="124">
        <f t="shared" si="84"/>
        <v>2.99391975941194E-2</v>
      </c>
      <c r="AT401" s="124">
        <f t="shared" si="85"/>
        <v>3.2484362162741399E-2</v>
      </c>
      <c r="AU401" s="124">
        <f t="shared" si="86"/>
        <v>0.24959777663598992</v>
      </c>
      <c r="AV401" s="124">
        <f t="shared" si="87"/>
        <v>0.19023986756001479</v>
      </c>
      <c r="AW401" s="124">
        <f t="shared" si="88"/>
        <v>9.5381041362000929E-2</v>
      </c>
      <c r="AX401" s="124">
        <f t="shared" si="89"/>
        <v>1</v>
      </c>
      <c r="AY401" s="124">
        <f>SUMPRODUCT(AN401:AW401,幕後結果_最佳化!$Z$1005:$AI$1005)</f>
        <v>-0.30085232486261726</v>
      </c>
      <c r="AZ401" s="124">
        <f>(SUMPRODUCT(AN401:AW401,MMULT(AN401:AW401,幕後結果!$AB$9:$AK$18)))*252</f>
        <v>7.3041101837892863E-2</v>
      </c>
      <c r="BA401" s="124">
        <f t="shared" si="90"/>
        <v>0.27026117338214317</v>
      </c>
      <c r="BB401" s="119">
        <f t="shared" si="91"/>
        <v>-1.2719264131091419</v>
      </c>
      <c r="BC401" s="56"/>
      <c r="BD401" s="56"/>
    </row>
    <row r="402" spans="1:56">
      <c r="A402" s="91">
        <v>401</v>
      </c>
      <c r="B402" s="120">
        <v>0.27292457036709084</v>
      </c>
      <c r="C402" s="120">
        <v>0.91182373488959945</v>
      </c>
      <c r="D402" s="120">
        <v>0.95431342703850208</v>
      </c>
      <c r="E402" s="120">
        <v>0.46834275427110938</v>
      </c>
      <c r="F402" s="120">
        <v>6.9716052438932641E-2</v>
      </c>
      <c r="G402" s="120">
        <v>3.913778882536656E-2</v>
      </c>
      <c r="H402" s="120">
        <v>0.35524195342594633</v>
      </c>
      <c r="I402" s="120">
        <v>0.62404786717370264</v>
      </c>
      <c r="J402" s="120">
        <v>0.61679078282892963</v>
      </c>
      <c r="K402" s="100">
        <v>0.3117703571061039</v>
      </c>
      <c r="L402" s="101"/>
      <c r="M402" s="102">
        <v>401</v>
      </c>
      <c r="N402" s="123">
        <v>-0.60399172959424496</v>
      </c>
      <c r="O402" s="123">
        <v>1.3520712287601129</v>
      </c>
      <c r="P402" s="123">
        <v>1.6881984226373075</v>
      </c>
      <c r="Q402" s="123">
        <v>-7.9436410748756625E-2</v>
      </c>
      <c r="R402" s="123">
        <v>-1.4779091201744752</v>
      </c>
      <c r="S402" s="123">
        <v>-1.7607804048525313</v>
      </c>
      <c r="T402" s="123">
        <v>-0.37120626541617902</v>
      </c>
      <c r="U402" s="120">
        <v>0.31612943496093382</v>
      </c>
      <c r="V402" s="120">
        <v>0.29706297030153656</v>
      </c>
      <c r="W402" s="94">
        <v>-0.49083844800484755</v>
      </c>
      <c r="X402" s="56"/>
      <c r="Y402" s="95">
        <v>401</v>
      </c>
      <c r="Z402" s="120">
        <f>(幕後結果!$AB$2+幕後結果!$AB$4*幕後結果_最佳化!$N1403)*12/3</f>
        <v>-0.79817649653108125</v>
      </c>
      <c r="AA402" s="120">
        <f>(幕後結果!$AC$2+幕後結果!$AC$4*幕後結果_最佳化!$O1403)*12/3</f>
        <v>2.4196619108320032</v>
      </c>
      <c r="AB402" s="120">
        <f>(幕後結果!$AD$2+幕後結果!$AD$4*幕後結果_最佳化!$P1403)*12/3</f>
        <v>0.86721825197725533</v>
      </c>
      <c r="AC402" s="120">
        <f>(幕後結果!$AE$2+幕後結果!$AE$4*幕後結果_最佳化!$Q1403)*12/3</f>
        <v>0.15074280273675317</v>
      </c>
      <c r="AD402" s="120">
        <f>(幕後結果!$AF$2+幕後結果!$AF$4*幕後結果_最佳化!$R1403)*12/3</f>
        <v>-1.3124089968599961</v>
      </c>
      <c r="AE402" s="120">
        <f>(幕後結果!$AG$2+幕後結果!$AG$4*幕後結果_最佳化!$S1403)*12/3</f>
        <v>-2.7338052602590928</v>
      </c>
      <c r="AF402" s="120">
        <f>(幕後結果!$AH$2+幕後結果!$AH$4*幕後結果_最佳化!$T1403)*12/3</f>
        <v>-0.17897566743316004</v>
      </c>
      <c r="AG402" s="120">
        <f>(幕後結果!$AI$2+幕後結果!$AI$4*幕後結果_最佳化!$U1403)*12/3</f>
        <v>-0.36915881516795812</v>
      </c>
      <c r="AH402" s="120">
        <f>(幕後結果!$AJ$2+幕後結果!$AJ$4*幕後結果_最佳化!$V1403)*12/3</f>
        <v>-2.1532115323187266</v>
      </c>
      <c r="AI402" s="96">
        <f>(幕後結果!$AK$2+幕後結果!$AK$4*幕後結果_最佳化!$W1403)*12/3</f>
        <v>0.51935124775923414</v>
      </c>
      <c r="AJ402" s="56"/>
      <c r="AK402" s="56"/>
      <c r="AL402" s="56"/>
      <c r="AM402" s="104">
        <v>401</v>
      </c>
      <c r="AN402" s="124">
        <f t="shared" si="79"/>
        <v>0.14953833242754758</v>
      </c>
      <c r="AO402" s="124">
        <f t="shared" si="80"/>
        <v>4.9163870713495539E-2</v>
      </c>
      <c r="AP402" s="124">
        <f t="shared" si="81"/>
        <v>0.12516762990718877</v>
      </c>
      <c r="AQ402" s="124">
        <f t="shared" si="82"/>
        <v>5.8718144308437012E-2</v>
      </c>
      <c r="AR402" s="124">
        <f t="shared" si="83"/>
        <v>0.14999961080647528</v>
      </c>
      <c r="AS402" s="124">
        <f t="shared" si="84"/>
        <v>0.1167998411172534</v>
      </c>
      <c r="AT402" s="124">
        <f t="shared" si="85"/>
        <v>3.3453520862488886E-2</v>
      </c>
      <c r="AU402" s="124">
        <f t="shared" si="86"/>
        <v>4.9131490406031569E-2</v>
      </c>
      <c r="AV402" s="124">
        <f t="shared" si="87"/>
        <v>0.13271134816814911</v>
      </c>
      <c r="AW402" s="124">
        <f t="shared" si="88"/>
        <v>0.13531621128293286</v>
      </c>
      <c r="AX402" s="124">
        <f t="shared" si="89"/>
        <v>1</v>
      </c>
      <c r="AY402" s="124">
        <f>SUMPRODUCT(AN402:AW402,幕後結果_最佳化!$Z$1005:$AI$1005)</f>
        <v>-0.33446448740039725</v>
      </c>
      <c r="AZ402" s="124">
        <f>(SUMPRODUCT(AN402:AW402,MMULT(AN402:AW402,幕後結果!$AB$9:$AK$18)))*252</f>
        <v>7.4954219988719983E-2</v>
      </c>
      <c r="BA402" s="124">
        <f t="shared" si="90"/>
        <v>0.27377768351112913</v>
      </c>
      <c r="BB402" s="119">
        <f t="shared" si="91"/>
        <v>-1.3783610211058612</v>
      </c>
      <c r="BC402" s="56"/>
      <c r="BD402" s="56"/>
    </row>
    <row r="403" spans="1:56">
      <c r="A403" s="91">
        <v>402</v>
      </c>
      <c r="B403" s="120">
        <v>0.52828273678684212</v>
      </c>
      <c r="C403" s="120">
        <v>0.50585336182112917</v>
      </c>
      <c r="D403" s="120">
        <v>0.94976346831989789</v>
      </c>
      <c r="E403" s="120">
        <v>0.30482514717479869</v>
      </c>
      <c r="F403" s="120">
        <v>8.1353313427166896E-2</v>
      </c>
      <c r="G403" s="120">
        <v>0.24481369241368278</v>
      </c>
      <c r="H403" s="120">
        <v>0.40373135238419278</v>
      </c>
      <c r="I403" s="120">
        <v>0.78501333279446062</v>
      </c>
      <c r="J403" s="120">
        <v>0.27391024952243903</v>
      </c>
      <c r="K403" s="100">
        <v>0.43320861886187423</v>
      </c>
      <c r="L403" s="101"/>
      <c r="M403" s="102">
        <v>402</v>
      </c>
      <c r="N403" s="123">
        <v>7.0953798239167878E-2</v>
      </c>
      <c r="O403" s="123">
        <v>1.4672728704922538E-2</v>
      </c>
      <c r="P403" s="123">
        <v>1.6425645359234975</v>
      </c>
      <c r="Q403" s="123">
        <v>-0.51057270248169317</v>
      </c>
      <c r="R403" s="123">
        <v>-1.3960261293452025</v>
      </c>
      <c r="S403" s="123">
        <v>-0.69090159325150735</v>
      </c>
      <c r="T403" s="123">
        <v>-0.2437006050052638</v>
      </c>
      <c r="U403" s="120">
        <v>0.78923728401007653</v>
      </c>
      <c r="V403" s="120">
        <v>-0.60102925824229847</v>
      </c>
      <c r="W403" s="94">
        <v>-0.1682110632757656</v>
      </c>
      <c r="X403" s="56"/>
      <c r="Y403" s="95">
        <v>402</v>
      </c>
      <c r="Z403" s="120">
        <f>(幕後結果!$AB$2+幕後結果!$AB$4*幕後結果_最佳化!$N1404)*12/3</f>
        <v>3.980239142738376E-2</v>
      </c>
      <c r="AA403" s="120">
        <f>(幕後結果!$AC$2+幕後結果!$AC$4*幕後結果_最佳化!$O1404)*12/3</f>
        <v>1.4832756794354289</v>
      </c>
      <c r="AB403" s="120">
        <f>(幕後結果!$AD$2+幕後結果!$AD$4*幕後結果_最佳化!$P1404)*12/3</f>
        <v>0.99852253451209483</v>
      </c>
      <c r="AC403" s="120">
        <f>(幕後結果!$AE$2+幕後結果!$AE$4*幕後結果_最佳化!$Q1404)*12/3</f>
        <v>-1.0778412822742556E-2</v>
      </c>
      <c r="AD403" s="120">
        <f>(幕後結果!$AF$2+幕後結果!$AF$4*幕後結果_最佳化!$R1404)*12/3</f>
        <v>-1.4326058017583458</v>
      </c>
      <c r="AE403" s="120">
        <f>(幕後結果!$AG$2+幕後結果!$AG$4*幕後結果_最佳化!$S1404)*12/3</f>
        <v>-1.5160062880234084</v>
      </c>
      <c r="AF403" s="120">
        <f>(幕後結果!$AH$2+幕後結果!$AH$4*幕後結果_最佳化!$T1404)*12/3</f>
        <v>-3.1426775708025378E-2</v>
      </c>
      <c r="AG403" s="120">
        <f>(幕後結果!$AI$2+幕後結果!$AI$4*幕後結果_最佳化!$U1404)*12/3</f>
        <v>-0.23602061040261757</v>
      </c>
      <c r="AH403" s="120">
        <f>(幕後結果!$AJ$2+幕後結果!$AJ$4*幕後結果_最佳化!$V1404)*12/3</f>
        <v>-2.4748435329060583</v>
      </c>
      <c r="AI403" s="96">
        <f>(幕後結果!$AK$2+幕後結果!$AK$4*幕後結果_最佳化!$W1404)*12/3</f>
        <v>0.61351550253037623</v>
      </c>
      <c r="AJ403" s="56"/>
      <c r="AK403" s="56"/>
      <c r="AL403" s="56"/>
      <c r="AM403" s="104">
        <v>402</v>
      </c>
      <c r="AN403" s="124">
        <f t="shared" si="79"/>
        <v>0.14981695756563237</v>
      </c>
      <c r="AO403" s="124">
        <f t="shared" si="80"/>
        <v>9.7964368864930054E-2</v>
      </c>
      <c r="AP403" s="124">
        <f t="shared" si="81"/>
        <v>9.1815485261114688E-2</v>
      </c>
      <c r="AQ403" s="124">
        <f t="shared" si="82"/>
        <v>0.15470309545771596</v>
      </c>
      <c r="AR403" s="124">
        <f t="shared" si="83"/>
        <v>7.683855425299202E-2</v>
      </c>
      <c r="AS403" s="124">
        <f t="shared" si="84"/>
        <v>0.13325525916195607</v>
      </c>
      <c r="AT403" s="124">
        <f t="shared" si="85"/>
        <v>1.7424493026732497E-2</v>
      </c>
      <c r="AU403" s="124">
        <f t="shared" si="86"/>
        <v>0.10728605472212116</v>
      </c>
      <c r="AV403" s="124">
        <f t="shared" si="87"/>
        <v>6.4153274018724421E-2</v>
      </c>
      <c r="AW403" s="124">
        <f t="shared" si="88"/>
        <v>0.10674245766808091</v>
      </c>
      <c r="AX403" s="124">
        <f t="shared" si="89"/>
        <v>1.0000000000000002</v>
      </c>
      <c r="AY403" s="124">
        <f>SUMPRODUCT(AN403:AW403,幕後結果_最佳化!$Z$1005:$AI$1005)</f>
        <v>-0.10683189982715696</v>
      </c>
      <c r="AZ403" s="124">
        <f>(SUMPRODUCT(AN403:AW403,MMULT(AN403:AW403,幕後結果!$AB$9:$AK$18)))*252</f>
        <v>6.6218884967121444E-2</v>
      </c>
      <c r="BA403" s="124">
        <f t="shared" si="90"/>
        <v>0.25733030324297496</v>
      </c>
      <c r="BB403" s="119">
        <f t="shared" si="91"/>
        <v>-0.58186656581124829</v>
      </c>
      <c r="BC403" s="56"/>
      <c r="BD403" s="56"/>
    </row>
    <row r="404" spans="1:56">
      <c r="A404" s="91">
        <v>403</v>
      </c>
      <c r="B404" s="120">
        <v>0.71817306291204841</v>
      </c>
      <c r="C404" s="120">
        <v>0.53764431445023297</v>
      </c>
      <c r="D404" s="120">
        <v>0.28275338439243125</v>
      </c>
      <c r="E404" s="120">
        <v>0.35825629485505472</v>
      </c>
      <c r="F404" s="120">
        <v>0.22840601911918212</v>
      </c>
      <c r="G404" s="120">
        <v>0.40179163039345256</v>
      </c>
      <c r="H404" s="120">
        <v>0.375422475595796</v>
      </c>
      <c r="I404" s="120">
        <v>9.2769005809766769E-2</v>
      </c>
      <c r="J404" s="120">
        <v>0.49941471148237793</v>
      </c>
      <c r="K404" s="100">
        <v>0.27360976606991128</v>
      </c>
      <c r="L404" s="101"/>
      <c r="M404" s="102">
        <v>403</v>
      </c>
      <c r="N404" s="123">
        <v>0.57742280233312893</v>
      </c>
      <c r="O404" s="123">
        <v>9.4500769638706739E-2</v>
      </c>
      <c r="P404" s="123">
        <v>-0.57468142998520522</v>
      </c>
      <c r="Q404" s="123">
        <v>-0.36312355471760716</v>
      </c>
      <c r="R404" s="123">
        <v>-0.74410651490304358</v>
      </c>
      <c r="S404" s="123">
        <v>-0.24871239429826214</v>
      </c>
      <c r="T404" s="123">
        <v>-0.31752542406575029</v>
      </c>
      <c r="U404" s="120">
        <v>-1.3238947212355912</v>
      </c>
      <c r="V404" s="120">
        <v>-1.4671012733829267E-3</v>
      </c>
      <c r="W404" s="94">
        <v>-0.6019318051425232</v>
      </c>
      <c r="X404" s="56"/>
      <c r="Y404" s="95">
        <v>403</v>
      </c>
      <c r="Z404" s="120">
        <f>(幕後結果!$AB$2+幕後結果!$AB$4*幕後結果_最佳化!$N1405)*12/3</f>
        <v>0.66860918447104378</v>
      </c>
      <c r="AA404" s="120">
        <f>(幕後結果!$AC$2+幕後結果!$AC$4*幕後結果_最佳化!$O1405)*12/3</f>
        <v>1.8994884025607615</v>
      </c>
      <c r="AB404" s="120">
        <f>(幕後結果!$AD$2+幕後結果!$AD$4*幕後結果_最佳化!$P1405)*12/3</f>
        <v>-0.73832494967856055</v>
      </c>
      <c r="AC404" s="120">
        <f>(幕後結果!$AE$2+幕後結果!$AE$4*幕後結果_最佳化!$Q1405)*12/3</f>
        <v>0.33653906882829027</v>
      </c>
      <c r="AD404" s="120">
        <f>(幕後結果!$AF$2+幕後結果!$AF$4*幕後結果_最佳化!$R1405)*12/3</f>
        <v>-0.93983354386330087</v>
      </c>
      <c r="AE404" s="120">
        <f>(幕後結果!$AG$2+幕後結果!$AG$4*幕後結果_最佳化!$S1405)*12/3</f>
        <v>-1.0783403763904875</v>
      </c>
      <c r="AF404" s="120">
        <f>(幕後結果!$AH$2+幕後結果!$AH$4*幕後結果_最佳化!$T1405)*12/3</f>
        <v>8.4829863493610547E-2</v>
      </c>
      <c r="AG404" s="120">
        <f>(幕後結果!$AI$2+幕後結果!$AI$4*幕後結果_最佳化!$U1405)*12/3</f>
        <v>-0.95346872689428153</v>
      </c>
      <c r="AH404" s="120">
        <f>(幕後結果!$AJ$2+幕後結果!$AJ$4*幕後結果_最佳化!$V1405)*12/3</f>
        <v>-2.1613823238187275</v>
      </c>
      <c r="AI404" s="96">
        <f>(幕後結果!$AK$2+幕後結果!$AK$4*幕後結果_最佳化!$W1405)*12/3</f>
        <v>-0.16273956550234336</v>
      </c>
      <c r="AJ404" s="56"/>
      <c r="AK404" s="56"/>
      <c r="AL404" s="56"/>
      <c r="AM404" s="104">
        <v>403</v>
      </c>
      <c r="AN404" s="124">
        <f t="shared" si="79"/>
        <v>7.9505565754131008E-2</v>
      </c>
      <c r="AO404" s="124">
        <f t="shared" si="80"/>
        <v>1.0999036031554502E-2</v>
      </c>
      <c r="AP404" s="124">
        <f t="shared" si="81"/>
        <v>0.16253961744749132</v>
      </c>
      <c r="AQ404" s="124">
        <f t="shared" si="82"/>
        <v>0.14192821985050572</v>
      </c>
      <c r="AR404" s="124">
        <f t="shared" si="83"/>
        <v>5.1206242979959293E-2</v>
      </c>
      <c r="AS404" s="124">
        <f t="shared" si="84"/>
        <v>0.21979203422399693</v>
      </c>
      <c r="AT404" s="124">
        <f t="shared" si="85"/>
        <v>6.6266968137726909E-2</v>
      </c>
      <c r="AU404" s="124">
        <f t="shared" si="86"/>
        <v>9.8767648855798987E-2</v>
      </c>
      <c r="AV404" s="124">
        <f t="shared" si="87"/>
        <v>9.9478742462704106E-2</v>
      </c>
      <c r="AW404" s="124">
        <f t="shared" si="88"/>
        <v>6.9515924256131109E-2</v>
      </c>
      <c r="AX404" s="124">
        <f t="shared" si="89"/>
        <v>0.99999999999999989</v>
      </c>
      <c r="AY404" s="124">
        <f>SUMPRODUCT(AN404:AW404,幕後結果_最佳化!$Z$1005:$AI$1005)</f>
        <v>-0.40788653849084777</v>
      </c>
      <c r="AZ404" s="124">
        <f>(SUMPRODUCT(AN404:AW404,MMULT(AN404:AW404,幕後結果!$AB$9:$AK$18)))*252</f>
        <v>7.8317196375388171E-2</v>
      </c>
      <c r="BA404" s="124">
        <f t="shared" si="90"/>
        <v>0.27985209732176058</v>
      </c>
      <c r="BB404" s="119">
        <f t="shared" si="91"/>
        <v>-1.6108027876330508</v>
      </c>
      <c r="BC404" s="56"/>
      <c r="BD404" s="56"/>
    </row>
    <row r="405" spans="1:56">
      <c r="A405" s="91">
        <v>404</v>
      </c>
      <c r="B405" s="120">
        <v>0.70315588116781003</v>
      </c>
      <c r="C405" s="120">
        <v>0.45204103656927774</v>
      </c>
      <c r="D405" s="120">
        <v>8.0585613902888431E-2</v>
      </c>
      <c r="E405" s="120">
        <v>0.2123911085074992</v>
      </c>
      <c r="F405" s="120">
        <v>0.44847897788066926</v>
      </c>
      <c r="G405" s="120">
        <v>0.58032183927734571</v>
      </c>
      <c r="H405" s="120">
        <v>0.78334821328892268</v>
      </c>
      <c r="I405" s="120">
        <v>0.28035520507776668</v>
      </c>
      <c r="J405" s="120">
        <v>0.96825269086810595</v>
      </c>
      <c r="K405" s="100">
        <v>0.89926027558861166</v>
      </c>
      <c r="L405" s="101"/>
      <c r="M405" s="102">
        <v>404</v>
      </c>
      <c r="N405" s="123">
        <v>0.53349895003103642</v>
      </c>
      <c r="O405" s="123">
        <v>-0.12050632044966819</v>
      </c>
      <c r="P405" s="123">
        <v>-1.4011432925305021</v>
      </c>
      <c r="Q405" s="123">
        <v>-0.7981521230049452</v>
      </c>
      <c r="R405" s="123">
        <v>-0.12950514291965601</v>
      </c>
      <c r="S405" s="123">
        <v>0.20271688937431201</v>
      </c>
      <c r="T405" s="123">
        <v>0.78355107457596096</v>
      </c>
      <c r="U405" s="120">
        <v>-0.58178663105550099</v>
      </c>
      <c r="V405" s="120">
        <v>1.8557120083287102</v>
      </c>
      <c r="W405" s="94">
        <v>1.2773479025113501</v>
      </c>
      <c r="X405" s="56"/>
      <c r="Y405" s="95">
        <v>404</v>
      </c>
      <c r="Z405" s="120">
        <f>(幕後結果!$AB$2+幕後結果!$AB$4*幕後結果_最佳化!$N1406)*12/3</f>
        <v>0.61407550821258883</v>
      </c>
      <c r="AA405" s="120">
        <f>(幕後結果!$AC$2+幕後結果!$AC$4*幕後結果_最佳化!$O1406)*12/3</f>
        <v>1.6484953031609322</v>
      </c>
      <c r="AB405" s="120">
        <f>(幕後結果!$AD$2+幕後結果!$AD$4*幕後結果_最佳化!$P1406)*12/3</f>
        <v>-1.739403451120183</v>
      </c>
      <c r="AC405" s="120">
        <f>(幕後結果!$AE$2+幕後結果!$AE$4*幕後結果_最佳化!$Q1406)*12/3</f>
        <v>-2.9294490012177654E-2</v>
      </c>
      <c r="AD405" s="120">
        <f>(幕後結果!$AF$2+幕後結果!$AF$4*幕後結果_最佳化!$R1406)*12/3</f>
        <v>-0.67696850206749248</v>
      </c>
      <c r="AE405" s="120">
        <f>(幕後結果!$AG$2+幕後結果!$AG$4*幕後結果_最佳化!$S1406)*12/3</f>
        <v>-0.6349029550513503</v>
      </c>
      <c r="AF405" s="120">
        <f>(幕後結果!$AH$2+幕後結果!$AH$4*幕後結果_最佳化!$T1406)*12/3</f>
        <v>0.93030862319265373</v>
      </c>
      <c r="AG405" s="120">
        <f>(幕後結果!$AI$2+幕後結果!$AI$4*幕後結果_最佳化!$U1406)*12/3</f>
        <v>-0.6660073296731932</v>
      </c>
      <c r="AH405" s="120">
        <f>(幕後結果!$AJ$2+幕後結果!$AJ$4*幕後結果_最佳化!$V1406)*12/3</f>
        <v>0.53485465087061534</v>
      </c>
      <c r="AI405" s="96">
        <f>(幕後結果!$AK$2+幕後結果!$AK$4*幕後結果_最佳化!$W1406)*12/3</f>
        <v>0.98094814181338175</v>
      </c>
      <c r="AJ405" s="56"/>
      <c r="AK405" s="56"/>
      <c r="AL405" s="56"/>
      <c r="AM405" s="104">
        <v>404</v>
      </c>
      <c r="AN405" s="124">
        <f t="shared" si="79"/>
        <v>1.4693817547536318E-3</v>
      </c>
      <c r="AO405" s="124">
        <f t="shared" si="80"/>
        <v>8.0021149504576686E-2</v>
      </c>
      <c r="AP405" s="124">
        <f t="shared" si="81"/>
        <v>7.8192323607013614E-2</v>
      </c>
      <c r="AQ405" s="124">
        <f t="shared" si="82"/>
        <v>7.9185579575959453E-2</v>
      </c>
      <c r="AR405" s="124">
        <f t="shared" si="83"/>
        <v>0.13379867603014461</v>
      </c>
      <c r="AS405" s="124">
        <f t="shared" si="84"/>
        <v>6.6865517869798274E-2</v>
      </c>
      <c r="AT405" s="124">
        <f t="shared" si="85"/>
        <v>0.14638934516259081</v>
      </c>
      <c r="AU405" s="124">
        <f t="shared" si="86"/>
        <v>0.13893887548452941</v>
      </c>
      <c r="AV405" s="124">
        <f t="shared" si="87"/>
        <v>0.14678072704378484</v>
      </c>
      <c r="AW405" s="124">
        <f t="shared" si="88"/>
        <v>0.12835842396684852</v>
      </c>
      <c r="AX405" s="124">
        <f t="shared" si="89"/>
        <v>0.99999999999999989</v>
      </c>
      <c r="AY405" s="124">
        <f>SUMPRODUCT(AN405:AW405,幕後結果_最佳化!$Z$1005:$AI$1005)</f>
        <v>-0.18213255301957176</v>
      </c>
      <c r="AZ405" s="124">
        <f>(SUMPRODUCT(AN405:AW405,MMULT(AN405:AW405,幕後結果!$AB$9:$AK$18)))*252</f>
        <v>5.3988594806840533E-2</v>
      </c>
      <c r="BA405" s="124">
        <f t="shared" si="90"/>
        <v>0.23235445940812183</v>
      </c>
      <c r="BB405" s="119">
        <f t="shared" si="91"/>
        <v>-0.96848820372459721</v>
      </c>
      <c r="BC405" s="56"/>
      <c r="BD405" s="56"/>
    </row>
    <row r="406" spans="1:56">
      <c r="A406" s="91">
        <v>405</v>
      </c>
      <c r="B406" s="120">
        <v>0.60181857391459426</v>
      </c>
      <c r="C406" s="120">
        <v>0.82565515207967666</v>
      </c>
      <c r="D406" s="120">
        <v>2.161439962787548E-2</v>
      </c>
      <c r="E406" s="120">
        <v>0.76727160007382555</v>
      </c>
      <c r="F406" s="120">
        <v>0.35636396271117676</v>
      </c>
      <c r="G406" s="120">
        <v>0.71772071046287045</v>
      </c>
      <c r="H406" s="120">
        <v>0.3265140711577148</v>
      </c>
      <c r="I406" s="120">
        <v>0.65604044479615053</v>
      </c>
      <c r="J406" s="120">
        <v>0.31724884193915193</v>
      </c>
      <c r="K406" s="100">
        <v>0.95216484309012328</v>
      </c>
      <c r="L406" s="101"/>
      <c r="M406" s="102">
        <v>405</v>
      </c>
      <c r="N406" s="123">
        <v>0.25805708382440479</v>
      </c>
      <c r="O406" s="123">
        <v>0.93713388004534626</v>
      </c>
      <c r="P406" s="123">
        <v>-2.0214925840768858</v>
      </c>
      <c r="Q406" s="123">
        <v>0.72989102318900223</v>
      </c>
      <c r="R406" s="123">
        <v>-0.36819488314577664</v>
      </c>
      <c r="S406" s="123">
        <v>0.57608374336622858</v>
      </c>
      <c r="T406" s="123">
        <v>-0.44955943619866368</v>
      </c>
      <c r="U406" s="120">
        <v>0.40168059093061503</v>
      </c>
      <c r="V406" s="120">
        <v>-0.47540590854172826</v>
      </c>
      <c r="W406" s="94">
        <v>1.66621643427352</v>
      </c>
      <c r="X406" s="56"/>
      <c r="Y406" s="95">
        <v>405</v>
      </c>
      <c r="Z406" s="120">
        <f>(幕後結果!$AB$2+幕後結果!$AB$4*幕後結果_最佳化!$N1407)*12/3</f>
        <v>0.27210054990453686</v>
      </c>
      <c r="AA406" s="120">
        <f>(幕後結果!$AC$2+幕後結果!$AC$4*幕後結果_最佳化!$O1407)*12/3</f>
        <v>2.5592429362156759</v>
      </c>
      <c r="AB406" s="120">
        <f>(幕後結果!$AD$2+幕後結果!$AD$4*幕後結果_最佳化!$P1407)*12/3</f>
        <v>-2.2496617665610428</v>
      </c>
      <c r="AC406" s="120">
        <f>(幕後結果!$AE$2+幕後結果!$AE$4*幕後結果_最佳化!$Q1407)*12/3</f>
        <v>1.2303867325948772</v>
      </c>
      <c r="AD406" s="120">
        <f>(幕後結果!$AF$2+幕後結果!$AF$4*幕後結果_最佳化!$R1407)*12/3</f>
        <v>-0.42876409727377829</v>
      </c>
      <c r="AE406" s="120">
        <f>(幕後結果!$AG$2+幕後結果!$AG$4*幕後結果_最佳化!$S1407)*12/3</f>
        <v>-0.46412622284632338</v>
      </c>
      <c r="AF406" s="120">
        <f>(幕後結果!$AH$2+幕後結果!$AH$4*幕後結果_最佳化!$T1407)*12/3</f>
        <v>0.45303665161944484</v>
      </c>
      <c r="AG406" s="120">
        <f>(幕後結果!$AI$2+幕後結果!$AI$4*幕後結果_最佳化!$U1407)*12/3</f>
        <v>-4.5216505687143693E-2</v>
      </c>
      <c r="AH406" s="120">
        <f>(幕後結果!$AJ$2+幕後結果!$AJ$4*幕後結果_最佳化!$V1407)*12/3</f>
        <v>-2.9287172673483357</v>
      </c>
      <c r="AI406" s="96">
        <f>(幕後結果!$AK$2+幕後結果!$AK$4*幕後結果_最佳化!$W1407)*12/3</f>
        <v>1.3733922517588721</v>
      </c>
      <c r="AJ406" s="56"/>
      <c r="AK406" s="56"/>
      <c r="AL406" s="56"/>
      <c r="AM406" s="104">
        <v>405</v>
      </c>
      <c r="AN406" s="124">
        <f t="shared" si="79"/>
        <v>9.2008879303554211E-2</v>
      </c>
      <c r="AO406" s="124">
        <f t="shared" si="80"/>
        <v>7.6045997567540338E-2</v>
      </c>
      <c r="AP406" s="124">
        <f t="shared" si="81"/>
        <v>4.3631561310753846E-2</v>
      </c>
      <c r="AQ406" s="124">
        <f t="shared" si="82"/>
        <v>0.10240071361045849</v>
      </c>
      <c r="AR406" s="124">
        <f t="shared" si="83"/>
        <v>0.16949200735460992</v>
      </c>
      <c r="AS406" s="124">
        <f t="shared" si="84"/>
        <v>0.16498592363667353</v>
      </c>
      <c r="AT406" s="124">
        <f t="shared" si="85"/>
        <v>1.3319663130988759E-2</v>
      </c>
      <c r="AU406" s="124">
        <f t="shared" si="86"/>
        <v>0.2009535170824896</v>
      </c>
      <c r="AV406" s="124">
        <f t="shared" si="87"/>
        <v>9.8671310104618548E-2</v>
      </c>
      <c r="AW406" s="124">
        <f t="shared" si="88"/>
        <v>3.8490426898312821E-2</v>
      </c>
      <c r="AX406" s="124">
        <f t="shared" si="89"/>
        <v>1.0000000000000002</v>
      </c>
      <c r="AY406" s="124">
        <f>SUMPRODUCT(AN406:AW406,幕後結果_最佳化!$Z$1005:$AI$1005)</f>
        <v>-0.31580097784358457</v>
      </c>
      <c r="AZ406" s="124">
        <f>(SUMPRODUCT(AN406:AW406,MMULT(AN406:AW406,幕後結果!$AB$9:$AK$18)))*252</f>
        <v>5.2049485197238357E-2</v>
      </c>
      <c r="BA406" s="124">
        <f t="shared" si="90"/>
        <v>0.22814356269077232</v>
      </c>
      <c r="BB406" s="119">
        <f t="shared" si="91"/>
        <v>-1.5722599121929679</v>
      </c>
      <c r="BC406" s="56"/>
      <c r="BD406" s="56"/>
    </row>
    <row r="407" spans="1:56">
      <c r="A407" s="91">
        <v>406</v>
      </c>
      <c r="B407" s="120">
        <v>0.14046099765308129</v>
      </c>
      <c r="C407" s="120">
        <v>0.24449729787150742</v>
      </c>
      <c r="D407" s="120">
        <v>5.9085996672790797E-2</v>
      </c>
      <c r="E407" s="120">
        <v>0.40730408574794819</v>
      </c>
      <c r="F407" s="120">
        <v>0.87408484821485644</v>
      </c>
      <c r="G407" s="120">
        <v>0.47513853813454077</v>
      </c>
      <c r="H407" s="120">
        <v>3.4955124202811882E-2</v>
      </c>
      <c r="I407" s="120">
        <v>0.42248858237285813</v>
      </c>
      <c r="J407" s="120">
        <v>1.3698675365678259E-2</v>
      </c>
      <c r="K407" s="100">
        <v>0.24745840522034968</v>
      </c>
      <c r="L407" s="101"/>
      <c r="M407" s="102">
        <v>406</v>
      </c>
      <c r="N407" s="123">
        <v>-1.0782504675780304</v>
      </c>
      <c r="O407" s="123">
        <v>-0.69190881302906604</v>
      </c>
      <c r="P407" s="123">
        <v>-1.5624925764040496</v>
      </c>
      <c r="Q407" s="123">
        <v>-0.23448539342434943</v>
      </c>
      <c r="R407" s="123">
        <v>1.1459150495395864</v>
      </c>
      <c r="S407" s="123">
        <v>-6.2358834710690252E-2</v>
      </c>
      <c r="T407" s="123">
        <v>-1.8124917444001616</v>
      </c>
      <c r="U407" s="120">
        <v>-0.1955311364070495</v>
      </c>
      <c r="V407" s="120">
        <v>-2.2058093589949901</v>
      </c>
      <c r="W407" s="94">
        <v>-0.68250954322495561</v>
      </c>
      <c r="X407" s="56"/>
      <c r="Y407" s="95">
        <v>406</v>
      </c>
      <c r="Z407" s="120">
        <f>(幕後結果!$AB$2+幕後結果!$AB$4*幕後結果_最佳化!$N1408)*12/3</f>
        <v>-1.3869926209018271</v>
      </c>
      <c r="AA407" s="120">
        <f>(幕後結果!$AC$2+幕後結果!$AC$4*幕後結果_最佳化!$O1408)*12/3</f>
        <v>-3.7836002715334605E-3</v>
      </c>
      <c r="AB407" s="120">
        <f>(幕後結果!$AD$2+幕後結果!$AD$4*幕後結果_最佳化!$P1408)*12/3</f>
        <v>-3.8929822842052175</v>
      </c>
      <c r="AC407" s="120">
        <f>(幕後結果!$AE$2+幕後結果!$AE$4*幕後結果_最佳化!$Q1408)*12/3</f>
        <v>-1.466475118091437E-2</v>
      </c>
      <c r="AD407" s="120">
        <f>(幕後結果!$AF$2+幕後結果!$AF$4*幕後結果_最佳化!$R1408)*12/3</f>
        <v>-1.8816941043793056E-2</v>
      </c>
      <c r="AE407" s="120">
        <f>(幕後結果!$AG$2+幕後結果!$AG$4*幕後結果_最佳化!$S1408)*12/3</f>
        <v>-1.4205549153894266</v>
      </c>
      <c r="AF407" s="120">
        <f>(幕後結果!$AH$2+幕後結果!$AH$4*幕後結果_最佳化!$T1408)*12/3</f>
        <v>-1.6479466149087585</v>
      </c>
      <c r="AG407" s="120">
        <f>(幕後結果!$AI$2+幕後結果!$AI$4*幕後結果_最佳化!$U1408)*12/3</f>
        <v>-0.26525604967572436</v>
      </c>
      <c r="AH407" s="120">
        <f>(幕後結果!$AJ$2+幕後結果!$AJ$4*幕後結果_最佳化!$V1408)*12/3</f>
        <v>-5.2556070786749522</v>
      </c>
      <c r="AI407" s="96">
        <f>(幕後結果!$AK$2+幕後結果!$AK$4*幕後結果_最佳化!$W1408)*12/3</f>
        <v>-8.0760404861733859E-3</v>
      </c>
      <c r="AJ407" s="56"/>
      <c r="AK407" s="56"/>
      <c r="AL407" s="56"/>
      <c r="AM407" s="104">
        <v>406</v>
      </c>
      <c r="AN407" s="124">
        <f t="shared" si="79"/>
        <v>4.3471144748612758E-2</v>
      </c>
      <c r="AO407" s="124">
        <f t="shared" si="80"/>
        <v>6.6018556359352221E-2</v>
      </c>
      <c r="AP407" s="124">
        <f t="shared" si="81"/>
        <v>6.9803049941083217E-2</v>
      </c>
      <c r="AQ407" s="124">
        <f t="shared" si="82"/>
        <v>7.2267294122316292E-2</v>
      </c>
      <c r="AR407" s="124">
        <f t="shared" si="83"/>
        <v>0.14411427057120013</v>
      </c>
      <c r="AS407" s="124">
        <f t="shared" si="84"/>
        <v>0.16056364476502147</v>
      </c>
      <c r="AT407" s="124">
        <f t="shared" si="85"/>
        <v>0.13933720571995917</v>
      </c>
      <c r="AU407" s="124">
        <f t="shared" si="86"/>
        <v>0.12022003818627069</v>
      </c>
      <c r="AV407" s="124">
        <f t="shared" si="87"/>
        <v>0.10680375573847542</v>
      </c>
      <c r="AW407" s="124">
        <f t="shared" si="88"/>
        <v>7.7401039847708436E-2</v>
      </c>
      <c r="AX407" s="124">
        <f t="shared" si="89"/>
        <v>0.99999999999999989</v>
      </c>
      <c r="AY407" s="124">
        <f>SUMPRODUCT(AN407:AW407,幕後結果_最佳化!$Z$1005:$AI$1005)</f>
        <v>-0.25504932224942578</v>
      </c>
      <c r="AZ407" s="124">
        <f>(SUMPRODUCT(AN407:AW407,MMULT(AN407:AW407,幕後結果!$AB$9:$AK$18)))*252</f>
        <v>5.8075649816020904E-2</v>
      </c>
      <c r="BA407" s="124">
        <f t="shared" si="90"/>
        <v>0.24098889977760574</v>
      </c>
      <c r="BB407" s="119">
        <f t="shared" si="91"/>
        <v>-1.2363611872761999</v>
      </c>
      <c r="BC407" s="56"/>
      <c r="BD407" s="56"/>
    </row>
    <row r="408" spans="1:56">
      <c r="A408" s="91">
        <v>407</v>
      </c>
      <c r="B408" s="120">
        <v>0.70377059157207356</v>
      </c>
      <c r="C408" s="120">
        <v>0.99541280515044894</v>
      </c>
      <c r="D408" s="120">
        <v>0.84859429786720852</v>
      </c>
      <c r="E408" s="120">
        <v>4.0856196949906831E-2</v>
      </c>
      <c r="F408" s="120">
        <v>0.37692970696388062</v>
      </c>
      <c r="G408" s="120">
        <v>0.87904190489594347</v>
      </c>
      <c r="H408" s="120">
        <v>0.18196013758637064</v>
      </c>
      <c r="I408" s="120">
        <v>2.4838655895289996E-2</v>
      </c>
      <c r="J408" s="120">
        <v>0.76653491388426409</v>
      </c>
      <c r="K408" s="100">
        <v>0.12435811954645914</v>
      </c>
      <c r="L408" s="101"/>
      <c r="M408" s="102">
        <v>407</v>
      </c>
      <c r="N408" s="123">
        <v>0.53527629326276116</v>
      </c>
      <c r="O408" s="123">
        <v>2.6054864698463489</v>
      </c>
      <c r="P408" s="123">
        <v>1.0304231635118146</v>
      </c>
      <c r="Q408" s="123">
        <v>-1.7408356336197932</v>
      </c>
      <c r="R408" s="123">
        <v>-0.31355451005747986</v>
      </c>
      <c r="S408" s="123">
        <v>1.1702106942786148</v>
      </c>
      <c r="T408" s="123">
        <v>-0.90792040667295093</v>
      </c>
      <c r="U408" s="120">
        <v>-1.9627320945819891</v>
      </c>
      <c r="V408" s="120">
        <v>0.72748292397737069</v>
      </c>
      <c r="W408" s="94">
        <v>-1.1534731327705794</v>
      </c>
      <c r="X408" s="56"/>
      <c r="Y408" s="95">
        <v>407</v>
      </c>
      <c r="Z408" s="120">
        <f>(幕後結果!$AB$2+幕後結果!$AB$4*幕後結果_最佳化!$N1409)*12/3</f>
        <v>0.61628216940734037</v>
      </c>
      <c r="AA408" s="120">
        <f>(幕後結果!$AC$2+幕後結果!$AC$4*幕後結果_最佳化!$O1409)*12/3</f>
        <v>4.464910508697594</v>
      </c>
      <c r="AB408" s="120">
        <f>(幕後結果!$AD$2+幕後結果!$AD$4*幕後結果_最佳化!$P1409)*12/3</f>
        <v>1.9334986459130155</v>
      </c>
      <c r="AC408" s="120">
        <f>(幕後結果!$AE$2+幕後結果!$AE$4*幕後結果_最佳化!$Q1409)*12/3</f>
        <v>-0.94281047019035868</v>
      </c>
      <c r="AD408" s="120">
        <f>(幕後結果!$AF$2+幕後結果!$AF$4*幕後結果_最佳化!$R1409)*12/3</f>
        <v>-0.66661644609328441</v>
      </c>
      <c r="AE408" s="120">
        <f>(幕後結果!$AG$2+幕後結果!$AG$4*幕後結果_最佳化!$S1409)*12/3</f>
        <v>1.1644061248749837</v>
      </c>
      <c r="AF408" s="120">
        <f>(幕後結果!$AH$2+幕後結果!$AH$4*幕後結果_最佳化!$T1409)*12/3</f>
        <v>0.14263892004866385</v>
      </c>
      <c r="AG408" s="120">
        <f>(幕後結果!$AI$2+幕後結果!$AI$4*幕後結果_最佳化!$U1409)*12/3</f>
        <v>-1.0364436498645593</v>
      </c>
      <c r="AH408" s="120">
        <f>(幕後結果!$AJ$2+幕後結果!$AJ$4*幕後結果_最佳化!$V1409)*12/3</f>
        <v>-0.79504561256033179</v>
      </c>
      <c r="AI408" s="96">
        <f>(幕後結果!$AK$2+幕後結果!$AK$4*幕後結果_最佳化!$W1409)*12/3</f>
        <v>-0.16946853026414432</v>
      </c>
      <c r="AJ408" s="56"/>
      <c r="AK408" s="56"/>
      <c r="AL408" s="56"/>
      <c r="AM408" s="104">
        <v>407</v>
      </c>
      <c r="AN408" s="124">
        <f t="shared" si="79"/>
        <v>8.5812396536895305E-2</v>
      </c>
      <c r="AO408" s="124">
        <f t="shared" si="80"/>
        <v>0.19442990354066392</v>
      </c>
      <c r="AP408" s="124">
        <f t="shared" si="81"/>
        <v>9.8692446642799206E-2</v>
      </c>
      <c r="AQ408" s="124">
        <f t="shared" si="82"/>
        <v>3.1495092604299196E-2</v>
      </c>
      <c r="AR408" s="124">
        <f t="shared" si="83"/>
        <v>7.104942342471611E-2</v>
      </c>
      <c r="AS408" s="124">
        <f t="shared" si="84"/>
        <v>0.10355732086579726</v>
      </c>
      <c r="AT408" s="124">
        <f t="shared" si="85"/>
        <v>0.12335703411552226</v>
      </c>
      <c r="AU408" s="124">
        <f t="shared" si="86"/>
        <v>0.12894930010593175</v>
      </c>
      <c r="AV408" s="124">
        <f t="shared" si="87"/>
        <v>0.11932751495412593</v>
      </c>
      <c r="AW408" s="124">
        <f t="shared" si="88"/>
        <v>4.3329567209249124E-2</v>
      </c>
      <c r="AX408" s="124">
        <f t="shared" si="89"/>
        <v>1</v>
      </c>
      <c r="AY408" s="124">
        <f>SUMPRODUCT(AN408:AW408,幕後結果_最佳化!$Z$1005:$AI$1005)</f>
        <v>-9.2667204209944301E-2</v>
      </c>
      <c r="AZ408" s="124">
        <f>(SUMPRODUCT(AN408:AW408,MMULT(AN408:AW408,幕後結果!$AB$9:$AK$18)))*252</f>
        <v>7.6886497396914541E-2</v>
      </c>
      <c r="BA408" s="124">
        <f t="shared" si="90"/>
        <v>0.2772841455924131</v>
      </c>
      <c r="BB408" s="119">
        <f t="shared" si="91"/>
        <v>-0.4889107666805369</v>
      </c>
      <c r="BC408" s="56"/>
      <c r="BD408" s="56"/>
    </row>
    <row r="409" spans="1:56">
      <c r="A409" s="91">
        <v>408</v>
      </c>
      <c r="B409" s="120">
        <v>0.67235512372417627</v>
      </c>
      <c r="C409" s="120">
        <v>0.68390396645080664</v>
      </c>
      <c r="D409" s="120">
        <v>0.90997597836756317</v>
      </c>
      <c r="E409" s="120">
        <v>0.9240011158458441</v>
      </c>
      <c r="F409" s="120">
        <v>0.77802952718546181</v>
      </c>
      <c r="G409" s="120">
        <v>0.5569643201097263</v>
      </c>
      <c r="H409" s="120">
        <v>0.25517225238587526</v>
      </c>
      <c r="I409" s="120">
        <v>0.71932437569515306</v>
      </c>
      <c r="J409" s="120">
        <v>0.69227779931961897</v>
      </c>
      <c r="K409" s="100">
        <v>0.25725297540939751</v>
      </c>
      <c r="L409" s="101"/>
      <c r="M409" s="102">
        <v>408</v>
      </c>
      <c r="N409" s="123">
        <v>0.44642572681420772</v>
      </c>
      <c r="O409" s="123">
        <v>0.47864378035202854</v>
      </c>
      <c r="P409" s="123">
        <v>1.3406071233640944</v>
      </c>
      <c r="Q409" s="123">
        <v>1.4325105244546941</v>
      </c>
      <c r="R409" s="123">
        <v>0.76555530774130298</v>
      </c>
      <c r="S409" s="123">
        <v>0.14327707593587413</v>
      </c>
      <c r="T409" s="123">
        <v>-0.65830135921354394</v>
      </c>
      <c r="U409" s="120">
        <v>0.5808356158111051</v>
      </c>
      <c r="V409" s="120">
        <v>0.50231721539479046</v>
      </c>
      <c r="W409" s="94">
        <v>-0.65183758768537203</v>
      </c>
      <c r="X409" s="56"/>
      <c r="Y409" s="95">
        <v>408</v>
      </c>
      <c r="Z409" s="120">
        <f>(幕後結果!$AB$2+幕後結果!$AB$4*幕後結果_最佳化!$N1410)*12/3</f>
        <v>0.50596971336953245</v>
      </c>
      <c r="AA409" s="120">
        <f>(幕後結果!$AC$2+幕後結果!$AC$4*幕後結果_最佳化!$O1410)*12/3</f>
        <v>2.2098794174844043</v>
      </c>
      <c r="AB409" s="120">
        <f>(幕後結果!$AD$2+幕後結果!$AD$4*幕後結果_最佳化!$P1410)*12/3</f>
        <v>1.2818912562791083</v>
      </c>
      <c r="AC409" s="120">
        <f>(幕後結果!$AE$2+幕後結果!$AE$4*幕後結果_最佳化!$Q1410)*12/3</f>
        <v>1.8011906604322796</v>
      </c>
      <c r="AD409" s="120">
        <f>(幕後結果!$AF$2+幕後結果!$AF$4*幕後結果_最佳化!$R1410)*12/3</f>
        <v>0.35112914415040392</v>
      </c>
      <c r="AE409" s="120">
        <f>(幕後結果!$AG$2+幕後結果!$AG$4*幕後結果_最佳化!$S1410)*12/3</f>
        <v>-0.16751534534850698</v>
      </c>
      <c r="AF409" s="120">
        <f>(幕後結果!$AH$2+幕後結果!$AH$4*幕後結果_最佳化!$T1410)*12/3</f>
        <v>0.73141256522593545</v>
      </c>
      <c r="AG409" s="120">
        <f>(幕後結果!$AI$2+幕後結果!$AI$4*幕後結果_最佳化!$U1410)*12/3</f>
        <v>0.21672148073311037</v>
      </c>
      <c r="AH409" s="120">
        <f>(幕後結果!$AJ$2+幕後結果!$AJ$4*幕後結果_最佳化!$V1410)*12/3</f>
        <v>-1.2426868508195188E-2</v>
      </c>
      <c r="AI409" s="96">
        <f>(幕後結果!$AK$2+幕後結果!$AK$4*幕後結果_最佳化!$W1410)*12/3</f>
        <v>0.88314742950204694</v>
      </c>
      <c r="AJ409" s="56"/>
      <c r="AK409" s="56"/>
      <c r="AL409" s="56"/>
      <c r="AM409" s="104">
        <v>408</v>
      </c>
      <c r="AN409" s="124">
        <f t="shared" si="79"/>
        <v>1.51352699713443E-2</v>
      </c>
      <c r="AO409" s="124">
        <f t="shared" si="80"/>
        <v>0.11871289847125741</v>
      </c>
      <c r="AP409" s="124">
        <f t="shared" si="81"/>
        <v>0.21423530233258542</v>
      </c>
      <c r="AQ409" s="124">
        <f t="shared" si="82"/>
        <v>3.7059822642058547E-3</v>
      </c>
      <c r="AR409" s="124">
        <f t="shared" si="83"/>
        <v>9.4217220205786933E-2</v>
      </c>
      <c r="AS409" s="124">
        <f t="shared" si="84"/>
        <v>9.3285111235046084E-2</v>
      </c>
      <c r="AT409" s="124">
        <f t="shared" si="85"/>
        <v>0.17797993220538372</v>
      </c>
      <c r="AU409" s="124">
        <f t="shared" si="86"/>
        <v>0.15027645761951339</v>
      </c>
      <c r="AV409" s="124">
        <f t="shared" si="87"/>
        <v>8.097094344654476E-3</v>
      </c>
      <c r="AW409" s="124">
        <f t="shared" si="88"/>
        <v>0.12435473135022242</v>
      </c>
      <c r="AX409" s="124">
        <f t="shared" si="89"/>
        <v>1</v>
      </c>
      <c r="AY409" s="124">
        <f>SUMPRODUCT(AN409:AW409,幕後結果_最佳化!$Z$1005:$AI$1005)</f>
        <v>-4.4537839226492806E-2</v>
      </c>
      <c r="AZ409" s="124">
        <f>(SUMPRODUCT(AN409:AW409,MMULT(AN409:AW409,幕後結果!$AB$9:$AK$18)))*252</f>
        <v>7.4742757844909746E-2</v>
      </c>
      <c r="BA409" s="124">
        <f t="shared" si="90"/>
        <v>0.27339121757091933</v>
      </c>
      <c r="BB409" s="119">
        <f t="shared" si="91"/>
        <v>-0.3198268035212613</v>
      </c>
      <c r="BC409" s="56"/>
      <c r="BD409" s="56"/>
    </row>
    <row r="410" spans="1:56">
      <c r="A410" s="91">
        <v>409</v>
      </c>
      <c r="B410" s="120">
        <v>2.6567251662063862E-2</v>
      </c>
      <c r="C410" s="120">
        <v>0.37224101790414266</v>
      </c>
      <c r="D410" s="120">
        <v>0.92710465779630535</v>
      </c>
      <c r="E410" s="120">
        <v>0.53928159449033464</v>
      </c>
      <c r="F410" s="120">
        <v>9.2002810558224901E-3</v>
      </c>
      <c r="G410" s="120">
        <v>0.39643829406982678</v>
      </c>
      <c r="H410" s="120">
        <v>0.38212197380797019</v>
      </c>
      <c r="I410" s="120">
        <v>0.72145393596566598</v>
      </c>
      <c r="J410" s="120">
        <v>0.60714085714005961</v>
      </c>
      <c r="K410" s="100">
        <v>0.86446436830382423</v>
      </c>
      <c r="L410" s="101"/>
      <c r="M410" s="102">
        <v>409</v>
      </c>
      <c r="N410" s="123">
        <v>-1.933826175610541</v>
      </c>
      <c r="O410" s="123">
        <v>-0.32592376358769876</v>
      </c>
      <c r="P410" s="123">
        <v>1.45456154181104</v>
      </c>
      <c r="Q410" s="123">
        <v>9.8624003342509148E-2</v>
      </c>
      <c r="R410" s="123">
        <v>-2.3574574866800204</v>
      </c>
      <c r="S410" s="123">
        <v>-0.26257705365429185</v>
      </c>
      <c r="T410" s="123">
        <v>-0.29991243674555312</v>
      </c>
      <c r="U410" s="120">
        <v>0.58716614390603694</v>
      </c>
      <c r="V410" s="120">
        <v>0.27187480338569914</v>
      </c>
      <c r="W410" s="94">
        <v>1.1005989025559719</v>
      </c>
      <c r="X410" s="56"/>
      <c r="Y410" s="95">
        <v>409</v>
      </c>
      <c r="Z410" s="120">
        <f>(幕後結果!$AB$2+幕後結果!$AB$4*幕後結果_最佳化!$N1411)*12/3</f>
        <v>-2.4492329807761943</v>
      </c>
      <c r="AA410" s="120">
        <f>(幕後結果!$AC$2+幕後結果!$AC$4*幕後結果_最佳化!$O1411)*12/3</f>
        <v>-0.18965378277483569</v>
      </c>
      <c r="AB410" s="120">
        <f>(幕後結果!$AD$2+幕後結果!$AD$4*幕後結果_最佳化!$P1411)*12/3</f>
        <v>-1.5138428839051976</v>
      </c>
      <c r="AC410" s="120">
        <f>(幕後結果!$AE$2+幕後結果!$AE$4*幕後結果_最佳化!$Q1411)*12/3</f>
        <v>-7.5683266362545631E-2</v>
      </c>
      <c r="AD410" s="120">
        <f>(幕後結果!$AF$2+幕後結果!$AF$4*幕後結果_最佳化!$R1411)*12/3</f>
        <v>-2.1381199895436023</v>
      </c>
      <c r="AE410" s="120">
        <f>(幕後結果!$AG$2+幕後結果!$AG$4*幕後結果_最佳化!$S1411)*12/3</f>
        <v>-2.1908591115020966</v>
      </c>
      <c r="AF410" s="120">
        <f>(幕後結果!$AH$2+幕後結果!$AH$4*幕後結果_最佳化!$T1411)*12/3</f>
        <v>-0.56654043193890358</v>
      </c>
      <c r="AG410" s="120">
        <f>(幕後結果!$AI$2+幕後結果!$AI$4*幕後結果_最佳化!$U1411)*12/3</f>
        <v>-0.33340868610005497</v>
      </c>
      <c r="AH410" s="120">
        <f>(幕後結果!$AJ$2+幕後結果!$AJ$4*幕後結果_最佳化!$V1411)*12/3</f>
        <v>-2.3082482541255351</v>
      </c>
      <c r="AI410" s="96">
        <f>(幕後結果!$AK$2+幕後結果!$AK$4*幕後結果_最佳化!$W1411)*12/3</f>
        <v>0.81735713358567652</v>
      </c>
      <c r="AJ410" s="56"/>
      <c r="AK410" s="56"/>
      <c r="AL410" s="56"/>
      <c r="AM410" s="104">
        <v>409</v>
      </c>
      <c r="AN410" s="124">
        <f t="shared" si="79"/>
        <v>0.12175252105187309</v>
      </c>
      <c r="AO410" s="124">
        <f t="shared" si="80"/>
        <v>0.13135670973981647</v>
      </c>
      <c r="AP410" s="124">
        <f t="shared" si="81"/>
        <v>1.1977486893103938E-4</v>
      </c>
      <c r="AQ410" s="124">
        <f t="shared" si="82"/>
        <v>7.3438916188971456E-2</v>
      </c>
      <c r="AR410" s="124">
        <f t="shared" si="83"/>
        <v>0.13760179741041872</v>
      </c>
      <c r="AS410" s="124">
        <f t="shared" si="84"/>
        <v>2.8534268746550375E-2</v>
      </c>
      <c r="AT410" s="124">
        <f t="shared" si="85"/>
        <v>0.14520279423287477</v>
      </c>
      <c r="AU410" s="124">
        <f t="shared" si="86"/>
        <v>3.3618188539322018E-2</v>
      </c>
      <c r="AV410" s="124">
        <f t="shared" si="87"/>
        <v>8.8814957623654087E-2</v>
      </c>
      <c r="AW410" s="124">
        <f t="shared" si="88"/>
        <v>0.23956007159758788</v>
      </c>
      <c r="AX410" s="124">
        <f t="shared" si="89"/>
        <v>0.99999999999999989</v>
      </c>
      <c r="AY410" s="124">
        <f>SUMPRODUCT(AN410:AW410,幕後結果_最佳化!$Z$1005:$AI$1005)</f>
        <v>0.16902311449834306</v>
      </c>
      <c r="AZ410" s="124">
        <f>(SUMPRODUCT(AN410:AW410,MMULT(AN410:AW410,幕後結果!$AB$9:$AK$18)))*252</f>
        <v>5.2915195195660188E-2</v>
      </c>
      <c r="BA410" s="124">
        <f t="shared" si="90"/>
        <v>0.23003303066225117</v>
      </c>
      <c r="BB410" s="119">
        <f t="shared" si="91"/>
        <v>0.54828262765239522</v>
      </c>
      <c r="BC410" s="56"/>
      <c r="BD410" s="56"/>
    </row>
    <row r="411" spans="1:56">
      <c r="A411" s="91">
        <v>410</v>
      </c>
      <c r="B411" s="120">
        <v>0.44440056473121348</v>
      </c>
      <c r="C411" s="120">
        <v>0.9611346541730692</v>
      </c>
      <c r="D411" s="120">
        <v>0.71491318363671286</v>
      </c>
      <c r="E411" s="120">
        <v>0.89384148774730354</v>
      </c>
      <c r="F411" s="120">
        <v>0.5864970235216227</v>
      </c>
      <c r="G411" s="120">
        <v>0.47248191102276316</v>
      </c>
      <c r="H411" s="120">
        <v>9.2508217525016923E-2</v>
      </c>
      <c r="I411" s="120">
        <v>8.1209246227122556E-2</v>
      </c>
      <c r="J411" s="120">
        <v>0.53422715221028061</v>
      </c>
      <c r="K411" s="100">
        <v>0.52120261720883754</v>
      </c>
      <c r="L411" s="101"/>
      <c r="M411" s="102">
        <v>410</v>
      </c>
      <c r="N411" s="123">
        <v>-0.13982136857583716</v>
      </c>
      <c r="O411" s="123">
        <v>1.7640076475034574</v>
      </c>
      <c r="P411" s="123">
        <v>0.5677957990014636</v>
      </c>
      <c r="Q411" s="123">
        <v>1.2472195006628146</v>
      </c>
      <c r="R411" s="123">
        <v>0.21854313577952705</v>
      </c>
      <c r="S411" s="123">
        <v>-6.9032409410524645E-2</v>
      </c>
      <c r="T411" s="123">
        <v>-1.3254666156444153</v>
      </c>
      <c r="U411" s="120">
        <v>-1.396983634684519</v>
      </c>
      <c r="V411" s="120">
        <v>8.5900271631925831E-2</v>
      </c>
      <c r="W411" s="94">
        <v>5.3172124537872061E-2</v>
      </c>
      <c r="X411" s="56"/>
      <c r="Y411" s="95">
        <v>410</v>
      </c>
      <c r="Z411" s="120">
        <f>(幕後結果!$AB$2+幕後結果!$AB$4*幕後結果_最佳化!$N1412)*12/3</f>
        <v>-0.22188560058564236</v>
      </c>
      <c r="AA411" s="120">
        <f>(幕後結果!$AC$2+幕後結果!$AC$4*幕後結果_最佳化!$O1412)*12/3</f>
        <v>3.1509810256581745</v>
      </c>
      <c r="AB411" s="120">
        <f>(幕後結果!$AD$2+幕後結果!$AD$4*幕後結果_最佳化!$P1412)*12/3</f>
        <v>0.3691728959440812</v>
      </c>
      <c r="AC411" s="120">
        <f>(幕後結果!$AE$2+幕後結果!$AE$4*幕後結果_最佳化!$Q1412)*12/3</f>
        <v>1.4773658910260412</v>
      </c>
      <c r="AD411" s="120">
        <f>(幕後結果!$AF$2+幕後結果!$AF$4*幕後結果_最佳化!$R1412)*12/3</f>
        <v>7.4589948471887546E-2</v>
      </c>
      <c r="AE411" s="120">
        <f>(幕後結果!$AG$2+幕後結果!$AG$4*幕後結果_最佳化!$S1412)*12/3</f>
        <v>-0.66292482746935733</v>
      </c>
      <c r="AF411" s="120">
        <f>(幕後結果!$AH$2+幕後結果!$AH$4*幕後結果_最佳化!$T1412)*12/3</f>
        <v>3.3264648495750504E-2</v>
      </c>
      <c r="AG411" s="120">
        <f>(幕後結果!$AI$2+幕後結果!$AI$4*幕後結果_最佳化!$U1412)*12/3</f>
        <v>-0.55560500914451694</v>
      </c>
      <c r="AH411" s="120">
        <f>(幕後結果!$AJ$2+幕後結果!$AJ$4*幕後結果_最佳化!$V1412)*12/3</f>
        <v>-1.86274599253224</v>
      </c>
      <c r="AI411" s="96">
        <f>(幕後結果!$AK$2+幕後結果!$AK$4*幕後結果_最佳化!$W1412)*12/3</f>
        <v>0.58343727379015675</v>
      </c>
      <c r="AJ411" s="56"/>
      <c r="AK411" s="56"/>
      <c r="AL411" s="56"/>
      <c r="AM411" s="104">
        <v>410</v>
      </c>
      <c r="AN411" s="124">
        <f t="shared" si="79"/>
        <v>0.17077934738185396</v>
      </c>
      <c r="AO411" s="124">
        <f t="shared" si="80"/>
        <v>4.7233414921796744E-2</v>
      </c>
      <c r="AP411" s="124">
        <f t="shared" si="81"/>
        <v>0.17895576164234706</v>
      </c>
      <c r="AQ411" s="124">
        <f t="shared" si="82"/>
        <v>2.7417067655232099E-3</v>
      </c>
      <c r="AR411" s="124">
        <f t="shared" si="83"/>
        <v>9.1710277956061348E-4</v>
      </c>
      <c r="AS411" s="124">
        <f t="shared" si="84"/>
        <v>0.17865338981693205</v>
      </c>
      <c r="AT411" s="124">
        <f t="shared" si="85"/>
        <v>1.5935389439237578E-2</v>
      </c>
      <c r="AU411" s="124">
        <f t="shared" si="86"/>
        <v>4.1656213227310446E-2</v>
      </c>
      <c r="AV411" s="124">
        <f t="shared" si="87"/>
        <v>0.22860904733068219</v>
      </c>
      <c r="AW411" s="124">
        <f t="shared" si="88"/>
        <v>0.13451862669475623</v>
      </c>
      <c r="AX411" s="124">
        <f t="shared" si="89"/>
        <v>1</v>
      </c>
      <c r="AY411" s="124">
        <f>SUMPRODUCT(AN411:AW411,幕後結果_最佳化!$Z$1005:$AI$1005)</f>
        <v>-0.55779897796921984</v>
      </c>
      <c r="AZ411" s="124">
        <f>(SUMPRODUCT(AN411:AW411,MMULT(AN411:AW411,幕後結果!$AB$9:$AK$18)))*252</f>
        <v>0.11707646148004357</v>
      </c>
      <c r="BA411" s="124">
        <f t="shared" si="90"/>
        <v>0.34216437786543996</v>
      </c>
      <c r="BB411" s="119">
        <f t="shared" si="91"/>
        <v>-1.7555859605158888</v>
      </c>
      <c r="BC411" s="56"/>
      <c r="BD411" s="56"/>
    </row>
    <row r="412" spans="1:56">
      <c r="A412" s="91">
        <v>411</v>
      </c>
      <c r="B412" s="120">
        <v>0.98556440091884756</v>
      </c>
      <c r="C412" s="120">
        <v>0.28551863204716788</v>
      </c>
      <c r="D412" s="120">
        <v>0.77525774736669595</v>
      </c>
      <c r="E412" s="120">
        <v>0.96466934439773633</v>
      </c>
      <c r="F412" s="120">
        <v>0.40778004190828598</v>
      </c>
      <c r="G412" s="120">
        <v>0.78372544837348257</v>
      </c>
      <c r="H412" s="120">
        <v>0.49213512707228002</v>
      </c>
      <c r="I412" s="120">
        <v>0.12146726798944285</v>
      </c>
      <c r="J412" s="120">
        <v>0.3878950657860607</v>
      </c>
      <c r="K412" s="100">
        <v>0.16132002470494666</v>
      </c>
      <c r="L412" s="101"/>
      <c r="M412" s="102">
        <v>411</v>
      </c>
      <c r="N412" s="123">
        <v>2.1852407631382387</v>
      </c>
      <c r="O412" s="123">
        <v>-0.56652452764877481</v>
      </c>
      <c r="P412" s="123">
        <v>0.75627471406296043</v>
      </c>
      <c r="Q412" s="123">
        <v>1.807647944394825</v>
      </c>
      <c r="R412" s="123">
        <v>-0.23325927037730951</v>
      </c>
      <c r="S412" s="123">
        <v>0.78483706864172142</v>
      </c>
      <c r="T412" s="123">
        <v>-1.9715590038932057E-2</v>
      </c>
      <c r="U412" s="120">
        <v>-1.1676832988113901</v>
      </c>
      <c r="V412" s="120">
        <v>-0.2848094504216892</v>
      </c>
      <c r="W412" s="94">
        <v>-0.98904719899587712</v>
      </c>
      <c r="X412" s="56"/>
      <c r="Y412" s="95">
        <v>411</v>
      </c>
      <c r="Z412" s="120">
        <f>(幕後結果!$AB$2+幕後結果!$AB$4*幕後結果_最佳化!$N1413)*12/3</f>
        <v>2.664796211830164</v>
      </c>
      <c r="AA412" s="120">
        <f>(幕後結果!$AC$2+幕後結果!$AC$4*幕後結果_最佳化!$O1413)*12/3</f>
        <v>2.2763979825429042</v>
      </c>
      <c r="AB412" s="120">
        <f>(幕後結果!$AD$2+幕後結果!$AD$4*幕後結果_最佳化!$P1413)*12/3</f>
        <v>2.1246846453000812</v>
      </c>
      <c r="AC412" s="120">
        <f>(幕後結果!$AE$2+幕後結果!$AE$4*幕後結果_最佳化!$Q1413)*12/3</f>
        <v>2.6767914449890324</v>
      </c>
      <c r="AD412" s="120">
        <f>(幕後結果!$AF$2+幕後結果!$AF$4*幕後結果_最佳化!$R1413)*12/3</f>
        <v>-0.12719893841571855</v>
      </c>
      <c r="AE412" s="120">
        <f>(幕後結果!$AG$2+幕後結果!$AG$4*幕後結果_最佳化!$S1413)*12/3</f>
        <v>0.70124940607126318</v>
      </c>
      <c r="AF412" s="120">
        <f>(幕後結果!$AH$2+幕後結果!$AH$4*幕後結果_最佳化!$T1413)*12/3</f>
        <v>1.6736589106907218</v>
      </c>
      <c r="AG412" s="120">
        <f>(幕後結果!$AI$2+幕後結果!$AI$4*幕後結果_最佳化!$U1413)*12/3</f>
        <v>-0.59067934934349353</v>
      </c>
      <c r="AH412" s="120">
        <f>(幕後結果!$AJ$2+幕後結果!$AJ$4*幕後結果_最佳化!$V1413)*12/3</f>
        <v>-0.66058069428726818</v>
      </c>
      <c r="AI412" s="96">
        <f>(幕後結果!$AK$2+幕後結果!$AK$4*幕後結果_最佳化!$W1413)*12/3</f>
        <v>6.4609986342037296E-2</v>
      </c>
      <c r="AJ412" s="56"/>
      <c r="AK412" s="56"/>
      <c r="AL412" s="56"/>
      <c r="AM412" s="104">
        <v>411</v>
      </c>
      <c r="AN412" s="124">
        <f t="shared" si="79"/>
        <v>6.5999949238807884E-3</v>
      </c>
      <c r="AO412" s="124">
        <f t="shared" si="80"/>
        <v>0.19004950963433279</v>
      </c>
      <c r="AP412" s="124">
        <f t="shared" si="81"/>
        <v>5.5640096976502157E-2</v>
      </c>
      <c r="AQ412" s="124">
        <f t="shared" si="82"/>
        <v>8.4205784404282849E-2</v>
      </c>
      <c r="AR412" s="124">
        <f t="shared" si="83"/>
        <v>0.16308294110202545</v>
      </c>
      <c r="AS412" s="124">
        <f t="shared" si="84"/>
        <v>0.23129573376373158</v>
      </c>
      <c r="AT412" s="124">
        <f t="shared" si="85"/>
        <v>5.5685003143184461E-2</v>
      </c>
      <c r="AU412" s="124">
        <f t="shared" si="86"/>
        <v>2.684860766561227E-2</v>
      </c>
      <c r="AV412" s="124">
        <f t="shared" si="87"/>
        <v>0.15172864742059472</v>
      </c>
      <c r="AW412" s="124">
        <f t="shared" si="88"/>
        <v>3.486368096585294E-2</v>
      </c>
      <c r="AX412" s="124">
        <f t="shared" si="89"/>
        <v>1</v>
      </c>
      <c r="AY412" s="124">
        <f>SUMPRODUCT(AN412:AW412,幕後結果_最佳化!$Z$1005:$AI$1005)</f>
        <v>-0.24813025823925236</v>
      </c>
      <c r="AZ412" s="124">
        <f>(SUMPRODUCT(AN412:AW412,MMULT(AN412:AW412,幕後結果!$AB$9:$AK$18)))*252</f>
        <v>7.7262633444741644E-2</v>
      </c>
      <c r="BA412" s="124">
        <f t="shared" si="90"/>
        <v>0.27796156828731133</v>
      </c>
      <c r="BB412" s="119">
        <f t="shared" si="91"/>
        <v>-1.0470161757701437</v>
      </c>
      <c r="BC412" s="56"/>
      <c r="BD412" s="56"/>
    </row>
    <row r="413" spans="1:56">
      <c r="A413" s="91">
        <v>412</v>
      </c>
      <c r="B413" s="120">
        <v>0.69095675601445916</v>
      </c>
      <c r="C413" s="120">
        <v>3.353365593119273E-3</v>
      </c>
      <c r="D413" s="120">
        <v>0.43318706662116524</v>
      </c>
      <c r="E413" s="120">
        <v>0.98116745442592945</v>
      </c>
      <c r="F413" s="120">
        <v>0.10389856948016485</v>
      </c>
      <c r="G413" s="120">
        <v>0.17341819828479577</v>
      </c>
      <c r="H413" s="120">
        <v>0.85880991281493246</v>
      </c>
      <c r="I413" s="120">
        <v>0.11245834556921408</v>
      </c>
      <c r="J413" s="120">
        <v>0.37618539542966212</v>
      </c>
      <c r="K413" s="100">
        <v>0.74528504897663583</v>
      </c>
      <c r="L413" s="101"/>
      <c r="M413" s="102">
        <v>412</v>
      </c>
      <c r="N413" s="123">
        <v>0.49856411897610764</v>
      </c>
      <c r="O413" s="123">
        <v>-2.7110658185247751</v>
      </c>
      <c r="P413" s="123">
        <v>-0.16826585671207459</v>
      </c>
      <c r="Q413" s="123">
        <v>2.0784808690532919</v>
      </c>
      <c r="R413" s="123">
        <v>-1.2596458740595453</v>
      </c>
      <c r="S413" s="123">
        <v>-0.94074335283536747</v>
      </c>
      <c r="T413" s="123">
        <v>1.0749878359360032</v>
      </c>
      <c r="U413" s="120">
        <v>-1.2135576399301184</v>
      </c>
      <c r="V413" s="120">
        <v>-0.31551483276079617</v>
      </c>
      <c r="W413" s="94">
        <v>0.6597256518747906</v>
      </c>
      <c r="X413" s="56"/>
      <c r="Y413" s="95">
        <v>412</v>
      </c>
      <c r="Z413" s="120">
        <f>(幕後結果!$AB$2+幕後結果!$AB$4*幕後結果_最佳化!$N1414)*12/3</f>
        <v>0.57070215485117282</v>
      </c>
      <c r="AA413" s="120">
        <f>(幕後結果!$AC$2+幕後結果!$AC$4*幕後結果_最佳化!$O1414)*12/3</f>
        <v>-1.0499037258163215</v>
      </c>
      <c r="AB413" s="120">
        <f>(幕後結果!$AD$2+幕後結果!$AD$4*幕後結果_最佳化!$P1414)*12/3</f>
        <v>-1.5591581982775395</v>
      </c>
      <c r="AC413" s="120">
        <f>(幕後結果!$AE$2+幕後結果!$AE$4*幕後結果_最佳化!$Q1414)*12/3</f>
        <v>2.447871559889411</v>
      </c>
      <c r="AD413" s="120">
        <f>(幕後結果!$AF$2+幕後結果!$AF$4*幕後結果_最佳化!$R1414)*12/3</f>
        <v>-1.1111679298828221</v>
      </c>
      <c r="AE413" s="120">
        <f>(幕後結果!$AG$2+幕後結果!$AG$4*幕後結果_最佳化!$S1414)*12/3</f>
        <v>-2.4294728149812945</v>
      </c>
      <c r="AF413" s="120">
        <f>(幕後結果!$AH$2+幕後結果!$AH$4*幕後結果_最佳化!$T1414)*12/3</f>
        <v>1.2343203946752321</v>
      </c>
      <c r="AG413" s="120">
        <f>(幕後結果!$AI$2+幕後結果!$AI$4*幕後結果_最佳化!$U1414)*12/3</f>
        <v>-0.94531435942525943</v>
      </c>
      <c r="AH413" s="120">
        <f>(幕後結果!$AJ$2+幕後結果!$AJ$4*幕後結果_最佳化!$V1414)*12/3</f>
        <v>-2.0507708264118056</v>
      </c>
      <c r="AI413" s="96">
        <f>(幕後結果!$AK$2+幕後結果!$AK$4*幕後結果_最佳化!$W1414)*12/3</f>
        <v>0.29287025548691448</v>
      </c>
      <c r="AJ413" s="56"/>
      <c r="AK413" s="56"/>
      <c r="AL413" s="56"/>
      <c r="AM413" s="104">
        <v>412</v>
      </c>
      <c r="AN413" s="124">
        <f t="shared" si="79"/>
        <v>2.9572451011686419E-2</v>
      </c>
      <c r="AO413" s="124">
        <f t="shared" si="80"/>
        <v>3.1983199933068376E-2</v>
      </c>
      <c r="AP413" s="124">
        <f t="shared" si="81"/>
        <v>0.11317626672812563</v>
      </c>
      <c r="AQ413" s="124">
        <f t="shared" si="82"/>
        <v>5.0442470926519489E-2</v>
      </c>
      <c r="AR413" s="124">
        <f t="shared" si="83"/>
        <v>0.11713891581549801</v>
      </c>
      <c r="AS413" s="124">
        <f t="shared" si="84"/>
        <v>0.16532466518219732</v>
      </c>
      <c r="AT413" s="124">
        <f t="shared" si="85"/>
        <v>9.5117553369041957E-2</v>
      </c>
      <c r="AU413" s="124">
        <f t="shared" si="86"/>
        <v>0.19161264742203568</v>
      </c>
      <c r="AV413" s="124">
        <f t="shared" si="87"/>
        <v>6.492426888547409E-2</v>
      </c>
      <c r="AW413" s="124">
        <f t="shared" si="88"/>
        <v>0.14070756072635304</v>
      </c>
      <c r="AX413" s="124">
        <f t="shared" si="89"/>
        <v>1</v>
      </c>
      <c r="AY413" s="124">
        <f>SUMPRODUCT(AN413:AW413,幕後結果_最佳化!$Z$1005:$AI$1005)</f>
        <v>-0.26532275500456542</v>
      </c>
      <c r="AZ413" s="124">
        <f>(SUMPRODUCT(AN413:AW413,MMULT(AN413:AW413,幕後結果!$AB$9:$AK$18)))*252</f>
        <v>5.1494285157549662E-2</v>
      </c>
      <c r="BA413" s="124">
        <f t="shared" si="90"/>
        <v>0.226923522706549</v>
      </c>
      <c r="BB413" s="119">
        <f t="shared" si="91"/>
        <v>-1.3582670995423876</v>
      </c>
      <c r="BC413" s="56"/>
      <c r="BD413" s="56"/>
    </row>
    <row r="414" spans="1:56">
      <c r="A414" s="91">
        <v>413</v>
      </c>
      <c r="B414" s="120">
        <v>4.674093123089329E-2</v>
      </c>
      <c r="C414" s="120">
        <v>0.73489076567301126</v>
      </c>
      <c r="D414" s="120">
        <v>0.63101001978218796</v>
      </c>
      <c r="E414" s="120">
        <v>0.43018177354125764</v>
      </c>
      <c r="F414" s="120">
        <v>0.5571475111931401</v>
      </c>
      <c r="G414" s="120">
        <v>2.8581862421712678E-3</v>
      </c>
      <c r="H414" s="120">
        <v>0.19908671679162415</v>
      </c>
      <c r="I414" s="120">
        <v>0.64816909668041989</v>
      </c>
      <c r="J414" s="120">
        <v>0.12042193123718326</v>
      </c>
      <c r="K414" s="100">
        <v>0.74506712792567087</v>
      </c>
      <c r="L414" s="101"/>
      <c r="M414" s="102">
        <v>413</v>
      </c>
      <c r="N414" s="123">
        <v>-1.6773100800794689</v>
      </c>
      <c r="O414" s="123">
        <v>0.62767255374903019</v>
      </c>
      <c r="P414" s="123">
        <v>0.33452959759584855</v>
      </c>
      <c r="Q414" s="123">
        <v>-0.17591140258074403</v>
      </c>
      <c r="R414" s="123">
        <v>0.14374102081269072</v>
      </c>
      <c r="S414" s="123">
        <v>-2.7636219623391325</v>
      </c>
      <c r="T414" s="123">
        <v>-0.8448878951556883</v>
      </c>
      <c r="U414" s="120">
        <v>0.38038209099364945</v>
      </c>
      <c r="V414" s="120">
        <v>-1.1728801706294418</v>
      </c>
      <c r="W414" s="94">
        <v>0.65904675687713044</v>
      </c>
      <c r="X414" s="56"/>
      <c r="Y414" s="95">
        <v>413</v>
      </c>
      <c r="Z414" s="120">
        <f>(幕後結果!$AB$2+幕後結果!$AB$4*幕後結果_最佳化!$N1415)*12/3</f>
        <v>-2.1307553205617698</v>
      </c>
      <c r="AA414" s="120">
        <f>(幕後結果!$AC$2+幕後結果!$AC$4*幕後結果_最佳化!$O1415)*12/3</f>
        <v>0.9642121644392011</v>
      </c>
      <c r="AB414" s="120">
        <f>(幕後結果!$AD$2+幕後結果!$AD$4*幕後結果_最佳化!$P1415)*12/3</f>
        <v>-2.0127339206267418</v>
      </c>
      <c r="AC414" s="120">
        <f>(幕後結果!$AE$2+幕後結果!$AE$4*幕後結果_最佳化!$Q1415)*12/3</f>
        <v>-0.21062093908996771</v>
      </c>
      <c r="AD414" s="120">
        <f>(幕後結果!$AF$2+幕後結果!$AF$4*幕後結果_最佳化!$R1415)*12/3</f>
        <v>-0.53148956513870305</v>
      </c>
      <c r="AE414" s="120">
        <f>(幕後結果!$AG$2+幕後結果!$AG$4*幕後結果_最佳化!$S1415)*12/3</f>
        <v>-4.1612313582686724</v>
      </c>
      <c r="AF414" s="120">
        <f>(幕後結果!$AH$2+幕後結果!$AH$4*幕後結果_最佳化!$T1415)*12/3</f>
        <v>-1.2333980319687123</v>
      </c>
      <c r="AG414" s="120">
        <f>(幕後結果!$AI$2+幕後結果!$AI$4*幕後結果_最佳化!$U1415)*12/3</f>
        <v>-0.256709294750189</v>
      </c>
      <c r="AH414" s="120">
        <f>(幕後結果!$AJ$2+幕後結果!$AJ$4*幕後結果_最佳化!$V1415)*12/3</f>
        <v>-4.6733826608351956</v>
      </c>
      <c r="AI414" s="96">
        <f>(幕後結果!$AK$2+幕後結果!$AK$4*幕後結果_最佳化!$W1415)*12/3</f>
        <v>1.0278382531477908</v>
      </c>
      <c r="AJ414" s="56"/>
      <c r="AK414" s="56"/>
      <c r="AL414" s="56"/>
      <c r="AM414" s="104">
        <v>413</v>
      </c>
      <c r="AN414" s="124">
        <f t="shared" si="79"/>
        <v>8.1080838107721265E-2</v>
      </c>
      <c r="AO414" s="124">
        <f t="shared" si="80"/>
        <v>4.1770462826801469E-3</v>
      </c>
      <c r="AP414" s="124">
        <f t="shared" si="81"/>
        <v>3.4620269284379286E-2</v>
      </c>
      <c r="AQ414" s="124">
        <f t="shared" si="82"/>
        <v>0.18851357850685319</v>
      </c>
      <c r="AR414" s="124">
        <f t="shared" si="83"/>
        <v>2.9371410748675952E-2</v>
      </c>
      <c r="AS414" s="124">
        <f t="shared" si="84"/>
        <v>0.1265982784561959</v>
      </c>
      <c r="AT414" s="124">
        <f t="shared" si="85"/>
        <v>0.1024628955651985</v>
      </c>
      <c r="AU414" s="124">
        <f t="shared" si="86"/>
        <v>9.8629322864667079E-2</v>
      </c>
      <c r="AV414" s="124">
        <f t="shared" si="87"/>
        <v>0.15775223698786314</v>
      </c>
      <c r="AW414" s="124">
        <f t="shared" si="88"/>
        <v>0.17679412319576554</v>
      </c>
      <c r="AX414" s="124">
        <f t="shared" si="89"/>
        <v>1</v>
      </c>
      <c r="AY414" s="124">
        <f>SUMPRODUCT(AN414:AW414,幕後結果_最佳化!$Z$1005:$AI$1005)</f>
        <v>-0.20761391427776282</v>
      </c>
      <c r="AZ414" s="124">
        <f>(SUMPRODUCT(AN414:AW414,MMULT(AN414:AW414,幕後結果!$AB$9:$AK$18)))*252</f>
        <v>5.7313942530203665E-2</v>
      </c>
      <c r="BA414" s="124">
        <f t="shared" si="90"/>
        <v>0.23940330517811081</v>
      </c>
      <c r="BB414" s="119">
        <f t="shared" si="91"/>
        <v>-1.0464095894222762</v>
      </c>
      <c r="BC414" s="56"/>
      <c r="BD414" s="56"/>
    </row>
    <row r="415" spans="1:56">
      <c r="A415" s="91">
        <v>414</v>
      </c>
      <c r="B415" s="120">
        <v>0.55940105584320143</v>
      </c>
      <c r="C415" s="120">
        <v>0.48200788977160047</v>
      </c>
      <c r="D415" s="120">
        <v>2.0344231439653582E-2</v>
      </c>
      <c r="E415" s="120">
        <v>0.91294045158682424</v>
      </c>
      <c r="F415" s="120">
        <v>9.021878820935858E-2</v>
      </c>
      <c r="G415" s="120">
        <v>0.92824819663028668</v>
      </c>
      <c r="H415" s="120">
        <v>0.45468296665444763</v>
      </c>
      <c r="I415" s="120">
        <v>0.37301097231509339</v>
      </c>
      <c r="J415" s="120">
        <v>0.58141319380076451</v>
      </c>
      <c r="K415" s="100">
        <v>4.7368789953113444E-2</v>
      </c>
      <c r="L415" s="101"/>
      <c r="M415" s="102">
        <v>414</v>
      </c>
      <c r="N415" s="123">
        <v>0.14945085179713696</v>
      </c>
      <c r="O415" s="123">
        <v>-4.5114831611502079E-2</v>
      </c>
      <c r="P415" s="123">
        <v>-2.0466907008209541</v>
      </c>
      <c r="Q415" s="123">
        <v>1.3590867631040815</v>
      </c>
      <c r="R415" s="123">
        <v>-1.3394089529027111</v>
      </c>
      <c r="S415" s="123">
        <v>1.4628676161657814</v>
      </c>
      <c r="T415" s="123">
        <v>-0.11383835501165206</v>
      </c>
      <c r="U415" s="120">
        <v>-0.32388916850837945</v>
      </c>
      <c r="V415" s="120">
        <v>0.2055100941738793</v>
      </c>
      <c r="W415" s="94">
        <v>-1.6709194969179031</v>
      </c>
      <c r="X415" s="56"/>
      <c r="Y415" s="95">
        <v>414</v>
      </c>
      <c r="Z415" s="120">
        <f>(幕後結果!$AB$2+幕後結果!$AB$4*幕後結果_最佳化!$N1416)*12/3</f>
        <v>0.13726043942671542</v>
      </c>
      <c r="AA415" s="120">
        <f>(幕後結果!$AC$2+幕後結果!$AC$4*幕後結果_最佳化!$O1416)*12/3</f>
        <v>1.4732614225939129</v>
      </c>
      <c r="AB415" s="120">
        <f>(幕後結果!$AD$2+幕後結果!$AD$4*幕後結果_最佳化!$P1416)*12/3</f>
        <v>-2.8001048833942921</v>
      </c>
      <c r="AC415" s="120">
        <f>(幕後結果!$AE$2+幕後結果!$AE$4*幕後結果_最佳化!$Q1416)*12/3</f>
        <v>1.7536395084857608</v>
      </c>
      <c r="AD415" s="120">
        <f>(幕後結果!$AF$2+幕後結果!$AF$4*幕後結果_最佳化!$R1416)*12/3</f>
        <v>-1.0207994299457854</v>
      </c>
      <c r="AE415" s="120">
        <f>(幕後結果!$AG$2+幕後結果!$AG$4*幕後結果_最佳化!$S1416)*12/3</f>
        <v>1.4190794233786774E-2</v>
      </c>
      <c r="AF415" s="120">
        <f>(幕後結果!$AH$2+幕後結果!$AH$4*幕後結果_最佳化!$T1416)*12/3</f>
        <v>0.78904580856384099</v>
      </c>
      <c r="AG415" s="120">
        <f>(幕後結果!$AI$2+幕後結果!$AI$4*幕後結果_最佳化!$U1416)*12/3</f>
        <v>-0.37710448455308287</v>
      </c>
      <c r="AH415" s="120">
        <f>(幕後結果!$AJ$2+幕後結果!$AJ$4*幕後結果_最佳化!$V1416)*12/3</f>
        <v>-1.9808134301293618</v>
      </c>
      <c r="AI415" s="96">
        <f>(幕後結果!$AK$2+幕後結果!$AK$4*幕後結果_最佳化!$W1416)*12/3</f>
        <v>-0.57420175141922081</v>
      </c>
      <c r="AJ415" s="56"/>
      <c r="AK415" s="56"/>
      <c r="AL415" s="56"/>
      <c r="AM415" s="104">
        <v>414</v>
      </c>
      <c r="AN415" s="124">
        <f t="shared" si="79"/>
        <v>0.12028889031318897</v>
      </c>
      <c r="AO415" s="124">
        <f t="shared" si="80"/>
        <v>0.18052419709291184</v>
      </c>
      <c r="AP415" s="124">
        <f t="shared" si="81"/>
        <v>0.12031179676287641</v>
      </c>
      <c r="AQ415" s="124">
        <f t="shared" si="82"/>
        <v>0.14504230638004709</v>
      </c>
      <c r="AR415" s="124">
        <f t="shared" si="83"/>
        <v>6.7054180390612103E-2</v>
      </c>
      <c r="AS415" s="124">
        <f t="shared" si="84"/>
        <v>0.15438276476988796</v>
      </c>
      <c r="AT415" s="124">
        <f t="shared" si="85"/>
        <v>1.9195802186159468E-2</v>
      </c>
      <c r="AU415" s="124">
        <f t="shared" si="86"/>
        <v>1.6867129372401788E-2</v>
      </c>
      <c r="AV415" s="124">
        <f t="shared" si="87"/>
        <v>3.2700383381524478E-2</v>
      </c>
      <c r="AW415" s="124">
        <f t="shared" si="88"/>
        <v>0.14363254935038977</v>
      </c>
      <c r="AX415" s="124">
        <f t="shared" si="89"/>
        <v>0.99999999999999978</v>
      </c>
      <c r="AY415" s="124">
        <f>SUMPRODUCT(AN415:AW415,幕後結果_最佳化!$Z$1005:$AI$1005)</f>
        <v>6.9591275743261169E-2</v>
      </c>
      <c r="AZ415" s="124">
        <f>(SUMPRODUCT(AN415:AW415,MMULT(AN415:AW415,幕後結果!$AB$9:$AK$18)))*252</f>
        <v>8.1156227065508485E-2</v>
      </c>
      <c r="BA415" s="124">
        <f t="shared" si="90"/>
        <v>0.28487932017875306</v>
      </c>
      <c r="BB415" s="119">
        <f t="shared" si="91"/>
        <v>9.369327238815793E-2</v>
      </c>
      <c r="BC415" s="56"/>
      <c r="BD415" s="56"/>
    </row>
    <row r="416" spans="1:56">
      <c r="A416" s="91">
        <v>415</v>
      </c>
      <c r="B416" s="120">
        <v>0.37746821346872861</v>
      </c>
      <c r="C416" s="120">
        <v>0.65582672442742207</v>
      </c>
      <c r="D416" s="120">
        <v>0.42184483934721939</v>
      </c>
      <c r="E416" s="120">
        <v>0.54974587576847722</v>
      </c>
      <c r="F416" s="120">
        <v>0.97987376577382301</v>
      </c>
      <c r="G416" s="120">
        <v>0.93803611313763069</v>
      </c>
      <c r="H416" s="120">
        <v>0.87251067243259239</v>
      </c>
      <c r="I416" s="120">
        <v>4.6656774503464948E-2</v>
      </c>
      <c r="J416" s="120">
        <v>0.17937729068858022</v>
      </c>
      <c r="K416" s="100">
        <v>0.47866255981162253</v>
      </c>
      <c r="L416" s="101"/>
      <c r="M416" s="102">
        <v>415</v>
      </c>
      <c r="N416" s="123">
        <v>-0.31213697550037378</v>
      </c>
      <c r="O416" s="123">
        <v>0.40109993168507785</v>
      </c>
      <c r="P416" s="123">
        <v>-0.19717616926602993</v>
      </c>
      <c r="Q416" s="123">
        <v>0.12501932849715863</v>
      </c>
      <c r="R416" s="123">
        <v>2.0511486946484321</v>
      </c>
      <c r="S416" s="123">
        <v>1.5384944122514881</v>
      </c>
      <c r="T416" s="123">
        <v>1.1383397180752037</v>
      </c>
      <c r="U416" s="120">
        <v>-1.6781718831092498</v>
      </c>
      <c r="V416" s="120">
        <v>-0.91774080120867385</v>
      </c>
      <c r="W416" s="94">
        <v>-5.3510556760113508E-2</v>
      </c>
      <c r="X416" s="56"/>
      <c r="Y416" s="95">
        <v>415</v>
      </c>
      <c r="Z416" s="120">
        <f>(幕後結果!$AB$2+幕後結果!$AB$4*幕後結果_最佳化!$N1417)*12/3</f>
        <v>-0.43582411075257027</v>
      </c>
      <c r="AA416" s="120">
        <f>(幕後結果!$AC$2+幕後結果!$AC$4*幕後結果_最佳化!$O1417)*12/3</f>
        <v>1.6298919554296691</v>
      </c>
      <c r="AB416" s="120">
        <f>(幕後結果!$AD$2+幕後結果!$AD$4*幕後結果_最佳化!$P1417)*12/3</f>
        <v>-1.1816497512308217</v>
      </c>
      <c r="AC416" s="120">
        <f>(幕後結果!$AE$2+幕後結果!$AE$4*幕後結果_最佳化!$Q1417)*12/3</f>
        <v>0.48039533991314576</v>
      </c>
      <c r="AD416" s="120">
        <f>(幕後結果!$AF$2+幕後結果!$AF$4*幕後結果_最佳化!$R1417)*12/3</f>
        <v>0.79910725314272968</v>
      </c>
      <c r="AE416" s="120">
        <f>(幕後結果!$AG$2+幕後結果!$AG$4*幕後結果_最佳化!$S1417)*12/3</f>
        <v>1.0712333141266321</v>
      </c>
      <c r="AF416" s="120">
        <f>(幕後結果!$AH$2+幕後結果!$AH$4*幕後結果_最佳化!$T1417)*12/3</f>
        <v>1.9461230916260421</v>
      </c>
      <c r="AG416" s="120">
        <f>(幕後結果!$AI$2+幕後結果!$AI$4*幕後結果_最佳化!$U1417)*12/3</f>
        <v>-0.61874596610968458</v>
      </c>
      <c r="AH416" s="120">
        <f>(幕後結果!$AJ$2+幕後結果!$AJ$4*幕後結果_最佳化!$V1417)*12/3</f>
        <v>-2.1847735075246635</v>
      </c>
      <c r="AI416" s="96">
        <f>(幕後結果!$AK$2+幕後結果!$AK$4*幕後結果_最佳化!$W1417)*12/3</f>
        <v>0.69399327802420219</v>
      </c>
      <c r="AJ416" s="56"/>
      <c r="AK416" s="56"/>
      <c r="AL416" s="56"/>
      <c r="AM416" s="104">
        <v>415</v>
      </c>
      <c r="AN416" s="124">
        <f t="shared" si="79"/>
        <v>5.845348571675682E-2</v>
      </c>
      <c r="AO416" s="124">
        <f t="shared" si="80"/>
        <v>7.2809552168258587E-2</v>
      </c>
      <c r="AP416" s="124">
        <f t="shared" si="81"/>
        <v>0.11949631838049692</v>
      </c>
      <c r="AQ416" s="124">
        <f t="shared" si="82"/>
        <v>0.14056847521388963</v>
      </c>
      <c r="AR416" s="124">
        <f t="shared" si="83"/>
        <v>7.9821300202762832E-2</v>
      </c>
      <c r="AS416" s="124">
        <f t="shared" si="84"/>
        <v>0.14722309016759172</v>
      </c>
      <c r="AT416" s="124">
        <f t="shared" si="85"/>
        <v>0.13389516001086726</v>
      </c>
      <c r="AU416" s="124">
        <f t="shared" si="86"/>
        <v>0.12240821612283483</v>
      </c>
      <c r="AV416" s="124">
        <f t="shared" si="87"/>
        <v>7.2989486109109755E-2</v>
      </c>
      <c r="AW416" s="124">
        <f t="shared" si="88"/>
        <v>5.233491590743157E-2</v>
      </c>
      <c r="AX416" s="124">
        <f t="shared" si="89"/>
        <v>0.99999999999999989</v>
      </c>
      <c r="AY416" s="124">
        <f>SUMPRODUCT(AN416:AW416,幕後結果_最佳化!$Z$1005:$AI$1005)</f>
        <v>-0.18014875936923641</v>
      </c>
      <c r="AZ416" s="124">
        <f>(SUMPRODUCT(AN416:AW416,MMULT(AN416:AW416,幕後結果!$AB$9:$AK$18)))*252</f>
        <v>6.5152698035888634E-2</v>
      </c>
      <c r="BA416" s="124">
        <f t="shared" si="90"/>
        <v>0.25525026549621577</v>
      </c>
      <c r="BB416" s="119">
        <f t="shared" si="91"/>
        <v>-0.87384339810821166</v>
      </c>
      <c r="BC416" s="56"/>
      <c r="BD416" s="56"/>
    </row>
    <row r="417" spans="1:56">
      <c r="A417" s="91">
        <v>416</v>
      </c>
      <c r="B417" s="120">
        <v>0.59265702311896185</v>
      </c>
      <c r="C417" s="120">
        <v>0.57234280446843666</v>
      </c>
      <c r="D417" s="120">
        <v>0.76477866877304823</v>
      </c>
      <c r="E417" s="120">
        <v>0.23579252697208863</v>
      </c>
      <c r="F417" s="120">
        <v>0.17791328541888607</v>
      </c>
      <c r="G417" s="120">
        <v>7.7788319563744768E-2</v>
      </c>
      <c r="H417" s="120">
        <v>0.14098810323219335</v>
      </c>
      <c r="I417" s="120">
        <v>0.13124905931144348</v>
      </c>
      <c r="J417" s="120">
        <v>0.52465779566487525</v>
      </c>
      <c r="K417" s="100">
        <v>0.5863976749759503</v>
      </c>
      <c r="L417" s="101"/>
      <c r="M417" s="102">
        <v>416</v>
      </c>
      <c r="N417" s="123">
        <v>0.23438519176285272</v>
      </c>
      <c r="O417" s="123">
        <v>0.18234193480270738</v>
      </c>
      <c r="P417" s="123">
        <v>0.72175899748073336</v>
      </c>
      <c r="Q417" s="123">
        <v>-0.71990245893947946</v>
      </c>
      <c r="R417" s="123">
        <v>-0.92334667609937437</v>
      </c>
      <c r="S417" s="123">
        <v>-1.4201066343607791</v>
      </c>
      <c r="T417" s="123">
        <v>-1.0758905551097773</v>
      </c>
      <c r="U417" s="120">
        <v>-1.1205061845129576</v>
      </c>
      <c r="V417" s="120">
        <v>6.1847333822084807E-2</v>
      </c>
      <c r="W417" s="94">
        <v>0.21828809446323341</v>
      </c>
      <c r="X417" s="56"/>
      <c r="Y417" s="95">
        <v>416</v>
      </c>
      <c r="Z417" s="120">
        <f>(幕後結果!$AB$2+幕後結果!$AB$4*幕後結果_最佳化!$N1418)*12/3</f>
        <v>0.24271070292045818</v>
      </c>
      <c r="AA417" s="120">
        <f>(幕後結果!$AC$2+幕後結果!$AC$4*幕後結果_最佳化!$O1418)*12/3</f>
        <v>1.7641383676337796</v>
      </c>
      <c r="AB417" s="120">
        <f>(幕後結果!$AD$2+幕後結果!$AD$4*幕後結果_最佳化!$P1418)*12/3</f>
        <v>0.28198055231836006</v>
      </c>
      <c r="AC417" s="120">
        <f>(幕後結果!$AE$2+幕後結果!$AE$4*幕後結果_最佳化!$Q1418)*12/3</f>
        <v>-0.11737071960943712</v>
      </c>
      <c r="AD417" s="120">
        <f>(幕後結果!$AF$2+幕後結果!$AF$4*幕後結果_最佳化!$R1418)*12/3</f>
        <v>-1.1469853355314981</v>
      </c>
      <c r="AE417" s="120">
        <f>(幕後結果!$AG$2+幕後結果!$AG$4*幕後結果_最佳化!$S1418)*12/3</f>
        <v>-2.2121008288388424</v>
      </c>
      <c r="AF417" s="120">
        <f>(幕後結果!$AH$2+幕後結果!$AH$4*幕後結果_最佳化!$T1418)*12/3</f>
        <v>-0.90614082150540265</v>
      </c>
      <c r="AG417" s="120">
        <f>(幕後結果!$AI$2+幕後結果!$AI$4*幕後結果_最佳化!$U1418)*12/3</f>
        <v>-0.96147286532954424</v>
      </c>
      <c r="AH417" s="120">
        <f>(幕後結果!$AJ$2+幕後結果!$AJ$4*幕後結果_最佳化!$V1418)*12/3</f>
        <v>-2.2317842604583396</v>
      </c>
      <c r="AI417" s="96">
        <f>(幕後結果!$AK$2+幕後結果!$AK$4*幕後結果_最佳化!$W1418)*12/3</f>
        <v>0.2563392867803676</v>
      </c>
      <c r="AJ417" s="56"/>
      <c r="AK417" s="56"/>
      <c r="AL417" s="56"/>
      <c r="AM417" s="104">
        <v>416</v>
      </c>
      <c r="AN417" s="124">
        <f t="shared" si="79"/>
        <v>0.14405067096110966</v>
      </c>
      <c r="AO417" s="124">
        <f t="shared" si="80"/>
        <v>4.9487804859027193E-2</v>
      </c>
      <c r="AP417" s="124">
        <f t="shared" si="81"/>
        <v>0.15694316193772315</v>
      </c>
      <c r="AQ417" s="124">
        <f t="shared" si="82"/>
        <v>1.3985695123858714E-2</v>
      </c>
      <c r="AR417" s="124">
        <f t="shared" si="83"/>
        <v>6.9817502201455078E-2</v>
      </c>
      <c r="AS417" s="124">
        <f t="shared" si="84"/>
        <v>4.09421935452551E-2</v>
      </c>
      <c r="AT417" s="124">
        <f t="shared" si="85"/>
        <v>0.15529153786824823</v>
      </c>
      <c r="AU417" s="124">
        <f t="shared" si="86"/>
        <v>9.4272252837633269E-2</v>
      </c>
      <c r="AV417" s="124">
        <f t="shared" si="87"/>
        <v>0.13230365117340109</v>
      </c>
      <c r="AW417" s="124">
        <f t="shared" si="88"/>
        <v>0.14290552949228852</v>
      </c>
      <c r="AX417" s="124">
        <f t="shared" si="89"/>
        <v>1</v>
      </c>
      <c r="AY417" s="124">
        <f>SUMPRODUCT(AN417:AW417,幕後結果_最佳化!$Z$1005:$AI$1005)</f>
        <v>-0.22925870586048311</v>
      </c>
      <c r="AZ417" s="124">
        <f>(SUMPRODUCT(AN417:AW417,MMULT(AN417:AW417,幕後結果!$AB$9:$AK$18)))*252</f>
        <v>7.9353819483123547E-2</v>
      </c>
      <c r="BA417" s="124">
        <f t="shared" si="90"/>
        <v>0.28169809989263955</v>
      </c>
      <c r="BB417" s="119">
        <f t="shared" si="91"/>
        <v>-0.96613610799720673</v>
      </c>
      <c r="BC417" s="56"/>
      <c r="BD417" s="56"/>
    </row>
    <row r="418" spans="1:56">
      <c r="A418" s="91">
        <v>417</v>
      </c>
      <c r="B418" s="120">
        <v>0.21200308698583625</v>
      </c>
      <c r="C418" s="120">
        <v>0.19915440553803099</v>
      </c>
      <c r="D418" s="120">
        <v>9.3688015474223674E-2</v>
      </c>
      <c r="E418" s="120">
        <v>0.67146020243421489</v>
      </c>
      <c r="F418" s="120">
        <v>0.53152398494041386</v>
      </c>
      <c r="G418" s="120">
        <v>0.79480371936493421</v>
      </c>
      <c r="H418" s="120">
        <v>4.9079197214308534E-2</v>
      </c>
      <c r="I418" s="120">
        <v>0.54086240267960584</v>
      </c>
      <c r="J418" s="120">
        <v>0.18571409765681612</v>
      </c>
      <c r="K418" s="100">
        <v>0.14586832253268356</v>
      </c>
      <c r="L418" s="101"/>
      <c r="M418" s="102">
        <v>417</v>
      </c>
      <c r="N418" s="123">
        <v>-0.79949029131761518</v>
      </c>
      <c r="O418" s="123">
        <v>-0.84464547464913864</v>
      </c>
      <c r="P418" s="123">
        <v>-1.3183813196341625</v>
      </c>
      <c r="Q418" s="123">
        <v>0.44394880872574666</v>
      </c>
      <c r="R418" s="123">
        <v>7.910132437239259E-2</v>
      </c>
      <c r="S418" s="123">
        <v>0.82320300332421037</v>
      </c>
      <c r="T418" s="123">
        <v>-1.6538480292322659</v>
      </c>
      <c r="U418" s="120">
        <v>0.10260661235752827</v>
      </c>
      <c r="V418" s="120">
        <v>-0.89380133401735751</v>
      </c>
      <c r="W418" s="94">
        <v>-1.0543195411732997</v>
      </c>
      <c r="X418" s="56"/>
      <c r="Y418" s="95">
        <v>417</v>
      </c>
      <c r="Z418" s="120">
        <f>(幕後結果!$AB$2+幕後結果!$AB$4*幕後結果_最佳化!$N1419)*12/3</f>
        <v>-1.0408978134295068</v>
      </c>
      <c r="AA418" s="120">
        <f>(幕後結果!$AC$2+幕後結果!$AC$4*幕後結果_最佳化!$O1419)*12/3</f>
        <v>2.2186367782891292E-2</v>
      </c>
      <c r="AB418" s="120">
        <f>(幕後結果!$AD$2+幕後結果!$AD$4*幕後結果_最佳化!$P1419)*12/3</f>
        <v>-3.3984028467834815</v>
      </c>
      <c r="AC418" s="120">
        <f>(幕後結果!$AE$2+幕後結果!$AE$4*幕後結果_最佳化!$Q1419)*12/3</f>
        <v>0.65415417999106051</v>
      </c>
      <c r="AD418" s="120">
        <f>(幕後結果!$AF$2+幕後結果!$AF$4*幕後結果_最佳化!$R1419)*12/3</f>
        <v>-0.52603145821038111</v>
      </c>
      <c r="AE418" s="120">
        <f>(幕後結果!$AG$2+幕後結果!$AG$4*幕後結果_最佳化!$S1419)*12/3</f>
        <v>-0.65309126787158245</v>
      </c>
      <c r="AF418" s="120">
        <f>(幕後結果!$AH$2+幕後結果!$AH$4*幕後結果_最佳化!$T1419)*12/3</f>
        <v>-1.1604977940494818</v>
      </c>
      <c r="AG418" s="120">
        <f>(幕後結果!$AI$2+幕後結果!$AI$4*幕後結果_最佳化!$U1419)*12/3</f>
        <v>-0.16139390868020623</v>
      </c>
      <c r="AH418" s="120">
        <f>(幕後結果!$AJ$2+幕後結果!$AJ$4*幕後結果_最佳化!$V1419)*12/3</f>
        <v>-3.2727457143960219</v>
      </c>
      <c r="AI418" s="96">
        <f>(幕後結果!$AK$2+幕後結果!$AK$4*幕後結果_最佳化!$W1419)*12/3</f>
        <v>-0.22618825404748399</v>
      </c>
      <c r="AJ418" s="56"/>
      <c r="AK418" s="56"/>
      <c r="AL418" s="56"/>
      <c r="AM418" s="104">
        <v>417</v>
      </c>
      <c r="AN418" s="124">
        <f t="shared" si="79"/>
        <v>1.7622887961281541E-2</v>
      </c>
      <c r="AO418" s="124">
        <f t="shared" si="80"/>
        <v>0.19078288083495901</v>
      </c>
      <c r="AP418" s="124">
        <f t="shared" si="81"/>
        <v>9.0941665421175447E-2</v>
      </c>
      <c r="AQ418" s="124">
        <f t="shared" si="82"/>
        <v>0.1276722772426569</v>
      </c>
      <c r="AR418" s="124">
        <f t="shared" si="83"/>
        <v>0.10614200035384493</v>
      </c>
      <c r="AS418" s="124">
        <f t="shared" si="84"/>
        <v>6.3787048798051669E-3</v>
      </c>
      <c r="AT418" s="124">
        <f t="shared" si="85"/>
        <v>0.14214444683171779</v>
      </c>
      <c r="AU418" s="124">
        <f t="shared" si="86"/>
        <v>8.7659907164380199E-2</v>
      </c>
      <c r="AV418" s="124">
        <f t="shared" si="87"/>
        <v>0.19880405927606737</v>
      </c>
      <c r="AW418" s="124">
        <f t="shared" si="88"/>
        <v>3.1851170034111691E-2</v>
      </c>
      <c r="AX418" s="124">
        <f t="shared" si="89"/>
        <v>1</v>
      </c>
      <c r="AY418" s="124">
        <f>SUMPRODUCT(AN418:AW418,幕後結果_最佳化!$Z$1005:$AI$1005)</f>
        <v>-9.1735610228859538E-2</v>
      </c>
      <c r="AZ418" s="124">
        <f>(SUMPRODUCT(AN418:AW418,MMULT(AN418:AW418,幕後結果!$AB$9:$AK$18)))*252</f>
        <v>7.5258175523265566E-2</v>
      </c>
      <c r="BA418" s="124">
        <f t="shared" si="90"/>
        <v>0.274332235661917</v>
      </c>
      <c r="BB418" s="119">
        <f t="shared" si="91"/>
        <v>-0.49077575555058894</v>
      </c>
      <c r="BC418" s="56"/>
      <c r="BD418" s="56"/>
    </row>
    <row r="419" spans="1:56">
      <c r="A419" s="91">
        <v>418</v>
      </c>
      <c r="B419" s="120">
        <v>0.16544256463671903</v>
      </c>
      <c r="C419" s="120">
        <v>0.13216957176076582</v>
      </c>
      <c r="D419" s="120">
        <v>0.51531822840082109</v>
      </c>
      <c r="E419" s="120">
        <v>0.41708952058539994</v>
      </c>
      <c r="F419" s="120">
        <v>0.28471754057835241</v>
      </c>
      <c r="G419" s="120">
        <v>0.96480875790083154</v>
      </c>
      <c r="H419" s="120">
        <v>0.317885891472798</v>
      </c>
      <c r="I419" s="120">
        <v>0.57394205502664208</v>
      </c>
      <c r="J419" s="120">
        <v>0.82940912378024101</v>
      </c>
      <c r="K419" s="100">
        <v>0.911693055012055</v>
      </c>
      <c r="L419" s="101"/>
      <c r="M419" s="102">
        <v>418</v>
      </c>
      <c r="N419" s="123">
        <v>-0.97233256268468782</v>
      </c>
      <c r="O419" s="123">
        <v>-1.1161939035254944</v>
      </c>
      <c r="P419" s="123">
        <v>3.8406544347826276E-2</v>
      </c>
      <c r="Q419" s="123">
        <v>-0.20934485119982227</v>
      </c>
      <c r="R419" s="123">
        <v>-0.56888368032731673</v>
      </c>
      <c r="S419" s="123">
        <v>1.8094412203012815</v>
      </c>
      <c r="T419" s="123">
        <v>-0.47361877716328427</v>
      </c>
      <c r="U419" s="120">
        <v>0.18641938741982814</v>
      </c>
      <c r="V419" s="120">
        <v>0.95183286329075201</v>
      </c>
      <c r="W419" s="94">
        <v>1.3512545992822984</v>
      </c>
      <c r="X419" s="56"/>
      <c r="Y419" s="95">
        <v>418</v>
      </c>
      <c r="Z419" s="120">
        <f>(幕後結果!$AB$2+幕後結果!$AB$4*幕後結果_最佳化!$N1420)*12/3</f>
        <v>-1.2554902040440916</v>
      </c>
      <c r="AA419" s="120">
        <f>(幕後結果!$AC$2+幕後結果!$AC$4*幕後結果_最佳化!$O1420)*12/3</f>
        <v>-0.37215854622322464</v>
      </c>
      <c r="AB419" s="120">
        <f>(幕後結果!$AD$2+幕後結果!$AD$4*幕後結果_最佳化!$P1420)*12/3</f>
        <v>-2.2789868096778019</v>
      </c>
      <c r="AC419" s="120">
        <f>(幕後結果!$AE$2+幕後結果!$AE$4*幕後結果_最佳化!$Q1420)*12/3</f>
        <v>-6.129764146229566E-3</v>
      </c>
      <c r="AD419" s="120">
        <f>(幕後結果!$AF$2+幕後結果!$AF$4*幕後結果_最佳化!$R1420)*12/3</f>
        <v>-1.1002960787470073</v>
      </c>
      <c r="AE419" s="120">
        <f>(幕後結果!$AG$2+幕後結果!$AG$4*幕後結果_最佳化!$S1420)*12/3</f>
        <v>0.38103946560195845</v>
      </c>
      <c r="AF419" s="120">
        <f>(幕後結果!$AH$2+幕後結果!$AH$4*幕後結果_最佳化!$T1420)*12/3</f>
        <v>-0.18646828832625903</v>
      </c>
      <c r="AG419" s="120">
        <f>(幕後結果!$AI$2+幕後結果!$AI$4*幕後結果_最佳化!$U1420)*12/3</f>
        <v>-0.24340200247853638</v>
      </c>
      <c r="AH419" s="120">
        <f>(幕後結果!$AJ$2+幕後結果!$AJ$4*幕後結果_最佳化!$V1420)*12/3</f>
        <v>-0.24808900232931386</v>
      </c>
      <c r="AI419" s="96">
        <f>(幕後結果!$AK$2+幕後結果!$AK$4*幕後結果_最佳化!$W1420)*12/3</f>
        <v>0.92011112286407004</v>
      </c>
      <c r="AJ419" s="56"/>
      <c r="AK419" s="56"/>
      <c r="AL419" s="56"/>
      <c r="AM419" s="104">
        <v>418</v>
      </c>
      <c r="AN419" s="124">
        <f t="shared" si="79"/>
        <v>4.3097529117243662E-2</v>
      </c>
      <c r="AO419" s="124">
        <f t="shared" si="80"/>
        <v>0.11591706056868277</v>
      </c>
      <c r="AP419" s="124">
        <f t="shared" si="81"/>
        <v>6.0625579288368966E-2</v>
      </c>
      <c r="AQ419" s="124">
        <f t="shared" si="82"/>
        <v>0.25901801463408758</v>
      </c>
      <c r="AR419" s="124">
        <f t="shared" si="83"/>
        <v>1.9871757555378334E-2</v>
      </c>
      <c r="AS419" s="124">
        <f t="shared" si="84"/>
        <v>0.11068717631793754</v>
      </c>
      <c r="AT419" s="124">
        <f t="shared" si="85"/>
        <v>3.5624228744343747E-2</v>
      </c>
      <c r="AU419" s="124">
        <f t="shared" si="86"/>
        <v>0.10396647160556234</v>
      </c>
      <c r="AV419" s="124">
        <f t="shared" si="87"/>
        <v>0.13297886948218623</v>
      </c>
      <c r="AW419" s="124">
        <f t="shared" si="88"/>
        <v>0.11821331268620885</v>
      </c>
      <c r="AX419" s="124">
        <f t="shared" si="89"/>
        <v>1</v>
      </c>
      <c r="AY419" s="124">
        <f>SUMPRODUCT(AN419:AW419,幕後結果_最佳化!$Z$1005:$AI$1005)</f>
        <v>-5.0617065377616288E-2</v>
      </c>
      <c r="AZ419" s="124">
        <f>(SUMPRODUCT(AN419:AW419,MMULT(AN419:AW419,幕後結果!$AB$9:$AK$18)))*252</f>
        <v>6.0140820753776705E-2</v>
      </c>
      <c r="BA419" s="124">
        <f t="shared" si="90"/>
        <v>0.24523625497421198</v>
      </c>
      <c r="BB419" s="119">
        <f t="shared" si="91"/>
        <v>-0.38133458442941132</v>
      </c>
      <c r="BC419" s="56"/>
      <c r="BD419" s="56"/>
    </row>
    <row r="420" spans="1:56">
      <c r="A420" s="91">
        <v>419</v>
      </c>
      <c r="B420" s="120">
        <v>0.60284930259772995</v>
      </c>
      <c r="C420" s="120">
        <v>0.19699377574865973</v>
      </c>
      <c r="D420" s="120">
        <v>0.50635497537031426</v>
      </c>
      <c r="E420" s="120">
        <v>0.46714263032357883</v>
      </c>
      <c r="F420" s="120">
        <v>7.3497066253570775E-2</v>
      </c>
      <c r="G420" s="120">
        <v>0.94680926238972818</v>
      </c>
      <c r="H420" s="120">
        <v>0.34050965801947952</v>
      </c>
      <c r="I420" s="120">
        <v>8.6304765103042413E-2</v>
      </c>
      <c r="J420" s="120">
        <v>0.89115140308476182</v>
      </c>
      <c r="K420" s="100">
        <v>0.84918464909089231</v>
      </c>
      <c r="L420" s="101"/>
      <c r="M420" s="102">
        <v>419</v>
      </c>
      <c r="N420" s="123">
        <v>0.26072913715634177</v>
      </c>
      <c r="O420" s="123">
        <v>-0.85240823429920154</v>
      </c>
      <c r="P420" s="123">
        <v>1.5930234697755247E-2</v>
      </c>
      <c r="Q420" s="123">
        <v>-8.2454547999364108E-2</v>
      </c>
      <c r="R420" s="123">
        <v>-1.4502309303292786</v>
      </c>
      <c r="S420" s="123">
        <v>1.614673241487971</v>
      </c>
      <c r="T420" s="123">
        <v>-0.41107257902084093</v>
      </c>
      <c r="U420" s="120">
        <v>-1.36386667719129</v>
      </c>
      <c r="V420" s="120">
        <v>1.2326745950504396</v>
      </c>
      <c r="W420" s="94">
        <v>1.0329427271856275</v>
      </c>
      <c r="X420" s="56"/>
      <c r="Y420" s="95">
        <v>419</v>
      </c>
      <c r="Z420" s="120">
        <f>(幕後結果!$AB$2+幕後結果!$AB$4*幕後結果_最佳化!$N1421)*12/3</f>
        <v>0.2754180387793056</v>
      </c>
      <c r="AA420" s="120">
        <f>(幕後結果!$AC$2+幕後結果!$AC$4*幕後結果_最佳化!$O1421)*12/3</f>
        <v>0.71287075042233894</v>
      </c>
      <c r="AB420" s="120">
        <f>(幕後結果!$AD$2+幕後結果!$AD$4*幕後結果_最佳化!$P1421)*12/3</f>
        <v>-0.8557371415850733</v>
      </c>
      <c r="AC420" s="120">
        <f>(幕後結果!$AE$2+幕後結果!$AE$4*幕後結果_最佳化!$Q1421)*12/3</f>
        <v>0.47461564533813388</v>
      </c>
      <c r="AD420" s="120">
        <f>(幕後結果!$AF$2+幕後結果!$AF$4*幕後結果_最佳化!$R1421)*12/3</f>
        <v>-1.4574114946654764</v>
      </c>
      <c r="AE420" s="120">
        <f>(幕後結果!$AG$2+幕後結果!$AG$4*幕後結果_最佳化!$S1421)*12/3</f>
        <v>0.50675806569919501</v>
      </c>
      <c r="AF420" s="120">
        <f>(幕後結果!$AH$2+幕後結果!$AH$4*幕後結果_最佳化!$T1421)*12/3</f>
        <v>0.18470803346482625</v>
      </c>
      <c r="AG420" s="120">
        <f>(幕後結果!$AI$2+幕後結果!$AI$4*幕後結果_最佳化!$U1421)*12/3</f>
        <v>-0.9421010825755266</v>
      </c>
      <c r="AH420" s="120">
        <f>(幕後結果!$AJ$2+幕後結果!$AJ$4*幕後結果_最佳化!$V1421)*12/3</f>
        <v>4.6636374466660691E-2</v>
      </c>
      <c r="AI420" s="96">
        <f>(幕後結果!$AK$2+幕後結果!$AK$4*幕後結果_最佳化!$W1421)*12/3</f>
        <v>0.33326019126941914</v>
      </c>
      <c r="AJ420" s="56"/>
      <c r="AK420" s="56"/>
      <c r="AL420" s="56"/>
      <c r="AM420" s="104">
        <v>419</v>
      </c>
      <c r="AN420" s="124">
        <f t="shared" si="79"/>
        <v>0.16265295010192052</v>
      </c>
      <c r="AO420" s="124">
        <f t="shared" si="80"/>
        <v>7.790589325688943E-2</v>
      </c>
      <c r="AP420" s="124">
        <f t="shared" si="81"/>
        <v>7.5931099795730067E-2</v>
      </c>
      <c r="AQ420" s="124">
        <f t="shared" si="82"/>
        <v>7.9378998258664901E-2</v>
      </c>
      <c r="AR420" s="124">
        <f t="shared" si="83"/>
        <v>7.4303158702166444E-2</v>
      </c>
      <c r="AS420" s="124">
        <f t="shared" si="84"/>
        <v>0.11994589565992142</v>
      </c>
      <c r="AT420" s="124">
        <f t="shared" si="85"/>
        <v>0.16746316863531965</v>
      </c>
      <c r="AU420" s="124">
        <f t="shared" si="86"/>
        <v>1.5574392781015403E-2</v>
      </c>
      <c r="AV420" s="124">
        <f t="shared" si="87"/>
        <v>0.14858503948872387</v>
      </c>
      <c r="AW420" s="124">
        <f t="shared" si="88"/>
        <v>7.8259403319648174E-2</v>
      </c>
      <c r="AX420" s="124">
        <f t="shared" si="89"/>
        <v>0.99999999999999978</v>
      </c>
      <c r="AY420" s="124">
        <f>SUMPRODUCT(AN420:AW420,幕後結果_最佳化!$Z$1005:$AI$1005)</f>
        <v>-0.21091792625686109</v>
      </c>
      <c r="AZ420" s="124">
        <f>(SUMPRODUCT(AN420:AW420,MMULT(AN420:AW420,幕後結果!$AB$9:$AK$18)))*252</f>
        <v>8.2988506166353185E-2</v>
      </c>
      <c r="BA420" s="124">
        <f t="shared" si="90"/>
        <v>0.2880772572876123</v>
      </c>
      <c r="BB420" s="119">
        <f t="shared" si="91"/>
        <v>-0.88107589140038522</v>
      </c>
      <c r="BC420" s="56"/>
      <c r="BD420" s="56"/>
    </row>
    <row r="421" spans="1:56">
      <c r="A421" s="91">
        <v>420</v>
      </c>
      <c r="B421" s="120">
        <v>0.40045254656438378</v>
      </c>
      <c r="C421" s="120">
        <v>0.31123299308340813</v>
      </c>
      <c r="D421" s="120">
        <v>0.66829231342014594</v>
      </c>
      <c r="E421" s="120">
        <v>0.29672365402180079</v>
      </c>
      <c r="F421" s="120">
        <v>0.37468317091955483</v>
      </c>
      <c r="G421" s="120">
        <v>0.25542424201260427</v>
      </c>
      <c r="H421" s="120">
        <v>0.32021535401287315</v>
      </c>
      <c r="I421" s="120">
        <v>0.56388409564373831</v>
      </c>
      <c r="J421" s="120">
        <v>0.84528623048398677</v>
      </c>
      <c r="K421" s="100">
        <v>0.21591162359625238</v>
      </c>
      <c r="L421" s="101"/>
      <c r="M421" s="102">
        <v>420</v>
      </c>
      <c r="N421" s="123">
        <v>-0.25217591567181397</v>
      </c>
      <c r="O421" s="123">
        <v>-0.4923584225452311</v>
      </c>
      <c r="P421" s="123">
        <v>0.43520260326037163</v>
      </c>
      <c r="Q421" s="123">
        <v>-0.53384712309698945</v>
      </c>
      <c r="R421" s="123">
        <v>-0.31947500551418506</v>
      </c>
      <c r="S421" s="123">
        <v>-0.65751709282380233</v>
      </c>
      <c r="T421" s="123">
        <v>-0.4670966819122796</v>
      </c>
      <c r="U421" s="120">
        <v>0.16082427081746073</v>
      </c>
      <c r="V421" s="120">
        <v>1.0164239634699999</v>
      </c>
      <c r="W421" s="94">
        <v>-0.78607551619641991</v>
      </c>
      <c r="X421" s="56"/>
      <c r="Y421" s="95">
        <v>420</v>
      </c>
      <c r="Z421" s="120">
        <f>(幕後結果!$AB$2+幕後結果!$AB$4*幕後結果_最佳化!$N1422)*12/3</f>
        <v>-0.3613794331246758</v>
      </c>
      <c r="AA421" s="120">
        <f>(幕後結果!$AC$2+幕後結果!$AC$4*幕後結果_最佳化!$O1422)*12/3</f>
        <v>0.74669636454375177</v>
      </c>
      <c r="AB421" s="120">
        <f>(幕後結果!$AD$2+幕後結果!$AD$4*幕後結果_最佳化!$P1422)*12/3</f>
        <v>-0.82466029481467862</v>
      </c>
      <c r="AC421" s="120">
        <f>(幕後結果!$AE$2+幕後結果!$AE$4*幕後結果_最佳化!$Q1422)*12/3</f>
        <v>-8.8371449272867553E-2</v>
      </c>
      <c r="AD421" s="120">
        <f>(幕後結果!$AF$2+幕後結果!$AF$4*幕後結果_最佳化!$R1422)*12/3</f>
        <v>-0.86915467897740817</v>
      </c>
      <c r="AE421" s="120">
        <f>(幕後結果!$AG$2+幕後結果!$AG$4*幕後結果_最佳化!$S1422)*12/3</f>
        <v>-1.6462863221958746</v>
      </c>
      <c r="AF421" s="120">
        <f>(幕後結果!$AH$2+幕後結果!$AH$4*幕後結果_最佳化!$T1422)*12/3</f>
        <v>-0.41128581461411934</v>
      </c>
      <c r="AG421" s="120">
        <f>(幕後結果!$AI$2+幕後結果!$AI$4*幕後結果_最佳化!$U1422)*12/3</f>
        <v>-0.38302291931503579</v>
      </c>
      <c r="AH421" s="120">
        <f>(幕後結果!$AJ$2+幕後結果!$AJ$4*幕後結果_最佳化!$V1422)*12/3</f>
        <v>-0.49264726216003352</v>
      </c>
      <c r="AI421" s="96">
        <f>(幕後結果!$AK$2+幕後結果!$AK$4*幕後結果_最佳化!$W1422)*12/3</f>
        <v>0.17348572961564765</v>
      </c>
      <c r="AJ421" s="56"/>
      <c r="AK421" s="56"/>
      <c r="AL421" s="56"/>
      <c r="AM421" s="104">
        <v>420</v>
      </c>
      <c r="AN421" s="124">
        <f t="shared" si="79"/>
        <v>5.0086996126688266E-2</v>
      </c>
      <c r="AO421" s="124">
        <f t="shared" si="80"/>
        <v>9.8132166804144369E-2</v>
      </c>
      <c r="AP421" s="124">
        <f t="shared" si="81"/>
        <v>6.027224010657431E-2</v>
      </c>
      <c r="AQ421" s="124">
        <f t="shared" si="82"/>
        <v>2.9298891426011376E-2</v>
      </c>
      <c r="AR421" s="124">
        <f t="shared" si="83"/>
        <v>0.13556733798866502</v>
      </c>
      <c r="AS421" s="124">
        <f t="shared" si="84"/>
        <v>0.13873208931623879</v>
      </c>
      <c r="AT421" s="124">
        <f t="shared" si="85"/>
        <v>0.13441645318025017</v>
      </c>
      <c r="AU421" s="124">
        <f t="shared" si="86"/>
        <v>0.13309674432766846</v>
      </c>
      <c r="AV421" s="124">
        <f t="shared" si="87"/>
        <v>0.11075985745388657</v>
      </c>
      <c r="AW421" s="124">
        <f t="shared" si="88"/>
        <v>0.10963722326987276</v>
      </c>
      <c r="AX421" s="124">
        <f t="shared" si="89"/>
        <v>1.0000000000000002</v>
      </c>
      <c r="AY421" s="124">
        <f>SUMPRODUCT(AN421:AW421,幕後結果_最佳化!$Z$1005:$AI$1005)</f>
        <v>-0.19015550874696502</v>
      </c>
      <c r="AZ421" s="124">
        <f>(SUMPRODUCT(AN421:AW421,MMULT(AN421:AW421,幕後結果!$AB$9:$AK$18)))*252</f>
        <v>5.6733179421478895E-2</v>
      </c>
      <c r="BA421" s="124">
        <f t="shared" si="90"/>
        <v>0.23818727804288561</v>
      </c>
      <c r="BB421" s="119">
        <f t="shared" si="91"/>
        <v>-0.97845489759954085</v>
      </c>
      <c r="BC421" s="56"/>
      <c r="BD421" s="56"/>
    </row>
    <row r="422" spans="1:56">
      <c r="A422" s="91">
        <v>421</v>
      </c>
      <c r="B422" s="120">
        <v>0.73488952563210841</v>
      </c>
      <c r="C422" s="120">
        <v>0.93059267398471479</v>
      </c>
      <c r="D422" s="120">
        <v>0.32589047665255233</v>
      </c>
      <c r="E422" s="120">
        <v>0.9371849028936019</v>
      </c>
      <c r="F422" s="120">
        <v>0.36213268103131235</v>
      </c>
      <c r="G422" s="120">
        <v>0.39438408866704688</v>
      </c>
      <c r="H422" s="120">
        <v>1.5950848838151677E-2</v>
      </c>
      <c r="I422" s="120">
        <v>0.48408348343898022</v>
      </c>
      <c r="J422" s="120">
        <v>0.5065409879723044</v>
      </c>
      <c r="K422" s="100">
        <v>0.40155531031844194</v>
      </c>
      <c r="L422" s="101"/>
      <c r="M422" s="102">
        <v>421</v>
      </c>
      <c r="N422" s="123">
        <v>0.627668768664847</v>
      </c>
      <c r="O422" s="123">
        <v>1.4802195976518411</v>
      </c>
      <c r="P422" s="123">
        <v>-0.45128944200880133</v>
      </c>
      <c r="Q422" s="123">
        <v>1.5315634641616522</v>
      </c>
      <c r="R422" s="123">
        <v>-0.35276401682817543</v>
      </c>
      <c r="S422" s="123">
        <v>-0.26791054403405662</v>
      </c>
      <c r="T422" s="123">
        <v>-2.1456401736675663</v>
      </c>
      <c r="U422" s="120">
        <v>-3.9907380658093281E-2</v>
      </c>
      <c r="V422" s="120">
        <v>1.6396560060599672E-2</v>
      </c>
      <c r="W422" s="94">
        <v>-0.24932341487905715</v>
      </c>
      <c r="X422" s="56"/>
      <c r="Y422" s="95">
        <v>421</v>
      </c>
      <c r="Z422" s="120">
        <f>(幕後結果!$AB$2+幕後結果!$AB$4*幕後結果_最佳化!$N1423)*12/3</f>
        <v>0.7309920839121431</v>
      </c>
      <c r="AA422" s="120">
        <f>(幕後結果!$AC$2+幕後結果!$AC$4*幕後結果_最佳化!$O1423)*12/3</f>
        <v>3.3636896228280597</v>
      </c>
      <c r="AB422" s="120">
        <f>(幕後結果!$AD$2+幕後結果!$AD$4*幕後結果_最佳化!$P1423)*12/3</f>
        <v>1.8399443687091233E-2</v>
      </c>
      <c r="AC422" s="120">
        <f>(幕後結果!$AE$2+幕後結果!$AE$4*幕後結果_最佳化!$Q1423)*12/3</f>
        <v>1.9890229922364113</v>
      </c>
      <c r="AD422" s="120">
        <f>(幕後結果!$AF$2+幕後結果!$AF$4*幕後結果_最佳化!$R1423)*12/3</f>
        <v>-0.16961345672324338</v>
      </c>
      <c r="AE422" s="120">
        <f>(幕後結果!$AG$2+幕後結果!$AG$4*幕後結果_最佳化!$S1423)*12/3</f>
        <v>-0.90857478309094741</v>
      </c>
      <c r="AF422" s="120">
        <f>(幕後結果!$AH$2+幕後結果!$AH$4*幕後結果_最佳化!$T1423)*12/3</f>
        <v>-0.59835741747988136</v>
      </c>
      <c r="AG422" s="120">
        <f>(幕後結果!$AI$2+幕後結果!$AI$4*幕後結果_最佳化!$U1423)*12/3</f>
        <v>-9.1027883720674205E-2</v>
      </c>
      <c r="AH422" s="120">
        <f>(幕後結果!$AJ$2+幕後結果!$AJ$4*幕後結果_最佳化!$V1423)*12/3</f>
        <v>-2.0334084033281035</v>
      </c>
      <c r="AI422" s="96">
        <f>(幕後結果!$AK$2+幕後結果!$AK$4*幕後結果_最佳化!$W1423)*12/3</f>
        <v>0.53095688493634474</v>
      </c>
      <c r="AJ422" s="56"/>
      <c r="AK422" s="56"/>
      <c r="AL422" s="56"/>
      <c r="AM422" s="104">
        <v>421</v>
      </c>
      <c r="AN422" s="124">
        <f t="shared" si="79"/>
        <v>0.10024438827984729</v>
      </c>
      <c r="AO422" s="124">
        <f t="shared" si="80"/>
        <v>7.0778378900947667E-2</v>
      </c>
      <c r="AP422" s="124">
        <f t="shared" si="81"/>
        <v>3.5508234864777555E-2</v>
      </c>
      <c r="AQ422" s="124">
        <f t="shared" si="82"/>
        <v>4.2084465836649376E-2</v>
      </c>
      <c r="AR422" s="124">
        <f t="shared" si="83"/>
        <v>0.12495730705435081</v>
      </c>
      <c r="AS422" s="124">
        <f t="shared" si="84"/>
        <v>0.20505412632799982</v>
      </c>
      <c r="AT422" s="124">
        <f t="shared" si="85"/>
        <v>0.14110467272819177</v>
      </c>
      <c r="AU422" s="124">
        <f t="shared" si="86"/>
        <v>4.4669265838874754E-2</v>
      </c>
      <c r="AV422" s="124">
        <f t="shared" si="87"/>
        <v>0.15731066107480965</v>
      </c>
      <c r="AW422" s="124">
        <f t="shared" si="88"/>
        <v>7.8288499093551317E-2</v>
      </c>
      <c r="AX422" s="124">
        <f t="shared" si="89"/>
        <v>1</v>
      </c>
      <c r="AY422" s="124">
        <f>SUMPRODUCT(AN422:AW422,幕後結果_最佳化!$Z$1005:$AI$1005)</f>
        <v>-0.33045646517318916</v>
      </c>
      <c r="AZ422" s="124">
        <f>(SUMPRODUCT(AN422:AW422,MMULT(AN422:AW422,幕後結果!$AB$9:$AK$18)))*252</f>
        <v>7.310151792761857E-2</v>
      </c>
      <c r="BA422" s="124">
        <f t="shared" si="90"/>
        <v>0.27037292380639483</v>
      </c>
      <c r="BB422" s="119">
        <f t="shared" si="91"/>
        <v>-1.3808944324637236</v>
      </c>
      <c r="BC422" s="56"/>
      <c r="BD422" s="56"/>
    </row>
    <row r="423" spans="1:56">
      <c r="A423" s="91">
        <v>422</v>
      </c>
      <c r="B423" s="120">
        <v>0.14028900713739212</v>
      </c>
      <c r="C423" s="120">
        <v>0.72891659233099193</v>
      </c>
      <c r="D423" s="120">
        <v>0.66834960575299229</v>
      </c>
      <c r="E423" s="120">
        <v>0.79398844218951958</v>
      </c>
      <c r="F423" s="120">
        <v>0.32189855996194017</v>
      </c>
      <c r="G423" s="120">
        <v>0.15344766002904864</v>
      </c>
      <c r="H423" s="120">
        <v>0.93852845424724007</v>
      </c>
      <c r="I423" s="120">
        <v>0.19610599534594475</v>
      </c>
      <c r="J423" s="120">
        <v>0.67839600584268367</v>
      </c>
      <c r="K423" s="100">
        <v>0.11361637118492607</v>
      </c>
      <c r="L423" s="101"/>
      <c r="M423" s="102">
        <v>422</v>
      </c>
      <c r="N423" s="123">
        <v>-1.0790217894902443</v>
      </c>
      <c r="O423" s="123">
        <v>0.60953962644822135</v>
      </c>
      <c r="P423" s="123">
        <v>0.4353604840658658</v>
      </c>
      <c r="Q423" s="123">
        <v>0.82033858548381777</v>
      </c>
      <c r="R423" s="123">
        <v>-0.4623963449805954</v>
      </c>
      <c r="S423" s="123">
        <v>-1.0217582793652173</v>
      </c>
      <c r="T423" s="123">
        <v>1.5425372571461629</v>
      </c>
      <c r="U423" s="120">
        <v>-0.85561279420940339</v>
      </c>
      <c r="V423" s="120">
        <v>0.46321817719800723</v>
      </c>
      <c r="W423" s="94">
        <v>-1.2075179347911447</v>
      </c>
      <c r="X423" s="56"/>
      <c r="Y423" s="95">
        <v>422</v>
      </c>
      <c r="Z423" s="120">
        <f>(幕後結果!$AB$2+幕後結果!$AB$4*幕後結果_最佳化!$N1424)*12/3</f>
        <v>-1.3879502559280634</v>
      </c>
      <c r="AA423" s="120">
        <f>(幕後結果!$AC$2+幕後結果!$AC$4*幕後結果_最佳化!$O1424)*12/3</f>
        <v>1.3397669571460682</v>
      </c>
      <c r="AB423" s="120">
        <f>(幕後結果!$AD$2+幕後結果!$AD$4*幕後結果_最佳化!$P1424)*12/3</f>
        <v>-1.265723959736772</v>
      </c>
      <c r="AC423" s="120">
        <f>(幕後結果!$AE$2+幕後結果!$AE$4*幕後結果_最佳化!$Q1424)*12/3</f>
        <v>0.83472293029841671</v>
      </c>
      <c r="AD423" s="120">
        <f>(幕後結果!$AF$2+幕後結果!$AF$4*幕後結果_最佳化!$R1424)*12/3</f>
        <v>-0.64887385787268337</v>
      </c>
      <c r="AE423" s="120">
        <f>(幕後結果!$AG$2+幕後結果!$AG$4*幕後結果_最佳化!$S1424)*12/3</f>
        <v>-2.3144241290412584</v>
      </c>
      <c r="AF423" s="120">
        <f>(幕後結果!$AH$2+幕後結果!$AH$4*幕後結果_最佳化!$T1424)*12/3</f>
        <v>1.5785670036521198</v>
      </c>
      <c r="AG423" s="120">
        <f>(幕後結果!$AI$2+幕後結果!$AI$4*幕後結果_最佳化!$U1424)*12/3</f>
        <v>-0.66851614291534356</v>
      </c>
      <c r="AH423" s="120">
        <f>(幕後結果!$AJ$2+幕後結果!$AJ$4*幕後結果_最佳化!$V1424)*12/3</f>
        <v>-1.8401218731647553</v>
      </c>
      <c r="AI423" s="96">
        <f>(幕後結果!$AK$2+幕後結果!$AK$4*幕後結果_最佳化!$W1424)*12/3</f>
        <v>9.0447174509103223E-2</v>
      </c>
      <c r="AJ423" s="56"/>
      <c r="AK423" s="56"/>
      <c r="AL423" s="56"/>
      <c r="AM423" s="104">
        <v>422</v>
      </c>
      <c r="AN423" s="124">
        <f t="shared" si="79"/>
        <v>0.1266081556272115</v>
      </c>
      <c r="AO423" s="124">
        <f t="shared" si="80"/>
        <v>1.636930328798716E-2</v>
      </c>
      <c r="AP423" s="124">
        <f t="shared" si="81"/>
        <v>1.4482760608361393E-2</v>
      </c>
      <c r="AQ423" s="124">
        <f t="shared" si="82"/>
        <v>0.15874635893021402</v>
      </c>
      <c r="AR423" s="124">
        <f t="shared" si="83"/>
        <v>0.1740662987218253</v>
      </c>
      <c r="AS423" s="124">
        <f t="shared" si="84"/>
        <v>0.11737733108562376</v>
      </c>
      <c r="AT423" s="124">
        <f t="shared" si="85"/>
        <v>0.14679554822547783</v>
      </c>
      <c r="AU423" s="124">
        <f t="shared" si="86"/>
        <v>1.7416584121761843E-2</v>
      </c>
      <c r="AV423" s="124">
        <f t="shared" si="87"/>
        <v>2.4552479995678288E-2</v>
      </c>
      <c r="AW423" s="124">
        <f t="shared" si="88"/>
        <v>0.20358517939585899</v>
      </c>
      <c r="AX423" s="124">
        <f t="shared" si="89"/>
        <v>1.0000000000000002</v>
      </c>
      <c r="AY423" s="124">
        <f>SUMPRODUCT(AN423:AW423,幕後結果_最佳化!$Z$1005:$AI$1005)</f>
        <v>2.799632189113338E-2</v>
      </c>
      <c r="AZ423" s="124">
        <f>(SUMPRODUCT(AN423:AW423,MMULT(AN423:AW423,幕後結果!$AB$9:$AK$18)))*252</f>
        <v>5.0272181343306722E-2</v>
      </c>
      <c r="BA423" s="124">
        <f t="shared" si="90"/>
        <v>0.22421458771299141</v>
      </c>
      <c r="BB423" s="119">
        <f t="shared" si="91"/>
        <v>-6.6470599709347433E-2</v>
      </c>
      <c r="BC423" s="56"/>
      <c r="BD423" s="56"/>
    </row>
    <row r="424" spans="1:56">
      <c r="A424" s="91">
        <v>423</v>
      </c>
      <c r="B424" s="120">
        <v>3.4621398222213884E-2</v>
      </c>
      <c r="C424" s="120">
        <v>0.26767587307655694</v>
      </c>
      <c r="D424" s="120">
        <v>0.2283410160705428</v>
      </c>
      <c r="E424" s="120">
        <v>0.70684482417757932</v>
      </c>
      <c r="F424" s="120">
        <v>0.69309623426590994</v>
      </c>
      <c r="G424" s="120">
        <v>0.21914578818814046</v>
      </c>
      <c r="H424" s="120">
        <v>0.33253696705620417</v>
      </c>
      <c r="I424" s="120">
        <v>0.66289478496983634</v>
      </c>
      <c r="J424" s="120">
        <v>5.1932009089613151E-2</v>
      </c>
      <c r="K424" s="100">
        <v>0.28612174203426544</v>
      </c>
      <c r="L424" s="101"/>
      <c r="M424" s="102">
        <v>423</v>
      </c>
      <c r="N424" s="123">
        <v>-1.816832293298527</v>
      </c>
      <c r="O424" s="123">
        <v>-0.6198572909527994</v>
      </c>
      <c r="P424" s="123">
        <v>-0.74432144222379193</v>
      </c>
      <c r="Q424" s="123">
        <v>0.54419055355755874</v>
      </c>
      <c r="R424" s="123">
        <v>0.50464594803636142</v>
      </c>
      <c r="S424" s="123">
        <v>-0.77508137502827434</v>
      </c>
      <c r="T424" s="123">
        <v>-0.43291856246206784</v>
      </c>
      <c r="U424" s="120">
        <v>0.42037650355320627</v>
      </c>
      <c r="V424" s="120">
        <v>-1.6264026937318532</v>
      </c>
      <c r="W424" s="94">
        <v>-0.56475049405549826</v>
      </c>
      <c r="X424" s="56"/>
      <c r="Y424" s="95">
        <v>423</v>
      </c>
      <c r="Z424" s="120">
        <f>(幕後結果!$AB$2+幕後結果!$AB$4*幕後結果_最佳化!$N1425)*12/3</f>
        <v>-2.3039791797583997</v>
      </c>
      <c r="AA424" s="120">
        <f>(幕後結果!$AC$2+幕後結果!$AC$4*幕後結果_最佳化!$O1425)*12/3</f>
        <v>-0.41611011076837312</v>
      </c>
      <c r="AB424" s="120">
        <f>(幕後結果!$AD$2+幕後結果!$AD$4*幕後結果_最佳化!$P1425)*12/3</f>
        <v>-3.8085856459388392</v>
      </c>
      <c r="AC424" s="120">
        <f>(幕後結果!$AE$2+幕後結果!$AE$4*幕後結果_最佳化!$Q1425)*12/3</f>
        <v>0.41618720443210516</v>
      </c>
      <c r="AD424" s="120">
        <f>(幕後結果!$AF$2+幕後結果!$AF$4*幕後結果_最佳化!$R1425)*12/3</f>
        <v>-0.32595511692584955</v>
      </c>
      <c r="AE424" s="120">
        <f>(幕後結果!$AG$2+幕後結果!$AG$4*幕後結果_最佳化!$S1425)*12/3</f>
        <v>-2.4928834833611022</v>
      </c>
      <c r="AF424" s="120">
        <f>(幕後結果!$AH$2+幕後結果!$AH$4*幕後結果_最佳化!$T1425)*12/3</f>
        <v>-0.59285423182001695</v>
      </c>
      <c r="AG424" s="120">
        <f>(幕後結果!$AI$2+幕後結果!$AI$4*幕後結果_最佳化!$U1425)*12/3</f>
        <v>-8.8277019257384334E-2</v>
      </c>
      <c r="AH424" s="120">
        <f>(幕後結果!$AJ$2+幕後結果!$AJ$4*幕後結果_最佳化!$V1425)*12/3</f>
        <v>-4.7088362748875614</v>
      </c>
      <c r="AI424" s="96">
        <f>(幕後結果!$AK$2+幕後結果!$AK$4*幕後結果_最佳化!$W1425)*12/3</f>
        <v>0.33217635299924841</v>
      </c>
      <c r="AJ424" s="56"/>
      <c r="AK424" s="56"/>
      <c r="AL424" s="56"/>
      <c r="AM424" s="104">
        <v>423</v>
      </c>
      <c r="AN424" s="124">
        <f t="shared" si="79"/>
        <v>6.8475356039173906E-4</v>
      </c>
      <c r="AO424" s="124">
        <f t="shared" si="80"/>
        <v>8.4591399161391453E-2</v>
      </c>
      <c r="AP424" s="124">
        <f t="shared" si="81"/>
        <v>0.15432963185204193</v>
      </c>
      <c r="AQ424" s="124">
        <f t="shared" si="82"/>
        <v>0.15977897156318654</v>
      </c>
      <c r="AR424" s="124">
        <f t="shared" si="83"/>
        <v>0.24744617846986455</v>
      </c>
      <c r="AS424" s="124">
        <f t="shared" si="84"/>
        <v>6.2224276579978137E-2</v>
      </c>
      <c r="AT424" s="124">
        <f t="shared" si="85"/>
        <v>2.4138438413024519E-2</v>
      </c>
      <c r="AU424" s="124">
        <f t="shared" si="86"/>
        <v>0.11378763495172352</v>
      </c>
      <c r="AV424" s="124">
        <f t="shared" si="87"/>
        <v>6.9472202092183771E-2</v>
      </c>
      <c r="AW424" s="124">
        <f t="shared" si="88"/>
        <v>8.3546513356213839E-2</v>
      </c>
      <c r="AX424" s="124">
        <f t="shared" si="89"/>
        <v>1</v>
      </c>
      <c r="AY424" s="124">
        <f>SUMPRODUCT(AN424:AW424,幕後結果_最佳化!$Z$1005:$AI$1005)</f>
        <v>-0.20001234789100669</v>
      </c>
      <c r="AZ424" s="124">
        <f>(SUMPRODUCT(AN424:AW424,MMULT(AN424:AW424,幕後結果!$AB$9:$AK$18)))*252</f>
        <v>5.6162522227494453E-2</v>
      </c>
      <c r="BA424" s="124">
        <f t="shared" si="90"/>
        <v>0.23698633341923844</v>
      </c>
      <c r="BB424" s="119">
        <f t="shared" si="91"/>
        <v>-1.0250057224240221</v>
      </c>
      <c r="BC424" s="56"/>
      <c r="BD424" s="56"/>
    </row>
    <row r="425" spans="1:56">
      <c r="A425" s="91">
        <v>424</v>
      </c>
      <c r="B425" s="120">
        <v>2.6587151117657193E-2</v>
      </c>
      <c r="C425" s="120">
        <v>0.1065849686211271</v>
      </c>
      <c r="D425" s="120">
        <v>6.0760013963809367E-2</v>
      </c>
      <c r="E425" s="120">
        <v>2.4104182803595275E-2</v>
      </c>
      <c r="F425" s="120">
        <v>0.71516310686071383</v>
      </c>
      <c r="G425" s="120">
        <v>0.55864605206668094</v>
      </c>
      <c r="H425" s="120">
        <v>0.51498152582090051</v>
      </c>
      <c r="I425" s="120">
        <v>0.63298082527969846</v>
      </c>
      <c r="J425" s="120">
        <v>0.273446037373128</v>
      </c>
      <c r="K425" s="100">
        <v>0.68303256011716873</v>
      </c>
      <c r="L425" s="101"/>
      <c r="M425" s="102">
        <v>424</v>
      </c>
      <c r="N425" s="123">
        <v>-1.9335026882755642</v>
      </c>
      <c r="O425" s="123">
        <v>-1.2448961201943205</v>
      </c>
      <c r="P425" s="123">
        <v>-1.5484249088906581</v>
      </c>
      <c r="Q425" s="123">
        <v>-1.9755270712178534</v>
      </c>
      <c r="R425" s="123">
        <v>0.56853199576321922</v>
      </c>
      <c r="S425" s="123">
        <v>0.14753735681376681</v>
      </c>
      <c r="T425" s="123">
        <v>3.7561947041796488E-2</v>
      </c>
      <c r="U425" s="120">
        <v>0.33975857090552253</v>
      </c>
      <c r="V425" s="120">
        <v>-0.60242379512781796</v>
      </c>
      <c r="W425" s="94">
        <v>0.47619581634646579</v>
      </c>
      <c r="X425" s="56"/>
      <c r="Y425" s="95">
        <v>424</v>
      </c>
      <c r="Z425" s="120">
        <f>(幕後結果!$AB$2+幕後結果!$AB$4*幕後結果_最佳化!$N1426)*12/3</f>
        <v>-2.4488313549470662</v>
      </c>
      <c r="AA425" s="120">
        <f>(幕後結果!$AC$2+幕後結果!$AC$4*幕後結果_最佳化!$O1426)*12/3</f>
        <v>-1.1385008237841967</v>
      </c>
      <c r="AB425" s="120">
        <f>(幕後結果!$AD$2+幕後結果!$AD$4*幕後結果_最佳化!$P1426)*12/3</f>
        <v>-5.0347866187065193</v>
      </c>
      <c r="AC425" s="120">
        <f>(幕後結果!$AE$2+幕後結果!$AE$4*幕後結果_最佳化!$Q1426)*12/3</f>
        <v>-1.7857761250876212</v>
      </c>
      <c r="AD425" s="120">
        <f>(幕後結果!$AF$2+幕後結果!$AF$4*幕後結果_最佳化!$R1426)*12/3</f>
        <v>-0.85754572639520144</v>
      </c>
      <c r="AE425" s="120">
        <f>(幕後結果!$AG$2+幕後結果!$AG$4*幕後結果_最佳化!$S1426)*12/3</f>
        <v>-1.6219315466472395</v>
      </c>
      <c r="AF425" s="120">
        <f>(幕後結果!$AH$2+幕後結果!$AH$4*幕後結果_最佳化!$T1426)*12/3</f>
        <v>-0.93616090629571269</v>
      </c>
      <c r="AG425" s="120">
        <f>(幕後結果!$AI$2+幕後結果!$AI$4*幕後結果_最佳化!$U1426)*12/3</f>
        <v>-0.36859726706998841</v>
      </c>
      <c r="AH425" s="120">
        <f>(幕後結果!$AJ$2+幕後結果!$AJ$4*幕後結果_最佳化!$V1426)*12/3</f>
        <v>-3.4083398676790306</v>
      </c>
      <c r="AI425" s="96">
        <f>(幕後結果!$AK$2+幕後結果!$AK$4*幕後結果_最佳化!$W1426)*12/3</f>
        <v>0.51682931553397127</v>
      </c>
      <c r="AJ425" s="56"/>
      <c r="AK425" s="56"/>
      <c r="AL425" s="56"/>
      <c r="AM425" s="104">
        <v>424</v>
      </c>
      <c r="AN425" s="124">
        <f t="shared" si="79"/>
        <v>9.9245431088265196E-2</v>
      </c>
      <c r="AO425" s="124">
        <f t="shared" si="80"/>
        <v>7.018098821376112E-2</v>
      </c>
      <c r="AP425" s="124">
        <f t="shared" si="81"/>
        <v>0.17266875738328469</v>
      </c>
      <c r="AQ425" s="124">
        <f t="shared" si="82"/>
        <v>0.1583151073111384</v>
      </c>
      <c r="AR425" s="124">
        <f t="shared" si="83"/>
        <v>0.14412889356652483</v>
      </c>
      <c r="AS425" s="124">
        <f t="shared" si="84"/>
        <v>0.15126781340910683</v>
      </c>
      <c r="AT425" s="124">
        <f t="shared" si="85"/>
        <v>8.481812038892074E-2</v>
      </c>
      <c r="AU425" s="124">
        <f t="shared" si="86"/>
        <v>9.1662072842037551E-3</v>
      </c>
      <c r="AV425" s="124">
        <f t="shared" si="87"/>
        <v>2.4310971267140758E-2</v>
      </c>
      <c r="AW425" s="124">
        <f t="shared" si="88"/>
        <v>8.5897710087653595E-2</v>
      </c>
      <c r="AX425" s="124">
        <f t="shared" si="89"/>
        <v>1</v>
      </c>
      <c r="AY425" s="124">
        <f>SUMPRODUCT(AN425:AW425,幕後結果_最佳化!$Z$1005:$AI$1005)</f>
        <v>-0.1446659486559127</v>
      </c>
      <c r="AZ425" s="124">
        <f>(SUMPRODUCT(AN425:AW425,MMULT(AN425:AW425,幕後結果!$AB$9:$AK$18)))*252</f>
        <v>7.9366511769027245E-2</v>
      </c>
      <c r="BA425" s="124">
        <f t="shared" si="90"/>
        <v>0.2817206271628459</v>
      </c>
      <c r="BB425" s="119">
        <f t="shared" si="91"/>
        <v>-0.66578706197289561</v>
      </c>
      <c r="BC425" s="56"/>
      <c r="BD425" s="56"/>
    </row>
    <row r="426" spans="1:56">
      <c r="A426" s="91">
        <v>425</v>
      </c>
      <c r="B426" s="120">
        <v>0.64595737941568721</v>
      </c>
      <c r="C426" s="120">
        <v>5.8592022747507411E-2</v>
      </c>
      <c r="D426" s="120">
        <v>0.3725989923431412</v>
      </c>
      <c r="E426" s="120">
        <v>0.28699877335454471</v>
      </c>
      <c r="F426" s="120">
        <v>0.95110104373363424</v>
      </c>
      <c r="G426" s="120">
        <v>0.21612015783336513</v>
      </c>
      <c r="H426" s="120">
        <v>0.86855660733092477</v>
      </c>
      <c r="I426" s="120">
        <v>0.91464608981331308</v>
      </c>
      <c r="J426" s="120">
        <v>0.25285437349261008</v>
      </c>
      <c r="K426" s="100">
        <v>0.14970222106478714</v>
      </c>
      <c r="L426" s="101"/>
      <c r="M426" s="102">
        <v>425</v>
      </c>
      <c r="N426" s="123">
        <v>0.37442890515578248</v>
      </c>
      <c r="O426" s="123">
        <v>-1.5667033581446692</v>
      </c>
      <c r="P426" s="123">
        <v>-0.32497765321739552</v>
      </c>
      <c r="Q426" s="123">
        <v>-0.56217389336182033</v>
      </c>
      <c r="R426" s="123">
        <v>1.6556243664890904</v>
      </c>
      <c r="S426" s="123">
        <v>-0.78536377137155544</v>
      </c>
      <c r="T426" s="123">
        <v>1.1195940662200792</v>
      </c>
      <c r="U426" s="120">
        <v>1.3699329901010244</v>
      </c>
      <c r="V426" s="120">
        <v>-0.66553440266967978</v>
      </c>
      <c r="W426" s="94">
        <v>-1.0377113867400762</v>
      </c>
      <c r="X426" s="56"/>
      <c r="Y426" s="95">
        <v>425</v>
      </c>
      <c r="Z426" s="120">
        <f>(幕後結果!$AB$2+幕後結果!$AB$4*幕後結果_最佳化!$N1427)*12/3</f>
        <v>0.41658203086493489</v>
      </c>
      <c r="AA426" s="120">
        <f>(幕後結果!$AC$2+幕後結果!$AC$4*幕後結果_最佳化!$O1427)*12/3</f>
        <v>5.0118988062310077E-2</v>
      </c>
      <c r="AB426" s="120">
        <f>(幕後結果!$AD$2+幕後結果!$AD$4*幕後結果_最佳化!$P1427)*12/3</f>
        <v>-1.3844296157193456</v>
      </c>
      <c r="AC426" s="120">
        <f>(幕後結果!$AE$2+幕後結果!$AE$4*幕後結果_最佳化!$Q1427)*12/3</f>
        <v>0.10621217952343109</v>
      </c>
      <c r="AD426" s="120">
        <f>(幕後結果!$AF$2+幕後結果!$AF$4*幕後結果_最佳化!$R1427)*12/3</f>
        <v>0.26780510306665378</v>
      </c>
      <c r="AE426" s="120">
        <f>(幕後結果!$AG$2+幕後結果!$AG$4*幕後結果_最佳化!$S1427)*12/3</f>
        <v>-1.3852889413608029</v>
      </c>
      <c r="AF426" s="120">
        <f>(幕後結果!$AH$2+幕後結果!$AH$4*幕後結果_最佳化!$T1427)*12/3</f>
        <v>1.0008248585145447</v>
      </c>
      <c r="AG426" s="120">
        <f>(幕後結果!$AI$2+幕後結果!$AI$4*幕後結果_最佳化!$U1427)*12/3</f>
        <v>0.18192056542264545</v>
      </c>
      <c r="AH426" s="120">
        <f>(幕後結果!$AJ$2+幕後結果!$AJ$4*幕後結果_最佳化!$V1427)*12/3</f>
        <v>-1.6837450662897568</v>
      </c>
      <c r="AI426" s="96">
        <f>(幕後結果!$AK$2+幕後結果!$AK$4*幕後結果_最佳化!$W1427)*12/3</f>
        <v>0.70562263428258498</v>
      </c>
      <c r="AJ426" s="56"/>
      <c r="AK426" s="56"/>
      <c r="AL426" s="56"/>
      <c r="AM426" s="104">
        <v>425</v>
      </c>
      <c r="AN426" s="124">
        <f t="shared" si="79"/>
        <v>0.16522655696558702</v>
      </c>
      <c r="AO426" s="124">
        <f t="shared" si="80"/>
        <v>1.5097224092088017E-2</v>
      </c>
      <c r="AP426" s="124">
        <f t="shared" si="81"/>
        <v>4.2038974281606405E-2</v>
      </c>
      <c r="AQ426" s="124">
        <f t="shared" si="82"/>
        <v>2.2315939226861398E-2</v>
      </c>
      <c r="AR426" s="124">
        <f t="shared" si="83"/>
        <v>0.16122668282972871</v>
      </c>
      <c r="AS426" s="124">
        <f t="shared" si="84"/>
        <v>0.15894827940747547</v>
      </c>
      <c r="AT426" s="124">
        <f t="shared" si="85"/>
        <v>1.7868539382666655E-2</v>
      </c>
      <c r="AU426" s="124">
        <f t="shared" si="86"/>
        <v>0.15121637458467641</v>
      </c>
      <c r="AV426" s="124">
        <f t="shared" si="87"/>
        <v>0.1143420099045365</v>
      </c>
      <c r="AW426" s="124">
        <f t="shared" si="88"/>
        <v>0.15171941932477354</v>
      </c>
      <c r="AX426" s="124">
        <f t="shared" si="89"/>
        <v>1.0000000000000002</v>
      </c>
      <c r="AY426" s="124">
        <f>SUMPRODUCT(AN426:AW426,幕後結果_最佳化!$Z$1005:$AI$1005)</f>
        <v>-0.36640469080983495</v>
      </c>
      <c r="AZ426" s="124">
        <f>(SUMPRODUCT(AN426:AW426,MMULT(AN426:AW426,幕後結果!$AB$9:$AK$18)))*252</f>
        <v>5.5918184493174754E-2</v>
      </c>
      <c r="BA426" s="124">
        <f t="shared" si="90"/>
        <v>0.23647026132935775</v>
      </c>
      <c r="BB426" s="119">
        <f t="shared" si="91"/>
        <v>-1.730892876376332</v>
      </c>
      <c r="BC426" s="56"/>
      <c r="BD426" s="56"/>
    </row>
    <row r="427" spans="1:56">
      <c r="A427" s="91">
        <v>426</v>
      </c>
      <c r="B427" s="120">
        <v>0.70447090276721402</v>
      </c>
      <c r="C427" s="120">
        <v>0.29941187865052465</v>
      </c>
      <c r="D427" s="120">
        <v>0.58718373025904969</v>
      </c>
      <c r="E427" s="120">
        <v>0.21247913737645052</v>
      </c>
      <c r="F427" s="120">
        <v>0.86546072236409044</v>
      </c>
      <c r="G427" s="120">
        <v>0.96953701245207458</v>
      </c>
      <c r="H427" s="120">
        <v>0.83027957408343078</v>
      </c>
      <c r="I427" s="120">
        <v>0.21646732567401239</v>
      </c>
      <c r="J427" s="120">
        <v>0.18318237137147952</v>
      </c>
      <c r="K427" s="100">
        <v>0.34069826645508972</v>
      </c>
      <c r="L427" s="101"/>
      <c r="M427" s="102">
        <v>426</v>
      </c>
      <c r="N427" s="123">
        <v>0.53730320135250664</v>
      </c>
      <c r="O427" s="123">
        <v>-0.52609276212343825</v>
      </c>
      <c r="P427" s="123">
        <v>0.22030639569117544</v>
      </c>
      <c r="Q427" s="123">
        <v>-0.79784873707394544</v>
      </c>
      <c r="R427" s="123">
        <v>1.1051870309752099</v>
      </c>
      <c r="S427" s="123">
        <v>1.8740322871012798</v>
      </c>
      <c r="T427" s="123">
        <v>0.95527063821309888</v>
      </c>
      <c r="U427" s="120">
        <v>-0.7841797400565732</v>
      </c>
      <c r="V427" s="120">
        <v>-0.90330368233215763</v>
      </c>
      <c r="W427" s="94">
        <v>-0.41055818153907919</v>
      </c>
      <c r="X427" s="56"/>
      <c r="Y427" s="95">
        <v>426</v>
      </c>
      <c r="Z427" s="120">
        <f>(幕後結果!$AB$2+幕後結果!$AB$4*幕後結果_最佳化!$N1428)*12/3</f>
        <v>0.61879867795061672</v>
      </c>
      <c r="AA427" s="120">
        <f>(幕後結果!$AC$2+幕後結果!$AC$4*幕後結果_最佳化!$O1428)*12/3</f>
        <v>1.2321367083750738</v>
      </c>
      <c r="AB427" s="120">
        <f>(幕後結果!$AD$2+幕後結果!$AD$4*幕後結果_最佳化!$P1428)*12/3</f>
        <v>-0.20695311000733929</v>
      </c>
      <c r="AC427" s="120">
        <f>(幕後結果!$AE$2+幕後結果!$AE$4*幕後結果_最佳化!$Q1428)*12/3</f>
        <v>-7.3907934271139064E-2</v>
      </c>
      <c r="AD427" s="120">
        <f>(幕後結果!$AF$2+幕後結果!$AF$4*幕後結果_最佳化!$R1428)*12/3</f>
        <v>2.1594518600544566E-2</v>
      </c>
      <c r="AE427" s="120">
        <f>(幕後結果!$AG$2+幕後結果!$AG$4*幕後結果_最佳化!$S1428)*12/3</f>
        <v>1.551104861039609</v>
      </c>
      <c r="AF427" s="120">
        <f>(幕後結果!$AH$2+幕後結果!$AH$4*幕後結果_最佳化!$T1428)*12/3</f>
        <v>1.6030419540600338</v>
      </c>
      <c r="AG427" s="120">
        <f>(幕後結果!$AI$2+幕後結果!$AI$4*幕後結果_最佳化!$U1428)*12/3</f>
        <v>-0.50538354359989257</v>
      </c>
      <c r="AH427" s="120">
        <f>(幕後結果!$AJ$2+幕後結果!$AJ$4*幕後結果_最佳化!$V1428)*12/3</f>
        <v>-1.6732582761516337</v>
      </c>
      <c r="AI427" s="96">
        <f>(幕後結果!$AK$2+幕後結果!$AK$4*幕後結果_最佳化!$W1428)*12/3</f>
        <v>0.45980056492831051</v>
      </c>
      <c r="AJ427" s="56"/>
      <c r="AK427" s="56"/>
      <c r="AL427" s="56"/>
      <c r="AM427" s="104">
        <v>426</v>
      </c>
      <c r="AN427" s="124">
        <f t="shared" si="79"/>
        <v>0.16168893829633926</v>
      </c>
      <c r="AO427" s="124">
        <f t="shared" si="80"/>
        <v>0.11925802112944164</v>
      </c>
      <c r="AP427" s="124">
        <f t="shared" si="81"/>
        <v>6.035821932607606E-3</v>
      </c>
      <c r="AQ427" s="124">
        <f t="shared" si="82"/>
        <v>2.0538837183710086E-2</v>
      </c>
      <c r="AR427" s="124">
        <f t="shared" si="83"/>
        <v>0.1192767418303509</v>
      </c>
      <c r="AS427" s="124">
        <f t="shared" si="84"/>
        <v>0.18752163025389121</v>
      </c>
      <c r="AT427" s="124">
        <f t="shared" si="85"/>
        <v>3.7921644877999768E-2</v>
      </c>
      <c r="AU427" s="124">
        <f t="shared" si="86"/>
        <v>4.0196290734843113E-2</v>
      </c>
      <c r="AV427" s="124">
        <f t="shared" si="87"/>
        <v>0.14953703312572827</v>
      </c>
      <c r="AW427" s="124">
        <f t="shared" si="88"/>
        <v>0.15802504063508804</v>
      </c>
      <c r="AX427" s="124">
        <f t="shared" si="89"/>
        <v>0.99999999999999989</v>
      </c>
      <c r="AY427" s="124">
        <f>SUMPRODUCT(AN427:AW427,幕後結果_最佳化!$Z$1005:$AI$1005)</f>
        <v>-0.21422669235640901</v>
      </c>
      <c r="AZ427" s="124">
        <f>(SUMPRODUCT(AN427:AW427,MMULT(AN427:AW427,幕後結果!$AB$9:$AK$18)))*252</f>
        <v>7.013491875985231E-2</v>
      </c>
      <c r="BA427" s="124">
        <f t="shared" si="90"/>
        <v>0.26482998085536369</v>
      </c>
      <c r="BB427" s="119">
        <f t="shared" si="91"/>
        <v>-0.97091232467685817</v>
      </c>
      <c r="BC427" s="56"/>
      <c r="BD427" s="56"/>
    </row>
    <row r="428" spans="1:56">
      <c r="A428" s="91">
        <v>427</v>
      </c>
      <c r="B428" s="120">
        <v>0.63401203820813046</v>
      </c>
      <c r="C428" s="120">
        <v>0.29949704126252374</v>
      </c>
      <c r="D428" s="120">
        <v>0.54596124093612497</v>
      </c>
      <c r="E428" s="120">
        <v>0.58375135014489343</v>
      </c>
      <c r="F428" s="120">
        <v>5.0241545337461613E-3</v>
      </c>
      <c r="G428" s="120">
        <v>4.3550577856105388E-2</v>
      </c>
      <c r="H428" s="120">
        <v>0.29344226034770782</v>
      </c>
      <c r="I428" s="120">
        <v>0.64580720514873535</v>
      </c>
      <c r="J428" s="120">
        <v>0.6328508135385793</v>
      </c>
      <c r="K428" s="100">
        <v>0.24880976751886608</v>
      </c>
      <c r="L428" s="101"/>
      <c r="M428" s="102">
        <v>427</v>
      </c>
      <c r="N428" s="123">
        <v>0.34249829939492726</v>
      </c>
      <c r="O428" s="123">
        <v>-0.52584762362069515</v>
      </c>
      <c r="P428" s="123">
        <v>0.11546379219738516</v>
      </c>
      <c r="Q428" s="123">
        <v>0.21149978532299232</v>
      </c>
      <c r="R428" s="123">
        <v>-2.5741624186742738</v>
      </c>
      <c r="S428" s="123">
        <v>-1.7108914367218899</v>
      </c>
      <c r="T428" s="123">
        <v>-0.54335628112736345</v>
      </c>
      <c r="U428" s="120">
        <v>0.37402517049723999</v>
      </c>
      <c r="V428" s="120">
        <v>0.33941333684948205</v>
      </c>
      <c r="W428" s="94">
        <v>-0.67823999914185717</v>
      </c>
      <c r="X428" s="56"/>
      <c r="Y428" s="95">
        <v>427</v>
      </c>
      <c r="Z428" s="120">
        <f>(幕後結果!$AB$2+幕後結果!$AB$4*幕後結果_最佳化!$N1429)*12/3</f>
        <v>0.37693857460971292</v>
      </c>
      <c r="AA428" s="120">
        <f>(幕後結果!$AC$2+幕後結果!$AC$4*幕後結果_最佳化!$O1429)*12/3</f>
        <v>1.1040103744748262</v>
      </c>
      <c r="AB428" s="120">
        <f>(幕後結果!$AD$2+幕後結果!$AD$4*幕後結果_最佳化!$P1429)*12/3</f>
        <v>-0.52784900905691678</v>
      </c>
      <c r="AC428" s="120">
        <f>(幕後結果!$AE$2+幕後結果!$AE$4*幕後結果_最佳化!$Q1429)*12/3</f>
        <v>0.75005685777920572</v>
      </c>
      <c r="AD428" s="120">
        <f>(幕後結果!$AF$2+幕後結果!$AF$4*幕後結果_最佳化!$R1429)*12/3</f>
        <v>-2.0380981413974122</v>
      </c>
      <c r="AE428" s="120">
        <f>(幕後結果!$AG$2+幕後結果!$AG$4*幕後結果_最佳化!$S1429)*12/3</f>
        <v>-3.0790290545601615</v>
      </c>
      <c r="AF428" s="120">
        <f>(幕後結果!$AH$2+幕後結果!$AH$4*幕後結果_最佳化!$T1429)*12/3</f>
        <v>-0.56123082626924492</v>
      </c>
      <c r="AG428" s="120">
        <f>(幕後結果!$AI$2+幕後結果!$AI$4*幕後結果_最佳化!$U1429)*12/3</f>
        <v>-0.55981408256966669</v>
      </c>
      <c r="AH428" s="120">
        <f>(幕後結果!$AJ$2+幕後結果!$AJ$4*幕後結果_最佳化!$V1429)*12/3</f>
        <v>-2.2184213708752698</v>
      </c>
      <c r="AI428" s="96">
        <f>(幕後結果!$AK$2+幕後結果!$AK$4*幕後結果_最佳化!$W1429)*12/3</f>
        <v>-0.10444300080568891</v>
      </c>
      <c r="AJ428" s="56"/>
      <c r="AK428" s="56"/>
      <c r="AL428" s="56"/>
      <c r="AM428" s="104">
        <v>427</v>
      </c>
      <c r="AN428" s="124">
        <f t="shared" si="79"/>
        <v>2.6372713666852364E-2</v>
      </c>
      <c r="AO428" s="124">
        <f t="shared" si="80"/>
        <v>0.13323895979075359</v>
      </c>
      <c r="AP428" s="124">
        <f t="shared" si="81"/>
        <v>0.14881959799621644</v>
      </c>
      <c r="AQ428" s="124">
        <f t="shared" si="82"/>
        <v>9.3712736770746277E-2</v>
      </c>
      <c r="AR428" s="124">
        <f t="shared" si="83"/>
        <v>3.7395103697045228E-3</v>
      </c>
      <c r="AS428" s="124">
        <f t="shared" si="84"/>
        <v>0.11166379903476062</v>
      </c>
      <c r="AT428" s="124">
        <f t="shared" si="85"/>
        <v>0.19003782911114075</v>
      </c>
      <c r="AU428" s="124">
        <f t="shared" si="86"/>
        <v>2.0135708146893895E-2</v>
      </c>
      <c r="AV428" s="124">
        <f t="shared" si="87"/>
        <v>0.18043995255238784</v>
      </c>
      <c r="AW428" s="124">
        <f t="shared" si="88"/>
        <v>9.1839192560543806E-2</v>
      </c>
      <c r="AX428" s="124">
        <f t="shared" si="89"/>
        <v>1.0000000000000002</v>
      </c>
      <c r="AY428" s="124">
        <f>SUMPRODUCT(AN428:AW428,幕後結果_最佳化!$Z$1005:$AI$1005)</f>
        <v>-0.17054281946657895</v>
      </c>
      <c r="AZ428" s="124">
        <f>(SUMPRODUCT(AN428:AW428,MMULT(AN428:AW428,幕後結果!$AB$9:$AK$18)))*252</f>
        <v>9.2079515131321441E-2</v>
      </c>
      <c r="BA428" s="124">
        <f t="shared" si="90"/>
        <v>0.30344606626437165</v>
      </c>
      <c r="BB428" s="119">
        <f t="shared" si="91"/>
        <v>-0.70339623147601105</v>
      </c>
      <c r="BC428" s="56"/>
      <c r="BD428" s="56"/>
    </row>
    <row r="429" spans="1:56">
      <c r="A429" s="91">
        <v>428</v>
      </c>
      <c r="B429" s="120">
        <v>0.73284225213144816</v>
      </c>
      <c r="C429" s="120">
        <v>0.18892802083202298</v>
      </c>
      <c r="D429" s="120">
        <v>0.14839061237494078</v>
      </c>
      <c r="E429" s="120">
        <v>0.24474523253357283</v>
      </c>
      <c r="F429" s="120">
        <v>2.5056307449613957E-2</v>
      </c>
      <c r="G429" s="120">
        <v>8.8794056392998977E-2</v>
      </c>
      <c r="H429" s="120">
        <v>0.94386644322212021</v>
      </c>
      <c r="I429" s="120">
        <v>0.12622464460505922</v>
      </c>
      <c r="J429" s="120">
        <v>0.68023020394605993</v>
      </c>
      <c r="K429" s="100">
        <v>0.52917728459707059</v>
      </c>
      <c r="L429" s="101"/>
      <c r="M429" s="102">
        <v>428</v>
      </c>
      <c r="N429" s="123">
        <v>0.62143188910560609</v>
      </c>
      <c r="O429" s="123">
        <v>-0.88185348918893403</v>
      </c>
      <c r="P429" s="123">
        <v>-1.0433607932199451</v>
      </c>
      <c r="Q429" s="123">
        <v>-0.69111947101636262</v>
      </c>
      <c r="R429" s="123">
        <v>-1.9590014677146539</v>
      </c>
      <c r="S429" s="123">
        <v>-1.3482185102732342</v>
      </c>
      <c r="T429" s="123">
        <v>1.5880850272584368</v>
      </c>
      <c r="U429" s="120">
        <v>-1.1444205031594985</v>
      </c>
      <c r="V429" s="120">
        <v>0.46834262342416888</v>
      </c>
      <c r="W429" s="94">
        <v>7.320192973202376E-2</v>
      </c>
      <c r="X429" s="56"/>
      <c r="Y429" s="95">
        <v>428</v>
      </c>
      <c r="Z429" s="120">
        <f>(幕後結果!$AB$2+幕後結果!$AB$4*幕後結果_最佳化!$N1430)*12/3</f>
        <v>0.72324868362003303</v>
      </c>
      <c r="AA429" s="120">
        <f>(幕後結果!$AC$2+幕後結果!$AC$4*幕後結果_最佳化!$O1430)*12/3</f>
        <v>0.92017022939615589</v>
      </c>
      <c r="AB429" s="120">
        <f>(幕後結果!$AD$2+幕後結果!$AD$4*幕後結果_最佳化!$P1430)*12/3</f>
        <v>-1.5846617301161869</v>
      </c>
      <c r="AC429" s="120">
        <f>(幕後結果!$AE$2+幕後結果!$AE$4*幕後結果_最佳化!$Q1430)*12/3</f>
        <v>8.5059053059627077E-2</v>
      </c>
      <c r="AD429" s="120">
        <f>(幕後結果!$AF$2+幕後結果!$AF$4*幕後結果_最佳化!$R1430)*12/3</f>
        <v>-1.8484578944116412</v>
      </c>
      <c r="AE429" s="120">
        <f>(幕後結果!$AG$2+幕後結果!$AG$4*幕後結果_最佳化!$S1430)*12/3</f>
        <v>-2.6407585872072752</v>
      </c>
      <c r="AF429" s="120">
        <f>(幕後結果!$AH$2+幕後結果!$AH$4*幕後結果_最佳化!$T1430)*12/3</f>
        <v>1.0478806099763858</v>
      </c>
      <c r="AG429" s="120">
        <f>(幕後結果!$AI$2+幕後結果!$AI$4*幕後結果_最佳化!$U1430)*12/3</f>
        <v>-1.2416494503692892</v>
      </c>
      <c r="AH429" s="120">
        <f>(幕後結果!$AJ$2+幕後結果!$AJ$4*幕後結果_最佳化!$V1430)*12/3</f>
        <v>-2.0759873447457431</v>
      </c>
      <c r="AI429" s="96">
        <f>(幕後結果!$AK$2+幕後結果!$AK$4*幕後結果_最佳化!$W1430)*12/3</f>
        <v>-1.9215839258630463E-2</v>
      </c>
      <c r="AJ429" s="56"/>
      <c r="AK429" s="56"/>
      <c r="AL429" s="56"/>
      <c r="AM429" s="104">
        <v>428</v>
      </c>
      <c r="AN429" s="124">
        <f t="shared" si="79"/>
        <v>3.3890425754847742E-2</v>
      </c>
      <c r="AO429" s="124">
        <f t="shared" si="80"/>
        <v>0.10281788087368954</v>
      </c>
      <c r="AP429" s="124">
        <f t="shared" si="81"/>
        <v>1.4204606723129646E-2</v>
      </c>
      <c r="AQ429" s="124">
        <f t="shared" si="82"/>
        <v>2.9816942114510376E-2</v>
      </c>
      <c r="AR429" s="124">
        <f t="shared" si="83"/>
        <v>0.18147350400634837</v>
      </c>
      <c r="AS429" s="124">
        <f t="shared" si="84"/>
        <v>0.11587581203831145</v>
      </c>
      <c r="AT429" s="124">
        <f t="shared" si="85"/>
        <v>0.13492305733930102</v>
      </c>
      <c r="AU429" s="124">
        <f t="shared" si="86"/>
        <v>0.18344075653576603</v>
      </c>
      <c r="AV429" s="124">
        <f t="shared" si="87"/>
        <v>0.18041243256456577</v>
      </c>
      <c r="AW429" s="124">
        <f t="shared" si="88"/>
        <v>2.3144582049530252E-2</v>
      </c>
      <c r="AX429" s="124">
        <f t="shared" si="89"/>
        <v>1</v>
      </c>
      <c r="AY429" s="124">
        <f>SUMPRODUCT(AN429:AW429,幕後結果_最佳化!$Z$1005:$AI$1005)</f>
        <v>-0.33098717018446044</v>
      </c>
      <c r="AZ429" s="124">
        <f>(SUMPRODUCT(AN429:AW429,MMULT(AN429:AW429,幕後結果!$AB$9:$AK$18)))*252</f>
        <v>5.6771612760095881E-2</v>
      </c>
      <c r="BA429" s="124">
        <f t="shared" si="90"/>
        <v>0.23826794320700356</v>
      </c>
      <c r="BB429" s="119">
        <f t="shared" si="91"/>
        <v>-1.5691878863437074</v>
      </c>
      <c r="BC429" s="56"/>
      <c r="BD429" s="56"/>
    </row>
    <row r="430" spans="1:56">
      <c r="A430" s="91">
        <v>429</v>
      </c>
      <c r="B430" s="120">
        <v>0.45679497391167589</v>
      </c>
      <c r="C430" s="120">
        <v>0.62704920914718398</v>
      </c>
      <c r="D430" s="120">
        <v>0.53002411707894193</v>
      </c>
      <c r="E430" s="120">
        <v>0.63971238156701848</v>
      </c>
      <c r="F430" s="120">
        <v>0.48403272692824406</v>
      </c>
      <c r="G430" s="120">
        <v>0.97643992225747578</v>
      </c>
      <c r="H430" s="120">
        <v>0.10329689189321467</v>
      </c>
      <c r="I430" s="120">
        <v>0.63024709970871506</v>
      </c>
      <c r="J430" s="120">
        <v>0.49800586873349761</v>
      </c>
      <c r="K430" s="100">
        <v>0.42567007878942209</v>
      </c>
      <c r="L430" s="101"/>
      <c r="M430" s="102">
        <v>429</v>
      </c>
      <c r="N430" s="123">
        <v>-0.10851151371127925</v>
      </c>
      <c r="O430" s="123">
        <v>0.3240481488805857</v>
      </c>
      <c r="P430" s="123">
        <v>7.5330486281489653E-2</v>
      </c>
      <c r="Q430" s="123">
        <v>0.35769010774060628</v>
      </c>
      <c r="R430" s="123">
        <v>-4.0034710038581868E-2</v>
      </c>
      <c r="S430" s="123">
        <v>1.9852186027008176</v>
      </c>
      <c r="T430" s="123">
        <v>-1.2629871889444977</v>
      </c>
      <c r="U430" s="120">
        <v>0.3325078666452061</v>
      </c>
      <c r="V430" s="120">
        <v>-4.9985666312839542E-3</v>
      </c>
      <c r="W430" s="94">
        <v>-0.18740875645435695</v>
      </c>
      <c r="X430" s="56"/>
      <c r="Y430" s="95">
        <v>429</v>
      </c>
      <c r="Z430" s="120">
        <f>(幕後結果!$AB$2+幕後結果!$AB$4*幕後結果_最佳化!$N1431)*12/3</f>
        <v>-0.18301283785208608</v>
      </c>
      <c r="AA430" s="120">
        <f>(幕後結果!$AC$2+幕後結果!$AC$4*幕後結果_最佳化!$O1431)*12/3</f>
        <v>1.6845098237738991</v>
      </c>
      <c r="AB430" s="120">
        <f>(幕後結果!$AD$2+幕後結果!$AD$4*幕後結果_最佳化!$P1431)*12/3</f>
        <v>-0.70757212907392031</v>
      </c>
      <c r="AC430" s="120">
        <f>(幕後結果!$AE$2+幕後結果!$AE$4*幕後結果_最佳化!$Q1431)*12/3</f>
        <v>0.73678476488318034</v>
      </c>
      <c r="AD430" s="120">
        <f>(幕後結果!$AF$2+幕後結果!$AF$4*幕後結果_最佳化!$R1431)*12/3</f>
        <v>-0.41636472406323627</v>
      </c>
      <c r="AE430" s="120">
        <f>(幕後結果!$AG$2+幕後結果!$AG$4*幕後結果_最佳化!$S1431)*12/3</f>
        <v>1.1865064391472622</v>
      </c>
      <c r="AF430" s="120">
        <f>(幕後結果!$AH$2+幕後結果!$AH$4*幕後結果_最佳化!$T1431)*12/3</f>
        <v>-7.2148839893802885E-2</v>
      </c>
      <c r="AG430" s="120">
        <f>(幕後結果!$AI$2+幕後結果!$AI$4*幕後結果_最佳化!$U1431)*12/3</f>
        <v>3.4441667069533E-2</v>
      </c>
      <c r="AH430" s="120">
        <f>(幕後結果!$AJ$2+幕後結果!$AJ$4*幕後結果_最佳化!$V1431)*12/3</f>
        <v>-1.2023506497823564</v>
      </c>
      <c r="AI430" s="96">
        <f>(幕後結果!$AK$2+幕後結果!$AK$4*幕後結果_最佳化!$W1431)*12/3</f>
        <v>0.54930384289950318</v>
      </c>
      <c r="AJ430" s="56"/>
      <c r="AK430" s="56"/>
      <c r="AL430" s="56"/>
      <c r="AM430" s="104">
        <v>429</v>
      </c>
      <c r="AN430" s="124">
        <f t="shared" si="79"/>
        <v>3.7599077017652915E-2</v>
      </c>
      <c r="AO430" s="124">
        <f t="shared" si="80"/>
        <v>0.10664391158805882</v>
      </c>
      <c r="AP430" s="124">
        <f t="shared" si="81"/>
        <v>0.12650052487511557</v>
      </c>
      <c r="AQ430" s="124">
        <f t="shared" si="82"/>
        <v>0.1351926223597662</v>
      </c>
      <c r="AR430" s="124">
        <f t="shared" si="83"/>
        <v>3.8111178338099433E-2</v>
      </c>
      <c r="AS430" s="124">
        <f t="shared" si="84"/>
        <v>0.13212188436649974</v>
      </c>
      <c r="AT430" s="124">
        <f t="shared" si="85"/>
        <v>0.11166549103871501</v>
      </c>
      <c r="AU430" s="124">
        <f t="shared" si="86"/>
        <v>0.11130546365987128</v>
      </c>
      <c r="AV430" s="124">
        <f t="shared" si="87"/>
        <v>9.13496886814439E-2</v>
      </c>
      <c r="AW430" s="124">
        <f t="shared" si="88"/>
        <v>0.10951015807477717</v>
      </c>
      <c r="AX430" s="124">
        <f t="shared" si="89"/>
        <v>1</v>
      </c>
      <c r="AY430" s="124">
        <f>SUMPRODUCT(AN430:AW430,幕後結果_最佳化!$Z$1005:$AI$1005)</f>
        <v>-0.10584510627375758</v>
      </c>
      <c r="AZ430" s="124">
        <f>(SUMPRODUCT(AN430:AW430,MMULT(AN430:AW430,幕後結果!$AB$9:$AK$18)))*252</f>
        <v>6.6083916122541317E-2</v>
      </c>
      <c r="BA430" s="124">
        <f t="shared" si="90"/>
        <v>0.25706792122421912</v>
      </c>
      <c r="BB430" s="119">
        <f t="shared" si="91"/>
        <v>-0.57862181156403214</v>
      </c>
      <c r="BC430" s="56"/>
      <c r="BD430" s="56"/>
    </row>
    <row r="431" spans="1:56">
      <c r="A431" s="91">
        <v>430</v>
      </c>
      <c r="B431" s="120">
        <v>4.7248919883111418E-2</v>
      </c>
      <c r="C431" s="120">
        <v>0.99790218668289543</v>
      </c>
      <c r="D431" s="120">
        <v>0.81928011101180354</v>
      </c>
      <c r="E431" s="120">
        <v>0.90122444088561804</v>
      </c>
      <c r="F431" s="120">
        <v>0.96469866590932885</v>
      </c>
      <c r="G431" s="120">
        <v>0.54522779827395174</v>
      </c>
      <c r="H431" s="120">
        <v>0.29849489759432313</v>
      </c>
      <c r="I431" s="120">
        <v>0.20990207026432062</v>
      </c>
      <c r="J431" s="120">
        <v>0.75036429891620848</v>
      </c>
      <c r="K431" s="100">
        <v>0.73571294240448792</v>
      </c>
      <c r="L431" s="101"/>
      <c r="M431" s="102">
        <v>430</v>
      </c>
      <c r="N431" s="123">
        <v>-1.6721343129447135</v>
      </c>
      <c r="O431" s="123">
        <v>2.8630663735996928</v>
      </c>
      <c r="P431" s="123">
        <v>0.91262504429625113</v>
      </c>
      <c r="Q431" s="123">
        <v>1.2885599391492029</v>
      </c>
      <c r="R431" s="123">
        <v>1.8080246243742608</v>
      </c>
      <c r="S431" s="123">
        <v>0.11361322468713023</v>
      </c>
      <c r="T431" s="123">
        <v>-0.52873427757762081</v>
      </c>
      <c r="U431" s="120">
        <v>-0.80676108991078244</v>
      </c>
      <c r="V431" s="120">
        <v>0.67563659343241123</v>
      </c>
      <c r="W431" s="94">
        <v>0.63018413922973282</v>
      </c>
      <c r="X431" s="56"/>
      <c r="Y431" s="95">
        <v>430</v>
      </c>
      <c r="Z431" s="120">
        <f>(幕後結果!$AB$2+幕後結果!$AB$4*幕後結果_最佳化!$N1432)*12/3</f>
        <v>-2.1243293448214211</v>
      </c>
      <c r="AA431" s="120">
        <f>(幕後結果!$AC$2+幕後結果!$AC$4*幕後結果_最佳化!$O1432)*12/3</f>
        <v>3.2762054236359446</v>
      </c>
      <c r="AB431" s="120">
        <f>(幕後結果!$AD$2+幕後結果!$AD$4*幕後結果_最佳化!$P1432)*12/3</f>
        <v>-0.47783864646466245</v>
      </c>
      <c r="AC431" s="120">
        <f>(幕後結果!$AE$2+幕後結果!$AE$4*幕後結果_最佳化!$Q1432)*12/3</f>
        <v>1.0336902915973791</v>
      </c>
      <c r="AD431" s="120">
        <f>(幕後結果!$AF$2+幕後結果!$AF$4*幕後結果_最佳化!$R1432)*12/3</f>
        <v>1.020665334115572</v>
      </c>
      <c r="AE431" s="120">
        <f>(幕後結果!$AG$2+幕後結果!$AG$4*幕後結果_最佳化!$S1432)*12/3</f>
        <v>-0.53622388120834441</v>
      </c>
      <c r="AF431" s="120">
        <f>(幕後結果!$AH$2+幕後結果!$AH$4*幕後結果_最佳化!$T1432)*12/3</f>
        <v>0.7164666488881255</v>
      </c>
      <c r="AG431" s="120">
        <f>(幕後結果!$AI$2+幕後結果!$AI$4*幕後結果_最佳化!$U1432)*12/3</f>
        <v>-7.6154692260860274E-2</v>
      </c>
      <c r="AH431" s="120">
        <f>(幕後結果!$AJ$2+幕後結果!$AJ$4*幕後結果_最佳化!$V1432)*12/3</f>
        <v>-1.0891563140531551</v>
      </c>
      <c r="AI431" s="96">
        <f>(幕後結果!$AK$2+幕後結果!$AK$4*幕後結果_最佳化!$W1432)*12/3</f>
        <v>1.480302005524279</v>
      </c>
      <c r="AJ431" s="56"/>
      <c r="AK431" s="56"/>
      <c r="AL431" s="56"/>
      <c r="AM431" s="104">
        <v>430</v>
      </c>
      <c r="AN431" s="124">
        <f t="shared" si="79"/>
        <v>0.12889124398124513</v>
      </c>
      <c r="AO431" s="124">
        <f t="shared" si="80"/>
        <v>6.4810636207124142E-2</v>
      </c>
      <c r="AP431" s="124">
        <f t="shared" si="81"/>
        <v>5.7960753749989873E-2</v>
      </c>
      <c r="AQ431" s="124">
        <f t="shared" si="82"/>
        <v>0.11708802339403133</v>
      </c>
      <c r="AR431" s="124">
        <f t="shared" si="83"/>
        <v>3.316336539910094E-2</v>
      </c>
      <c r="AS431" s="124">
        <f t="shared" si="84"/>
        <v>0.17429478084895789</v>
      </c>
      <c r="AT431" s="124">
        <f t="shared" si="85"/>
        <v>6.7303258274005989E-2</v>
      </c>
      <c r="AU431" s="124">
        <f t="shared" si="86"/>
        <v>0.12564453932261452</v>
      </c>
      <c r="AV431" s="124">
        <f t="shared" si="87"/>
        <v>5.4455087303832986E-2</v>
      </c>
      <c r="AW431" s="124">
        <f t="shared" si="88"/>
        <v>0.1763883115190972</v>
      </c>
      <c r="AX431" s="124">
        <f t="shared" si="89"/>
        <v>1</v>
      </c>
      <c r="AY431" s="124">
        <f>SUMPRODUCT(AN431:AW431,幕後結果_最佳化!$Z$1005:$AI$1005)</f>
        <v>-7.6291064377692674E-2</v>
      </c>
      <c r="AZ431" s="124">
        <f>(SUMPRODUCT(AN431:AW431,MMULT(AN431:AW431,幕後結果!$AB$9:$AK$18)))*252</f>
        <v>5.6637983507746445E-2</v>
      </c>
      <c r="BA431" s="124">
        <f t="shared" si="90"/>
        <v>0.23798735997473994</v>
      </c>
      <c r="BB431" s="119">
        <f t="shared" si="91"/>
        <v>-0.5008293902262021</v>
      </c>
      <c r="BC431" s="56"/>
      <c r="BD431" s="56"/>
    </row>
    <row r="432" spans="1:56">
      <c r="A432" s="91">
        <v>431</v>
      </c>
      <c r="B432" s="120">
        <v>0.6808964090223002</v>
      </c>
      <c r="C432" s="120">
        <v>0.91106624044300344</v>
      </c>
      <c r="D432" s="120">
        <v>0.51582377905539301</v>
      </c>
      <c r="E432" s="120">
        <v>0.87079126170768806</v>
      </c>
      <c r="F432" s="120">
        <v>1.2844488804461651E-2</v>
      </c>
      <c r="G432" s="120">
        <v>0.36050981579967711</v>
      </c>
      <c r="H432" s="120">
        <v>0.20496309377380384</v>
      </c>
      <c r="I432" s="120">
        <v>0.82694910024467649</v>
      </c>
      <c r="J432" s="120">
        <v>0.98547427229299034</v>
      </c>
      <c r="K432" s="100">
        <v>0.23528034808679421</v>
      </c>
      <c r="L432" s="101"/>
      <c r="M432" s="102">
        <v>431</v>
      </c>
      <c r="N432" s="123">
        <v>0.47020693213715431</v>
      </c>
      <c r="O432" s="123">
        <v>1.3473500518989578</v>
      </c>
      <c r="P432" s="123">
        <v>3.9674738101946265E-2</v>
      </c>
      <c r="Q432" s="123">
        <v>1.1301394317819551</v>
      </c>
      <c r="R432" s="123">
        <v>-2.230881528293617</v>
      </c>
      <c r="S432" s="123">
        <v>-0.35709641047064278</v>
      </c>
      <c r="T432" s="123">
        <v>-0.82402353134523987</v>
      </c>
      <c r="U432" s="120">
        <v>0.94217744506228784</v>
      </c>
      <c r="V432" s="120">
        <v>2.1827875979470104</v>
      </c>
      <c r="W432" s="94">
        <v>-0.72156706177283991</v>
      </c>
      <c r="X432" s="56"/>
      <c r="Y432" s="95">
        <v>431</v>
      </c>
      <c r="Z432" s="120">
        <f>(幕後結果!$AB$2+幕後結果!$AB$4*幕後結果_最佳化!$N1433)*12/3</f>
        <v>0.53549527827668042</v>
      </c>
      <c r="AA432" s="120">
        <f>(幕後結果!$AC$2+幕後結果!$AC$4*幕後結果_最佳化!$O1433)*12/3</f>
        <v>3.122699994919286</v>
      </c>
      <c r="AB432" s="120">
        <f>(幕後結果!$AD$2+幕後結果!$AD$4*幕後結果_最佳化!$P1433)*12/3</f>
        <v>0.30618584858328757</v>
      </c>
      <c r="AC432" s="120">
        <f>(幕後結果!$AE$2+幕後結果!$AE$4*幕後結果_最佳化!$Q1433)*12/3</f>
        <v>1.5779611618351133</v>
      </c>
      <c r="AD432" s="120">
        <f>(幕後結果!$AF$2+幕後結果!$AF$4*幕後結果_最佳化!$R1433)*12/3</f>
        <v>-1.4221602974261378</v>
      </c>
      <c r="AE432" s="120">
        <f>(幕後結果!$AG$2+幕後結果!$AG$4*幕後結果_最佳化!$S1433)*12/3</f>
        <v>-1.3720646121357192</v>
      </c>
      <c r="AF432" s="120">
        <f>(幕後結果!$AH$2+幕後結果!$AH$4*幕後結果_最佳化!$T1433)*12/3</f>
        <v>0.18409943209220211</v>
      </c>
      <c r="AG432" s="120">
        <f>(幕後結果!$AI$2+幕後結果!$AI$4*幕後結果_最佳化!$U1433)*12/3</f>
        <v>-1.736451135725664E-2</v>
      </c>
      <c r="AH432" s="120">
        <f>(幕後結果!$AJ$2+幕後結果!$AJ$4*幕後結果_最佳化!$V1433)*12/3</f>
        <v>0.5442940864677448</v>
      </c>
      <c r="AI432" s="96">
        <f>(幕後結果!$AK$2+幕後結果!$AK$4*幕後結果_最佳化!$W1433)*12/3</f>
        <v>0.36556130587164654</v>
      </c>
      <c r="AJ432" s="56"/>
      <c r="AK432" s="56"/>
      <c r="AL432" s="56"/>
      <c r="AM432" s="104">
        <v>431</v>
      </c>
      <c r="AN432" s="124">
        <f t="shared" si="79"/>
        <v>9.5929880154998079E-2</v>
      </c>
      <c r="AO432" s="124">
        <f t="shared" si="80"/>
        <v>8.7559711802985399E-2</v>
      </c>
      <c r="AP432" s="124">
        <f t="shared" si="81"/>
        <v>9.2511369473679092E-2</v>
      </c>
      <c r="AQ432" s="124">
        <f t="shared" si="82"/>
        <v>0.12400020705852015</v>
      </c>
      <c r="AR432" s="124">
        <f t="shared" si="83"/>
        <v>0.17276412842548236</v>
      </c>
      <c r="AS432" s="124">
        <f t="shared" si="84"/>
        <v>0.1291560355581631</v>
      </c>
      <c r="AT432" s="124">
        <f t="shared" si="85"/>
        <v>4.9608561261762905E-2</v>
      </c>
      <c r="AU432" s="124">
        <f t="shared" si="86"/>
        <v>0.17154223776327535</v>
      </c>
      <c r="AV432" s="124">
        <f t="shared" si="87"/>
        <v>3.5823970409931662E-2</v>
      </c>
      <c r="AW432" s="124">
        <f t="shared" si="88"/>
        <v>4.1103898091201754E-2</v>
      </c>
      <c r="AX432" s="124">
        <f t="shared" si="89"/>
        <v>1</v>
      </c>
      <c r="AY432" s="124">
        <f>SUMPRODUCT(AN432:AW432,幕後結果_最佳化!$Z$1005:$AI$1005)</f>
        <v>-0.17190166750462532</v>
      </c>
      <c r="AZ432" s="124">
        <f>(SUMPRODUCT(AN432:AW432,MMULT(AN432:AW432,幕後結果!$AB$9:$AK$18)))*252</f>
        <v>5.5083183577451802E-2</v>
      </c>
      <c r="BA432" s="124">
        <f t="shared" si="90"/>
        <v>0.23469806896830617</v>
      </c>
      <c r="BB432" s="119">
        <f t="shared" si="91"/>
        <v>-0.91522554254007227</v>
      </c>
      <c r="BC432" s="56"/>
      <c r="BD432" s="56"/>
    </row>
    <row r="433" spans="1:56">
      <c r="A433" s="91">
        <v>432</v>
      </c>
      <c r="B433" s="120">
        <v>0.66003459583926016</v>
      </c>
      <c r="C433" s="120">
        <v>0.41583786379572829</v>
      </c>
      <c r="D433" s="120">
        <v>0.74939650532923197</v>
      </c>
      <c r="E433" s="120">
        <v>0.29976286807529262</v>
      </c>
      <c r="F433" s="120">
        <v>0.14874022616074534</v>
      </c>
      <c r="G433" s="120">
        <v>0.68163614044384646</v>
      </c>
      <c r="H433" s="120">
        <v>0.18136576493699175</v>
      </c>
      <c r="I433" s="120">
        <v>0.96925868387639258</v>
      </c>
      <c r="J433" s="120">
        <v>0.45464592350298383</v>
      </c>
      <c r="K433" s="100">
        <v>0.32602464171537449</v>
      </c>
      <c r="L433" s="101"/>
      <c r="M433" s="102">
        <v>432</v>
      </c>
      <c r="N433" s="123">
        <v>0.41255754957649465</v>
      </c>
      <c r="O433" s="123">
        <v>-0.21255288029764211</v>
      </c>
      <c r="P433" s="123">
        <v>0.6725918480354105</v>
      </c>
      <c r="Q433" s="123">
        <v>-0.52508265074776661</v>
      </c>
      <c r="R433" s="123">
        <v>-1.0418516739718957</v>
      </c>
      <c r="S433" s="123">
        <v>0.47227891388641052</v>
      </c>
      <c r="T433" s="123">
        <v>-0.91017252783148117</v>
      </c>
      <c r="U433" s="120">
        <v>1.8700085378412419</v>
      </c>
      <c r="V433" s="120">
        <v>-0.11393181252483775</v>
      </c>
      <c r="W433" s="94">
        <v>-0.45091712097466757</v>
      </c>
      <c r="X433" s="56"/>
      <c r="Y433" s="95">
        <v>432</v>
      </c>
      <c r="Z433" s="120">
        <f>(幕後結果!$AB$2+幕後結果!$AB$4*幕後結果_最佳化!$N1434)*12/3</f>
        <v>0.46392066447822128</v>
      </c>
      <c r="AA433" s="120">
        <f>(幕後結果!$AC$2+幕後結果!$AC$4*幕後結果_最佳化!$O1434)*12/3</f>
        <v>1.4737327799181881</v>
      </c>
      <c r="AB433" s="120">
        <f>(幕後結果!$AD$2+幕後結果!$AD$4*幕後結果_最佳化!$P1434)*12/3</f>
        <v>0.26050446659374771</v>
      </c>
      <c r="AC433" s="120">
        <f>(幕後結果!$AE$2+幕後結果!$AE$4*幕後結果_最佳化!$Q1434)*12/3</f>
        <v>0.11032700172025545</v>
      </c>
      <c r="AD433" s="120">
        <f>(幕後結果!$AF$2+幕後結果!$AF$4*幕後結果_最佳化!$R1434)*12/3</f>
        <v>-1.2086095384201889</v>
      </c>
      <c r="AE433" s="120">
        <f>(幕後結果!$AG$2+幕後結果!$AG$4*幕後結果_最佳化!$S1434)*12/3</f>
        <v>-0.29618989480653568</v>
      </c>
      <c r="AF433" s="120">
        <f>(幕後結果!$AH$2+幕後結果!$AH$4*幕後結果_最佳化!$T1434)*12/3</f>
        <v>-0.34826165899583678</v>
      </c>
      <c r="AG433" s="120">
        <f>(幕後結果!$AI$2+幕後結果!$AI$4*幕後結果_最佳化!$U1434)*12/3</f>
        <v>0.28690888639123868</v>
      </c>
      <c r="AH433" s="120">
        <f>(幕後結果!$AJ$2+幕後結果!$AJ$4*幕後結果_最佳化!$V1434)*12/3</f>
        <v>-1.4259123558091831</v>
      </c>
      <c r="AI433" s="96">
        <f>(幕後結果!$AK$2+幕後結果!$AK$4*幕後結果_最佳化!$W1434)*12/3</f>
        <v>0.64624439573503101</v>
      </c>
      <c r="AJ433" s="56"/>
      <c r="AK433" s="56"/>
      <c r="AL433" s="56"/>
      <c r="AM433" s="104">
        <v>432</v>
      </c>
      <c r="AN433" s="124">
        <f t="shared" si="79"/>
        <v>0.12866255869145293</v>
      </c>
      <c r="AO433" s="124">
        <f t="shared" si="80"/>
        <v>0.1379795725160349</v>
      </c>
      <c r="AP433" s="124">
        <f t="shared" si="81"/>
        <v>0.15008452911322243</v>
      </c>
      <c r="AQ433" s="124">
        <f t="shared" si="82"/>
        <v>1.8839831893410579E-2</v>
      </c>
      <c r="AR433" s="124">
        <f t="shared" si="83"/>
        <v>8.5403545039015372E-2</v>
      </c>
      <c r="AS433" s="124">
        <f t="shared" si="84"/>
        <v>0.15895037709899101</v>
      </c>
      <c r="AT433" s="124">
        <f t="shared" si="85"/>
        <v>0.15923198510435174</v>
      </c>
      <c r="AU433" s="124">
        <f t="shared" si="86"/>
        <v>4.4005743569159742E-3</v>
      </c>
      <c r="AV433" s="124">
        <f t="shared" si="87"/>
        <v>7.4621517325611605E-2</v>
      </c>
      <c r="AW433" s="124">
        <f t="shared" si="88"/>
        <v>8.1825508860993226E-2</v>
      </c>
      <c r="AX433" s="124">
        <f t="shared" si="89"/>
        <v>1</v>
      </c>
      <c r="AY433" s="124">
        <f>SUMPRODUCT(AN433:AW433,幕後結果_最佳化!$Z$1005:$AI$1005)</f>
        <v>-0.1289834302554953</v>
      </c>
      <c r="AZ433" s="124">
        <f>(SUMPRODUCT(AN433:AW433,MMULT(AN433:AW433,幕後結果!$AB$9:$AK$18)))*252</f>
        <v>9.5910746697079677E-2</v>
      </c>
      <c r="BA433" s="124">
        <f t="shared" si="90"/>
        <v>0.30969460230536738</v>
      </c>
      <c r="BB433" s="119">
        <f t="shared" si="91"/>
        <v>-0.55500944793998541</v>
      </c>
      <c r="BC433" s="56"/>
      <c r="BD433" s="56"/>
    </row>
    <row r="434" spans="1:56">
      <c r="A434" s="91">
        <v>433</v>
      </c>
      <c r="B434" s="120">
        <v>0.48226839054040349</v>
      </c>
      <c r="C434" s="120">
        <v>0.50447543308962217</v>
      </c>
      <c r="D434" s="120">
        <v>0.57177053963841851</v>
      </c>
      <c r="E434" s="120">
        <v>0.64218763017599012</v>
      </c>
      <c r="F434" s="120">
        <v>0.31049948146398099</v>
      </c>
      <c r="G434" s="120">
        <v>0.65688485474837099</v>
      </c>
      <c r="H434" s="120">
        <v>0.74211905073506013</v>
      </c>
      <c r="I434" s="120">
        <v>0.84280704177071386</v>
      </c>
      <c r="J434" s="120">
        <v>0.1358440637152325</v>
      </c>
      <c r="K434" s="100">
        <v>0.41646283528837036</v>
      </c>
      <c r="L434" s="101"/>
      <c r="M434" s="102">
        <v>433</v>
      </c>
      <c r="N434" s="123">
        <v>-4.4461197752182609E-2</v>
      </c>
      <c r="O434" s="123">
        <v>1.1218482435022858E-2</v>
      </c>
      <c r="P434" s="123">
        <v>0.18088362686803139</v>
      </c>
      <c r="Q434" s="123">
        <v>0.36431240226277906</v>
      </c>
      <c r="R434" s="123">
        <v>-0.4944350538158036</v>
      </c>
      <c r="S434" s="123">
        <v>0.40397610515010413</v>
      </c>
      <c r="T434" s="123">
        <v>0.64989213554405245</v>
      </c>
      <c r="U434" s="120">
        <v>1.0060616469669661</v>
      </c>
      <c r="V434" s="120">
        <v>-1.0991832863663733</v>
      </c>
      <c r="W434" s="94">
        <v>-0.21095079063990468</v>
      </c>
      <c r="X434" s="56"/>
      <c r="Y434" s="95">
        <v>433</v>
      </c>
      <c r="Z434" s="120">
        <f>(幕後結果!$AB$2+幕後結果!$AB$4*幕後結果_最佳化!$N1435)*12/3</f>
        <v>-0.10349114265235226</v>
      </c>
      <c r="AA434" s="120">
        <f>(幕後結果!$AC$2+幕後結果!$AC$4*幕後結果_最佳化!$O1435)*12/3</f>
        <v>1.4036480384019623</v>
      </c>
      <c r="AB434" s="120">
        <f>(幕後結果!$AD$2+幕後結果!$AD$4*幕後結果_最佳化!$P1435)*12/3</f>
        <v>-0.65706649881963253</v>
      </c>
      <c r="AC434" s="120">
        <f>(幕後結果!$AE$2+幕後結果!$AE$4*幕後結果_最佳化!$Q1435)*12/3</f>
        <v>0.76088083226311498</v>
      </c>
      <c r="AD434" s="120">
        <f>(幕後結果!$AF$2+幕後結果!$AF$4*幕後結果_最佳化!$R1435)*12/3</f>
        <v>-0.72128801623636329</v>
      </c>
      <c r="AE434" s="120">
        <f>(幕後結果!$AG$2+幕後結果!$AG$4*幕後結果_最佳化!$S1435)*12/3</f>
        <v>-0.53948398511542817</v>
      </c>
      <c r="AF434" s="120">
        <f>(幕後結果!$AH$2+幕後結果!$AH$4*幕後結果_最佳化!$T1435)*12/3</f>
        <v>1.1467048552222414</v>
      </c>
      <c r="AG434" s="120">
        <f>(幕後結果!$AI$2+幕後結果!$AI$4*幕後結果_最佳化!$U1435)*12/3</f>
        <v>6.9291532325907068E-2</v>
      </c>
      <c r="AH434" s="120">
        <f>(幕後結果!$AJ$2+幕後結果!$AJ$4*幕後結果_最佳化!$V1435)*12/3</f>
        <v>-2.9353986701003145</v>
      </c>
      <c r="AI434" s="96">
        <f>(幕後結果!$AK$2+幕後結果!$AK$4*幕後結果_最佳化!$W1435)*12/3</f>
        <v>0.80356394582718016</v>
      </c>
      <c r="AJ434" s="56"/>
      <c r="AK434" s="56"/>
      <c r="AL434" s="56"/>
      <c r="AM434" s="104">
        <v>433</v>
      </c>
      <c r="AN434" s="124">
        <f t="shared" si="79"/>
        <v>5.8481297396406678E-3</v>
      </c>
      <c r="AO434" s="124">
        <f t="shared" si="80"/>
        <v>2.9210505681630149E-2</v>
      </c>
      <c r="AP434" s="124">
        <f t="shared" si="81"/>
        <v>0.16189894089178339</v>
      </c>
      <c r="AQ434" s="124">
        <f t="shared" si="82"/>
        <v>0.10905683770674073</v>
      </c>
      <c r="AR434" s="124">
        <f t="shared" si="83"/>
        <v>0.21393600686880501</v>
      </c>
      <c r="AS434" s="124">
        <f t="shared" si="84"/>
        <v>0.14852635767740213</v>
      </c>
      <c r="AT434" s="124">
        <f t="shared" si="85"/>
        <v>2.124724256225323E-2</v>
      </c>
      <c r="AU434" s="124">
        <f t="shared" si="86"/>
        <v>3.5373798332687077E-2</v>
      </c>
      <c r="AV434" s="124">
        <f t="shared" si="87"/>
        <v>0.17868354155014207</v>
      </c>
      <c r="AW434" s="124">
        <f t="shared" si="88"/>
        <v>9.6218638988915542E-2</v>
      </c>
      <c r="AX434" s="124">
        <f t="shared" si="89"/>
        <v>1</v>
      </c>
      <c r="AY434" s="124">
        <f>SUMPRODUCT(AN434:AW434,幕後結果_最佳化!$Z$1005:$AI$1005)</f>
        <v>-0.51729212078428699</v>
      </c>
      <c r="AZ434" s="124">
        <f>(SUMPRODUCT(AN434:AW434,MMULT(AN434:AW434,幕後結果!$AB$9:$AK$18)))*252</f>
        <v>7.501708196347405E-2</v>
      </c>
      <c r="BA434" s="124">
        <f t="shared" si="90"/>
        <v>0.27389246423272412</v>
      </c>
      <c r="BB434" s="119">
        <f t="shared" si="91"/>
        <v>-2.0452995023196276</v>
      </c>
      <c r="BC434" s="56"/>
      <c r="BD434" s="56"/>
    </row>
    <row r="435" spans="1:56">
      <c r="A435" s="91">
        <v>434</v>
      </c>
      <c r="B435" s="120">
        <v>0.74801275213628848</v>
      </c>
      <c r="C435" s="120">
        <v>5.0253822556843852E-2</v>
      </c>
      <c r="D435" s="120">
        <v>1.7162205743050052E-2</v>
      </c>
      <c r="E435" s="120">
        <v>0.2157728051742962</v>
      </c>
      <c r="F435" s="120">
        <v>0.68302428314026797</v>
      </c>
      <c r="G435" s="120">
        <v>0.27408121228628679</v>
      </c>
      <c r="H435" s="120">
        <v>0.51653046111183043</v>
      </c>
      <c r="I435" s="120">
        <v>0.92734959076489876</v>
      </c>
      <c r="J435" s="120">
        <v>0.52656071750652078</v>
      </c>
      <c r="K435" s="100">
        <v>0.35260594199290929</v>
      </c>
      <c r="L435" s="101"/>
      <c r="M435" s="102">
        <v>434</v>
      </c>
      <c r="N435" s="123">
        <v>0.66824926066777224</v>
      </c>
      <c r="O435" s="123">
        <v>-1.6423975366411747</v>
      </c>
      <c r="P435" s="123">
        <v>-2.1162398745624027</v>
      </c>
      <c r="Q435" s="123">
        <v>-0.78654953594922006</v>
      </c>
      <c r="R435" s="123">
        <v>0.47617257827323178</v>
      </c>
      <c r="S435" s="123">
        <v>-0.60051596454893552</v>
      </c>
      <c r="T435" s="123">
        <v>4.1447585308784986E-2</v>
      </c>
      <c r="U435" s="120">
        <v>1.4563321630257549</v>
      </c>
      <c r="V435" s="120">
        <v>6.6627107548472786E-2</v>
      </c>
      <c r="W435" s="94">
        <v>-0.37829442833193055</v>
      </c>
      <c r="X435" s="56"/>
      <c r="Y435" s="95">
        <v>434</v>
      </c>
      <c r="Z435" s="120">
        <f>(幕後結果!$AB$2+幕後結果!$AB$4*幕後結果_最佳化!$N1436)*12/3</f>
        <v>0.7813748098642318</v>
      </c>
      <c r="AA435" s="120">
        <f>(幕後結果!$AC$2+幕後結果!$AC$4*幕後結果_最佳化!$O1436)*12/3</f>
        <v>0.16557876520078585</v>
      </c>
      <c r="AB435" s="120">
        <f>(幕後結果!$AD$2+幕後結果!$AD$4*幕後結果_最佳化!$P1436)*12/3</f>
        <v>-2.9706992612270859</v>
      </c>
      <c r="AC435" s="120">
        <f>(幕後結果!$AE$2+幕後結果!$AE$4*幕後結果_最佳化!$Q1436)*12/3</f>
        <v>5.3757655987324016E-2</v>
      </c>
      <c r="AD435" s="120">
        <f>(幕後結果!$AF$2+幕後結果!$AF$4*幕後結果_最佳化!$R1436)*12/3</f>
        <v>-0.46570775840908513</v>
      </c>
      <c r="AE435" s="120">
        <f>(幕後結果!$AG$2+幕後結果!$AG$4*幕後結果_最佳化!$S1436)*12/3</f>
        <v>-1.6117970773050809</v>
      </c>
      <c r="AF435" s="120">
        <f>(幕後結果!$AH$2+幕後結果!$AH$4*幕後結果_最佳化!$T1436)*12/3</f>
        <v>-0.13203532615571029</v>
      </c>
      <c r="AG435" s="120">
        <f>(幕後結果!$AI$2+幕後結果!$AI$4*幕後結果_最佳化!$U1436)*12/3</f>
        <v>7.3532613266040825E-2</v>
      </c>
      <c r="AH435" s="120">
        <f>(幕後結果!$AJ$2+幕後結果!$AJ$4*幕後結果_最佳化!$V1436)*12/3</f>
        <v>-1.5798788012041662</v>
      </c>
      <c r="AI435" s="96">
        <f>(幕後結果!$AK$2+幕後結果!$AK$4*幕後結果_最佳化!$W1436)*12/3</f>
        <v>0.52420529806000715</v>
      </c>
      <c r="AJ435" s="56"/>
      <c r="AK435" s="56"/>
      <c r="AL435" s="56"/>
      <c r="AM435" s="104">
        <v>434</v>
      </c>
      <c r="AN435" s="124">
        <f t="shared" si="79"/>
        <v>4.9499502217690033E-2</v>
      </c>
      <c r="AO435" s="124">
        <f t="shared" si="80"/>
        <v>0.15466660696831944</v>
      </c>
      <c r="AP435" s="124">
        <f t="shared" si="81"/>
        <v>0.14227330540523811</v>
      </c>
      <c r="AQ435" s="124">
        <f t="shared" si="82"/>
        <v>0.19864130161689841</v>
      </c>
      <c r="AR435" s="124">
        <f t="shared" si="83"/>
        <v>0.17607760651553803</v>
      </c>
      <c r="AS435" s="124">
        <f t="shared" si="84"/>
        <v>6.0398598065522979E-3</v>
      </c>
      <c r="AT435" s="124">
        <f t="shared" si="85"/>
        <v>9.1385986489169443E-2</v>
      </c>
      <c r="AU435" s="124">
        <f t="shared" si="86"/>
        <v>0.10612955154334709</v>
      </c>
      <c r="AV435" s="124">
        <f t="shared" si="87"/>
        <v>2.3786695834680172E-2</v>
      </c>
      <c r="AW435" s="124">
        <f t="shared" si="88"/>
        <v>5.1499583602566935E-2</v>
      </c>
      <c r="AX435" s="124">
        <f t="shared" si="89"/>
        <v>1</v>
      </c>
      <c r="AY435" s="124">
        <f>SUMPRODUCT(AN435:AW435,幕後結果_最佳化!$Z$1005:$AI$1005)</f>
        <v>8.6859198173188698E-2</v>
      </c>
      <c r="AZ435" s="124">
        <f>(SUMPRODUCT(AN435:AW435,MMULT(AN435:AW435,幕後結果!$AB$9:$AK$18)))*252</f>
        <v>6.5950623350622781E-2</v>
      </c>
      <c r="BA435" s="124">
        <f t="shared" si="90"/>
        <v>0.25680853441936619</v>
      </c>
      <c r="BB435" s="119">
        <f t="shared" si="91"/>
        <v>0.17117498946278667</v>
      </c>
      <c r="BC435" s="56"/>
      <c r="BD435" s="56"/>
    </row>
    <row r="436" spans="1:56">
      <c r="A436" s="91">
        <v>435</v>
      </c>
      <c r="B436" s="120">
        <v>4.053244414974122E-2</v>
      </c>
      <c r="C436" s="120">
        <v>0.13777373052995046</v>
      </c>
      <c r="D436" s="120">
        <v>0.36645321215916882</v>
      </c>
      <c r="E436" s="120">
        <v>0.22345822794974879</v>
      </c>
      <c r="F436" s="120">
        <v>0.36041673269096641</v>
      </c>
      <c r="G436" s="120">
        <v>0.52783787958824036</v>
      </c>
      <c r="H436" s="120">
        <v>0.30052062491520215</v>
      </c>
      <c r="I436" s="120">
        <v>0.91627655583207912</v>
      </c>
      <c r="J436" s="120">
        <v>0.20488716389618777</v>
      </c>
      <c r="K436" s="100">
        <v>0.98112928889358253</v>
      </c>
      <c r="L436" s="101"/>
      <c r="M436" s="102">
        <v>435</v>
      </c>
      <c r="N436" s="123">
        <v>-1.7445404851590289</v>
      </c>
      <c r="O436" s="123">
        <v>-1.09037620068883</v>
      </c>
      <c r="P436" s="123">
        <v>-0.34126190425867087</v>
      </c>
      <c r="Q436" s="123">
        <v>-0.76056579612403474</v>
      </c>
      <c r="R436" s="123">
        <v>-0.35734510730124919</v>
      </c>
      <c r="S436" s="123">
        <v>6.9835940239902333E-2</v>
      </c>
      <c r="T436" s="123">
        <v>-0.52290372850256928</v>
      </c>
      <c r="U436" s="120">
        <v>1.3804540495103779</v>
      </c>
      <c r="V436" s="120">
        <v>-0.82429082992631808</v>
      </c>
      <c r="W436" s="94">
        <v>2.0776520090104063</v>
      </c>
      <c r="X436" s="56"/>
      <c r="Y436" s="95">
        <v>435</v>
      </c>
      <c r="Z436" s="120">
        <f>(幕後結果!$AB$2+幕後結果!$AB$4*幕後結果_最佳化!$N1437)*12/3</f>
        <v>-2.21422525667115</v>
      </c>
      <c r="AA436" s="120">
        <f>(幕後結果!$AC$2+幕後結果!$AC$4*幕後結果_最佳化!$O1437)*12/3</f>
        <v>-0.85439273440526498</v>
      </c>
      <c r="AB436" s="120">
        <f>(幕後結果!$AD$2+幕後結果!$AD$4*幕後結果_最佳化!$P1437)*12/3</f>
        <v>-3.5031618348206113</v>
      </c>
      <c r="AC436" s="120">
        <f>(幕後結果!$AE$2+幕後結果!$AE$4*幕後結果_最佳化!$Q1437)*12/3</f>
        <v>-0.70773281915148678</v>
      </c>
      <c r="AD436" s="120">
        <f>(幕後結果!$AF$2+幕後結果!$AF$4*幕後結果_最佳化!$R1437)*12/3</f>
        <v>-1.1518668259496372</v>
      </c>
      <c r="AE436" s="120">
        <f>(幕後結果!$AG$2+幕後結果!$AG$4*幕後結果_最佳化!$S1437)*12/3</f>
        <v>-1.6897254793235499</v>
      </c>
      <c r="AF436" s="120">
        <f>(幕後結果!$AH$2+幕後結果!$AH$4*幕後結果_最佳化!$T1437)*12/3</f>
        <v>-0.9856838743881311</v>
      </c>
      <c r="AG436" s="120">
        <f>(幕後結果!$AI$2+幕後結果!$AI$4*幕後結果_最佳化!$U1437)*12/3</f>
        <v>8.1415431379154246E-2</v>
      </c>
      <c r="AH436" s="120">
        <f>(幕後結果!$AJ$2+幕後結果!$AJ$4*幕後結果_最佳化!$V1437)*12/3</f>
        <v>-3.38976951194884</v>
      </c>
      <c r="AI436" s="96">
        <f>(幕後結果!$AK$2+幕後結果!$AK$4*幕後結果_最佳化!$W1437)*12/3</f>
        <v>1.4887525317001928</v>
      </c>
      <c r="AJ436" s="56"/>
      <c r="AK436" s="56"/>
      <c r="AL436" s="56"/>
      <c r="AM436" s="104">
        <v>435</v>
      </c>
      <c r="AN436" s="124">
        <f t="shared" si="79"/>
        <v>0.13116678619901143</v>
      </c>
      <c r="AO436" s="124">
        <f t="shared" si="80"/>
        <v>0.14243773639286758</v>
      </c>
      <c r="AP436" s="124">
        <f t="shared" si="81"/>
        <v>0.18049522458987399</v>
      </c>
      <c r="AQ436" s="124">
        <f t="shared" si="82"/>
        <v>0.17263089575747853</v>
      </c>
      <c r="AR436" s="124">
        <f t="shared" si="83"/>
        <v>0.12920491369913323</v>
      </c>
      <c r="AS436" s="124">
        <f t="shared" si="84"/>
        <v>4.6631036248412409E-2</v>
      </c>
      <c r="AT436" s="124">
        <f t="shared" si="85"/>
        <v>1.261512074635056E-2</v>
      </c>
      <c r="AU436" s="124">
        <f t="shared" si="86"/>
        <v>1.2989443394817637E-2</v>
      </c>
      <c r="AV436" s="124">
        <f t="shared" si="87"/>
        <v>6.2398412067607822E-2</v>
      </c>
      <c r="AW436" s="124">
        <f t="shared" si="88"/>
        <v>0.10943043090444673</v>
      </c>
      <c r="AX436" s="124">
        <f t="shared" si="89"/>
        <v>0.99999999999999978</v>
      </c>
      <c r="AY436" s="124">
        <f>SUMPRODUCT(AN436:AW436,幕後結果_最佳化!$Z$1005:$AI$1005)</f>
        <v>-2.8411026013395013E-2</v>
      </c>
      <c r="AZ436" s="124">
        <f>(SUMPRODUCT(AN436:AW436,MMULT(AN436:AW436,幕後結果!$AB$9:$AK$18)))*252</f>
        <v>8.7242171311049291E-2</v>
      </c>
      <c r="BA436" s="124">
        <f t="shared" si="90"/>
        <v>0.29536785761326384</v>
      </c>
      <c r="BB436" s="119">
        <f t="shared" si="91"/>
        <v>-0.24143123286882892</v>
      </c>
      <c r="BC436" s="56"/>
      <c r="BD436" s="56"/>
    </row>
    <row r="437" spans="1:56">
      <c r="A437" s="91">
        <v>436</v>
      </c>
      <c r="B437" s="120">
        <v>0.45110808211631515</v>
      </c>
      <c r="C437" s="120">
        <v>0.77994199995746238</v>
      </c>
      <c r="D437" s="120">
        <v>0.87275938159472455</v>
      </c>
      <c r="E437" s="120">
        <v>0.37247486745350034</v>
      </c>
      <c r="F437" s="120">
        <v>0.77642273824251484</v>
      </c>
      <c r="G437" s="120">
        <v>0.27928693861195342</v>
      </c>
      <c r="H437" s="120">
        <v>0.75283157222588959</v>
      </c>
      <c r="I437" s="120">
        <v>0.11197703803285175</v>
      </c>
      <c r="J437" s="120">
        <v>0.63107381504287119</v>
      </c>
      <c r="K437" s="100">
        <v>0.68632031677772853</v>
      </c>
      <c r="L437" s="101"/>
      <c r="M437" s="102">
        <v>436</v>
      </c>
      <c r="N437" s="123">
        <v>-0.12286226892896406</v>
      </c>
      <c r="O437" s="123">
        <v>0.77199734484205484</v>
      </c>
      <c r="P437" s="123">
        <v>1.1395322217180868</v>
      </c>
      <c r="Q437" s="123">
        <v>-0.32530567674018523</v>
      </c>
      <c r="R437" s="123">
        <v>0.76016740877433597</v>
      </c>
      <c r="S437" s="123">
        <v>-0.58496109426841791</v>
      </c>
      <c r="T437" s="123">
        <v>0.68342732958737606</v>
      </c>
      <c r="U437" s="120">
        <v>-1.2160809777052448</v>
      </c>
      <c r="V437" s="120">
        <v>0.33469871628226189</v>
      </c>
      <c r="W437" s="94">
        <v>0.48544690587538653</v>
      </c>
      <c r="X437" s="56"/>
      <c r="Y437" s="95">
        <v>436</v>
      </c>
      <c r="Z437" s="120">
        <f>(幕後結果!$AB$2+幕後結果!$AB$4*幕後結果_最佳化!$N1438)*12/3</f>
        <v>-0.20083002368822625</v>
      </c>
      <c r="AA437" s="120">
        <f>(幕後結果!$AC$2+幕後結果!$AC$4*幕後結果_最佳化!$O1438)*12/3</f>
        <v>2.1376678501091786</v>
      </c>
      <c r="AB437" s="120">
        <f>(幕後結果!$AD$2+幕後結果!$AD$4*幕後結果_最佳化!$P1438)*12/3</f>
        <v>0.57531737926070514</v>
      </c>
      <c r="AC437" s="120">
        <f>(幕後結果!$AE$2+幕後結果!$AE$4*幕後結果_最佳化!$Q1438)*12/3</f>
        <v>0.10207667455829472</v>
      </c>
      <c r="AD437" s="120">
        <f>(幕後結果!$AF$2+幕後結果!$AF$4*幕後結果_最佳化!$R1438)*12/3</f>
        <v>-1.6272522847468107E-2</v>
      </c>
      <c r="AE437" s="120">
        <f>(幕後結果!$AG$2+幕後結果!$AG$4*幕後結果_最佳化!$S1438)*12/3</f>
        <v>-1.0140480118509443</v>
      </c>
      <c r="AF437" s="120">
        <f>(幕後結果!$AH$2+幕後結果!$AH$4*幕後結果_最佳化!$T1438)*12/3</f>
        <v>1.0919230581672319</v>
      </c>
      <c r="AG437" s="120">
        <f>(幕後結果!$AI$2+幕後結果!$AI$4*幕後結果_最佳化!$U1438)*12/3</f>
        <v>-0.72442239474568149</v>
      </c>
      <c r="AH437" s="120">
        <f>(幕後結果!$AJ$2+幕後結果!$AJ$4*幕後結果_最佳化!$V1438)*12/3</f>
        <v>-1.0683105001368487</v>
      </c>
      <c r="AI437" s="96">
        <f>(幕後結果!$AK$2+幕後結果!$AK$4*幕後結果_最佳化!$W1438)*12/3</f>
        <v>0.96376256509558322</v>
      </c>
      <c r="AJ437" s="56"/>
      <c r="AK437" s="56"/>
      <c r="AL437" s="56"/>
      <c r="AM437" s="104">
        <v>436</v>
      </c>
      <c r="AN437" s="124">
        <f t="shared" si="79"/>
        <v>6.6589084514112093E-2</v>
      </c>
      <c r="AO437" s="124">
        <f t="shared" si="80"/>
        <v>0.14081159169093516</v>
      </c>
      <c r="AP437" s="124">
        <f t="shared" si="81"/>
        <v>7.235024988877467E-2</v>
      </c>
      <c r="AQ437" s="124">
        <f t="shared" si="82"/>
        <v>0.12824123556039624</v>
      </c>
      <c r="AR437" s="124">
        <f t="shared" si="83"/>
        <v>2.6713941858867107E-2</v>
      </c>
      <c r="AS437" s="124">
        <f t="shared" si="84"/>
        <v>0.1494740855157457</v>
      </c>
      <c r="AT437" s="124">
        <f t="shared" si="85"/>
        <v>0.13363032213309686</v>
      </c>
      <c r="AU437" s="124">
        <f t="shared" si="86"/>
        <v>8.3100586264342677E-2</v>
      </c>
      <c r="AV437" s="124">
        <f t="shared" si="87"/>
        <v>9.3681789790658998E-2</v>
      </c>
      <c r="AW437" s="124">
        <f t="shared" si="88"/>
        <v>0.10540711278307054</v>
      </c>
      <c r="AX437" s="124">
        <f t="shared" si="89"/>
        <v>1</v>
      </c>
      <c r="AY437" s="124">
        <f>SUMPRODUCT(AN437:AW437,幕後結果_最佳化!$Z$1005:$AI$1005)</f>
        <v>-1.9334795138267497E-2</v>
      </c>
      <c r="AZ437" s="124">
        <f>(SUMPRODUCT(AN437:AW437,MMULT(AN437:AW437,幕後結果!$AB$9:$AK$18)))*252</f>
        <v>6.7294112895505284E-2</v>
      </c>
      <c r="BA437" s="124">
        <f t="shared" si="90"/>
        <v>0.25941108861323814</v>
      </c>
      <c r="BB437" s="119">
        <f t="shared" si="91"/>
        <v>-0.23990799880977626</v>
      </c>
      <c r="BC437" s="56"/>
      <c r="BD437" s="56"/>
    </row>
    <row r="438" spans="1:56">
      <c r="A438" s="91">
        <v>437</v>
      </c>
      <c r="B438" s="120">
        <v>0.31199997294736548</v>
      </c>
      <c r="C438" s="120">
        <v>0.39464015354184911</v>
      </c>
      <c r="D438" s="120">
        <v>0.87444394142885629</v>
      </c>
      <c r="E438" s="120">
        <v>0.27103177870532824</v>
      </c>
      <c r="F438" s="120">
        <v>0.86991721697106827</v>
      </c>
      <c r="G438" s="120">
        <v>0.2471173526838395</v>
      </c>
      <c r="H438" s="120">
        <v>4.0881004545237021E-2</v>
      </c>
      <c r="I438" s="120">
        <v>0.18902483110946222</v>
      </c>
      <c r="J438" s="120">
        <v>0.44560824246480579</v>
      </c>
      <c r="K438" s="100">
        <v>0.52297150098344036</v>
      </c>
      <c r="L438" s="101"/>
      <c r="M438" s="102">
        <v>437</v>
      </c>
      <c r="N438" s="123">
        <v>-0.4901893081826999</v>
      </c>
      <c r="O438" s="123">
        <v>-0.2672452904144676</v>
      </c>
      <c r="P438" s="123">
        <v>1.1476523312124602</v>
      </c>
      <c r="Q438" s="123">
        <v>-0.60969546774130068</v>
      </c>
      <c r="R438" s="123">
        <v>1.1259998895914414</v>
      </c>
      <c r="S438" s="123">
        <v>-0.68358904323474745</v>
      </c>
      <c r="T438" s="123">
        <v>-1.7405527327605059</v>
      </c>
      <c r="U438" s="120">
        <v>-0.88149554872395819</v>
      </c>
      <c r="V438" s="120">
        <v>-0.13676508179094726</v>
      </c>
      <c r="W438" s="94">
        <v>5.7612869863842849E-2</v>
      </c>
      <c r="X438" s="56"/>
      <c r="Y438" s="95">
        <v>437</v>
      </c>
      <c r="Z438" s="120">
        <f>(幕後結果!$AB$2+幕後結果!$AB$4*幕後結果_最佳化!$N1439)*12/3</f>
        <v>-0.65688505506091199</v>
      </c>
      <c r="AA438" s="120">
        <f>(幕後結果!$AC$2+幕後結果!$AC$4*幕後結果_最佳化!$O1439)*12/3</f>
        <v>0.82232530099866674</v>
      </c>
      <c r="AB438" s="120">
        <f>(幕後結果!$AD$2+幕後結果!$AD$4*幕後結果_最佳化!$P1439)*12/3</f>
        <v>-0.24451406430197942</v>
      </c>
      <c r="AC438" s="120">
        <f>(幕後結果!$AE$2+幕後結果!$AE$4*幕後結果_最佳化!$Q1439)*12/3</f>
        <v>-0.24922799112442573</v>
      </c>
      <c r="AD438" s="120">
        <f>(幕後結果!$AF$2+幕後結果!$AF$4*幕後結果_最佳化!$R1439)*12/3</f>
        <v>-5.6361582082839479E-3</v>
      </c>
      <c r="AE438" s="120">
        <f>(幕後結果!$AG$2+幕後結果!$AG$4*幕後結果_最佳化!$S1439)*12/3</f>
        <v>-1.3099655275575737</v>
      </c>
      <c r="AF438" s="120">
        <f>(幕後結果!$AH$2+幕後結果!$AH$4*幕後結果_最佳化!$T1439)*12/3</f>
        <v>-1.3531372458346569</v>
      </c>
      <c r="AG438" s="120">
        <f>(幕後結果!$AI$2+幕後結果!$AI$4*幕後結果_最佳化!$U1439)*12/3</f>
        <v>-0.56633649556741772</v>
      </c>
      <c r="AH438" s="120">
        <f>(幕後結果!$AJ$2+幕後結果!$AJ$4*幕後結果_最佳化!$V1439)*12/3</f>
        <v>-1.6946720723876953</v>
      </c>
      <c r="AI438" s="96">
        <f>(幕後結果!$AK$2+幕後結果!$AK$4*幕後結果_最佳化!$W1439)*12/3</f>
        <v>0.49823953858294806</v>
      </c>
      <c r="AJ438" s="56"/>
      <c r="AK438" s="56"/>
      <c r="AL438" s="56"/>
      <c r="AM438" s="104">
        <v>437</v>
      </c>
      <c r="AN438" s="124">
        <f t="shared" si="79"/>
        <v>0.14087618014601808</v>
      </c>
      <c r="AO438" s="124">
        <f t="shared" si="80"/>
        <v>0.16403682814713325</v>
      </c>
      <c r="AP438" s="124">
        <f t="shared" si="81"/>
        <v>1.9635918395385123E-2</v>
      </c>
      <c r="AQ438" s="124">
        <f t="shared" si="82"/>
        <v>3.4039821054353329E-4</v>
      </c>
      <c r="AR438" s="124">
        <f t="shared" si="83"/>
        <v>9.7149181070990617E-2</v>
      </c>
      <c r="AS438" s="124">
        <f t="shared" si="84"/>
        <v>0.16303949253317485</v>
      </c>
      <c r="AT438" s="124">
        <f t="shared" si="85"/>
        <v>4.1331035178739456E-2</v>
      </c>
      <c r="AU438" s="124">
        <f t="shared" si="86"/>
        <v>8.5782985579611046E-2</v>
      </c>
      <c r="AV438" s="124">
        <f t="shared" si="87"/>
        <v>0.17179838401504194</v>
      </c>
      <c r="AW438" s="124">
        <f t="shared" si="88"/>
        <v>0.11600959672336218</v>
      </c>
      <c r="AX438" s="124">
        <f t="shared" si="89"/>
        <v>1</v>
      </c>
      <c r="AY438" s="124">
        <f>SUMPRODUCT(AN438:AW438,幕後結果_最佳化!$Z$1005:$AI$1005)</f>
        <v>-0.21462532675031615</v>
      </c>
      <c r="AZ438" s="124">
        <f>(SUMPRODUCT(AN438:AW438,MMULT(AN438:AW438,幕後結果!$AB$9:$AK$18)))*252</f>
        <v>7.4164148488762169E-2</v>
      </c>
      <c r="BA438" s="124">
        <f t="shared" si="90"/>
        <v>0.2723309539673413</v>
      </c>
      <c r="BB438" s="119">
        <f t="shared" si="91"/>
        <v>-0.94563369678938258</v>
      </c>
      <c r="BC438" s="56"/>
      <c r="BD438" s="56"/>
    </row>
    <row r="439" spans="1:56">
      <c r="A439" s="91">
        <v>438</v>
      </c>
      <c r="B439" s="120">
        <v>0.48121382431624649</v>
      </c>
      <c r="C439" s="120">
        <v>0.21907381819893246</v>
      </c>
      <c r="D439" s="120">
        <v>9.6766801465788754E-2</v>
      </c>
      <c r="E439" s="120">
        <v>0.57063175392254983</v>
      </c>
      <c r="F439" s="120">
        <v>0.70673826419596453</v>
      </c>
      <c r="G439" s="120">
        <v>0.33288218305216088</v>
      </c>
      <c r="H439" s="120">
        <v>0.16270217253770891</v>
      </c>
      <c r="I439" s="120">
        <v>0.42102966008659792</v>
      </c>
      <c r="J439" s="120">
        <v>0.30869214724072847</v>
      </c>
      <c r="K439" s="100">
        <v>7.8013448454062218E-2</v>
      </c>
      <c r="L439" s="101"/>
      <c r="M439" s="102">
        <v>438</v>
      </c>
      <c r="N439" s="123">
        <v>-4.7107376044520248E-2</v>
      </c>
      <c r="O439" s="123">
        <v>-0.77532500674888771</v>
      </c>
      <c r="P439" s="123">
        <v>-1.3001965787529679</v>
      </c>
      <c r="Q439" s="123">
        <v>0.17798278920730962</v>
      </c>
      <c r="R439" s="123">
        <v>0.5438808442961045</v>
      </c>
      <c r="S439" s="123">
        <v>-0.4319684194174146</v>
      </c>
      <c r="T439" s="123">
        <v>-0.98341273494031001</v>
      </c>
      <c r="U439" s="120">
        <v>-0.19926005997431495</v>
      </c>
      <c r="V439" s="120">
        <v>-0.49956090095653927</v>
      </c>
      <c r="W439" s="94">
        <v>-1.418561500057101</v>
      </c>
      <c r="X439" s="56"/>
      <c r="Y439" s="95">
        <v>438</v>
      </c>
      <c r="Z439" s="120">
        <f>(幕後結果!$AB$2+幕後結果!$AB$4*幕後結果_最佳化!$N1440)*12/3</f>
        <v>-0.10677650636143698</v>
      </c>
      <c r="AA439" s="120">
        <f>(幕後結果!$AC$2+幕後結果!$AC$4*幕後結果_最佳化!$O1440)*12/3</f>
        <v>0.58960863221954174</v>
      </c>
      <c r="AB439" s="120">
        <f>(幕後結果!$AD$2+幕後結果!$AD$4*幕後結果_最佳化!$P1440)*12/3</f>
        <v>-2.5345056364290262</v>
      </c>
      <c r="AC439" s="120">
        <f>(幕後結果!$AE$2+幕後結果!$AE$4*幕後結果_最佳化!$Q1440)*12/3</f>
        <v>0.64797331271439784</v>
      </c>
      <c r="AD439" s="120">
        <f>(幕後結果!$AF$2+幕後結果!$AF$4*幕後結果_最佳化!$R1440)*12/3</f>
        <v>-0.21186350389961506</v>
      </c>
      <c r="AE439" s="120">
        <f>(幕後結果!$AG$2+幕後結果!$AG$4*幕後結果_最佳化!$S1440)*12/3</f>
        <v>-1.5184245457423293</v>
      </c>
      <c r="AF439" s="120">
        <f>(幕後結果!$AH$2+幕後結果!$AH$4*幕後結果_最佳化!$T1440)*12/3</f>
        <v>-0.65540602496686651</v>
      </c>
      <c r="AG439" s="120">
        <f>(幕後結果!$AI$2+幕後結果!$AI$4*幕後結果_最佳化!$U1440)*12/3</f>
        <v>-0.35381908019141023</v>
      </c>
      <c r="AH439" s="120">
        <f>(幕後結果!$AJ$2+幕後結果!$AJ$4*幕後結果_最佳化!$V1440)*12/3</f>
        <v>-2.6622099272568001</v>
      </c>
      <c r="AI439" s="96">
        <f>(幕後結果!$AK$2+幕後結果!$AK$4*幕後結果_最佳化!$W1440)*12/3</f>
        <v>-0.25403520597902796</v>
      </c>
      <c r="AJ439" s="56"/>
      <c r="AK439" s="56"/>
      <c r="AL439" s="56"/>
      <c r="AM439" s="104">
        <v>438</v>
      </c>
      <c r="AN439" s="124">
        <f t="shared" si="79"/>
        <v>0.13283251851987685</v>
      </c>
      <c r="AO439" s="124">
        <f t="shared" si="80"/>
        <v>0.14935084269410442</v>
      </c>
      <c r="AP439" s="124">
        <f t="shared" si="81"/>
        <v>0.11201182249176266</v>
      </c>
      <c r="AQ439" s="124">
        <f t="shared" si="82"/>
        <v>2.1186175785518867E-2</v>
      </c>
      <c r="AR439" s="124">
        <f t="shared" si="83"/>
        <v>0.14944024114170054</v>
      </c>
      <c r="AS439" s="124">
        <f t="shared" si="84"/>
        <v>0.11394836939638883</v>
      </c>
      <c r="AT439" s="124">
        <f t="shared" si="85"/>
        <v>0.1206718021942999</v>
      </c>
      <c r="AU439" s="124">
        <f t="shared" si="86"/>
        <v>7.245820745612444E-2</v>
      </c>
      <c r="AV439" s="124">
        <f t="shared" si="87"/>
        <v>5.6423600472725339E-4</v>
      </c>
      <c r="AW439" s="124">
        <f t="shared" si="88"/>
        <v>0.12753578431549628</v>
      </c>
      <c r="AX439" s="124">
        <f t="shared" si="89"/>
        <v>0.99999999999999989</v>
      </c>
      <c r="AY439" s="124">
        <f>SUMPRODUCT(AN439:AW439,幕後結果_最佳化!$Z$1005:$AI$1005)</f>
        <v>4.5792337788255387E-2</v>
      </c>
      <c r="AZ439" s="124">
        <f>(SUMPRODUCT(AN439:AW439,MMULT(AN439:AW439,幕後結果!$AB$9:$AK$18)))*252</f>
        <v>7.2166640582095307E-2</v>
      </c>
      <c r="BA439" s="124">
        <f t="shared" si="90"/>
        <v>0.26863849422987635</v>
      </c>
      <c r="BB439" s="119">
        <f t="shared" si="91"/>
        <v>1.0766654259833615E-2</v>
      </c>
      <c r="BC439" s="56"/>
      <c r="BD439" s="56"/>
    </row>
    <row r="440" spans="1:56">
      <c r="A440" s="91">
        <v>439</v>
      </c>
      <c r="B440" s="120">
        <v>0.1188400868301478</v>
      </c>
      <c r="C440" s="120">
        <v>0.26205572472199168</v>
      </c>
      <c r="D440" s="120">
        <v>0.89512394989899247</v>
      </c>
      <c r="E440" s="120">
        <v>0.43581491622095658</v>
      </c>
      <c r="F440" s="120">
        <v>0.73936634536262336</v>
      </c>
      <c r="G440" s="120">
        <v>0.14435068542383767</v>
      </c>
      <c r="H440" s="120">
        <v>0.2044650427528043</v>
      </c>
      <c r="I440" s="120">
        <v>0.16612036872868319</v>
      </c>
      <c r="J440" s="120">
        <v>0.15952636186740188</v>
      </c>
      <c r="K440" s="100">
        <v>0.11776746260225712</v>
      </c>
      <c r="L440" s="101"/>
      <c r="M440" s="102">
        <v>439</v>
      </c>
      <c r="N440" s="123">
        <v>-1.1808050595922062</v>
      </c>
      <c r="O440" s="123">
        <v>-0.63702056315218092</v>
      </c>
      <c r="P440" s="123">
        <v>1.2542473886554675</v>
      </c>
      <c r="Q440" s="123">
        <v>-0.16158860351394946</v>
      </c>
      <c r="R440" s="123">
        <v>0.64139310854790643</v>
      </c>
      <c r="S440" s="123">
        <v>-1.0609747621417311</v>
      </c>
      <c r="T440" s="123">
        <v>-0.82577791292651004</v>
      </c>
      <c r="U440" s="120">
        <v>-0.96961037904541436</v>
      </c>
      <c r="V440" s="120">
        <v>-0.99640640188011342</v>
      </c>
      <c r="W440" s="94">
        <v>-1.1862212784775836</v>
      </c>
      <c r="X440" s="56"/>
      <c r="Y440" s="95">
        <v>439</v>
      </c>
      <c r="Z440" s="120">
        <f>(幕後結果!$AB$2+幕後結果!$AB$4*幕後結果_最佳化!$N1441)*12/3</f>
        <v>-1.5143193153195786</v>
      </c>
      <c r="AA440" s="120">
        <f>(幕後結果!$AC$2+幕後結果!$AC$4*幕後結果_最佳化!$O1441)*12/3</f>
        <v>-1.468335782457264E-2</v>
      </c>
      <c r="AB440" s="120">
        <f>(幕後結果!$AD$2+幕後結果!$AD$4*幕後結果_最佳化!$P1441)*12/3</f>
        <v>-1.0351525461753039</v>
      </c>
      <c r="AC440" s="120">
        <f>(幕後結果!$AE$2+幕後結果!$AE$4*幕後結果_最佳化!$Q1441)*12/3</f>
        <v>-6.7371613475667225E-2</v>
      </c>
      <c r="AD440" s="120">
        <f>(幕後結果!$AF$2+幕後結果!$AF$4*幕後結果_最佳化!$R1441)*12/3</f>
        <v>-0.3253126740167992</v>
      </c>
      <c r="AE440" s="120">
        <f>(幕後結果!$AG$2+幕後結果!$AG$4*幕後結果_最佳化!$S1441)*12/3</f>
        <v>-2.1396064512998043</v>
      </c>
      <c r="AF440" s="120">
        <f>(幕後結果!$AH$2+幕後結果!$AH$4*幕後結果_最佳化!$T1441)*12/3</f>
        <v>-0.83457945416284929</v>
      </c>
      <c r="AG440" s="120">
        <f>(幕後結果!$AI$2+幕後結果!$AI$4*幕後結果_最佳化!$U1441)*12/3</f>
        <v>-0.67255660493607872</v>
      </c>
      <c r="AH440" s="120">
        <f>(幕後結果!$AJ$2+幕後結果!$AJ$4*幕後結果_最佳化!$V1441)*12/3</f>
        <v>-3.2127020861024889</v>
      </c>
      <c r="AI440" s="96">
        <f>(幕後結果!$AK$2+幕後結果!$AK$4*幕後結果_最佳化!$W1441)*12/3</f>
        <v>-0.13574360814719422</v>
      </c>
      <c r="AJ440" s="56"/>
      <c r="AK440" s="56"/>
      <c r="AL440" s="56"/>
      <c r="AM440" s="104">
        <v>439</v>
      </c>
      <c r="AN440" s="124">
        <f t="shared" si="79"/>
        <v>3.3651026102555597E-2</v>
      </c>
      <c r="AO440" s="124">
        <f t="shared" si="80"/>
        <v>0.17490655516472434</v>
      </c>
      <c r="AP440" s="124">
        <f t="shared" si="81"/>
        <v>5.114791310742569E-2</v>
      </c>
      <c r="AQ440" s="124">
        <f t="shared" si="82"/>
        <v>4.3605309329082353E-2</v>
      </c>
      <c r="AR440" s="124">
        <f t="shared" si="83"/>
        <v>0.1710401818299723</v>
      </c>
      <c r="AS440" s="124">
        <f t="shared" si="84"/>
        <v>0.16980006593103686</v>
      </c>
      <c r="AT440" s="124">
        <f t="shared" si="85"/>
        <v>9.1200014988985917E-2</v>
      </c>
      <c r="AU440" s="124">
        <f t="shared" si="86"/>
        <v>0.11086039701010864</v>
      </c>
      <c r="AV440" s="124">
        <f t="shared" si="87"/>
        <v>1.197044746241073E-2</v>
      </c>
      <c r="AW440" s="124">
        <f t="shared" si="88"/>
        <v>0.1418180890736975</v>
      </c>
      <c r="AX440" s="124">
        <f t="shared" si="89"/>
        <v>1</v>
      </c>
      <c r="AY440" s="124">
        <f>SUMPRODUCT(AN440:AW440,幕後結果_最佳化!$Z$1005:$AI$1005)</f>
        <v>5.8543360076283975E-2</v>
      </c>
      <c r="AZ440" s="124">
        <f>(SUMPRODUCT(AN440:AW440,MMULT(AN440:AW440,幕後結果!$AB$9:$AK$18)))*252</f>
        <v>5.5392601465048749E-2</v>
      </c>
      <c r="BA440" s="124">
        <f t="shared" si="90"/>
        <v>0.23535632871254758</v>
      </c>
      <c r="BB440" s="119">
        <f t="shared" si="91"/>
        <v>6.6466706724466251E-2</v>
      </c>
      <c r="BC440" s="56"/>
      <c r="BD440" s="56"/>
    </row>
    <row r="441" spans="1:56">
      <c r="A441" s="91">
        <v>440</v>
      </c>
      <c r="B441" s="120">
        <v>0.71090248855836125</v>
      </c>
      <c r="C441" s="120">
        <v>0.86392471075170785</v>
      </c>
      <c r="D441" s="120">
        <v>0.84982982280164454</v>
      </c>
      <c r="E441" s="120">
        <v>0.93177669281286102</v>
      </c>
      <c r="F441" s="120">
        <v>0.56430557528091119</v>
      </c>
      <c r="G441" s="120">
        <v>0.3128563851969961</v>
      </c>
      <c r="H441" s="120">
        <v>0.91746411876030587</v>
      </c>
      <c r="I441" s="120">
        <v>0.73626346452070335</v>
      </c>
      <c r="J441" s="120">
        <v>6.2015659495073816E-2</v>
      </c>
      <c r="K441" s="100">
        <v>0.61984427341016346</v>
      </c>
      <c r="L441" s="101"/>
      <c r="M441" s="102">
        <v>440</v>
      </c>
      <c r="N441" s="123">
        <v>0.55602315919739553</v>
      </c>
      <c r="O441" s="123">
        <v>1.0981234691725603</v>
      </c>
      <c r="P441" s="123">
        <v>1.0357037884790516</v>
      </c>
      <c r="Q441" s="123">
        <v>1.4891547838963575</v>
      </c>
      <c r="R441" s="123">
        <v>0.16189460744149933</v>
      </c>
      <c r="S441" s="123">
        <v>-0.48776998978030472</v>
      </c>
      <c r="T441" s="123">
        <v>1.3882144203249085</v>
      </c>
      <c r="U441" s="120">
        <v>0.63186809800731836</v>
      </c>
      <c r="V441" s="120">
        <v>-1.5380707414044668</v>
      </c>
      <c r="W441" s="94">
        <v>0.30507181998594923</v>
      </c>
      <c r="X441" s="56"/>
      <c r="Y441" s="95">
        <v>440</v>
      </c>
      <c r="Z441" s="120">
        <f>(幕後結果!$AB$2+幕後結果!$AB$4*幕後結果_最佳化!$N1442)*12/3</f>
        <v>0.64204044904264057</v>
      </c>
      <c r="AA441" s="120">
        <f>(幕後結果!$AC$2+幕後結果!$AC$4*幕後結果_最佳化!$O1442)*12/3</f>
        <v>2.9218677857671036</v>
      </c>
      <c r="AB441" s="120">
        <f>(幕後結果!$AD$2+幕後結果!$AD$4*幕後結果_最佳化!$P1442)*12/3</f>
        <v>1.3380708082789703</v>
      </c>
      <c r="AC441" s="120">
        <f>(幕後結果!$AE$2+幕後結果!$AE$4*幕後結果_最佳化!$Q1442)*12/3</f>
        <v>1.8883575167255564</v>
      </c>
      <c r="AD441" s="120">
        <f>(幕後結果!$AF$2+幕後結果!$AF$4*幕後結果_最佳化!$R1442)*12/3</f>
        <v>7.8557402396957576E-2</v>
      </c>
      <c r="AE441" s="120">
        <f>(幕後結果!$AG$2+幕後結果!$AG$4*幕後結果_最佳化!$S1442)*12/3</f>
        <v>-0.86642528000196262</v>
      </c>
      <c r="AF441" s="120">
        <f>(幕後結果!$AH$2+幕後結果!$AH$4*幕後結果_最佳化!$T1442)*12/3</f>
        <v>2.4299490925873832</v>
      </c>
      <c r="AG441" s="120">
        <f>(幕後結果!$AI$2+幕後結果!$AI$4*幕後結果_最佳化!$U1442)*12/3</f>
        <v>9.9182968797963178E-2</v>
      </c>
      <c r="AH441" s="120">
        <f>(幕後結果!$AJ$2+幕後結果!$AJ$4*幕後結果_最佳化!$V1442)*12/3</f>
        <v>-3.1546257592477578</v>
      </c>
      <c r="AI441" s="96">
        <f>(幕後結果!$AK$2+幕後結果!$AK$4*幕後結果_最佳化!$W1442)*12/3</f>
        <v>1.4758743768553222</v>
      </c>
      <c r="AJ441" s="56"/>
      <c r="AK441" s="56"/>
      <c r="AL441" s="56"/>
      <c r="AM441" s="104">
        <v>440</v>
      </c>
      <c r="AN441" s="124">
        <f t="shared" si="79"/>
        <v>0.17616090159357364</v>
      </c>
      <c r="AO441" s="124">
        <f t="shared" si="80"/>
        <v>0.12145299241738428</v>
      </c>
      <c r="AP441" s="124">
        <f t="shared" si="81"/>
        <v>2.3970101730720911E-2</v>
      </c>
      <c r="AQ441" s="124">
        <f t="shared" si="82"/>
        <v>7.4846497410072224E-2</v>
      </c>
      <c r="AR441" s="124">
        <f t="shared" si="83"/>
        <v>7.1675771086610482E-2</v>
      </c>
      <c r="AS441" s="124">
        <f t="shared" si="84"/>
        <v>4.088600167476291E-2</v>
      </c>
      <c r="AT441" s="124">
        <f t="shared" si="85"/>
        <v>0.18406195592979402</v>
      </c>
      <c r="AU441" s="124">
        <f t="shared" si="86"/>
        <v>0.11856304720249759</v>
      </c>
      <c r="AV441" s="124">
        <f t="shared" si="87"/>
        <v>0.13139446944426444</v>
      </c>
      <c r="AW441" s="124">
        <f t="shared" si="88"/>
        <v>5.6988261510319417E-2</v>
      </c>
      <c r="AX441" s="124">
        <f t="shared" si="89"/>
        <v>0.99999999999999989</v>
      </c>
      <c r="AY441" s="124">
        <f>SUMPRODUCT(AN441:AW441,幕後結果_最佳化!$Z$1005:$AI$1005)</f>
        <v>-4.7304618400553985E-2</v>
      </c>
      <c r="AZ441" s="124">
        <f>(SUMPRODUCT(AN441:AW441,MMULT(AN441:AW441,幕後結果!$AB$9:$AK$18)))*252</f>
        <v>6.7769615088795018E-2</v>
      </c>
      <c r="BA441" s="124">
        <f t="shared" si="90"/>
        <v>0.26032597851308464</v>
      </c>
      <c r="BB441" s="119">
        <f t="shared" si="91"/>
        <v>-0.34650640291752549</v>
      </c>
      <c r="BC441" s="56"/>
      <c r="BD441" s="56"/>
    </row>
    <row r="442" spans="1:56">
      <c r="A442" s="91">
        <v>441</v>
      </c>
      <c r="B442" s="120">
        <v>0.23589830994859695</v>
      </c>
      <c r="C442" s="120">
        <v>0.57067243154329605</v>
      </c>
      <c r="D442" s="120">
        <v>0.8345947526332036</v>
      </c>
      <c r="E442" s="120">
        <v>0.23128862659565264</v>
      </c>
      <c r="F442" s="120">
        <v>0.98894665118476688</v>
      </c>
      <c r="G442" s="120">
        <v>0.80187981121739749</v>
      </c>
      <c r="H442" s="120">
        <v>0.85131761209900403</v>
      </c>
      <c r="I442" s="120">
        <v>0.95178964898686269</v>
      </c>
      <c r="J442" s="120">
        <v>0.18166229618744678</v>
      </c>
      <c r="K442" s="100">
        <v>0.13585375579399717</v>
      </c>
      <c r="L442" s="101"/>
      <c r="M442" s="102">
        <v>441</v>
      </c>
      <c r="N442" s="123">
        <v>-0.71955890838756187</v>
      </c>
      <c r="O442" s="123">
        <v>0.17808638169067981</v>
      </c>
      <c r="P442" s="123">
        <v>0.97248264486717462</v>
      </c>
      <c r="Q442" s="123">
        <v>-0.73460965995302219</v>
      </c>
      <c r="R442" s="123">
        <v>2.2885296128298118</v>
      </c>
      <c r="S442" s="123">
        <v>0.84835485314640557</v>
      </c>
      <c r="T442" s="123">
        <v>1.0421011708632235</v>
      </c>
      <c r="U442" s="120">
        <v>1.6624593768686926</v>
      </c>
      <c r="V442" s="120">
        <v>-0.90904837303667307</v>
      </c>
      <c r="W442" s="94">
        <v>-1.0991388381433915</v>
      </c>
      <c r="X442" s="56"/>
      <c r="Y442" s="95">
        <v>441</v>
      </c>
      <c r="Z442" s="120">
        <f>(幕後結果!$AB$2+幕後結果!$AB$4*幕後結果_最佳化!$N1443)*12/3</f>
        <v>-0.94165897322899783</v>
      </c>
      <c r="AA442" s="120">
        <f>(幕後結果!$AC$2+幕後結果!$AC$4*幕後結果_最佳化!$O1443)*12/3</f>
        <v>1.1310792984772755</v>
      </c>
      <c r="AB442" s="120">
        <f>(幕後結果!$AD$2+幕後結果!$AD$4*幕後結果_最佳化!$P1443)*12/3</f>
        <v>-0.49237893207638256</v>
      </c>
      <c r="AC442" s="120">
        <f>(幕後結果!$AE$2+幕後結果!$AE$4*幕後結果_最佳化!$Q1443)*12/3</f>
        <v>-0.42502655945028089</v>
      </c>
      <c r="AD442" s="120">
        <f>(幕後結果!$AF$2+幕後結果!$AF$4*幕後結果_最佳化!$R1443)*12/3</f>
        <v>0.70571721748123506</v>
      </c>
      <c r="AE442" s="120">
        <f>(幕後結果!$AG$2+幕後結果!$AG$4*幕後結果_最佳化!$S1443)*12/3</f>
        <v>0.46527376849807278</v>
      </c>
      <c r="AF442" s="120">
        <f>(幕後結果!$AH$2+幕後結果!$AH$4*幕後結果_最佳化!$T1443)*12/3</f>
        <v>1.4268036962564803</v>
      </c>
      <c r="AG442" s="120">
        <f>(幕後結果!$AI$2+幕後結果!$AI$4*幕後結果_最佳化!$U1443)*12/3</f>
        <v>0.57066328549795653</v>
      </c>
      <c r="AH442" s="120">
        <f>(幕後結果!$AJ$2+幕後結果!$AJ$4*幕後結果_最佳化!$V1443)*12/3</f>
        <v>-1.6518022593648469</v>
      </c>
      <c r="AI442" s="96">
        <f>(幕後結果!$AK$2+幕後結果!$AK$4*幕後結果_最佳化!$W1443)*12/3</f>
        <v>1.1226981786312513</v>
      </c>
      <c r="AJ442" s="56"/>
      <c r="AK442" s="56"/>
      <c r="AL442" s="56"/>
      <c r="AM442" s="104">
        <v>441</v>
      </c>
      <c r="AN442" s="124">
        <f t="shared" si="79"/>
        <v>0.18275569303551539</v>
      </c>
      <c r="AO442" s="124">
        <f t="shared" si="80"/>
        <v>7.0068784472556253E-2</v>
      </c>
      <c r="AP442" s="124">
        <f t="shared" si="81"/>
        <v>0.15422851942566743</v>
      </c>
      <c r="AQ442" s="124">
        <f t="shared" si="82"/>
        <v>0.15587687035566675</v>
      </c>
      <c r="AR442" s="124">
        <f t="shared" si="83"/>
        <v>9.5423896757059729E-2</v>
      </c>
      <c r="AS442" s="124">
        <f t="shared" si="84"/>
        <v>0.11149884161240683</v>
      </c>
      <c r="AT442" s="124">
        <f t="shared" si="85"/>
        <v>5.8450920139973349E-2</v>
      </c>
      <c r="AU442" s="124">
        <f t="shared" si="86"/>
        <v>0.10869494263174599</v>
      </c>
      <c r="AV442" s="124">
        <f t="shared" si="87"/>
        <v>6.0266907525837472E-2</v>
      </c>
      <c r="AW442" s="124">
        <f t="shared" si="88"/>
        <v>2.7346240435708576E-3</v>
      </c>
      <c r="AX442" s="124">
        <f t="shared" si="89"/>
        <v>1.0000000000000002</v>
      </c>
      <c r="AY442" s="124">
        <f>SUMPRODUCT(AN442:AW442,幕後結果_最佳化!$Z$1005:$AI$1005)</f>
        <v>-0.23418390872336739</v>
      </c>
      <c r="AZ442" s="124">
        <f>(SUMPRODUCT(AN442:AW442,MMULT(AN442:AW442,幕後結果!$AB$9:$AK$18)))*252</f>
        <v>8.399207563711153E-2</v>
      </c>
      <c r="BA442" s="124">
        <f t="shared" si="90"/>
        <v>0.28981386377658253</v>
      </c>
      <c r="BB442" s="119">
        <f t="shared" si="91"/>
        <v>-0.95607541030877452</v>
      </c>
      <c r="BC442" s="56"/>
      <c r="BD442" s="56"/>
    </row>
    <row r="443" spans="1:56">
      <c r="A443" s="91">
        <v>442</v>
      </c>
      <c r="B443" s="120">
        <v>0.5552430015220533</v>
      </c>
      <c r="C443" s="120">
        <v>0.39384988151642975</v>
      </c>
      <c r="D443" s="120">
        <v>0.86397002350864649</v>
      </c>
      <c r="E443" s="120">
        <v>0.28447353823952404</v>
      </c>
      <c r="F443" s="120">
        <v>0.81215857522852097</v>
      </c>
      <c r="G443" s="120">
        <v>0.89404115555100949</v>
      </c>
      <c r="H443" s="120">
        <v>0.81005241136207617</v>
      </c>
      <c r="I443" s="120">
        <v>0.72960426851756788</v>
      </c>
      <c r="J443" s="120">
        <v>0.4976838781934545</v>
      </c>
      <c r="K443" s="100">
        <v>0.20105091446207179</v>
      </c>
      <c r="L443" s="101"/>
      <c r="M443" s="102">
        <v>442</v>
      </c>
      <c r="N443" s="123">
        <v>0.13891920217438025</v>
      </c>
      <c r="O443" s="123">
        <v>-0.26929879026835019</v>
      </c>
      <c r="P443" s="123">
        <v>1.0983310620204407</v>
      </c>
      <c r="Q443" s="123">
        <v>-0.56960287732859716</v>
      </c>
      <c r="R443" s="123">
        <v>0.88587878452859437</v>
      </c>
      <c r="S443" s="123">
        <v>1.2483096300969176</v>
      </c>
      <c r="T443" s="123">
        <v>0.87808945095945046</v>
      </c>
      <c r="U443" s="120">
        <v>0.61161658428872712</v>
      </c>
      <c r="V443" s="120">
        <v>-5.805689022061398E-3</v>
      </c>
      <c r="W443" s="94">
        <v>-0.83787336547653868</v>
      </c>
      <c r="X443" s="56"/>
      <c r="Y443" s="95">
        <v>442</v>
      </c>
      <c r="Z443" s="120">
        <f>(幕後結果!$AB$2+幕後結果!$AB$4*幕後結果_最佳化!$N1444)*12/3</f>
        <v>0.12418486565771032</v>
      </c>
      <c r="AA443" s="120">
        <f>(幕後結果!$AC$2+幕後結果!$AC$4*幕後結果_最佳化!$O1444)*12/3</f>
        <v>1.2347969843006403</v>
      </c>
      <c r="AB443" s="120">
        <f>(幕後結果!$AD$2+幕後結果!$AD$4*幕後結果_最佳化!$P1444)*12/3</f>
        <v>0.38551808212920013</v>
      </c>
      <c r="AC443" s="120">
        <f>(幕後結果!$AE$2+幕後結果!$AE$4*幕後結果_最佳化!$Q1444)*12/3</f>
        <v>-2.3316557474571731E-2</v>
      </c>
      <c r="AD443" s="120">
        <f>(幕後結果!$AF$2+幕後結果!$AF$4*幕後結果_最佳化!$R1444)*12/3</f>
        <v>-8.0841271648166735E-2</v>
      </c>
      <c r="AE443" s="120">
        <f>(幕後結果!$AG$2+幕後結果!$AG$4*幕後結果_最佳化!$S1444)*12/3</f>
        <v>0.86533631978345726</v>
      </c>
      <c r="AF443" s="120">
        <f>(幕後結果!$AH$2+幕後結果!$AH$4*幕後結果_最佳化!$T1444)*12/3</f>
        <v>1.456246439149659</v>
      </c>
      <c r="AG443" s="120">
        <f>(幕後結果!$AI$2+幕後結果!$AI$4*幕後結果_最佳化!$U1444)*12/3</f>
        <v>2.0077070020672161E-2</v>
      </c>
      <c r="AH443" s="120">
        <f>(幕後結果!$AJ$2+幕後結果!$AJ$4*幕後結果_最佳化!$V1444)*12/3</f>
        <v>-0.44187897279715882</v>
      </c>
      <c r="AI443" s="96">
        <f>(幕後結果!$AK$2+幕後結果!$AK$4*幕後結果_最佳化!$W1444)*12/3</f>
        <v>0.70073879759966473</v>
      </c>
      <c r="AJ443" s="56"/>
      <c r="AK443" s="56"/>
      <c r="AL443" s="56"/>
      <c r="AM443" s="104">
        <v>442</v>
      </c>
      <c r="AN443" s="124">
        <f t="shared" si="79"/>
        <v>0.11105543036775659</v>
      </c>
      <c r="AO443" s="124">
        <f t="shared" si="80"/>
        <v>0.17909792275057448</v>
      </c>
      <c r="AP443" s="124">
        <f t="shared" si="81"/>
        <v>0.12256049355362074</v>
      </c>
      <c r="AQ443" s="124">
        <f t="shared" si="82"/>
        <v>0.12172774299312619</v>
      </c>
      <c r="AR443" s="124">
        <f t="shared" si="83"/>
        <v>0.1378447958220218</v>
      </c>
      <c r="AS443" s="124">
        <f t="shared" si="84"/>
        <v>1.5135592055194887E-2</v>
      </c>
      <c r="AT443" s="124">
        <f t="shared" si="85"/>
        <v>7.0517048431545199E-3</v>
      </c>
      <c r="AU443" s="124">
        <f t="shared" si="86"/>
        <v>6.2055879607281594E-2</v>
      </c>
      <c r="AV443" s="124">
        <f t="shared" si="87"/>
        <v>0.1703762262267004</v>
      </c>
      <c r="AW443" s="124">
        <f t="shared" si="88"/>
        <v>7.3094211780568685E-2</v>
      </c>
      <c r="AX443" s="124">
        <f t="shared" si="89"/>
        <v>0.99999999999999978</v>
      </c>
      <c r="AY443" s="124">
        <f>SUMPRODUCT(AN443:AW443,幕後結果_最佳化!$Z$1005:$AI$1005)</f>
        <v>-0.14498273381476059</v>
      </c>
      <c r="AZ443" s="124">
        <f>(SUMPRODUCT(AN443:AW443,MMULT(AN443:AW443,幕後結果!$AB$9:$AK$18)))*252</f>
        <v>8.224866214105464E-2</v>
      </c>
      <c r="BA443" s="124">
        <f t="shared" si="90"/>
        <v>0.28679027553432601</v>
      </c>
      <c r="BB443" s="119">
        <f t="shared" si="91"/>
        <v>-0.65512240073242245</v>
      </c>
      <c r="BC443" s="56"/>
      <c r="BD443" s="56"/>
    </row>
    <row r="444" spans="1:56">
      <c r="A444" s="91">
        <v>443</v>
      </c>
      <c r="B444" s="120">
        <v>0.2039480060382608</v>
      </c>
      <c r="C444" s="120">
        <v>2.4203918481384701E-2</v>
      </c>
      <c r="D444" s="120">
        <v>0.13308776533970335</v>
      </c>
      <c r="E444" s="120">
        <v>0.3421359808358293</v>
      </c>
      <c r="F444" s="120">
        <v>0.65132389815164649</v>
      </c>
      <c r="G444" s="120">
        <v>8.9357846658853823E-2</v>
      </c>
      <c r="H444" s="120">
        <v>0.68415628974302289</v>
      </c>
      <c r="I444" s="120">
        <v>0.49020034008043045</v>
      </c>
      <c r="J444" s="120">
        <v>0.49012347685128343</v>
      </c>
      <c r="K444" s="100">
        <v>0.15974846062820869</v>
      </c>
      <c r="L444" s="101"/>
      <c r="M444" s="102">
        <v>443</v>
      </c>
      <c r="N444" s="123">
        <v>-0.82760186437050542</v>
      </c>
      <c r="O444" s="123">
        <v>-1.9737705674711277</v>
      </c>
      <c r="P444" s="123">
        <v>-1.1119130650677691</v>
      </c>
      <c r="Q444" s="123">
        <v>-0.40664061603006818</v>
      </c>
      <c r="R444" s="123">
        <v>0.3888971862593818</v>
      </c>
      <c r="S444" s="123">
        <v>-1.3447199384351649</v>
      </c>
      <c r="T444" s="123">
        <v>0.47935314484142993</v>
      </c>
      <c r="U444" s="120">
        <v>-2.4566575468619355E-2</v>
      </c>
      <c r="V444" s="120">
        <v>-2.4759301617319901E-2</v>
      </c>
      <c r="W444" s="94">
        <v>-0.9954922303668905</v>
      </c>
      <c r="X444" s="56"/>
      <c r="Y444" s="95">
        <v>443</v>
      </c>
      <c r="Z444" s="120">
        <f>(幕後結果!$AB$2+幕後結果!$AB$4*幕後結果_最佳化!$N1445)*12/3</f>
        <v>-1.0757997481104318</v>
      </c>
      <c r="AA444" s="120">
        <f>(幕後結果!$AC$2+幕後結果!$AC$4*幕後結果_最佳化!$O1445)*12/3</f>
        <v>-1.1624331256339147</v>
      </c>
      <c r="AB444" s="120">
        <f>(幕後結果!$AD$2+幕後結果!$AD$4*幕後結果_最佳化!$P1445)*12/3</f>
        <v>-3.6799437656083374</v>
      </c>
      <c r="AC444" s="120">
        <f>(幕後結果!$AE$2+幕後結果!$AE$4*幕後結果_最佳化!$Q1445)*12/3</f>
        <v>-9.367667477340802E-2</v>
      </c>
      <c r="AD444" s="120">
        <f>(幕後結果!$AF$2+幕後結果!$AF$4*幕後結果_最佳化!$R1445)*12/3</f>
        <v>-0.63654638420177878</v>
      </c>
      <c r="AE444" s="120">
        <f>(幕後結果!$AG$2+幕後結果!$AG$4*幕後結果_最佳化!$S1445)*12/3</f>
        <v>-2.8987503384142528</v>
      </c>
      <c r="AF444" s="120">
        <f>(幕後結果!$AH$2+幕後結果!$AH$4*幕後結果_最佳化!$T1445)*12/3</f>
        <v>-0.23162183153160795</v>
      </c>
      <c r="AG444" s="120">
        <f>(幕後結果!$AI$2+幕後結果!$AI$4*幕後結果_最佳化!$U1445)*12/3</f>
        <v>-0.51894118502714848</v>
      </c>
      <c r="AH444" s="120">
        <f>(幕後結果!$AJ$2+幕後結果!$AJ$4*幕後結果_最佳化!$V1445)*12/3</f>
        <v>-2.2925474068079654</v>
      </c>
      <c r="AI444" s="96">
        <f>(幕後結果!$AK$2+幕後結果!$AK$4*幕後結果_最佳化!$W1445)*12/3</f>
        <v>-0.10250875904411927</v>
      </c>
      <c r="AJ444" s="56"/>
      <c r="AK444" s="56"/>
      <c r="AL444" s="56"/>
      <c r="AM444" s="104">
        <v>443</v>
      </c>
      <c r="AN444" s="124">
        <f t="shared" si="79"/>
        <v>7.2952987451164159E-2</v>
      </c>
      <c r="AO444" s="124">
        <f t="shared" si="80"/>
        <v>0.10213834980432267</v>
      </c>
      <c r="AP444" s="124">
        <f t="shared" si="81"/>
        <v>4.5643080506977823E-2</v>
      </c>
      <c r="AQ444" s="124">
        <f t="shared" si="82"/>
        <v>5.2152825332553452E-3</v>
      </c>
      <c r="AR444" s="124">
        <f t="shared" si="83"/>
        <v>0.1750259331074128</v>
      </c>
      <c r="AS444" s="124">
        <f t="shared" si="84"/>
        <v>0.103324176513875</v>
      </c>
      <c r="AT444" s="124">
        <f t="shared" si="85"/>
        <v>7.2034568532584053E-2</v>
      </c>
      <c r="AU444" s="124">
        <f t="shared" si="86"/>
        <v>0.21085460250542895</v>
      </c>
      <c r="AV444" s="124">
        <f t="shared" si="87"/>
        <v>0.10756037035961581</v>
      </c>
      <c r="AW444" s="124">
        <f t="shared" si="88"/>
        <v>0.1052506486853633</v>
      </c>
      <c r="AX444" s="124">
        <f t="shared" si="89"/>
        <v>1</v>
      </c>
      <c r="AY444" s="124">
        <f>SUMPRODUCT(AN444:AW444,幕後結果_最佳化!$Z$1005:$AI$1005)</f>
        <v>-0.21846434129405615</v>
      </c>
      <c r="AZ444" s="124">
        <f>(SUMPRODUCT(AN444:AW444,MMULT(AN444:AW444,幕後結果!$AB$9:$AK$18)))*252</f>
        <v>4.8651250291239602E-2</v>
      </c>
      <c r="BA444" s="124">
        <f t="shared" si="90"/>
        <v>0.22057028424345743</v>
      </c>
      <c r="BB444" s="119">
        <f t="shared" si="91"/>
        <v>-1.1849481093544394</v>
      </c>
      <c r="BC444" s="56"/>
      <c r="BD444" s="56"/>
    </row>
    <row r="445" spans="1:56">
      <c r="A445" s="91">
        <v>444</v>
      </c>
      <c r="B445" s="120">
        <v>0.54366094891251282</v>
      </c>
      <c r="C445" s="120">
        <v>0.99350338056816834</v>
      </c>
      <c r="D445" s="120">
        <v>0.36879935892184434</v>
      </c>
      <c r="E445" s="120">
        <v>0.61465772969087396</v>
      </c>
      <c r="F445" s="120">
        <v>0.77464019842446619</v>
      </c>
      <c r="G445" s="120">
        <v>3.2390933827233015E-2</v>
      </c>
      <c r="H445" s="120">
        <v>0.77818841414298001</v>
      </c>
      <c r="I445" s="120">
        <v>0.80791445826187536</v>
      </c>
      <c r="J445" s="120">
        <v>0.36301020891768565</v>
      </c>
      <c r="K445" s="100">
        <v>0.63350385008549948</v>
      </c>
      <c r="L445" s="101"/>
      <c r="M445" s="102">
        <v>444</v>
      </c>
      <c r="N445" s="123">
        <v>0.10966116282030156</v>
      </c>
      <c r="O445" s="123">
        <v>2.4839545545664419</v>
      </c>
      <c r="P445" s="123">
        <v>-0.33503495547262702</v>
      </c>
      <c r="Q445" s="123">
        <v>0.29147960404431278</v>
      </c>
      <c r="R445" s="123">
        <v>0.75421588092625014</v>
      </c>
      <c r="S445" s="123">
        <v>-1.8467604403065687</v>
      </c>
      <c r="T445" s="123">
        <v>0.76608929577367302</v>
      </c>
      <c r="U445" s="120">
        <v>0.87023666364542906</v>
      </c>
      <c r="V445" s="120">
        <v>-0.35042413275903006</v>
      </c>
      <c r="W445" s="94">
        <v>0.34114782420468132</v>
      </c>
      <c r="X445" s="56"/>
      <c r="Y445" s="95">
        <v>444</v>
      </c>
      <c r="Z445" s="120">
        <f>(幕後結果!$AB$2+幕後結果!$AB$4*幕後結果_最佳化!$N1446)*12/3</f>
        <v>8.7859535285527771E-2</v>
      </c>
      <c r="AA445" s="120">
        <f>(幕後結果!$AC$2+幕後結果!$AC$4*幕後結果_最佳化!$O1446)*12/3</f>
        <v>4.0589124701641257</v>
      </c>
      <c r="AB445" s="120">
        <f>(幕後結果!$AD$2+幕後結果!$AD$4*幕後結果_最佳化!$P1446)*12/3</f>
        <v>-6.7897809669699161E-3</v>
      </c>
      <c r="AC445" s="120">
        <f>(幕後結果!$AE$2+幕後結果!$AE$4*幕後結果_最佳化!$Q1446)*12/3</f>
        <v>0.74186208362422212</v>
      </c>
      <c r="AD445" s="120">
        <f>(幕後結果!$AF$2+幕後結果!$AF$4*幕後結果_最佳化!$R1446)*12/3</f>
        <v>0.32561236056543202</v>
      </c>
      <c r="AE445" s="120">
        <f>(幕後結果!$AG$2+幕後結果!$AG$4*幕後結果_最佳化!$S1446)*12/3</f>
        <v>-2.2587897251210989</v>
      </c>
      <c r="AF445" s="120">
        <f>(幕後結果!$AH$2+幕後結果!$AH$4*幕後結果_最佳化!$T1446)*12/3</f>
        <v>1.3551963276827561</v>
      </c>
      <c r="AG445" s="120">
        <f>(幕後結果!$AI$2+幕後結果!$AI$4*幕後結果_最佳化!$U1446)*12/3</f>
        <v>0.1317443381981806</v>
      </c>
      <c r="AH445" s="120">
        <f>(幕後結果!$AJ$2+幕後結果!$AJ$4*幕後結果_最佳化!$V1446)*12/3</f>
        <v>-2.7525892633992655</v>
      </c>
      <c r="AI445" s="96">
        <f>(幕後結果!$AK$2+幕後結果!$AK$4*幕後結果_最佳化!$W1446)*12/3</f>
        <v>1.5969763435998778</v>
      </c>
      <c r="AJ445" s="56"/>
      <c r="AK445" s="56"/>
      <c r="AL445" s="56"/>
      <c r="AM445" s="104">
        <v>444</v>
      </c>
      <c r="AN445" s="124">
        <f t="shared" si="79"/>
        <v>0.14660546291154267</v>
      </c>
      <c r="AO445" s="124">
        <f t="shared" si="80"/>
        <v>9.8638068868160525E-2</v>
      </c>
      <c r="AP445" s="124">
        <f t="shared" si="81"/>
        <v>6.1652043227389118E-2</v>
      </c>
      <c r="AQ445" s="124">
        <f t="shared" si="82"/>
        <v>0.1081470891824869</v>
      </c>
      <c r="AR445" s="124">
        <f t="shared" si="83"/>
        <v>9.9035577489262158E-2</v>
      </c>
      <c r="AS445" s="124">
        <f t="shared" si="84"/>
        <v>0.11809462485455545</v>
      </c>
      <c r="AT445" s="124">
        <f t="shared" si="85"/>
        <v>0.14665264850215512</v>
      </c>
      <c r="AU445" s="124">
        <f t="shared" si="86"/>
        <v>3.3212568101375933E-2</v>
      </c>
      <c r="AV445" s="124">
        <f t="shared" si="87"/>
        <v>0.13000075922046775</v>
      </c>
      <c r="AW445" s="124">
        <f t="shared" si="88"/>
        <v>5.7961157642604302E-2</v>
      </c>
      <c r="AX445" s="124">
        <f t="shared" si="89"/>
        <v>0.99999999999999989</v>
      </c>
      <c r="AY445" s="124">
        <f>SUMPRODUCT(AN445:AW445,幕後結果_最佳化!$Z$1005:$AI$1005)</f>
        <v>-0.16293695703383926</v>
      </c>
      <c r="AZ445" s="124">
        <f>(SUMPRODUCT(AN445:AW445,MMULT(AN445:AW445,幕後結果!$AB$9:$AK$18)))*252</f>
        <v>7.5769042177659007E-2</v>
      </c>
      <c r="BA445" s="124">
        <f t="shared" si="90"/>
        <v>0.27526177027996279</v>
      </c>
      <c r="BB445" s="119">
        <f t="shared" si="91"/>
        <v>-0.74778621391734468</v>
      </c>
      <c r="BC445" s="56"/>
      <c r="BD445" s="56"/>
    </row>
    <row r="446" spans="1:56">
      <c r="A446" s="91">
        <v>445</v>
      </c>
      <c r="B446" s="120">
        <v>0.16451522457183554</v>
      </c>
      <c r="C446" s="120">
        <v>0.50408565490546953</v>
      </c>
      <c r="D446" s="120">
        <v>0.33370496923002291</v>
      </c>
      <c r="E446" s="120">
        <v>7.8332687009305735E-2</v>
      </c>
      <c r="F446" s="120">
        <v>5.3983012394307472E-3</v>
      </c>
      <c r="G446" s="120">
        <v>0.90523176638900393</v>
      </c>
      <c r="H446" s="120">
        <v>0.65182108416002249</v>
      </c>
      <c r="I446" s="120">
        <v>8.3219269163401721E-2</v>
      </c>
      <c r="J446" s="120">
        <v>0.94436513813152723</v>
      </c>
      <c r="K446" s="100">
        <v>0.23759028000636317</v>
      </c>
      <c r="L446" s="101"/>
      <c r="M446" s="102">
        <v>445</v>
      </c>
      <c r="N446" s="123">
        <v>-0.97606864306046182</v>
      </c>
      <c r="O446" s="123">
        <v>1.0241397133848843E-2</v>
      </c>
      <c r="P446" s="123">
        <v>-0.42970542248082405</v>
      </c>
      <c r="Q446" s="123">
        <v>-1.416376249039911</v>
      </c>
      <c r="R446" s="123">
        <v>-2.5492140050167147</v>
      </c>
      <c r="S446" s="123">
        <v>1.3119515952009111</v>
      </c>
      <c r="T446" s="123">
        <v>0.39024169636278799</v>
      </c>
      <c r="U446" s="120">
        <v>-1.3837385065218015</v>
      </c>
      <c r="V446" s="120">
        <v>1.592511934228716</v>
      </c>
      <c r="W446" s="94">
        <v>-0.71407539447007917</v>
      </c>
      <c r="X446" s="56"/>
      <c r="Y446" s="95">
        <v>445</v>
      </c>
      <c r="Z446" s="120">
        <f>(幕後結果!$AB$2+幕後結果!$AB$4*幕後結果_最佳化!$N1447)*12/3</f>
        <v>-1.2601287361174345</v>
      </c>
      <c r="AA446" s="120">
        <f>(幕後結果!$AC$2+幕後結果!$AC$4*幕後結果_最佳化!$O1447)*12/3</f>
        <v>0.78869498396228599</v>
      </c>
      <c r="AB446" s="120">
        <f>(幕後結果!$AD$2+幕後結果!$AD$4*幕後結果_最佳化!$P1447)*12/3</f>
        <v>-2.3067934954821414</v>
      </c>
      <c r="AC446" s="120">
        <f>(幕後結果!$AE$2+幕後結果!$AE$4*幕後結果_最佳化!$Q1447)*12/3</f>
        <v>-1.0528490053415553</v>
      </c>
      <c r="AD446" s="120">
        <f>(幕後結果!$AF$2+幕後結果!$AF$4*幕後結果_最佳化!$R1447)*12/3</f>
        <v>-2.4077162831904553</v>
      </c>
      <c r="AE446" s="120">
        <f>(幕後結果!$AG$2+幕後結果!$AG$4*幕後結果_最佳化!$S1447)*12/3</f>
        <v>-0.38441891265209555</v>
      </c>
      <c r="AF446" s="120">
        <f>(幕後結果!$AH$2+幕後結果!$AH$4*幕後結果_最佳化!$T1447)*12/3</f>
        <v>9.2237635515103777E-2</v>
      </c>
      <c r="AG446" s="120">
        <f>(幕後結果!$AI$2+幕後結果!$AI$4*幕後結果_最佳化!$U1447)*12/3</f>
        <v>-1.2051353303449079</v>
      </c>
      <c r="AH446" s="120">
        <f>(幕後結果!$AJ$2+幕後結果!$AJ$4*幕後結果_最佳化!$V1447)*12/3</f>
        <v>-0.77570500585715052</v>
      </c>
      <c r="AI446" s="96">
        <f>(幕後結果!$AK$2+幕後結果!$AK$4*幕後結果_最佳化!$W1447)*12/3</f>
        <v>-0.65103598668374674</v>
      </c>
      <c r="AJ446" s="56"/>
      <c r="AK446" s="56"/>
      <c r="AL446" s="56"/>
      <c r="AM446" s="104">
        <v>445</v>
      </c>
      <c r="AN446" s="124">
        <f t="shared" si="79"/>
        <v>0.12803126806863308</v>
      </c>
      <c r="AO446" s="124">
        <f t="shared" si="80"/>
        <v>4.2478193001524576E-2</v>
      </c>
      <c r="AP446" s="124">
        <f t="shared" si="81"/>
        <v>0.17254747086688421</v>
      </c>
      <c r="AQ446" s="124">
        <f t="shared" si="82"/>
        <v>9.9401709923677709E-2</v>
      </c>
      <c r="AR446" s="124">
        <f t="shared" si="83"/>
        <v>0.13508486662957436</v>
      </c>
      <c r="AS446" s="124">
        <f t="shared" si="84"/>
        <v>2.6505564471955814E-2</v>
      </c>
      <c r="AT446" s="124">
        <f t="shared" si="85"/>
        <v>8.3933194322739019E-2</v>
      </c>
      <c r="AU446" s="124">
        <f t="shared" si="86"/>
        <v>0.15963341814761534</v>
      </c>
      <c r="AV446" s="124">
        <f t="shared" si="87"/>
        <v>3.7848187372320471E-2</v>
      </c>
      <c r="AW446" s="124">
        <f t="shared" si="88"/>
        <v>0.11453612719507544</v>
      </c>
      <c r="AX446" s="124">
        <f t="shared" si="89"/>
        <v>1</v>
      </c>
      <c r="AY446" s="124">
        <f>SUMPRODUCT(AN446:AW446,幕後結果_最佳化!$Z$1005:$AI$1005)</f>
        <v>-0.1420601330728864</v>
      </c>
      <c r="AZ446" s="124">
        <f>(SUMPRODUCT(AN446:AW446,MMULT(AN446:AW446,幕後結果!$AB$9:$AK$18)))*252</f>
        <v>6.3645310702904329E-2</v>
      </c>
      <c r="BA446" s="124">
        <f t="shared" si="90"/>
        <v>0.25228022257581811</v>
      </c>
      <c r="BB446" s="119">
        <f t="shared" si="91"/>
        <v>-0.7331535194650467</v>
      </c>
      <c r="BC446" s="56"/>
      <c r="BD446" s="56"/>
    </row>
    <row r="447" spans="1:56">
      <c r="A447" s="91">
        <v>446</v>
      </c>
      <c r="B447" s="120">
        <v>0.52169120625930532</v>
      </c>
      <c r="C447" s="120">
        <v>0.92952869241610858</v>
      </c>
      <c r="D447" s="120">
        <v>0.97102664720353005</v>
      </c>
      <c r="E447" s="120">
        <v>0.32259986646571503</v>
      </c>
      <c r="F447" s="120">
        <v>9.3939203253118997E-2</v>
      </c>
      <c r="G447" s="120">
        <v>0.27667679002390999</v>
      </c>
      <c r="H447" s="120">
        <v>0.53993672342191834</v>
      </c>
      <c r="I447" s="120">
        <v>0.90836779070910478</v>
      </c>
      <c r="J447" s="120">
        <v>0.14923551524223155</v>
      </c>
      <c r="K447" s="100">
        <v>0.66003347562602754</v>
      </c>
      <c r="L447" s="101"/>
      <c r="M447" s="102">
        <v>446</v>
      </c>
      <c r="N447" s="123">
        <v>5.4398608487247063E-2</v>
      </c>
      <c r="O447" s="123">
        <v>1.4722898791454626</v>
      </c>
      <c r="P447" s="123">
        <v>1.8961008850807077</v>
      </c>
      <c r="Q447" s="123">
        <v>-0.46044096996723527</v>
      </c>
      <c r="R447" s="123">
        <v>-1.3168813271164637</v>
      </c>
      <c r="S447" s="123">
        <v>-0.59274237165302746</v>
      </c>
      <c r="T447" s="123">
        <v>0.10027430895802547</v>
      </c>
      <c r="U447" s="120">
        <v>1.3307708611619216</v>
      </c>
      <c r="V447" s="120">
        <v>-1.0397177953661165</v>
      </c>
      <c r="W447" s="94">
        <v>0.41255449219502172</v>
      </c>
      <c r="X447" s="56"/>
      <c r="Y447" s="95">
        <v>446</v>
      </c>
      <c r="Z447" s="120">
        <f>(幕後結果!$AB$2+幕後結果!$AB$4*幕後結果_最佳化!$N1448)*12/3</f>
        <v>1.9248289020352138E-2</v>
      </c>
      <c r="AA447" s="120">
        <f>(幕後結果!$AC$2+幕後結果!$AC$4*幕後結果_最佳化!$O1448)*12/3</f>
        <v>2.977706215036656</v>
      </c>
      <c r="AB447" s="120">
        <f>(幕後結果!$AD$2+幕後結果!$AD$4*幕後結果_最佳化!$P1448)*12/3</f>
        <v>1.8486514049778562</v>
      </c>
      <c r="AC447" s="120">
        <f>(幕後結果!$AE$2+幕後結果!$AE$4*幕後結果_最佳化!$Q1448)*12/3</f>
        <v>9.9341077780003562E-3</v>
      </c>
      <c r="AD447" s="120">
        <f>(幕後結果!$AF$2+幕後結果!$AF$4*幕後結果_最佳化!$R1448)*12/3</f>
        <v>-1.2094795659643269</v>
      </c>
      <c r="AE447" s="120">
        <f>(幕後結果!$AG$2+幕後結果!$AG$4*幕後結果_最佳化!$S1448)*12/3</f>
        <v>-1.1608862867750558</v>
      </c>
      <c r="AF447" s="120">
        <f>(幕後結果!$AH$2+幕後結果!$AH$4*幕後結果_最佳化!$T1448)*12/3</f>
        <v>0.60813850750130038</v>
      </c>
      <c r="AG447" s="120">
        <f>(幕後結果!$AI$2+幕後結果!$AI$4*幕後結果_最佳化!$U1448)*12/3</f>
        <v>6.1651448654273411E-2</v>
      </c>
      <c r="AH447" s="120">
        <f>(幕後結果!$AJ$2+幕後結果!$AJ$4*幕後結果_最佳化!$V1448)*12/3</f>
        <v>-3.1053797428629726</v>
      </c>
      <c r="AI447" s="96">
        <f>(幕後結果!$AK$2+幕後結果!$AK$4*幕後結果_最佳化!$W1448)*12/3</f>
        <v>1.2798580384823075</v>
      </c>
      <c r="AJ447" s="56"/>
      <c r="AK447" s="56"/>
      <c r="AL447" s="56"/>
      <c r="AM447" s="104">
        <v>446</v>
      </c>
      <c r="AN447" s="124">
        <f t="shared" si="79"/>
        <v>8.4531007328501676E-2</v>
      </c>
      <c r="AO447" s="124">
        <f t="shared" si="80"/>
        <v>7.3962375644874689E-3</v>
      </c>
      <c r="AP447" s="124">
        <f t="shared" si="81"/>
        <v>0.10179070768654444</v>
      </c>
      <c r="AQ447" s="124">
        <f t="shared" si="82"/>
        <v>0.10198426317496059</v>
      </c>
      <c r="AR447" s="124">
        <f t="shared" si="83"/>
        <v>0.15460212064958634</v>
      </c>
      <c r="AS447" s="124">
        <f t="shared" si="84"/>
        <v>0.13450883838911321</v>
      </c>
      <c r="AT447" s="124">
        <f t="shared" si="85"/>
        <v>0.1943772030304044</v>
      </c>
      <c r="AU447" s="124">
        <f t="shared" si="86"/>
        <v>0.18146990360558723</v>
      </c>
      <c r="AV447" s="124">
        <f t="shared" si="87"/>
        <v>6.5319553197137163E-3</v>
      </c>
      <c r="AW447" s="124">
        <f t="shared" si="88"/>
        <v>3.2807763251100894E-2</v>
      </c>
      <c r="AX447" s="124">
        <f t="shared" si="89"/>
        <v>1</v>
      </c>
      <c r="AY447" s="124">
        <f>SUMPRODUCT(AN447:AW447,幕後結果_最佳化!$Z$1005:$AI$1005)</f>
        <v>-0.19215328019925298</v>
      </c>
      <c r="AZ447" s="124">
        <f>(SUMPRODUCT(AN447:AW447,MMULT(AN447:AW447,幕後結果!$AB$9:$AK$18)))*252</f>
        <v>5.4767058821853988E-2</v>
      </c>
      <c r="BA447" s="124">
        <f t="shared" si="90"/>
        <v>0.23402362876823782</v>
      </c>
      <c r="BB447" s="119">
        <f t="shared" si="91"/>
        <v>-1.0043997755117064</v>
      </c>
      <c r="BC447" s="56"/>
      <c r="BD447" s="56"/>
    </row>
    <row r="448" spans="1:56">
      <c r="A448" s="91">
        <v>447</v>
      </c>
      <c r="B448" s="120">
        <v>0.46014740959177258</v>
      </c>
      <c r="C448" s="120">
        <v>0.17314221904190008</v>
      </c>
      <c r="D448" s="120">
        <v>0.33440809798684668</v>
      </c>
      <c r="E448" s="120">
        <v>0.35751940436667318</v>
      </c>
      <c r="F448" s="120">
        <v>0.24100953724024587</v>
      </c>
      <c r="G448" s="120">
        <v>0.2776458572259124</v>
      </c>
      <c r="H448" s="120">
        <v>0.82751131068829298</v>
      </c>
      <c r="I448" s="120">
        <v>0.84740408953681379</v>
      </c>
      <c r="J448" s="120">
        <v>0.58267481083364014</v>
      </c>
      <c r="K448" s="100">
        <v>0.25206462849697875</v>
      </c>
      <c r="L448" s="101"/>
      <c r="M448" s="102">
        <v>447</v>
      </c>
      <c r="N448" s="123">
        <v>-0.10006235810438757</v>
      </c>
      <c r="O448" s="123">
        <v>-0.94182071417653601</v>
      </c>
      <c r="P448" s="123">
        <v>-0.42777327489287142</v>
      </c>
      <c r="Q448" s="123">
        <v>-0.36509725654340136</v>
      </c>
      <c r="R448" s="123">
        <v>-0.70305885117037437</v>
      </c>
      <c r="S448" s="123">
        <v>-0.58984925943952082</v>
      </c>
      <c r="T448" s="123">
        <v>0.94437631848563663</v>
      </c>
      <c r="U448" s="120">
        <v>1.0253632516965054</v>
      </c>
      <c r="V448" s="120">
        <v>0.20874106840180329</v>
      </c>
      <c r="W448" s="94">
        <v>-0.66800679197563884</v>
      </c>
      <c r="X448" s="56"/>
      <c r="Y448" s="95">
        <v>447</v>
      </c>
      <c r="Z448" s="120">
        <f>(幕後結果!$AB$2+幕後結果!$AB$4*幕後結果_最佳化!$N1449)*12/3</f>
        <v>-0.17252278535499235</v>
      </c>
      <c r="AA448" s="120">
        <f>(幕後結果!$AC$2+幕後結果!$AC$4*幕後結果_最佳化!$O1449)*12/3</f>
        <v>0.3827635590268641</v>
      </c>
      <c r="AB448" s="120">
        <f>(幕後結果!$AD$2+幕後結果!$AD$4*幕後結果_最佳化!$P1449)*12/3</f>
        <v>-1.7482397281143676</v>
      </c>
      <c r="AC448" s="120">
        <f>(幕後結果!$AE$2+幕後結果!$AE$4*幕後結果_最佳化!$Q1449)*12/3</f>
        <v>0.1336921477210814</v>
      </c>
      <c r="AD448" s="120">
        <f>(幕後結果!$AF$2+幕後結果!$AF$4*幕後結果_最佳化!$R1449)*12/3</f>
        <v>-1.1029928011891743</v>
      </c>
      <c r="AE448" s="120">
        <f>(幕後結果!$AG$2+幕後結果!$AG$4*幕後結果_最佳化!$S1449)*12/3</f>
        <v>-1.8116260994912468</v>
      </c>
      <c r="AF448" s="120">
        <f>(幕後結果!$AH$2+幕後結果!$AH$4*幕後結果_最佳化!$T1449)*12/3</f>
        <v>0.70327414975033919</v>
      </c>
      <c r="AG448" s="120">
        <f>(幕後結果!$AI$2+幕後結果!$AI$4*幕後結果_最佳化!$U1449)*12/3</f>
        <v>-0.14963329576195747</v>
      </c>
      <c r="AH448" s="120">
        <f>(幕後結果!$AJ$2+幕後結果!$AJ$4*幕後結果_最佳化!$V1449)*12/3</f>
        <v>-1.613097002659998</v>
      </c>
      <c r="AI448" s="96">
        <f>(幕後結果!$AK$2+幕後結果!$AK$4*幕後結果_最佳化!$W1449)*12/3</f>
        <v>0.38848988434900694</v>
      </c>
      <c r="AJ448" s="56"/>
      <c r="AK448" s="56"/>
      <c r="AL448" s="56"/>
      <c r="AM448" s="104">
        <v>447</v>
      </c>
      <c r="AN448" s="124">
        <f t="shared" si="79"/>
        <v>2.5592720911328144E-2</v>
      </c>
      <c r="AO448" s="124">
        <f t="shared" si="80"/>
        <v>6.6373485510203362E-2</v>
      </c>
      <c r="AP448" s="124">
        <f t="shared" si="81"/>
        <v>0.18355645976976701</v>
      </c>
      <c r="AQ448" s="124">
        <f t="shared" si="82"/>
        <v>0.21835662234738992</v>
      </c>
      <c r="AR448" s="124">
        <f t="shared" si="83"/>
        <v>4.8307476170770542E-3</v>
      </c>
      <c r="AS448" s="124">
        <f t="shared" si="84"/>
        <v>0.17169479988834666</v>
      </c>
      <c r="AT448" s="124">
        <f t="shared" si="85"/>
        <v>5.3138569094406056E-2</v>
      </c>
      <c r="AU448" s="124">
        <f t="shared" si="86"/>
        <v>4.2849953885026527E-2</v>
      </c>
      <c r="AV448" s="124">
        <f t="shared" si="87"/>
        <v>0.1462206495740791</v>
      </c>
      <c r="AW448" s="124">
        <f t="shared" si="88"/>
        <v>8.7385991402376267E-2</v>
      </c>
      <c r="AX448" s="124">
        <f t="shared" si="89"/>
        <v>1.0000000000000002</v>
      </c>
      <c r="AY448" s="124">
        <f>SUMPRODUCT(AN448:AW448,幕後結果_最佳化!$Z$1005:$AI$1005)</f>
        <v>-0.30147191477963314</v>
      </c>
      <c r="AZ448" s="124">
        <f>(SUMPRODUCT(AN448:AW448,MMULT(AN448:AW448,幕後結果!$AB$9:$AK$18)))*252</f>
        <v>8.6314307289766024E-2</v>
      </c>
      <c r="BA448" s="124">
        <f t="shared" si="90"/>
        <v>0.29379296671255767</v>
      </c>
      <c r="BB448" s="119">
        <f t="shared" si="91"/>
        <v>-1.1721584714332562</v>
      </c>
      <c r="BC448" s="56"/>
      <c r="BD448" s="56"/>
    </row>
    <row r="449" spans="1:56">
      <c r="A449" s="91">
        <v>448</v>
      </c>
      <c r="B449" s="120">
        <v>0.55001395895566074</v>
      </c>
      <c r="C449" s="120">
        <v>0.13404072516114618</v>
      </c>
      <c r="D449" s="120">
        <v>0.49390460744681075</v>
      </c>
      <c r="E449" s="120">
        <v>0.41372054797694924</v>
      </c>
      <c r="F449" s="120">
        <v>0.59747762882433264</v>
      </c>
      <c r="G449" s="120">
        <v>0.16934485007000522</v>
      </c>
      <c r="H449" s="120">
        <v>8.660792422057173E-2</v>
      </c>
      <c r="I449" s="120">
        <v>0.86211482171465992</v>
      </c>
      <c r="J449" s="120">
        <v>0.79899848454807043</v>
      </c>
      <c r="K449" s="100">
        <v>0.98604973177950872</v>
      </c>
      <c r="L449" s="101"/>
      <c r="M449" s="102">
        <v>448</v>
      </c>
      <c r="N449" s="123">
        <v>0.12569661419853945</v>
      </c>
      <c r="O449" s="123">
        <v>-1.1074915808695052</v>
      </c>
      <c r="P449" s="123">
        <v>-1.5279477828682796E-2</v>
      </c>
      <c r="Q449" s="123">
        <v>-0.21798461845867845</v>
      </c>
      <c r="R449" s="123">
        <v>0.24682360380381207</v>
      </c>
      <c r="S449" s="123">
        <v>-0.95675743666919344</v>
      </c>
      <c r="T449" s="123">
        <v>-1.3619430822787655</v>
      </c>
      <c r="U449" s="120">
        <v>1.0898701288121775</v>
      </c>
      <c r="V449" s="120">
        <v>0.83804927301480747</v>
      </c>
      <c r="W449" s="94">
        <v>2.1986820743311259</v>
      </c>
      <c r="X449" s="56"/>
      <c r="Y449" s="95">
        <v>448</v>
      </c>
      <c r="Z449" s="120">
        <f>(幕後結果!$AB$2+幕後結果!$AB$4*幕後結果_最佳化!$N1450)*12/3</f>
        <v>0.10776835630843612</v>
      </c>
      <c r="AA449" s="120">
        <f>(幕後結果!$AC$2+幕後結果!$AC$4*幕後結果_最佳化!$O1450)*12/3</f>
        <v>0.36044721796439294</v>
      </c>
      <c r="AB449" s="120">
        <f>(幕後結果!$AD$2+幕後結果!$AD$4*幕後結果_最佳化!$P1450)*12/3</f>
        <v>-1.140374632988991</v>
      </c>
      <c r="AC449" s="120">
        <f>(幕後結果!$AE$2+幕後結果!$AE$4*幕後結果_最佳化!$Q1450)*12/3</f>
        <v>0.31860503741033391</v>
      </c>
      <c r="AD449" s="120">
        <f>(幕後結果!$AF$2+幕後結果!$AF$4*幕後結果_最佳化!$R1450)*12/3</f>
        <v>-0.49488364163547488</v>
      </c>
      <c r="AE449" s="120">
        <f>(幕後結果!$AG$2+幕後結果!$AG$4*幕後結果_最佳化!$S1450)*12/3</f>
        <v>-1.8663909353790693</v>
      </c>
      <c r="AF449" s="120">
        <f>(幕後結果!$AH$2+幕後結果!$AH$4*幕後結果_最佳化!$T1450)*12/3</f>
        <v>-1.1422567008007998</v>
      </c>
      <c r="AG449" s="120">
        <f>(幕後結果!$AI$2+幕後結果!$AI$4*幕後結果_最佳化!$U1450)*12/3</f>
        <v>4.0330654060158067E-2</v>
      </c>
      <c r="AH449" s="120">
        <f>(幕後結果!$AJ$2+幕後結果!$AJ$4*幕後結果_最佳化!$V1450)*12/3</f>
        <v>-0.43099121741199808</v>
      </c>
      <c r="AI449" s="96">
        <f>(幕後結果!$AK$2+幕後結果!$AK$4*幕後結果_最佳化!$W1450)*12/3</f>
        <v>1.6910110842869412</v>
      </c>
      <c r="AJ449" s="56"/>
      <c r="AK449" s="56"/>
      <c r="AL449" s="56"/>
      <c r="AM449" s="104">
        <v>448</v>
      </c>
      <c r="AN449" s="124">
        <f t="shared" si="79"/>
        <v>0.1234159861128387</v>
      </c>
      <c r="AO449" s="124">
        <f t="shared" si="80"/>
        <v>2.1837695387842151E-2</v>
      </c>
      <c r="AP449" s="124">
        <f t="shared" si="81"/>
        <v>0.18980534878052313</v>
      </c>
      <c r="AQ449" s="124">
        <f t="shared" si="82"/>
        <v>7.9400556895876356E-2</v>
      </c>
      <c r="AR449" s="124">
        <f t="shared" si="83"/>
        <v>0.18917757181123185</v>
      </c>
      <c r="AS449" s="124">
        <f t="shared" si="84"/>
        <v>8.5525713817780194E-2</v>
      </c>
      <c r="AT449" s="124">
        <f t="shared" si="85"/>
        <v>1.2624185442867707E-2</v>
      </c>
      <c r="AU449" s="124">
        <f t="shared" si="86"/>
        <v>0.1906174180986196</v>
      </c>
      <c r="AV449" s="124">
        <f t="shared" si="87"/>
        <v>7.0999929576239379E-2</v>
      </c>
      <c r="AW449" s="124">
        <f t="shared" si="88"/>
        <v>3.6595594076180842E-2</v>
      </c>
      <c r="AX449" s="124">
        <f t="shared" si="89"/>
        <v>0.99999999999999978</v>
      </c>
      <c r="AY449" s="124">
        <f>SUMPRODUCT(AN449:AW449,幕後結果_最佳化!$Z$1005:$AI$1005)</f>
        <v>-0.41625584218123646</v>
      </c>
      <c r="AZ449" s="124">
        <f>(SUMPRODUCT(AN449:AW449,MMULT(AN449:AW449,幕後結果!$AB$9:$AK$18)))*252</f>
        <v>6.7964241092644193E-2</v>
      </c>
      <c r="BA449" s="124">
        <f t="shared" si="90"/>
        <v>0.26069952261683216</v>
      </c>
      <c r="BB449" s="119">
        <f t="shared" si="91"/>
        <v>-1.7612454275801994</v>
      </c>
      <c r="BC449" s="56"/>
      <c r="BD449" s="56"/>
    </row>
    <row r="450" spans="1:56">
      <c r="A450" s="91">
        <v>449</v>
      </c>
      <c r="B450" s="120">
        <v>0.22485952673457277</v>
      </c>
      <c r="C450" s="120">
        <v>4.2862617611069576E-2</v>
      </c>
      <c r="D450" s="120">
        <v>0.76547912677657481</v>
      </c>
      <c r="E450" s="120">
        <v>0.18762302826996047</v>
      </c>
      <c r="F450" s="120">
        <v>0.37401173078396655</v>
      </c>
      <c r="G450" s="120">
        <v>3.026653901497367E-3</v>
      </c>
      <c r="H450" s="120">
        <v>0.13654746726797162</v>
      </c>
      <c r="I450" s="120">
        <v>0.41484401554056105</v>
      </c>
      <c r="J450" s="120">
        <v>0.55425405075410139</v>
      </c>
      <c r="K450" s="100">
        <v>0.27294991863728213</v>
      </c>
      <c r="L450" s="101"/>
      <c r="M450" s="102">
        <v>449</v>
      </c>
      <c r="N450" s="123">
        <v>-0.75588349006492117</v>
      </c>
      <c r="O450" s="123">
        <v>-1.7183914696935469</v>
      </c>
      <c r="P450" s="123">
        <v>0.72403907462509864</v>
      </c>
      <c r="Q450" s="123">
        <v>-0.88668956763976237</v>
      </c>
      <c r="R450" s="123">
        <v>-0.32124667757481801</v>
      </c>
      <c r="S450" s="123">
        <v>-2.7448797275563197</v>
      </c>
      <c r="T450" s="123">
        <v>-1.0959630737753534</v>
      </c>
      <c r="U450" s="120">
        <v>-0.21510169671507332</v>
      </c>
      <c r="V450" s="120">
        <v>0.13641666699178392</v>
      </c>
      <c r="W450" s="94">
        <v>-0.60391547871076678</v>
      </c>
      <c r="X450" s="56"/>
      <c r="Y450" s="95">
        <v>449</v>
      </c>
      <c r="Z450" s="120">
        <f>(幕後結果!$AB$2+幕後結果!$AB$4*幕後結果_最佳化!$N1451)*12/3</f>
        <v>-0.986757772027266</v>
      </c>
      <c r="AA450" s="120">
        <f>(幕後結果!$AC$2+幕後結果!$AC$4*幕後結果_最佳化!$O1451)*12/3</f>
        <v>-0.85142917995909129</v>
      </c>
      <c r="AB450" s="120">
        <f>(幕後結果!$AD$2+幕後結果!$AD$4*幕後結果_最佳化!$P1451)*12/3</f>
        <v>-1.5760624765939102</v>
      </c>
      <c r="AC450" s="120">
        <f>(幕後結果!$AE$2+幕後結果!$AE$4*幕後結果_最佳化!$Q1451)*12/3</f>
        <v>-0.54753748274855119</v>
      </c>
      <c r="AD450" s="120">
        <f>(幕後結果!$AF$2+幕後結果!$AF$4*幕後結果_最佳化!$R1451)*12/3</f>
        <v>-1.1314588714989253</v>
      </c>
      <c r="AE450" s="120">
        <f>(幕後結果!$AG$2+幕後結果!$AG$4*幕後結果_最佳化!$S1451)*12/3</f>
        <v>-4.0973106561758978</v>
      </c>
      <c r="AF450" s="120">
        <f>(幕後結果!$AH$2+幕後結果!$AH$4*幕後結果_最佳化!$T1451)*12/3</f>
        <v>-1.8565895325501414</v>
      </c>
      <c r="AG450" s="120">
        <f>(幕後結果!$AI$2+幕後結果!$AI$4*幕後結果_最佳化!$U1451)*12/3</f>
        <v>-0.73218629407316416</v>
      </c>
      <c r="AH450" s="120">
        <f>(幕後結果!$AJ$2+幕後結果!$AJ$4*幕後結果_最佳化!$V1451)*12/3</f>
        <v>-2.2595066846921892</v>
      </c>
      <c r="AI450" s="96">
        <f>(幕後結果!$AK$2+幕後結果!$AK$4*幕後結果_最佳化!$W1451)*12/3</f>
        <v>-7.0163424548223108E-2</v>
      </c>
      <c r="AJ450" s="56"/>
      <c r="AK450" s="56"/>
      <c r="AL450" s="56"/>
      <c r="AM450" s="104">
        <v>449</v>
      </c>
      <c r="AN450" s="124">
        <f t="shared" si="79"/>
        <v>1.6302081846855498E-2</v>
      </c>
      <c r="AO450" s="124">
        <f t="shared" si="80"/>
        <v>8.9740621217548971E-2</v>
      </c>
      <c r="AP450" s="124">
        <f t="shared" si="81"/>
        <v>3.9547647239941842E-2</v>
      </c>
      <c r="AQ450" s="124">
        <f t="shared" si="82"/>
        <v>1.8659723149723546E-2</v>
      </c>
      <c r="AR450" s="124">
        <f t="shared" si="83"/>
        <v>0.11667557860121508</v>
      </c>
      <c r="AS450" s="124">
        <f t="shared" si="84"/>
        <v>0.12669883770035142</v>
      </c>
      <c r="AT450" s="124">
        <f t="shared" si="85"/>
        <v>7.3312068368639766E-2</v>
      </c>
      <c r="AU450" s="124">
        <f t="shared" si="86"/>
        <v>0.18068233734161929</v>
      </c>
      <c r="AV450" s="124">
        <f t="shared" si="87"/>
        <v>0.12328971814746863</v>
      </c>
      <c r="AW450" s="124">
        <f t="shared" si="88"/>
        <v>0.215091386386636</v>
      </c>
      <c r="AX450" s="124">
        <f t="shared" si="89"/>
        <v>1</v>
      </c>
      <c r="AY450" s="124">
        <f>SUMPRODUCT(AN450:AW450,幕後結果_最佳化!$Z$1005:$AI$1005)</f>
        <v>-0.156675768106421</v>
      </c>
      <c r="AZ450" s="124">
        <f>(SUMPRODUCT(AN450:AW450,MMULT(AN450:AW450,幕後結果!$AB$9:$AK$18)))*252</f>
        <v>4.6651090919651285E-2</v>
      </c>
      <c r="BA450" s="124">
        <f t="shared" si="90"/>
        <v>0.21598863608915003</v>
      </c>
      <c r="BB450" s="119">
        <f t="shared" si="91"/>
        <v>-0.92401050221941039</v>
      </c>
      <c r="BC450" s="56"/>
      <c r="BD450" s="56"/>
    </row>
    <row r="451" spans="1:56">
      <c r="A451" s="91">
        <v>450</v>
      </c>
      <c r="B451" s="120">
        <v>0.37238837785072576</v>
      </c>
      <c r="C451" s="120">
        <v>0.28124745805034634</v>
      </c>
      <c r="D451" s="120">
        <v>0.29820805938539241</v>
      </c>
      <c r="E451" s="120">
        <v>0.22245196057211047</v>
      </c>
      <c r="F451" s="120">
        <v>0.66701589821088048</v>
      </c>
      <c r="G451" s="120">
        <v>0.86711148357100321</v>
      </c>
      <c r="H451" s="120">
        <v>0.58778876158102755</v>
      </c>
      <c r="I451" s="120">
        <v>0.29439615216727799</v>
      </c>
      <c r="J451" s="120">
        <v>0.32352197811130123</v>
      </c>
      <c r="K451" s="100">
        <v>0.14034161257512334</v>
      </c>
      <c r="L451" s="101"/>
      <c r="M451" s="102">
        <v>450</v>
      </c>
      <c r="N451" s="123">
        <v>-0.32553426258335549</v>
      </c>
      <c r="O451" s="123">
        <v>-0.57913969733301984</v>
      </c>
      <c r="P451" s="123">
        <v>-0.52956131965640663</v>
      </c>
      <c r="Q451" s="123">
        <v>-0.76393845258644844</v>
      </c>
      <c r="R451" s="123">
        <v>0.4316879815672115</v>
      </c>
      <c r="S451" s="123">
        <v>1.1128402789884828</v>
      </c>
      <c r="T451" s="123">
        <v>0.221860504898549</v>
      </c>
      <c r="U451" s="120">
        <v>-0.54058696509944804</v>
      </c>
      <c r="V451" s="120">
        <v>-0.45787262358694109</v>
      </c>
      <c r="W451" s="94">
        <v>-1.0787858029602975</v>
      </c>
      <c r="X451" s="56"/>
      <c r="Y451" s="95">
        <v>450</v>
      </c>
      <c r="Z451" s="120">
        <f>(幕後結果!$AB$2+幕後結果!$AB$4*幕後結果_最佳化!$N1452)*12/3</f>
        <v>-0.45245751784765109</v>
      </c>
      <c r="AA451" s="120">
        <f>(幕後結果!$AC$2+幕後結果!$AC$4*幕後結果_最佳化!$O1452)*12/3</f>
        <v>0.60872949756132022</v>
      </c>
      <c r="AB451" s="120">
        <f>(幕後結果!$AD$2+幕後結果!$AD$4*幕後結果_最佳化!$P1452)*12/3</f>
        <v>-1.9493022406354477</v>
      </c>
      <c r="AC451" s="120">
        <f>(幕後結果!$AE$2+幕後結果!$AE$4*幕後結果_最佳化!$Q1452)*12/3</f>
        <v>-0.28124041892113061</v>
      </c>
      <c r="AD451" s="120">
        <f>(幕後結果!$AF$2+幕後結果!$AF$4*幕後結果_最佳化!$R1452)*12/3</f>
        <v>-0.47114410120383776</v>
      </c>
      <c r="AE451" s="120">
        <f>(幕後結果!$AG$2+幕後結果!$AG$4*幕後結果_最佳化!$S1452)*12/3</f>
        <v>0.15379832815538563</v>
      </c>
      <c r="AF451" s="120">
        <f>(幕後結果!$AH$2+幕後結果!$AH$4*幕後結果_最佳化!$T1452)*12/3</f>
        <v>0.44057122731626536</v>
      </c>
      <c r="AG451" s="120">
        <f>(幕後結果!$AI$2+幕後結果!$AI$4*幕後結果_最佳化!$U1452)*12/3</f>
        <v>-0.51378411151257564</v>
      </c>
      <c r="AH451" s="120">
        <f>(幕後結果!$AJ$2+幕後結果!$AJ$4*幕後結果_最佳化!$V1452)*12/3</f>
        <v>-2.1237500354801933</v>
      </c>
      <c r="AI451" s="96">
        <f>(幕後結果!$AK$2+幕後結果!$AK$4*幕後結果_最佳化!$W1452)*12/3</f>
        <v>-8.5268747144189749E-2</v>
      </c>
      <c r="AJ451" s="56"/>
      <c r="AK451" s="56"/>
      <c r="AL451" s="56"/>
      <c r="AM451" s="104">
        <v>450</v>
      </c>
      <c r="AN451" s="124">
        <f t="shared" si="79"/>
        <v>4.8492271098939171E-3</v>
      </c>
      <c r="AO451" s="124">
        <f t="shared" si="80"/>
        <v>0.13097564294149264</v>
      </c>
      <c r="AP451" s="124">
        <f t="shared" si="81"/>
        <v>0.14683872443916288</v>
      </c>
      <c r="AQ451" s="124">
        <f t="shared" si="82"/>
        <v>0.10580309035475322</v>
      </c>
      <c r="AR451" s="124">
        <f t="shared" si="83"/>
        <v>0.13107136524907514</v>
      </c>
      <c r="AS451" s="124">
        <f t="shared" si="84"/>
        <v>0.14088156599670507</v>
      </c>
      <c r="AT451" s="124">
        <f t="shared" si="85"/>
        <v>1.0399864470902031E-2</v>
      </c>
      <c r="AU451" s="124">
        <f t="shared" si="86"/>
        <v>5.1322815903713501E-2</v>
      </c>
      <c r="AV451" s="124">
        <f t="shared" si="87"/>
        <v>0.12472017630168332</v>
      </c>
      <c r="AW451" s="124">
        <f t="shared" si="88"/>
        <v>0.15313752723261817</v>
      </c>
      <c r="AX451" s="124">
        <f t="shared" si="89"/>
        <v>0.99999999999999989</v>
      </c>
      <c r="AY451" s="124">
        <f>SUMPRODUCT(AN451:AW451,幕後結果_最佳化!$Z$1005:$AI$1005)</f>
        <v>-0.2032757057878723</v>
      </c>
      <c r="AZ451" s="124">
        <f>(SUMPRODUCT(AN451:AW451,MMULT(AN451:AW451,幕後結果!$AB$9:$AK$18)))*252</f>
        <v>6.9687704932341096E-2</v>
      </c>
      <c r="BA451" s="124">
        <f t="shared" si="90"/>
        <v>0.26398428917710443</v>
      </c>
      <c r="BB451" s="119">
        <f t="shared" si="91"/>
        <v>-0.93253923010060447</v>
      </c>
      <c r="BC451" s="56"/>
      <c r="BD451" s="56"/>
    </row>
    <row r="452" spans="1:56">
      <c r="A452" s="91">
        <v>451</v>
      </c>
      <c r="B452" s="120">
        <v>0.44398934136576518</v>
      </c>
      <c r="C452" s="120">
        <v>0.4784698154665179</v>
      </c>
      <c r="D452" s="120">
        <v>0.44175328212638654</v>
      </c>
      <c r="E452" s="120">
        <v>0.75810725248782385</v>
      </c>
      <c r="F452" s="120">
        <v>0.53229224553896137</v>
      </c>
      <c r="G452" s="120">
        <v>9.7478385516955424E-2</v>
      </c>
      <c r="H452" s="120">
        <v>0.38042444980257106</v>
      </c>
      <c r="I452" s="120">
        <v>0.8798384688071812</v>
      </c>
      <c r="J452" s="120">
        <v>0.16102348733667449</v>
      </c>
      <c r="K452" s="100">
        <v>0.46613686492278261</v>
      </c>
      <c r="L452" s="101"/>
      <c r="M452" s="102">
        <v>451</v>
      </c>
      <c r="N452" s="123">
        <v>-0.1408623539634016</v>
      </c>
      <c r="O452" s="123">
        <v>-5.39943936672777E-2</v>
      </c>
      <c r="P452" s="123">
        <v>-0.14652549596614309</v>
      </c>
      <c r="Q452" s="123">
        <v>0.70022709192659882</v>
      </c>
      <c r="R452" s="123">
        <v>8.1033251063748674E-2</v>
      </c>
      <c r="S452" s="123">
        <v>-1.2960543203432753</v>
      </c>
      <c r="T452" s="123">
        <v>-0.30436622084045889</v>
      </c>
      <c r="U452" s="120">
        <v>1.1741796822956778</v>
      </c>
      <c r="V452" s="120">
        <v>-0.99026015905183018</v>
      </c>
      <c r="W452" s="94">
        <v>-8.4984479230456225E-2</v>
      </c>
      <c r="X452" s="56"/>
      <c r="Y452" s="95">
        <v>451</v>
      </c>
      <c r="Z452" s="120">
        <f>(幕後結果!$AB$2+幕後結果!$AB$4*幕後結果_最佳化!$N1453)*12/3</f>
        <v>-0.22317803640672626</v>
      </c>
      <c r="AA452" s="120">
        <f>(幕後結果!$AC$2+幕後結果!$AC$4*幕後結果_最佳化!$O1453)*12/3</f>
        <v>1.2727701619688205</v>
      </c>
      <c r="AB452" s="120">
        <f>(幕後結果!$AD$2+幕後結果!$AD$4*幕後結果_最佳化!$P1453)*12/3</f>
        <v>-1.1310957385493112</v>
      </c>
      <c r="AC452" s="120">
        <f>(幕後結果!$AE$2+幕後結果!$AE$4*幕後結果_最佳化!$Q1453)*12/3</f>
        <v>1.0348758361398047</v>
      </c>
      <c r="AD452" s="120">
        <f>(幕後結果!$AF$2+幕後結果!$AF$4*幕後結果_最佳化!$R1453)*12/3</f>
        <v>-0.32218753451761861</v>
      </c>
      <c r="AE452" s="120">
        <f>(幕後結果!$AG$2+幕後結果!$AG$4*幕後結果_最佳化!$S1453)*12/3</f>
        <v>-2.2904870050731274</v>
      </c>
      <c r="AF452" s="120">
        <f>(幕後結果!$AH$2+幕後結果!$AH$4*幕後結果_最佳化!$T1453)*12/3</f>
        <v>5.5399846145946952E-2</v>
      </c>
      <c r="AG452" s="120">
        <f>(幕後結果!$AI$2+幕後結果!$AI$4*幕後結果_最佳化!$U1453)*12/3</f>
        <v>0.15165344789365337</v>
      </c>
      <c r="AH452" s="120">
        <f>(幕後結果!$AJ$2+幕後結果!$AJ$4*幕後結果_最佳化!$V1453)*12/3</f>
        <v>-3.2405978922970555</v>
      </c>
      <c r="AI452" s="96">
        <f>(幕後結果!$AK$2+幕後結果!$AK$4*幕後結果_最佳化!$W1453)*12/3</f>
        <v>0.9183250290319247</v>
      </c>
      <c r="AJ452" s="56"/>
      <c r="AK452" s="56"/>
      <c r="AL452" s="56"/>
      <c r="AM452" s="104">
        <v>451</v>
      </c>
      <c r="AN452" s="124">
        <f t="shared" ref="AN452:AN515" si="92">B1453/SUM($B1453:$K1453)</f>
        <v>0.18701536165540827</v>
      </c>
      <c r="AO452" s="124">
        <f t="shared" ref="AO452:AO515" si="93">C1453/SUM($B1453:$K1453)</f>
        <v>0.11044633891973459</v>
      </c>
      <c r="AP452" s="124">
        <f t="shared" ref="AP452:AP515" si="94">D1453/SUM($B1453:$K1453)</f>
        <v>0.12505482351676989</v>
      </c>
      <c r="AQ452" s="124">
        <f t="shared" ref="AQ452:AQ515" si="95">E1453/SUM($B1453:$K1453)</f>
        <v>0.16500486153110916</v>
      </c>
      <c r="AR452" s="124">
        <f t="shared" ref="AR452:AR515" si="96">F1453/SUM($B1453:$K1453)</f>
        <v>1.9820339882183E-2</v>
      </c>
      <c r="AS452" s="124">
        <f t="shared" ref="AS452:AS515" si="97">G1453/SUM($B1453:$K1453)</f>
        <v>2.4779453739963035E-2</v>
      </c>
      <c r="AT452" s="124">
        <f t="shared" ref="AT452:AT515" si="98">H1453/SUM($B1453:$K1453)</f>
        <v>5.2854924995170402E-2</v>
      </c>
      <c r="AU452" s="124">
        <f t="shared" ref="AU452:AU515" si="99">I1453/SUM($B1453:$K1453)</f>
        <v>8.4201727298988907E-2</v>
      </c>
      <c r="AV452" s="124">
        <f t="shared" ref="AV452:AV515" si="100">J1453/SUM($B1453:$K1453)</f>
        <v>0.13935673952955718</v>
      </c>
      <c r="AW452" s="124">
        <f t="shared" ref="AW452:AW515" si="101">K1453/SUM($B1453:$K1453)</f>
        <v>9.1465428931115436E-2</v>
      </c>
      <c r="AX452" s="124">
        <f t="shared" ref="AX452:AX515" si="102">SUM(AN452:AW452)</f>
        <v>0.99999999999999989</v>
      </c>
      <c r="AY452" s="124">
        <f>SUMPRODUCT(AN452:AW452,幕後結果_最佳化!$Z$1005:$AI$1005)</f>
        <v>-0.10612498060185309</v>
      </c>
      <c r="AZ452" s="124">
        <f>(SUMPRODUCT(AN452:AW452,MMULT(AN452:AW452,幕後結果!$AB$9:$AK$18)))*252</f>
        <v>8.5444719559223753E-2</v>
      </c>
      <c r="BA452" s="124">
        <f t="shared" ref="BA452:BA515" si="103">AZ452^0.5</f>
        <v>0.29230928750079727</v>
      </c>
      <c r="BB452" s="119">
        <f t="shared" ref="BB452:BB515" si="104">(AY452-$BC$2)/$BA452</f>
        <v>-0.50981951985171403</v>
      </c>
      <c r="BC452" s="56"/>
      <c r="BD452" s="56"/>
    </row>
    <row r="453" spans="1:56">
      <c r="A453" s="91">
        <v>452</v>
      </c>
      <c r="B453" s="120">
        <v>0.31358299049671379</v>
      </c>
      <c r="C453" s="120">
        <v>0.5812679921081596</v>
      </c>
      <c r="D453" s="120">
        <v>0.86407555007836834</v>
      </c>
      <c r="E453" s="120">
        <v>0.55714047451859861</v>
      </c>
      <c r="F453" s="120">
        <v>0.53322722348172236</v>
      </c>
      <c r="G453" s="120">
        <v>0.75779760763439374</v>
      </c>
      <c r="H453" s="120">
        <v>0.57913495123320602</v>
      </c>
      <c r="I453" s="120">
        <v>0.57114159606428228</v>
      </c>
      <c r="J453" s="120">
        <v>0.89258267030030392</v>
      </c>
      <c r="K453" s="100">
        <v>0.10003750077306361</v>
      </c>
      <c r="L453" s="101"/>
      <c r="M453" s="102">
        <v>452</v>
      </c>
      <c r="N453" s="123">
        <v>-0.48571960586655949</v>
      </c>
      <c r="O453" s="123">
        <v>0.20513837401182261</v>
      </c>
      <c r="P453" s="123">
        <v>1.09881469798503</v>
      </c>
      <c r="Q453" s="123">
        <v>0.14372319934669991</v>
      </c>
      <c r="R453" s="123">
        <v>8.3384826694124989E-2</v>
      </c>
      <c r="S453" s="123">
        <v>0.69923563396239719</v>
      </c>
      <c r="T453" s="123">
        <v>0.19968097031393123</v>
      </c>
      <c r="U453" s="120">
        <v>0.17928132742017863</v>
      </c>
      <c r="V453" s="120">
        <v>1.2403805829820616</v>
      </c>
      <c r="W453" s="94">
        <v>-1.2813379131457929</v>
      </c>
      <c r="X453" s="56"/>
      <c r="Y453" s="95">
        <v>452</v>
      </c>
      <c r="Z453" s="120">
        <f>(幕後結果!$AB$2+幕後結果!$AB$4*幕後結果_最佳化!$N1454)*12/3</f>
        <v>-0.65133569437634242</v>
      </c>
      <c r="AA453" s="120">
        <f>(幕後結果!$AC$2+幕後結果!$AC$4*幕後結果_最佳化!$O1454)*12/3</f>
        <v>1.3131207771696221</v>
      </c>
      <c r="AB453" s="120">
        <f>(幕後結果!$AD$2+幕後結果!$AD$4*幕後結果_最佳化!$P1454)*12/3</f>
        <v>-9.5368695278379656E-2</v>
      </c>
      <c r="AC453" s="120">
        <f>(幕後結果!$AE$2+幕後結果!$AE$4*幕後結果_最佳化!$Q1454)*12/3</f>
        <v>0.40671790641862576</v>
      </c>
      <c r="AD453" s="120">
        <f>(幕後結果!$AF$2+幕後結果!$AF$4*幕後結果_最佳化!$R1454)*12/3</f>
        <v>-0.43803645644100414</v>
      </c>
      <c r="AE453" s="120">
        <f>(幕後結果!$AG$2+幕後結果!$AG$4*幕後結果_最佳化!$S1454)*12/3</f>
        <v>-9.7670307709705195E-2</v>
      </c>
      <c r="AF453" s="120">
        <f>(幕後結果!$AH$2+幕後結果!$AH$4*幕後結果_最佳化!$T1454)*12/3</f>
        <v>0.80293121438485426</v>
      </c>
      <c r="AG453" s="120">
        <f>(幕後結果!$AI$2+幕後結果!$AI$4*幕後結果_最佳化!$U1454)*12/3</f>
        <v>-0.14851815565804855</v>
      </c>
      <c r="AH453" s="120">
        <f>(幕後結果!$AJ$2+幕後結果!$AJ$4*幕後結果_最佳化!$V1454)*12/3</f>
        <v>0.41468004941791614</v>
      </c>
      <c r="AI453" s="96">
        <f>(幕後結果!$AK$2+幕後結果!$AK$4*幕後結果_最佳化!$W1454)*12/3</f>
        <v>0.26557040865539905</v>
      </c>
      <c r="AJ453" s="56"/>
      <c r="AK453" s="56"/>
      <c r="AL453" s="56"/>
      <c r="AM453" s="104">
        <v>452</v>
      </c>
      <c r="AN453" s="124">
        <f t="shared" si="92"/>
        <v>3.6003747073823388E-2</v>
      </c>
      <c r="AO453" s="124">
        <f t="shared" si="93"/>
        <v>2.145018905742305E-2</v>
      </c>
      <c r="AP453" s="124">
        <f t="shared" si="94"/>
        <v>0.14612607172666034</v>
      </c>
      <c r="AQ453" s="124">
        <f t="shared" si="95"/>
        <v>0.1055528789158563</v>
      </c>
      <c r="AR453" s="124">
        <f t="shared" si="96"/>
        <v>3.8834027707411747E-2</v>
      </c>
      <c r="AS453" s="124">
        <f t="shared" si="97"/>
        <v>7.3280934521650756E-2</v>
      </c>
      <c r="AT453" s="124">
        <f t="shared" si="98"/>
        <v>0.16704336351115584</v>
      </c>
      <c r="AU453" s="124">
        <f t="shared" si="99"/>
        <v>1.4333662229008321E-2</v>
      </c>
      <c r="AV453" s="124">
        <f t="shared" si="100"/>
        <v>0.1655050710138104</v>
      </c>
      <c r="AW453" s="124">
        <f t="shared" si="101"/>
        <v>0.23187005424319992</v>
      </c>
      <c r="AX453" s="124">
        <f t="shared" si="102"/>
        <v>1</v>
      </c>
      <c r="AY453" s="124">
        <f>SUMPRODUCT(AN453:AW453,幕後結果_最佳化!$Z$1005:$AI$1005)</f>
        <v>-0.19068881655385977</v>
      </c>
      <c r="AZ453" s="124">
        <f>(SUMPRODUCT(AN453:AW453,MMULT(AN453:AW453,幕後結果!$AB$9:$AK$18)))*252</f>
        <v>7.3299720239635949E-2</v>
      </c>
      <c r="BA453" s="124">
        <f t="shared" si="103"/>
        <v>0.27073921075388385</v>
      </c>
      <c r="BB453" s="119">
        <f t="shared" si="104"/>
        <v>-0.86278162628687083</v>
      </c>
      <c r="BC453" s="56"/>
      <c r="BD453" s="56"/>
    </row>
    <row r="454" spans="1:56">
      <c r="A454" s="91">
        <v>453</v>
      </c>
      <c r="B454" s="120">
        <v>0.65790170967096473</v>
      </c>
      <c r="C454" s="120">
        <v>0.7120347383818626</v>
      </c>
      <c r="D454" s="120">
        <v>0.28321331727281818</v>
      </c>
      <c r="E454" s="120">
        <v>0.81470642854804942</v>
      </c>
      <c r="F454" s="120">
        <v>0.53849695437628098</v>
      </c>
      <c r="G454" s="120">
        <v>0.72162953320193979</v>
      </c>
      <c r="H454" s="120">
        <v>0.59684349198255071</v>
      </c>
      <c r="I454" s="120">
        <v>0.94025511738170109</v>
      </c>
      <c r="J454" s="120">
        <v>0.44442760343884791</v>
      </c>
      <c r="K454" s="100">
        <v>0.24151850498062211</v>
      </c>
      <c r="L454" s="101"/>
      <c r="M454" s="102">
        <v>453</v>
      </c>
      <c r="N454" s="123">
        <v>0.40674323737473222</v>
      </c>
      <c r="O454" s="123">
        <v>0.55933879543667353</v>
      </c>
      <c r="P454" s="123">
        <v>-0.57332208510044014</v>
      </c>
      <c r="Q454" s="123">
        <v>0.89537409657005262</v>
      </c>
      <c r="R454" s="123">
        <v>9.6647805020827371E-2</v>
      </c>
      <c r="S454" s="123">
        <v>0.58768918870316322</v>
      </c>
      <c r="T454" s="123">
        <v>0.24518522500570222</v>
      </c>
      <c r="U454" s="120">
        <v>1.5569188002781456</v>
      </c>
      <c r="V454" s="120">
        <v>-0.13975292715479079</v>
      </c>
      <c r="W454" s="94">
        <v>-0.70142630597557443</v>
      </c>
      <c r="X454" s="56"/>
      <c r="Y454" s="95">
        <v>453</v>
      </c>
      <c r="Z454" s="120">
        <f>(幕後結果!$AB$2+幕後結果!$AB$4*幕後結果_最佳化!$N1455)*12/3</f>
        <v>0.45670190285650009</v>
      </c>
      <c r="AA454" s="120">
        <f>(幕後結果!$AC$2+幕後結果!$AC$4*幕後結果_最佳化!$O1455)*12/3</f>
        <v>2.2670650644333943</v>
      </c>
      <c r="AB454" s="120">
        <f>(幕後結果!$AD$2+幕後結果!$AD$4*幕後結果_最佳化!$P1455)*12/3</f>
        <v>-0.72979955668662388</v>
      </c>
      <c r="AC454" s="120">
        <f>(幕後結果!$AE$2+幕後結果!$AE$4*幕後結果_最佳化!$Q1455)*12/3</f>
        <v>1.3783637577498251</v>
      </c>
      <c r="AD454" s="120">
        <f>(幕後結果!$AF$2+幕後結果!$AF$4*幕後結果_最佳化!$R1455)*12/3</f>
        <v>-0.14776931038640401</v>
      </c>
      <c r="AE454" s="120">
        <f>(幕後結果!$AG$2+幕後結果!$AG$4*幕後結果_最佳化!$S1455)*12/3</f>
        <v>-0.12700856069862987</v>
      </c>
      <c r="AF454" s="120">
        <f>(幕後結果!$AH$2+幕後結果!$AH$4*幕後結果_最佳化!$T1455)*12/3</f>
        <v>1.2263342965962303</v>
      </c>
      <c r="AG454" s="120">
        <f>(幕後結果!$AI$2+幕後結果!$AI$4*幕後結果_最佳化!$U1455)*12/3</f>
        <v>0.44445658926483861</v>
      </c>
      <c r="AH454" s="120">
        <f>(幕後結果!$AJ$2+幕後結果!$AJ$4*幕後結果_最佳化!$V1455)*12/3</f>
        <v>-1.4962499045569586</v>
      </c>
      <c r="AI454" s="96">
        <f>(幕後結果!$AK$2+幕後結果!$AK$4*幕後結果_最佳化!$W1455)*12/3</f>
        <v>0.86235306460943606</v>
      </c>
      <c r="AJ454" s="56"/>
      <c r="AK454" s="56"/>
      <c r="AL454" s="56"/>
      <c r="AM454" s="104">
        <v>453</v>
      </c>
      <c r="AN454" s="124">
        <f t="shared" si="92"/>
        <v>1.3509380474704832E-2</v>
      </c>
      <c r="AO454" s="124">
        <f t="shared" si="93"/>
        <v>0.13401982103994611</v>
      </c>
      <c r="AP454" s="124">
        <f t="shared" si="94"/>
        <v>0.14366313370048078</v>
      </c>
      <c r="AQ454" s="124">
        <f t="shared" si="95"/>
        <v>0.15608338439250466</v>
      </c>
      <c r="AR454" s="124">
        <f t="shared" si="96"/>
        <v>1.3191801530600815E-2</v>
      </c>
      <c r="AS454" s="124">
        <f t="shared" si="97"/>
        <v>3.4899425644034927E-2</v>
      </c>
      <c r="AT454" s="124">
        <f t="shared" si="98"/>
        <v>7.317883471719562E-2</v>
      </c>
      <c r="AU454" s="124">
        <f t="shared" si="99"/>
        <v>0.15481955853769427</v>
      </c>
      <c r="AV454" s="124">
        <f t="shared" si="100"/>
        <v>0.11951156031739914</v>
      </c>
      <c r="AW454" s="124">
        <f t="shared" si="101"/>
        <v>0.15712309964543875</v>
      </c>
      <c r="AX454" s="124">
        <f t="shared" si="102"/>
        <v>0.99999999999999978</v>
      </c>
      <c r="AY454" s="124">
        <f>SUMPRODUCT(AN454:AW454,幕後結果_最佳化!$Z$1005:$AI$1005)</f>
        <v>-1.6659267483643034E-2</v>
      </c>
      <c r="AZ454" s="124">
        <f>(SUMPRODUCT(AN454:AW454,MMULT(AN454:AW454,幕後結果!$AB$9:$AK$18)))*252</f>
        <v>6.2717153507028459E-2</v>
      </c>
      <c r="BA454" s="124">
        <f t="shared" si="103"/>
        <v>0.25043393042283318</v>
      </c>
      <c r="BB454" s="119">
        <f t="shared" si="104"/>
        <v>-0.2378242731848797</v>
      </c>
      <c r="BC454" s="56"/>
      <c r="BD454" s="56"/>
    </row>
    <row r="455" spans="1:56">
      <c r="A455" s="91">
        <v>454</v>
      </c>
      <c r="B455" s="120">
        <v>0.35799580135667108</v>
      </c>
      <c r="C455" s="120">
        <v>7.4479094447898353E-2</v>
      </c>
      <c r="D455" s="120">
        <v>1.3823891334665328E-2</v>
      </c>
      <c r="E455" s="120">
        <v>0.68609020293411804</v>
      </c>
      <c r="F455" s="120">
        <v>0.81732576416497338</v>
      </c>
      <c r="G455" s="120">
        <v>0.79728816739607034</v>
      </c>
      <c r="H455" s="120">
        <v>0.35026375280842581</v>
      </c>
      <c r="I455" s="120">
        <v>0.98523782824284423</v>
      </c>
      <c r="J455" s="120">
        <v>0.13579691623636725</v>
      </c>
      <c r="K455" s="100">
        <v>0.55375384439311182</v>
      </c>
      <c r="L455" s="101"/>
      <c r="M455" s="102">
        <v>454</v>
      </c>
      <c r="N455" s="123">
        <v>-0.36382110354905195</v>
      </c>
      <c r="O455" s="123">
        <v>-1.4432211305460336</v>
      </c>
      <c r="P455" s="123">
        <v>-2.2022481766156994</v>
      </c>
      <c r="Q455" s="123">
        <v>0.48479806687102267</v>
      </c>
      <c r="R455" s="123">
        <v>0.90522071126832149</v>
      </c>
      <c r="S455" s="123">
        <v>0.83197392056164277</v>
      </c>
      <c r="T455" s="123">
        <v>-0.38460848648807622</v>
      </c>
      <c r="U455" s="120">
        <v>2.1764136569556456</v>
      </c>
      <c r="V455" s="120">
        <v>-1.0993995373888577</v>
      </c>
      <c r="W455" s="94">
        <v>0.13515122343959979</v>
      </c>
      <c r="X455" s="56"/>
      <c r="Y455" s="95">
        <v>454</v>
      </c>
      <c r="Z455" s="120">
        <f>(幕後結果!$AB$2+幕後結果!$AB$4*幕後結果_最佳化!$N1456)*12/3</f>
        <v>-0.4999925604441488</v>
      </c>
      <c r="AA455" s="120">
        <f>(幕後結果!$AC$2+幕後結果!$AC$4*幕後結果_最佳化!$O1456)*12/3</f>
        <v>-0.30887426308780741</v>
      </c>
      <c r="AB455" s="120">
        <f>(幕後結果!$AD$2+幕後結果!$AD$4*幕後結果_最佳化!$P1456)*12/3</f>
        <v>-4.0979010323342138</v>
      </c>
      <c r="AC455" s="120">
        <f>(幕後結果!$AE$2+幕後結果!$AE$4*幕後結果_最佳化!$Q1456)*12/3</f>
        <v>0.85186309062594257</v>
      </c>
      <c r="AD455" s="120">
        <f>(幕後結果!$AF$2+幕後結果!$AF$4*幕後結果_最佳化!$R1456)*12/3</f>
        <v>-3.8016470464565411E-2</v>
      </c>
      <c r="AE455" s="120">
        <f>(幕後結果!$AG$2+幕後結果!$AG$4*幕後結果_最佳化!$S1456)*12/3</f>
        <v>-0.52702708542099275</v>
      </c>
      <c r="AF455" s="120">
        <f>(幕後結果!$AH$2+幕後結果!$AH$4*幕後結果_最佳化!$T1456)*12/3</f>
        <v>-5.0712525034278311E-2</v>
      </c>
      <c r="AG455" s="120">
        <f>(幕後結果!$AI$2+幕後結果!$AI$4*幕後結果_最佳化!$U1456)*12/3</f>
        <v>0.65416097314201305</v>
      </c>
      <c r="AH455" s="120">
        <f>(幕後結果!$AJ$2+幕後結果!$AJ$4*幕後結果_最佳化!$V1456)*12/3</f>
        <v>-2.9330728739238441</v>
      </c>
      <c r="AI455" s="96">
        <f>(幕後結果!$AK$2+幕後結果!$AK$4*幕後結果_最佳化!$W1456)*12/3</f>
        <v>0.98717512887207415</v>
      </c>
      <c r="AJ455" s="56"/>
      <c r="AK455" s="56"/>
      <c r="AL455" s="56"/>
      <c r="AM455" s="104">
        <v>454</v>
      </c>
      <c r="AN455" s="124">
        <f t="shared" si="92"/>
        <v>0.19267476847239273</v>
      </c>
      <c r="AO455" s="124">
        <f t="shared" si="93"/>
        <v>9.61961181209849E-2</v>
      </c>
      <c r="AP455" s="124">
        <f t="shared" si="94"/>
        <v>9.5986442923463436E-2</v>
      </c>
      <c r="AQ455" s="124">
        <f t="shared" si="95"/>
        <v>0.12501573631534701</v>
      </c>
      <c r="AR455" s="124">
        <f t="shared" si="96"/>
        <v>8.5630201271888001E-2</v>
      </c>
      <c r="AS455" s="124">
        <f t="shared" si="97"/>
        <v>5.8394478092769542E-2</v>
      </c>
      <c r="AT455" s="124">
        <f t="shared" si="98"/>
        <v>8.2305450731206348E-2</v>
      </c>
      <c r="AU455" s="124">
        <f t="shared" si="99"/>
        <v>9.9568847782956424E-2</v>
      </c>
      <c r="AV455" s="124">
        <f t="shared" si="100"/>
        <v>5.5691782454270937E-3</v>
      </c>
      <c r="AW455" s="124">
        <f t="shared" si="101"/>
        <v>0.15865877804356454</v>
      </c>
      <c r="AX455" s="124">
        <f t="shared" si="102"/>
        <v>1</v>
      </c>
      <c r="AY455" s="124">
        <f>SUMPRODUCT(AN455:AW455,幕後結果_最佳化!$Z$1005:$AI$1005)</f>
        <v>9.3397727982535567E-2</v>
      </c>
      <c r="AZ455" s="124">
        <f>(SUMPRODUCT(AN455:AW455,MMULT(AN455:AW455,幕後結果!$AB$9:$AK$18)))*252</f>
        <v>6.5781040020848683E-2</v>
      </c>
      <c r="BA455" s="124">
        <f t="shared" si="103"/>
        <v>0.25647814725790713</v>
      </c>
      <c r="BB455" s="119">
        <f t="shared" si="104"/>
        <v>0.19688900798147332</v>
      </c>
      <c r="BC455" s="56"/>
      <c r="BD455" s="56"/>
    </row>
    <row r="456" spans="1:56">
      <c r="A456" s="91">
        <v>455</v>
      </c>
      <c r="B456" s="120">
        <v>0.14922362374196885</v>
      </c>
      <c r="C456" s="120">
        <v>0.36720599288519185</v>
      </c>
      <c r="D456" s="120">
        <v>0.21029886426515865</v>
      </c>
      <c r="E456" s="120">
        <v>0.46719200010859097</v>
      </c>
      <c r="F456" s="120">
        <v>0.13925643788178421</v>
      </c>
      <c r="G456" s="120">
        <v>0.61325740860500444</v>
      </c>
      <c r="H456" s="120">
        <v>0.4130727820679827</v>
      </c>
      <c r="I456" s="120">
        <v>0.92117872696910053</v>
      </c>
      <c r="J456" s="120">
        <v>0.43798564266211204</v>
      </c>
      <c r="K456" s="100">
        <v>0.62665887674553922</v>
      </c>
      <c r="L456" s="101"/>
      <c r="M456" s="102">
        <v>455</v>
      </c>
      <c r="N456" s="123">
        <v>-1.0397689726401405</v>
      </c>
      <c r="O456" s="123">
        <v>-0.33926250538860908</v>
      </c>
      <c r="P456" s="123">
        <v>-0.80538468180097456</v>
      </c>
      <c r="Q456" s="123">
        <v>-8.2330375541279407E-2</v>
      </c>
      <c r="R456" s="123">
        <v>-1.0836660904065558</v>
      </c>
      <c r="S456" s="123">
        <v>0.28781914346115428</v>
      </c>
      <c r="T456" s="123">
        <v>-0.21964766800932184</v>
      </c>
      <c r="U456" s="120">
        <v>1.4130448202138997</v>
      </c>
      <c r="V456" s="120">
        <v>-0.15607832219505594</v>
      </c>
      <c r="W456" s="94">
        <v>0.32301715974101503</v>
      </c>
      <c r="X456" s="56"/>
      <c r="Y456" s="95">
        <v>455</v>
      </c>
      <c r="Z456" s="120">
        <f>(幕後結果!$AB$2+幕後結果!$AB$4*幕後結果_最佳化!$N1457)*12/3</f>
        <v>-1.3392159055888968</v>
      </c>
      <c r="AA456" s="120">
        <f>(幕後結果!$AC$2+幕後結果!$AC$4*幕後結果_最佳化!$O1457)*12/3</f>
        <v>0.38576853219092277</v>
      </c>
      <c r="AB456" s="120">
        <f>(幕後結果!$AD$2+幕後結果!$AD$4*幕後結果_最佳化!$P1457)*12/3</f>
        <v>-2.9134250377202782</v>
      </c>
      <c r="AC456" s="120">
        <f>(幕後結果!$AE$2+幕後結果!$AE$4*幕後結果_最佳化!$Q1457)*12/3</f>
        <v>0.10416882796591004</v>
      </c>
      <c r="AD456" s="120">
        <f>(幕後結果!$AF$2+幕後結果!$AF$4*幕後結果_最佳化!$R1457)*12/3</f>
        <v>-1.3028601789076037</v>
      </c>
      <c r="AE456" s="120">
        <f>(幕後結果!$AG$2+幕後結果!$AG$4*幕後結果_最佳化!$S1457)*12/3</f>
        <v>-1.3548411539577871</v>
      </c>
      <c r="AF456" s="120">
        <f>(幕後結果!$AH$2+幕後結果!$AH$4*幕後結果_最佳化!$T1457)*12/3</f>
        <v>-0.24102990650953751</v>
      </c>
      <c r="AG456" s="120">
        <f>(幕後結果!$AI$2+幕後結果!$AI$4*幕後結果_最佳化!$U1457)*12/3</f>
        <v>0.11169497587060828</v>
      </c>
      <c r="AH456" s="120">
        <f>(幕後結果!$AJ$2+幕後結果!$AJ$4*幕後結果_最佳化!$V1457)*12/3</f>
        <v>-2.6073159323881523</v>
      </c>
      <c r="AI456" s="96">
        <f>(幕後結果!$AK$2+幕後結果!$AK$4*幕後結果_最佳化!$W1457)*12/3</f>
        <v>0.7412389707124718</v>
      </c>
      <c r="AJ456" s="56"/>
      <c r="AK456" s="56"/>
      <c r="AL456" s="56"/>
      <c r="AM456" s="104">
        <v>455</v>
      </c>
      <c r="AN456" s="124">
        <f t="shared" si="92"/>
        <v>3.3258338051057754E-2</v>
      </c>
      <c r="AO456" s="124">
        <f t="shared" si="93"/>
        <v>0.10936846460422978</v>
      </c>
      <c r="AP456" s="124">
        <f t="shared" si="94"/>
        <v>4.4172988598118967E-2</v>
      </c>
      <c r="AQ456" s="124">
        <f t="shared" si="95"/>
        <v>0.14732519382699802</v>
      </c>
      <c r="AR456" s="124">
        <f t="shared" si="96"/>
        <v>0.18013356092028096</v>
      </c>
      <c r="AS456" s="124">
        <f t="shared" si="97"/>
        <v>3.3795968091098909E-2</v>
      </c>
      <c r="AT456" s="124">
        <f t="shared" si="98"/>
        <v>0.11211869179484069</v>
      </c>
      <c r="AU456" s="124">
        <f t="shared" si="99"/>
        <v>0.19852716031212839</v>
      </c>
      <c r="AV456" s="124">
        <f t="shared" si="100"/>
        <v>1.0382648950674577E-2</v>
      </c>
      <c r="AW456" s="124">
        <f t="shared" si="101"/>
        <v>0.13091698485057202</v>
      </c>
      <c r="AX456" s="124">
        <f t="shared" si="102"/>
        <v>1</v>
      </c>
      <c r="AY456" s="124">
        <f>SUMPRODUCT(AN456:AW456,幕後結果_最佳化!$Z$1005:$AI$1005)</f>
        <v>0.11642299955988722</v>
      </c>
      <c r="AZ456" s="124">
        <f>(SUMPRODUCT(AN456:AW456,MMULT(AN456:AW456,幕後結果!$AB$9:$AK$18)))*252</f>
        <v>4.0987765901476854E-2</v>
      </c>
      <c r="BA456" s="124">
        <f t="shared" si="103"/>
        <v>0.20245435510622353</v>
      </c>
      <c r="BB456" s="119">
        <f t="shared" si="104"/>
        <v>0.36315839943927736</v>
      </c>
      <c r="BC456" s="56"/>
      <c r="BD456" s="56"/>
    </row>
    <row r="457" spans="1:56">
      <c r="A457" s="91">
        <v>456</v>
      </c>
      <c r="B457" s="120">
        <v>0.43023270768305033</v>
      </c>
      <c r="C457" s="120">
        <v>0.67077312677713596</v>
      </c>
      <c r="D457" s="120">
        <v>0.50909868712359851</v>
      </c>
      <c r="E457" s="120">
        <v>0.18932436923191709</v>
      </c>
      <c r="F457" s="120">
        <v>0.9300830418433581</v>
      </c>
      <c r="G457" s="120">
        <v>0.91755134911173175</v>
      </c>
      <c r="H457" s="120">
        <v>0.62808856283793468</v>
      </c>
      <c r="I457" s="120">
        <v>0.10568125858998823</v>
      </c>
      <c r="J457" s="120">
        <v>0.87576596516031113</v>
      </c>
      <c r="K457" s="100">
        <v>7.3208155970008182E-3</v>
      </c>
      <c r="L457" s="101"/>
      <c r="M457" s="102">
        <v>456</v>
      </c>
      <c r="N457" s="123">
        <v>-0.17578174032939711</v>
      </c>
      <c r="O457" s="123">
        <v>0.44204900267343322</v>
      </c>
      <c r="P457" s="123">
        <v>2.2809003984945158E-2</v>
      </c>
      <c r="Q457" s="123">
        <v>-0.8803887691587593</v>
      </c>
      <c r="R457" s="123">
        <v>1.4764097893331605</v>
      </c>
      <c r="S457" s="123">
        <v>1.3887877486171198</v>
      </c>
      <c r="T457" s="123">
        <v>0.32679508869710794</v>
      </c>
      <c r="U457" s="120">
        <v>-1.2498276392590983</v>
      </c>
      <c r="V457" s="120">
        <v>1.1540782983953919</v>
      </c>
      <c r="W457" s="94">
        <v>-2.4411238813747889</v>
      </c>
      <c r="X457" s="56"/>
      <c r="Y457" s="95">
        <v>456</v>
      </c>
      <c r="Z457" s="120">
        <f>(幕後結果!$AB$2+幕後結果!$AB$4*幕後結果_最佳化!$N1458)*12/3</f>
        <v>-0.26653221440846736</v>
      </c>
      <c r="AA457" s="120">
        <f>(幕後結果!$AC$2+幕後結果!$AC$4*幕後結果_最佳化!$O1458)*12/3</f>
        <v>1.7620419782345873</v>
      </c>
      <c r="AB457" s="120">
        <f>(幕後結果!$AD$2+幕後結果!$AD$4*幕後結果_最佳化!$P1458)*12/3</f>
        <v>-0.78668120598773783</v>
      </c>
      <c r="AC457" s="120">
        <f>(幕後結果!$AE$2+幕後結果!$AE$4*幕後結果_最佳化!$Q1458)*12/3</f>
        <v>-0.36150456685042637</v>
      </c>
      <c r="AD457" s="120">
        <f>(幕後結果!$AF$2+幕後結果!$AF$4*幕後結果_最佳化!$R1458)*12/3</f>
        <v>0.27194712959117523</v>
      </c>
      <c r="AE457" s="120">
        <f>(幕後結果!$AG$2+幕後結果!$AG$4*幕後結果_最佳化!$S1458)*12/3</f>
        <v>0.95933951808256746</v>
      </c>
      <c r="AF457" s="120">
        <f>(幕後結果!$AH$2+幕後結果!$AH$4*幕後結果_最佳化!$T1458)*12/3</f>
        <v>0.94440274615461262</v>
      </c>
      <c r="AG457" s="120">
        <f>(幕後結果!$AI$2+幕後結果!$AI$4*幕後結果_最佳化!$U1458)*12/3</f>
        <v>-0.60603357703432836</v>
      </c>
      <c r="AH457" s="120">
        <f>(幕後結果!$AJ$2+幕後結果!$AJ$4*幕後結果_最佳化!$V1458)*12/3</f>
        <v>0.42035557077103158</v>
      </c>
      <c r="AI457" s="96">
        <f>(幕後結果!$AK$2+幕後結果!$AK$4*幕後結果_最佳化!$W1458)*12/3</f>
        <v>-0.47124228601715501</v>
      </c>
      <c r="AJ457" s="56"/>
      <c r="AK457" s="56"/>
      <c r="AL457" s="56"/>
      <c r="AM457" s="104">
        <v>456</v>
      </c>
      <c r="AN457" s="124">
        <f t="shared" si="92"/>
        <v>2.4675002593473479E-3</v>
      </c>
      <c r="AO457" s="124">
        <f t="shared" si="93"/>
        <v>0.14984636201825841</v>
      </c>
      <c r="AP457" s="124">
        <f t="shared" si="94"/>
        <v>7.3192632642993721E-2</v>
      </c>
      <c r="AQ457" s="124">
        <f t="shared" si="95"/>
        <v>0.15579699789754087</v>
      </c>
      <c r="AR457" s="124">
        <f t="shared" si="96"/>
        <v>2.5954131518724055E-2</v>
      </c>
      <c r="AS457" s="124">
        <f t="shared" si="97"/>
        <v>1.882482748728951E-2</v>
      </c>
      <c r="AT457" s="124">
        <f t="shared" si="98"/>
        <v>0.14051738170612932</v>
      </c>
      <c r="AU457" s="124">
        <f t="shared" si="99"/>
        <v>0.15824079152626086</v>
      </c>
      <c r="AV457" s="124">
        <f t="shared" si="100"/>
        <v>0.16371559347655079</v>
      </c>
      <c r="AW457" s="124">
        <f t="shared" si="101"/>
        <v>0.11144378146690508</v>
      </c>
      <c r="AX457" s="124">
        <f t="shared" si="102"/>
        <v>1.0000000000000002</v>
      </c>
      <c r="AY457" s="124">
        <f>SUMPRODUCT(AN457:AW457,幕後結果_最佳化!$Z$1005:$AI$1005)</f>
        <v>-2.5643147032540226E-3</v>
      </c>
      <c r="AZ457" s="124">
        <f>(SUMPRODUCT(AN457:AW457,MMULT(AN457:AW457,幕後結果!$AB$9:$AK$18)))*252</f>
        <v>5.9431568435850145E-2</v>
      </c>
      <c r="BA457" s="124">
        <f t="shared" si="103"/>
        <v>0.24378590696726121</v>
      </c>
      <c r="BB457" s="119">
        <f t="shared" si="104"/>
        <v>-0.18649279307749145</v>
      </c>
      <c r="BC457" s="56"/>
      <c r="BD457" s="56"/>
    </row>
    <row r="458" spans="1:56">
      <c r="A458" s="91">
        <v>457</v>
      </c>
      <c r="B458" s="120">
        <v>1.1609791361266941E-2</v>
      </c>
      <c r="C458" s="120">
        <v>0.99588623256644082</v>
      </c>
      <c r="D458" s="120">
        <v>0.79331870855957431</v>
      </c>
      <c r="E458" s="120">
        <v>2.3441525691875853E-2</v>
      </c>
      <c r="F458" s="120">
        <v>0.43642476234780903</v>
      </c>
      <c r="G458" s="120">
        <v>0.52855391810260111</v>
      </c>
      <c r="H458" s="120">
        <v>0.18213178689074772</v>
      </c>
      <c r="I458" s="120">
        <v>0.99977075444158903</v>
      </c>
      <c r="J458" s="120">
        <v>0.11512757302671961</v>
      </c>
      <c r="K458" s="100">
        <v>0.94554514652568145</v>
      </c>
      <c r="L458" s="101"/>
      <c r="M458" s="102">
        <v>457</v>
      </c>
      <c r="N458" s="123">
        <v>-2.2698022711188677</v>
      </c>
      <c r="O458" s="123">
        <v>2.6425869023715332</v>
      </c>
      <c r="P458" s="123">
        <v>0.81799055075957849</v>
      </c>
      <c r="Q458" s="123">
        <v>-1.9873551745524751</v>
      </c>
      <c r="R458" s="123">
        <v>-0.16004005097348556</v>
      </c>
      <c r="S458" s="123">
        <v>7.1635278759402024E-2</v>
      </c>
      <c r="T458" s="123">
        <v>-0.90727087154081532</v>
      </c>
      <c r="U458" s="120">
        <v>3.503903705633054</v>
      </c>
      <c r="V458" s="120">
        <v>-1.199701871233769</v>
      </c>
      <c r="W458" s="94">
        <v>1.60311300655181</v>
      </c>
      <c r="X458" s="56"/>
      <c r="Y458" s="95">
        <v>457</v>
      </c>
      <c r="Z458" s="120">
        <f>(幕後結果!$AB$2+幕後結果!$AB$4*幕後結果_最佳化!$N1459)*12/3</f>
        <v>-2.8663642354989953</v>
      </c>
      <c r="AA458" s="120">
        <f>(幕後結果!$AC$2+幕後結果!$AC$4*幕後結果_最佳化!$O1459)*12/3</f>
        <v>2.6546346862511552</v>
      </c>
      <c r="AB458" s="120">
        <f>(幕後結果!$AD$2+幕後結果!$AD$4*幕後結果_最佳化!$P1459)*12/3</f>
        <v>-1.3163862000027424</v>
      </c>
      <c r="AC458" s="120">
        <f>(幕後結果!$AE$2+幕後結果!$AE$4*幕後結果_最佳化!$Q1459)*12/3</f>
        <v>-1.9963034340888377</v>
      </c>
      <c r="AD458" s="120">
        <f>(幕後結果!$AF$2+幕後結果!$AF$4*幕後結果_最佳化!$R1459)*12/3</f>
        <v>-0.89724168387823922</v>
      </c>
      <c r="AE458" s="120">
        <f>(幕後結果!$AG$2+幕後結果!$AG$4*幕後結果_最佳化!$S1459)*12/3</f>
        <v>-1.0546483424739734</v>
      </c>
      <c r="AF458" s="120">
        <f>(幕後結果!$AH$2+幕後結果!$AH$4*幕後結果_最佳化!$T1459)*12/3</f>
        <v>-0.96727530161079167</v>
      </c>
      <c r="AG458" s="120">
        <f>(幕後結果!$AI$2+幕後結果!$AI$4*幕後結果_最佳化!$U1459)*12/3</f>
        <v>1.0194961088715884</v>
      </c>
      <c r="AH458" s="120">
        <f>(幕後結果!$AJ$2+幕後結果!$AJ$4*幕後結果_最佳化!$V1459)*12/3</f>
        <v>-4.1771541608712601</v>
      </c>
      <c r="AI458" s="96">
        <f>(幕後結果!$AK$2+幕後結果!$AK$4*幕後結果_最佳化!$W1459)*12/3</f>
        <v>2.3164393778287033</v>
      </c>
      <c r="AJ458" s="56"/>
      <c r="AK458" s="56"/>
      <c r="AL458" s="56"/>
      <c r="AM458" s="104">
        <v>457</v>
      </c>
      <c r="AN458" s="124">
        <f t="shared" si="92"/>
        <v>0.10571504598255013</v>
      </c>
      <c r="AO458" s="124">
        <f t="shared" si="93"/>
        <v>0.11946476664762869</v>
      </c>
      <c r="AP458" s="124">
        <f t="shared" si="94"/>
        <v>0.1241949941351763</v>
      </c>
      <c r="AQ458" s="124">
        <f t="shared" si="95"/>
        <v>7.6475065086851257E-2</v>
      </c>
      <c r="AR458" s="124">
        <f t="shared" si="96"/>
        <v>0.12868387855173288</v>
      </c>
      <c r="AS458" s="124">
        <f t="shared" si="97"/>
        <v>1.6973673005458649E-2</v>
      </c>
      <c r="AT458" s="124">
        <f t="shared" si="98"/>
        <v>0.14464899991925084</v>
      </c>
      <c r="AU458" s="124">
        <f t="shared" si="99"/>
        <v>0.1424821387516961</v>
      </c>
      <c r="AV458" s="124">
        <f t="shared" si="100"/>
        <v>0.12337048883583426</v>
      </c>
      <c r="AW458" s="124">
        <f t="shared" si="101"/>
        <v>1.799094908382087E-2</v>
      </c>
      <c r="AX458" s="124">
        <f t="shared" si="102"/>
        <v>0.99999999999999989</v>
      </c>
      <c r="AY458" s="124">
        <f>SUMPRODUCT(AN458:AW458,幕後結果_最佳化!$Z$1005:$AI$1005)</f>
        <v>-0.16708104106347643</v>
      </c>
      <c r="AZ458" s="124">
        <f>(SUMPRODUCT(AN458:AW458,MMULT(AN458:AW458,幕後結果!$AB$9:$AK$18)))*252</f>
        <v>7.1316429944642698E-2</v>
      </c>
      <c r="BA458" s="124">
        <f t="shared" si="103"/>
        <v>0.26705136199735569</v>
      </c>
      <c r="BB458" s="119">
        <f t="shared" si="104"/>
        <v>-0.78629458952377718</v>
      </c>
      <c r="BC458" s="56"/>
      <c r="BD458" s="56"/>
    </row>
    <row r="459" spans="1:56">
      <c r="A459" s="91">
        <v>458</v>
      </c>
      <c r="B459" s="120">
        <v>0.6003170920701888</v>
      </c>
      <c r="C459" s="120">
        <v>0.98268813070828598</v>
      </c>
      <c r="D459" s="120">
        <v>0.65625178693493202</v>
      </c>
      <c r="E459" s="120">
        <v>0.32798491289035803</v>
      </c>
      <c r="F459" s="120">
        <v>0.89934721024025466</v>
      </c>
      <c r="G459" s="120">
        <v>0.5936819653282206</v>
      </c>
      <c r="H459" s="120">
        <v>0.77565460124902219</v>
      </c>
      <c r="I459" s="120">
        <v>0.23916940483427895</v>
      </c>
      <c r="J459" s="120">
        <v>0.37665944816708086</v>
      </c>
      <c r="K459" s="100">
        <v>0.68256398185289102</v>
      </c>
      <c r="L459" s="101"/>
      <c r="M459" s="102">
        <v>458</v>
      </c>
      <c r="N459" s="123">
        <v>0.25416794228820738</v>
      </c>
      <c r="O459" s="123">
        <v>2.1127316983295144</v>
      </c>
      <c r="P459" s="123">
        <v>0.40225492194740026</v>
      </c>
      <c r="Q459" s="123">
        <v>-0.44548426876054575</v>
      </c>
      <c r="R459" s="123">
        <v>1.2778407594121959</v>
      </c>
      <c r="S459" s="123">
        <v>0.23702670958655475</v>
      </c>
      <c r="T459" s="123">
        <v>0.757599470106604</v>
      </c>
      <c r="U459" s="120">
        <v>-0.7089769036130833</v>
      </c>
      <c r="V459" s="120">
        <v>-0.31426616161654536</v>
      </c>
      <c r="W459" s="94">
        <v>0.4748806610447267</v>
      </c>
      <c r="X459" s="56"/>
      <c r="Y459" s="95">
        <v>458</v>
      </c>
      <c r="Z459" s="120">
        <f>(幕後結果!$AB$2+幕後結果!$AB$4*幕後結果_最佳化!$N1460)*12/3</f>
        <v>0.26727198468672247</v>
      </c>
      <c r="AA459" s="120">
        <f>(幕後結果!$AC$2+幕後結果!$AC$4*幕後結果_最佳化!$O1460)*12/3</f>
        <v>3.7707677332650142</v>
      </c>
      <c r="AB459" s="120">
        <f>(幕後結果!$AD$2+幕後結果!$AD$4*幕後結果_最佳化!$P1460)*12/3</f>
        <v>0.767657745088559</v>
      </c>
      <c r="AC459" s="120">
        <f>(幕後結果!$AE$2+幕後結果!$AE$4*幕後結果_最佳化!$Q1460)*12/3</f>
        <v>0.12364290427031382</v>
      </c>
      <c r="AD459" s="120">
        <f>(幕後結果!$AF$2+幕後結果!$AF$4*幕後結果_最佳化!$R1460)*12/3</f>
        <v>0.46984237857507821</v>
      </c>
      <c r="AE459" s="120">
        <f>(幕後結果!$AG$2+幕後結果!$AG$4*幕後結果_最佳化!$S1460)*12/3</f>
        <v>0.16998436590981103</v>
      </c>
      <c r="AF459" s="120">
        <f>(幕後結果!$AH$2+幕後結果!$AH$4*幕後結果_最佳化!$T1460)*12/3</f>
        <v>1.6577813256543392</v>
      </c>
      <c r="AG459" s="120">
        <f>(幕後結果!$AI$2+幕後結果!$AI$4*幕後結果_最佳化!$U1460)*12/3</f>
        <v>-0.37395324176125183</v>
      </c>
      <c r="AH459" s="120">
        <f>(幕後結果!$AJ$2+幕後結果!$AJ$4*幕後結果_最佳化!$V1460)*12/3</f>
        <v>-1.8179755120256795</v>
      </c>
      <c r="AI459" s="96">
        <f>(幕後結果!$AK$2+幕後結果!$AK$4*幕後結果_最佳化!$W1460)*12/3</f>
        <v>1.3007699685865908</v>
      </c>
      <c r="AJ459" s="56"/>
      <c r="AK459" s="56"/>
      <c r="AL459" s="56"/>
      <c r="AM459" s="104">
        <v>458</v>
      </c>
      <c r="AN459" s="124">
        <f t="shared" si="92"/>
        <v>1.1120936570291019E-3</v>
      </c>
      <c r="AO459" s="124">
        <f t="shared" si="93"/>
        <v>5.3140047684208415E-2</v>
      </c>
      <c r="AP459" s="124">
        <f t="shared" si="94"/>
        <v>0.15342885284751617</v>
      </c>
      <c r="AQ459" s="124">
        <f t="shared" si="95"/>
        <v>0.19496679534282674</v>
      </c>
      <c r="AR459" s="124">
        <f t="shared" si="96"/>
        <v>5.577910164280437E-2</v>
      </c>
      <c r="AS459" s="124">
        <f t="shared" si="97"/>
        <v>0.11774747110915476</v>
      </c>
      <c r="AT459" s="124">
        <f t="shared" si="98"/>
        <v>0.12410908420339621</v>
      </c>
      <c r="AU459" s="124">
        <f t="shared" si="99"/>
        <v>7.8838451932292747E-2</v>
      </c>
      <c r="AV459" s="124">
        <f t="shared" si="100"/>
        <v>9.372122161581789E-2</v>
      </c>
      <c r="AW459" s="124">
        <f t="shared" si="101"/>
        <v>0.12715687996495337</v>
      </c>
      <c r="AX459" s="124">
        <f t="shared" si="102"/>
        <v>0.99999999999999978</v>
      </c>
      <c r="AY459" s="124">
        <f>SUMPRODUCT(AN459:AW459,幕後結果_最佳化!$Z$1005:$AI$1005)</f>
        <v>-0.14507533085266028</v>
      </c>
      <c r="AZ459" s="124">
        <f>(SUMPRODUCT(AN459:AW459,MMULT(AN459:AW459,幕後結果!$AB$9:$AK$18)))*252</f>
        <v>6.5108819533542361E-2</v>
      </c>
      <c r="BA459" s="124">
        <f t="shared" si="103"/>
        <v>0.25516429909676308</v>
      </c>
      <c r="BB459" s="119">
        <f t="shared" si="104"/>
        <v>-0.73668350752068379</v>
      </c>
      <c r="BC459" s="56"/>
      <c r="BD459" s="56"/>
    </row>
    <row r="460" spans="1:56">
      <c r="A460" s="91">
        <v>459</v>
      </c>
      <c r="B460" s="120">
        <v>0.3622673331013484</v>
      </c>
      <c r="C460" s="120">
        <v>0.75965538718070791</v>
      </c>
      <c r="D460" s="120">
        <v>4.0051055962935234E-3</v>
      </c>
      <c r="E460" s="120">
        <v>0.11073330084187827</v>
      </c>
      <c r="F460" s="120">
        <v>0.37242576057406196</v>
      </c>
      <c r="G460" s="120">
        <v>0.7556811585488854</v>
      </c>
      <c r="H460" s="120">
        <v>0.78072740224054193</v>
      </c>
      <c r="I460" s="120">
        <v>0.38311022066379929</v>
      </c>
      <c r="J460" s="120">
        <v>0.48301764813549708</v>
      </c>
      <c r="K460" s="100">
        <v>0.93395108123852144</v>
      </c>
      <c r="L460" s="101"/>
      <c r="M460" s="102">
        <v>459</v>
      </c>
      <c r="N460" s="123">
        <v>-0.35240484869312066</v>
      </c>
      <c r="O460" s="123">
        <v>0.70519446455859758</v>
      </c>
      <c r="P460" s="123">
        <v>-2.6516390949978281</v>
      </c>
      <c r="Q460" s="123">
        <v>-1.2226376087769815</v>
      </c>
      <c r="R460" s="123">
        <v>-0.32543546062895445</v>
      </c>
      <c r="S460" s="123">
        <v>0.69247722619344665</v>
      </c>
      <c r="T460" s="123">
        <v>0.77465221308696464</v>
      </c>
      <c r="U460" s="120">
        <v>-0.29732232194551977</v>
      </c>
      <c r="V460" s="120">
        <v>-4.2581307696736292E-2</v>
      </c>
      <c r="W460" s="94">
        <v>1.5058805612096784</v>
      </c>
      <c r="X460" s="56"/>
      <c r="Y460" s="95">
        <v>459</v>
      </c>
      <c r="Z460" s="120">
        <f>(幕後結果!$AB$2+幕後結果!$AB$4*幕後結果_最佳化!$N1461)*12/3</f>
        <v>-0.48581870469680782</v>
      </c>
      <c r="AA460" s="120">
        <f>(幕後結果!$AC$2+幕後結果!$AC$4*幕後結果_最佳化!$O1461)*12/3</f>
        <v>1.9174056165214648</v>
      </c>
      <c r="AB460" s="120">
        <f>(幕後結果!$AD$2+幕後結果!$AD$4*幕後結果_最佳化!$P1461)*12/3</f>
        <v>-3.6669876017780538</v>
      </c>
      <c r="AC460" s="120">
        <f>(幕後結果!$AE$2+幕後結果!$AE$4*幕後結果_最佳化!$Q1461)*12/3</f>
        <v>-0.63412194433399882</v>
      </c>
      <c r="AD460" s="120">
        <f>(幕後結果!$AF$2+幕後結果!$AF$4*幕後結果_最佳化!$R1461)*12/3</f>
        <v>-0.86781733915176751</v>
      </c>
      <c r="AE460" s="120">
        <f>(幕後結果!$AG$2+幕後結果!$AG$4*幕後結果_最佳化!$S1461)*12/3</f>
        <v>-0.57761173428757839</v>
      </c>
      <c r="AF460" s="120">
        <f>(幕後結果!$AH$2+幕後結果!$AH$4*幕後結果_最佳化!$T1461)*12/3</f>
        <v>0.69095502560125144</v>
      </c>
      <c r="AG460" s="120">
        <f>(幕後結果!$AI$2+幕後結果!$AI$4*幕後結果_最佳化!$U1461)*12/3</f>
        <v>-0.55335018919613677</v>
      </c>
      <c r="AH460" s="120">
        <f>(幕後結果!$AJ$2+幕後結果!$AJ$4*幕後結果_最佳化!$V1461)*12/3</f>
        <v>-2.866986611150093</v>
      </c>
      <c r="AI460" s="96">
        <f>(幕後結果!$AK$2+幕後結果!$AK$4*幕後結果_最佳化!$W1461)*12/3</f>
        <v>1.0151613882200154</v>
      </c>
      <c r="AJ460" s="56"/>
      <c r="AK460" s="56"/>
      <c r="AL460" s="56"/>
      <c r="AM460" s="104">
        <v>459</v>
      </c>
      <c r="AN460" s="124">
        <f t="shared" si="92"/>
        <v>8.7131755605739464E-2</v>
      </c>
      <c r="AO460" s="124">
        <f t="shared" si="93"/>
        <v>8.1940535203093467E-2</v>
      </c>
      <c r="AP460" s="124">
        <f t="shared" si="94"/>
        <v>0.14531726807574921</v>
      </c>
      <c r="AQ460" s="124">
        <f t="shared" si="95"/>
        <v>0.1385221827431985</v>
      </c>
      <c r="AR460" s="124">
        <f t="shared" si="96"/>
        <v>5.5841286452789761E-2</v>
      </c>
      <c r="AS460" s="124">
        <f t="shared" si="97"/>
        <v>0.1795628743947586</v>
      </c>
      <c r="AT460" s="124">
        <f t="shared" si="98"/>
        <v>4.5658588163218728E-3</v>
      </c>
      <c r="AU460" s="124">
        <f t="shared" si="99"/>
        <v>8.516731208602854E-2</v>
      </c>
      <c r="AV460" s="124">
        <f t="shared" si="100"/>
        <v>8.7915202854214183E-2</v>
      </c>
      <c r="AW460" s="124">
        <f t="shared" si="101"/>
        <v>0.13403572376810649</v>
      </c>
      <c r="AX460" s="124">
        <f t="shared" si="102"/>
        <v>1.0000000000000002</v>
      </c>
      <c r="AY460" s="124">
        <f>SUMPRODUCT(AN460:AW460,幕後結果_最佳化!$Z$1005:$AI$1005)</f>
        <v>-0.22589697401267034</v>
      </c>
      <c r="AZ460" s="124">
        <f>(SUMPRODUCT(AN460:AW460,MMULT(AN460:AW460,幕後結果!$AB$9:$AK$18)))*252</f>
        <v>7.2884853916755796E-2</v>
      </c>
      <c r="BA460" s="124">
        <f t="shared" si="103"/>
        <v>0.26997195024067927</v>
      </c>
      <c r="BB460" s="119">
        <f t="shared" si="104"/>
        <v>-0.99564778404955978</v>
      </c>
      <c r="BC460" s="56"/>
      <c r="BD460" s="56"/>
    </row>
    <row r="461" spans="1:56">
      <c r="A461" s="91">
        <v>460</v>
      </c>
      <c r="B461" s="120">
        <v>0.83441515657577803</v>
      </c>
      <c r="C461" s="120">
        <v>0.43248848326100298</v>
      </c>
      <c r="D461" s="120">
        <v>0.80898400899441292</v>
      </c>
      <c r="E461" s="120">
        <v>0.23903909534208978</v>
      </c>
      <c r="F461" s="120">
        <v>0.79542985502195473</v>
      </c>
      <c r="G461" s="120">
        <v>0.38742490517130634</v>
      </c>
      <c r="H461" s="120">
        <v>0.26077726616713948</v>
      </c>
      <c r="I461" s="120">
        <v>0.12618649732188025</v>
      </c>
      <c r="J461" s="120">
        <v>0.50583298820760914</v>
      </c>
      <c r="K461" s="100">
        <v>0.55691982865094825</v>
      </c>
      <c r="L461" s="101"/>
      <c r="M461" s="102">
        <v>460</v>
      </c>
      <c r="N461" s="123">
        <v>0.9717605482582572</v>
      </c>
      <c r="O461" s="123">
        <v>-0.17004217782662048</v>
      </c>
      <c r="P461" s="123">
        <v>0.87415842802822163</v>
      </c>
      <c r="Q461" s="123">
        <v>-0.70939693267734127</v>
      </c>
      <c r="R461" s="123">
        <v>0.82540747953990767</v>
      </c>
      <c r="S461" s="123">
        <v>-0.28603696429828751</v>
      </c>
      <c r="T461" s="123">
        <v>-0.6409509797324453</v>
      </c>
      <c r="U461" s="120">
        <v>-1.1446045789452866</v>
      </c>
      <c r="V461" s="120">
        <v>1.4621654150732161E-2</v>
      </c>
      <c r="W461" s="94">
        <v>0.14316440270616368</v>
      </c>
      <c r="X461" s="56"/>
      <c r="Y461" s="95">
        <v>460</v>
      </c>
      <c r="Z461" s="120">
        <f>(幕後結果!$AB$2+幕後結果!$AB$4*幕後結果_最佳化!$N1462)*12/3</f>
        <v>1.1581993694317863</v>
      </c>
      <c r="AA461" s="120">
        <f>(幕後結果!$AC$2+幕後結果!$AC$4*幕後結果_最佳化!$O1462)*12/3</f>
        <v>1.8861588989345537</v>
      </c>
      <c r="AB461" s="120">
        <f>(幕後結果!$AD$2+幕後結果!$AD$4*幕後結果_最佳化!$P1462)*12/3</f>
        <v>1.0955685255779561</v>
      </c>
      <c r="AC461" s="120">
        <f>(幕後結果!$AE$2+幕後結果!$AE$4*幕後結果_最佳化!$Q1462)*12/3</f>
        <v>0.11176934908684572</v>
      </c>
      <c r="AD461" s="120">
        <f>(幕後結果!$AF$2+幕後結果!$AF$4*幕後結果_最佳化!$R1462)*12/3</f>
        <v>-4.9090895144114521E-2</v>
      </c>
      <c r="AE461" s="120">
        <f>(幕後結果!$AG$2+幕後結果!$AG$4*幕後結果_最佳化!$S1462)*12/3</f>
        <v>-0.40991198191595396</v>
      </c>
      <c r="AF461" s="120">
        <f>(幕後結果!$AH$2+幕後結果!$AH$4*幕後結果_最佳化!$T1462)*12/3</f>
        <v>3.098081907114042E-2</v>
      </c>
      <c r="AG461" s="120">
        <f>(幕後結果!$AI$2+幕後結果!$AI$4*幕後結果_最佳化!$U1462)*12/3</f>
        <v>-0.73342923091255374</v>
      </c>
      <c r="AH461" s="120">
        <f>(幕後結果!$AJ$2+幕後結果!$AJ$4*幕後結果_最佳化!$V1462)*12/3</f>
        <v>-0.95788305554428621</v>
      </c>
      <c r="AI461" s="96">
        <f>(幕後結果!$AK$2+幕後結果!$AK$4*幕後結果_最佳化!$W1462)*12/3</f>
        <v>0.5801509453655479</v>
      </c>
      <c r="AJ461" s="56"/>
      <c r="AK461" s="56"/>
      <c r="AL461" s="56"/>
      <c r="AM461" s="104">
        <v>460</v>
      </c>
      <c r="AN461" s="124">
        <f t="shared" si="92"/>
        <v>0.13004989815840623</v>
      </c>
      <c r="AO461" s="124">
        <f t="shared" si="93"/>
        <v>5.4532363384593677E-2</v>
      </c>
      <c r="AP461" s="124">
        <f t="shared" si="94"/>
        <v>0.1592126505772142</v>
      </c>
      <c r="AQ461" s="124">
        <f t="shared" si="95"/>
        <v>8.7700528212660916E-2</v>
      </c>
      <c r="AR461" s="124">
        <f t="shared" si="96"/>
        <v>1.8002485819970486E-2</v>
      </c>
      <c r="AS461" s="124">
        <f t="shared" si="97"/>
        <v>0.19665884422149343</v>
      </c>
      <c r="AT461" s="124">
        <f t="shared" si="98"/>
        <v>0.12221607134308321</v>
      </c>
      <c r="AU461" s="124">
        <f t="shared" si="99"/>
        <v>5.933335224873796E-2</v>
      </c>
      <c r="AV461" s="124">
        <f t="shared" si="100"/>
        <v>4.495811789799134E-2</v>
      </c>
      <c r="AW461" s="124">
        <f t="shared" si="101"/>
        <v>0.1273356881358487</v>
      </c>
      <c r="AX461" s="124">
        <f t="shared" si="102"/>
        <v>1</v>
      </c>
      <c r="AY461" s="124">
        <f>SUMPRODUCT(AN461:AW461,幕後結果_最佳化!$Z$1005:$AI$1005)</f>
        <v>-0.17487245110749139</v>
      </c>
      <c r="AZ461" s="124">
        <f>(SUMPRODUCT(AN461:AW461,MMULT(AN461:AW461,幕後結果!$AB$9:$AK$18)))*252</f>
        <v>8.3807679615035269E-2</v>
      </c>
      <c r="BA461" s="124">
        <f t="shared" si="103"/>
        <v>0.28949556061369103</v>
      </c>
      <c r="BB461" s="119">
        <f t="shared" si="104"/>
        <v>-0.75224798144000393</v>
      </c>
      <c r="BC461" s="56"/>
      <c r="BD461" s="56"/>
    </row>
    <row r="462" spans="1:56">
      <c r="A462" s="91">
        <v>461</v>
      </c>
      <c r="B462" s="120">
        <v>0.88731175124866168</v>
      </c>
      <c r="C462" s="120">
        <v>0.74622669985397283</v>
      </c>
      <c r="D462" s="120">
        <v>6.6120608776983669E-2</v>
      </c>
      <c r="E462" s="120">
        <v>0.29841933284136557</v>
      </c>
      <c r="F462" s="120">
        <v>0.94115080206551194</v>
      </c>
      <c r="G462" s="120">
        <v>0.32898215549593046</v>
      </c>
      <c r="H462" s="120">
        <v>0.61629408551388165</v>
      </c>
      <c r="I462" s="120">
        <v>0.52330293737538036</v>
      </c>
      <c r="J462" s="120">
        <v>0.53469680643764317</v>
      </c>
      <c r="K462" s="100">
        <v>0.95824265954497423</v>
      </c>
      <c r="L462" s="101"/>
      <c r="M462" s="102">
        <v>461</v>
      </c>
      <c r="N462" s="123">
        <v>1.2123550553595446</v>
      </c>
      <c r="O462" s="123">
        <v>0.66266270551257134</v>
      </c>
      <c r="P462" s="123">
        <v>-1.5053223664769599</v>
      </c>
      <c r="Q462" s="123">
        <v>-0.52895211870911085</v>
      </c>
      <c r="R462" s="123">
        <v>1.5645076584119335</v>
      </c>
      <c r="S462" s="123">
        <v>-0.4427254788256596</v>
      </c>
      <c r="T462" s="123">
        <v>0.29576202088433678</v>
      </c>
      <c r="U462" s="120">
        <v>5.8445057678385204E-2</v>
      </c>
      <c r="V462" s="120">
        <v>8.7081931839008572E-2</v>
      </c>
      <c r="W462" s="94">
        <v>1.7306473506585827</v>
      </c>
      <c r="X462" s="56"/>
      <c r="Y462" s="95">
        <v>461</v>
      </c>
      <c r="Z462" s="120">
        <f>(幕後結果!$AB$2+幕後結果!$AB$4*幕後結果_最佳化!$N1463)*12/3</f>
        <v>1.4569095752121453</v>
      </c>
      <c r="AA462" s="120">
        <f>(幕後結果!$AC$2+幕後結果!$AC$4*幕後結果_最佳化!$O1463)*12/3</f>
        <v>2.9046827553175105</v>
      </c>
      <c r="AB462" s="120">
        <f>(幕後結果!$AD$2+幕後結果!$AD$4*幕後結果_最佳化!$P1463)*12/3</f>
        <v>-0.78801175831916082</v>
      </c>
      <c r="AC462" s="120">
        <f>(幕後結果!$AE$2+幕後結果!$AE$4*幕後結果_最佳化!$Q1463)*12/3</f>
        <v>0.40731435624330964</v>
      </c>
      <c r="AD462" s="120">
        <f>(幕後結果!$AF$2+幕後結果!$AF$4*幕後結果_最佳化!$R1463)*12/3</f>
        <v>0.56371278860279617</v>
      </c>
      <c r="AE462" s="120">
        <f>(幕後結果!$AG$2+幕後結果!$AG$4*幕後結果_最佳化!$S1463)*12/3</f>
        <v>-0.59695629612197831</v>
      </c>
      <c r="AF462" s="120">
        <f>(幕後結果!$AH$2+幕後結果!$AH$4*幕後結果_最佳化!$T1463)*12/3</f>
        <v>0.95767992972434379</v>
      </c>
      <c r="AG462" s="120">
        <f>(幕後結果!$AI$2+幕後結果!$AI$4*幕後結果_最佳化!$U1463)*12/3</f>
        <v>-0.18829487415602209</v>
      </c>
      <c r="AH462" s="120">
        <f>(幕後結果!$AJ$2+幕後結果!$AJ$4*幕後結果_最佳化!$V1463)*12/3</f>
        <v>-1.2995171210374581</v>
      </c>
      <c r="AI462" s="96">
        <f>(幕後結果!$AK$2+幕後結果!$AK$4*幕後結果_最佳化!$W1463)*12/3</f>
        <v>1.7599185053806556</v>
      </c>
      <c r="AJ462" s="56"/>
      <c r="AK462" s="56"/>
      <c r="AL462" s="56"/>
      <c r="AM462" s="104">
        <v>461</v>
      </c>
      <c r="AN462" s="124">
        <f t="shared" si="92"/>
        <v>2.7295752845557526E-2</v>
      </c>
      <c r="AO462" s="124">
        <f t="shared" si="93"/>
        <v>0.17496502030139519</v>
      </c>
      <c r="AP462" s="124">
        <f t="shared" si="94"/>
        <v>0.14288462854221201</v>
      </c>
      <c r="AQ462" s="124">
        <f t="shared" si="95"/>
        <v>6.389407916706015E-2</v>
      </c>
      <c r="AR462" s="124">
        <f t="shared" si="96"/>
        <v>0.15788977495278278</v>
      </c>
      <c r="AS462" s="124">
        <f t="shared" si="97"/>
        <v>4.8323772497057098E-2</v>
      </c>
      <c r="AT462" s="124">
        <f t="shared" si="98"/>
        <v>3.3569599377171938E-2</v>
      </c>
      <c r="AU462" s="124">
        <f t="shared" si="99"/>
        <v>0.11660761055896952</v>
      </c>
      <c r="AV462" s="124">
        <f t="shared" si="100"/>
        <v>0.10821505494093284</v>
      </c>
      <c r="AW462" s="124">
        <f t="shared" si="101"/>
        <v>0.12635470681686078</v>
      </c>
      <c r="AX462" s="124">
        <f t="shared" si="102"/>
        <v>0.99999999999999989</v>
      </c>
      <c r="AY462" s="124">
        <f>SUMPRODUCT(AN462:AW462,幕後結果_最佳化!$Z$1005:$AI$1005)</f>
        <v>-8.9435850431192357E-2</v>
      </c>
      <c r="AZ462" s="124">
        <f>(SUMPRODUCT(AN462:AW462,MMULT(AN462:AW462,幕後結果!$AB$9:$AK$18)))*252</f>
        <v>6.6086086024871232E-2</v>
      </c>
      <c r="BA462" s="124">
        <f t="shared" si="103"/>
        <v>0.25707214167402742</v>
      </c>
      <c r="BB462" s="119">
        <f t="shared" si="104"/>
        <v>-0.5147809854830433</v>
      </c>
      <c r="BC462" s="56"/>
      <c r="BD462" s="56"/>
    </row>
    <row r="463" spans="1:56">
      <c r="A463" s="91">
        <v>462</v>
      </c>
      <c r="B463" s="120">
        <v>0.72120605786731895</v>
      </c>
      <c r="C463" s="120">
        <v>0.95498803284205525</v>
      </c>
      <c r="D463" s="120">
        <v>0.76796250954268941</v>
      </c>
      <c r="E463" s="120">
        <v>0.80709911652220478</v>
      </c>
      <c r="F463" s="120">
        <v>0.94220348872915749</v>
      </c>
      <c r="G463" s="120">
        <v>0.2518209780373033</v>
      </c>
      <c r="H463" s="120">
        <v>0.70975881419284725</v>
      </c>
      <c r="I463" s="120">
        <v>0.3456948101632471</v>
      </c>
      <c r="J463" s="120">
        <v>0.37648956489962759</v>
      </c>
      <c r="K463" s="100">
        <v>0.12486098083483688</v>
      </c>
      <c r="L463" s="101"/>
      <c r="M463" s="102">
        <v>462</v>
      </c>
      <c r="N463" s="123">
        <v>0.58642807214468518</v>
      </c>
      <c r="O463" s="123">
        <v>1.6952714703451943</v>
      </c>
      <c r="P463" s="123">
        <v>0.7321533387393514</v>
      </c>
      <c r="Q463" s="123">
        <v>0.86725598570577112</v>
      </c>
      <c r="R463" s="123">
        <v>1.5735435068295685</v>
      </c>
      <c r="S463" s="123">
        <v>-0.66877039256043502</v>
      </c>
      <c r="T463" s="123">
        <v>0.55268026160988981</v>
      </c>
      <c r="U463" s="120">
        <v>-0.39696994989655332</v>
      </c>
      <c r="V463" s="120">
        <v>-0.31471358352661327</v>
      </c>
      <c r="W463" s="94">
        <v>-1.1510249733728537</v>
      </c>
      <c r="X463" s="56"/>
      <c r="Y463" s="95">
        <v>462</v>
      </c>
      <c r="Z463" s="120">
        <f>(幕後結果!$AB$2+幕後結果!$AB$4*幕後結果_最佳化!$N1464)*12/3</f>
        <v>0.67978968077965307</v>
      </c>
      <c r="AA463" s="120">
        <f>(幕後結果!$AC$2+幕後結果!$AC$4*幕後結果_最佳化!$O1464)*12/3</f>
        <v>3.5586041920955913</v>
      </c>
      <c r="AB463" s="120">
        <f>(幕後結果!$AD$2+幕後結果!$AD$4*幕後結果_最佳化!$P1464)*12/3</f>
        <v>1.3005188918888433</v>
      </c>
      <c r="AC463" s="120">
        <f>(幕後結果!$AE$2+幕後結果!$AE$4*幕後結果_最佳化!$Q1464)*12/3</f>
        <v>1.3605553437203692</v>
      </c>
      <c r="AD463" s="120">
        <f>(幕後結果!$AF$2+幕後結果!$AF$4*幕後結果_最佳化!$R1464)*12/3</f>
        <v>0.88874539554677534</v>
      </c>
      <c r="AE463" s="120">
        <f>(幕後結果!$AG$2+幕後結果!$AG$4*幕後結果_最佳化!$S1464)*12/3</f>
        <v>-0.66409200123570078</v>
      </c>
      <c r="AF463" s="120">
        <f>(幕後結果!$AH$2+幕後結果!$AH$4*幕後結果_最佳化!$T1464)*12/3</f>
        <v>1.7363581176022127</v>
      </c>
      <c r="AG463" s="120">
        <f>(幕後結果!$AI$2+幕後結果!$AI$4*幕後結果_最佳化!$U1464)*12/3</f>
        <v>-0.15621464393365003</v>
      </c>
      <c r="AH463" s="120">
        <f>(幕後結果!$AJ$2+幕後結果!$AJ$4*幕後結果_最佳化!$V1464)*12/3</f>
        <v>-1.5379007984224504</v>
      </c>
      <c r="AI463" s="96">
        <f>(幕後結果!$AK$2+幕後結果!$AK$4*幕後結果_最佳化!$W1464)*12/3</f>
        <v>0.76891636765678195</v>
      </c>
      <c r="AJ463" s="56"/>
      <c r="AK463" s="56"/>
      <c r="AL463" s="56"/>
      <c r="AM463" s="104">
        <v>462</v>
      </c>
      <c r="AN463" s="124">
        <f t="shared" si="92"/>
        <v>5.5977115595754669E-2</v>
      </c>
      <c r="AO463" s="124">
        <f t="shared" si="93"/>
        <v>0.18763560647662803</v>
      </c>
      <c r="AP463" s="124">
        <f t="shared" si="94"/>
        <v>0.14344015039156213</v>
      </c>
      <c r="AQ463" s="124">
        <f t="shared" si="95"/>
        <v>6.3420096037087509E-2</v>
      </c>
      <c r="AR463" s="124">
        <f t="shared" si="96"/>
        <v>6.0009975115091714E-2</v>
      </c>
      <c r="AS463" s="124">
        <f t="shared" si="97"/>
        <v>0.11711357154526912</v>
      </c>
      <c r="AT463" s="124">
        <f t="shared" si="98"/>
        <v>4.6103586623632981E-2</v>
      </c>
      <c r="AU463" s="124">
        <f t="shared" si="99"/>
        <v>0.21189365681216421</v>
      </c>
      <c r="AV463" s="124">
        <f t="shared" si="100"/>
        <v>6.3645260953415175E-2</v>
      </c>
      <c r="AW463" s="124">
        <f t="shared" si="101"/>
        <v>5.0760980449394623E-2</v>
      </c>
      <c r="AX463" s="124">
        <f t="shared" si="102"/>
        <v>1.0000000000000002</v>
      </c>
      <c r="AY463" s="124">
        <f>SUMPRODUCT(AN463:AW463,幕後結果_最佳化!$Z$1005:$AI$1005)</f>
        <v>-8.8356641745080761E-2</v>
      </c>
      <c r="AZ463" s="124">
        <f>(SUMPRODUCT(AN463:AW463,MMULT(AN463:AW463,幕後結果!$AB$9:$AK$18)))*252</f>
        <v>7.0112652902735884E-2</v>
      </c>
      <c r="BA463" s="124">
        <f t="shared" si="103"/>
        <v>0.26478793949637486</v>
      </c>
      <c r="BB463" s="119">
        <f t="shared" si="104"/>
        <v>-0.49570475904125444</v>
      </c>
      <c r="BC463" s="56"/>
      <c r="BD463" s="56"/>
    </row>
    <row r="464" spans="1:56">
      <c r="A464" s="91">
        <v>463</v>
      </c>
      <c r="B464" s="120">
        <v>0.46782267614043205</v>
      </c>
      <c r="C464" s="120">
        <v>0.51346853496640965</v>
      </c>
      <c r="D464" s="120">
        <v>0.97341025286231431</v>
      </c>
      <c r="E464" s="120">
        <v>0.45694361491288071</v>
      </c>
      <c r="F464" s="120">
        <v>0.12187173099305171</v>
      </c>
      <c r="G464" s="120">
        <v>0.87383678593935987</v>
      </c>
      <c r="H464" s="120">
        <v>0.40977299625722363</v>
      </c>
      <c r="I464" s="120">
        <v>0.72571193027720526</v>
      </c>
      <c r="J464" s="120">
        <v>0.28618203918609786</v>
      </c>
      <c r="K464" s="100">
        <v>0.12503422490228955</v>
      </c>
      <c r="L464" s="101"/>
      <c r="M464" s="102">
        <v>463</v>
      </c>
      <c r="N464" s="123">
        <v>-8.0744241182448426E-2</v>
      </c>
      <c r="O464" s="123">
        <v>3.3767026395828632E-2</v>
      </c>
      <c r="P464" s="123">
        <v>1.9334605020572964</v>
      </c>
      <c r="Q464" s="123">
        <v>-0.10813673355367148</v>
      </c>
      <c r="R464" s="123">
        <v>-1.1656809576866347</v>
      </c>
      <c r="S464" s="123">
        <v>1.1447169489866491</v>
      </c>
      <c r="T464" s="123">
        <v>-0.22812895264533029</v>
      </c>
      <c r="U464" s="120">
        <v>0.59989511316783661</v>
      </c>
      <c r="V464" s="120">
        <v>-0.56457322921072084</v>
      </c>
      <c r="W464" s="94">
        <v>-1.1501831377568628</v>
      </c>
      <c r="X464" s="56"/>
      <c r="Y464" s="95">
        <v>463</v>
      </c>
      <c r="Z464" s="120">
        <f>(幕後結果!$AB$2+幕後結果!$AB$4*幕後結果_最佳化!$N1465)*12/3</f>
        <v>-0.14853836962345551</v>
      </c>
      <c r="AA464" s="120">
        <f>(幕後結果!$AC$2+幕後結果!$AC$4*幕後結果_最佳化!$O1465)*12/3</f>
        <v>1.4030237421267617</v>
      </c>
      <c r="AB464" s="120">
        <f>(幕後結果!$AD$2+幕後結果!$AD$4*幕後結果_最佳化!$P1465)*12/3</f>
        <v>1.1461387815316122</v>
      </c>
      <c r="AC464" s="120">
        <f>(幕後結果!$AE$2+幕後結果!$AE$4*幕後結果_最佳化!$Q1465)*12/3</f>
        <v>0.28527952448657423</v>
      </c>
      <c r="AD464" s="120">
        <f>(幕後結果!$AF$2+幕後結果!$AF$4*幕後結果_最佳化!$R1465)*12/3</f>
        <v>-1.2284113853451422</v>
      </c>
      <c r="AE464" s="120">
        <f>(幕後結果!$AG$2+幕後結果!$AG$4*幕後結果_最佳化!$S1465)*12/3</f>
        <v>0.38403867237399747</v>
      </c>
      <c r="AF464" s="120">
        <f>(幕後結果!$AH$2+幕後結果!$AH$4*幕後結果_最佳化!$T1465)*12/3</f>
        <v>0.49330616015871787</v>
      </c>
      <c r="AG464" s="120">
        <f>(幕後結果!$AI$2+幕後結果!$AI$4*幕後結果_最佳化!$U1465)*12/3</f>
        <v>-0.12054190574547163</v>
      </c>
      <c r="AH464" s="120">
        <f>(幕後結果!$AJ$2+幕後結果!$AJ$4*幕後結果_最佳化!$V1465)*12/3</f>
        <v>-1.7925757816330095</v>
      </c>
      <c r="AI464" s="96">
        <f>(幕後結果!$AK$2+幕後結果!$AK$4*幕後結果_最佳化!$W1465)*12/3</f>
        <v>0.18650294174287793</v>
      </c>
      <c r="AJ464" s="56"/>
      <c r="AK464" s="56"/>
      <c r="AL464" s="56"/>
      <c r="AM464" s="104">
        <v>463</v>
      </c>
      <c r="AN464" s="124">
        <f t="shared" si="92"/>
        <v>0.14609750264383942</v>
      </c>
      <c r="AO464" s="124">
        <f t="shared" si="93"/>
        <v>0.14971648683104069</v>
      </c>
      <c r="AP464" s="124">
        <f t="shared" si="94"/>
        <v>8.6409341039226983E-2</v>
      </c>
      <c r="AQ464" s="124">
        <f t="shared" si="95"/>
        <v>7.6459262605858697E-2</v>
      </c>
      <c r="AR464" s="124">
        <f t="shared" si="96"/>
        <v>0.10085605529443821</v>
      </c>
      <c r="AS464" s="124">
        <f t="shared" si="97"/>
        <v>0.12180810118359284</v>
      </c>
      <c r="AT464" s="124">
        <f t="shared" si="98"/>
        <v>6.3516744940172232E-2</v>
      </c>
      <c r="AU464" s="124">
        <f t="shared" si="99"/>
        <v>0.12120824643107658</v>
      </c>
      <c r="AV464" s="124">
        <f t="shared" si="100"/>
        <v>3.9357942523687668E-3</v>
      </c>
      <c r="AW464" s="124">
        <f t="shared" si="101"/>
        <v>0.12999246477838558</v>
      </c>
      <c r="AX464" s="124">
        <f t="shared" si="102"/>
        <v>1.0000000000000002</v>
      </c>
      <c r="AY464" s="124">
        <f>SUMPRODUCT(AN464:AW464,幕後結果_最佳化!$Z$1005:$AI$1005)</f>
        <v>6.4245214843367843E-2</v>
      </c>
      <c r="AZ464" s="124">
        <f>(SUMPRODUCT(AN464:AW464,MMULT(AN464:AW464,幕後結果!$AB$9:$AK$18)))*252</f>
        <v>6.5182965262365014E-2</v>
      </c>
      <c r="BA464" s="124">
        <f t="shared" si="103"/>
        <v>0.25530954792636529</v>
      </c>
      <c r="BB464" s="119">
        <f t="shared" si="104"/>
        <v>8.3605235357371313E-2</v>
      </c>
      <c r="BC464" s="56"/>
      <c r="BD464" s="56"/>
    </row>
    <row r="465" spans="1:56">
      <c r="A465" s="91">
        <v>464</v>
      </c>
      <c r="B465" s="120">
        <v>0.64053817630919974</v>
      </c>
      <c r="C465" s="120">
        <v>0.52209880602751935</v>
      </c>
      <c r="D465" s="120">
        <v>0.1863224501644507</v>
      </c>
      <c r="E465" s="120">
        <v>0.94576549435255508</v>
      </c>
      <c r="F465" s="120">
        <v>9.7833307995162766E-2</v>
      </c>
      <c r="G465" s="120">
        <v>0.99756948158265391</v>
      </c>
      <c r="H465" s="120">
        <v>0.33325623261197723</v>
      </c>
      <c r="I465" s="120">
        <v>0.98389573029097965</v>
      </c>
      <c r="J465" s="120">
        <v>0.27913471851956517</v>
      </c>
      <c r="K465" s="100">
        <v>0.86661302941150709</v>
      </c>
      <c r="L465" s="101"/>
      <c r="M465" s="102">
        <v>464</v>
      </c>
      <c r="N465" s="123">
        <v>0.35989768622832496</v>
      </c>
      <c r="O465" s="123">
        <v>5.5421851079641878E-2</v>
      </c>
      <c r="P465" s="123">
        <v>-0.89153000803476345</v>
      </c>
      <c r="Q465" s="123">
        <v>1.6051126708605601</v>
      </c>
      <c r="R465" s="123">
        <v>-1.2939965398706879</v>
      </c>
      <c r="S465" s="123">
        <v>2.8161010909272268</v>
      </c>
      <c r="T465" s="123">
        <v>-0.43093935730130872</v>
      </c>
      <c r="U465" s="120">
        <v>2.1418129190069615</v>
      </c>
      <c r="V465" s="120">
        <v>-0.58541391132500264</v>
      </c>
      <c r="W465" s="94">
        <v>1.1105224926134474</v>
      </c>
      <c r="X465" s="56"/>
      <c r="Y465" s="95">
        <v>464</v>
      </c>
      <c r="Z465" s="120">
        <f>(幕後結果!$AB$2+幕後結果!$AB$4*幕後結果_最佳化!$N1466)*12/3</f>
        <v>0.39854079023830274</v>
      </c>
      <c r="AA465" s="120">
        <f>(幕後結果!$AC$2+幕後結果!$AC$4*幕後結果_最佳化!$O1466)*12/3</f>
        <v>1.7157775325231752</v>
      </c>
      <c r="AB465" s="120">
        <f>(幕後結果!$AD$2+幕後結果!$AD$4*幕後結果_最佳化!$P1466)*12/3</f>
        <v>-1.3218966921510602</v>
      </c>
      <c r="AC465" s="120">
        <f>(幕後結果!$AE$2+幕後結果!$AE$4*幕後結果_最佳化!$Q1466)*12/3</f>
        <v>1.9958416762806683</v>
      </c>
      <c r="AD465" s="120">
        <f>(幕後結果!$AF$2+幕後結果!$AF$4*幕後結果_最佳化!$R1466)*12/3</f>
        <v>-0.91682463546886306</v>
      </c>
      <c r="AE465" s="120">
        <f>(幕後結果!$AG$2+幕後結果!$AG$4*幕後結果_最佳化!$S1466)*12/3</f>
        <v>1.6830454532167571</v>
      </c>
      <c r="AF465" s="120">
        <f>(幕後結果!$AH$2+幕後結果!$AH$4*幕後結果_最佳化!$T1466)*12/3</f>
        <v>1.0564520102436883</v>
      </c>
      <c r="AG465" s="120">
        <f>(幕後結果!$AI$2+幕後結果!$AI$4*幕後結果_最佳化!$U1466)*12/3</f>
        <v>0.71265036306515295</v>
      </c>
      <c r="AH465" s="120">
        <f>(幕後結果!$AJ$2+幕後結果!$AJ$4*幕後結果_最佳化!$V1466)*12/3</f>
        <v>-1.8653103929119161</v>
      </c>
      <c r="AI465" s="96">
        <f>(幕後結果!$AK$2+幕後結果!$AK$4*幕後結果_最佳化!$W1466)*12/3</f>
        <v>1.4038176715107713</v>
      </c>
      <c r="AJ465" s="56"/>
      <c r="AK465" s="56"/>
      <c r="AL465" s="56"/>
      <c r="AM465" s="104">
        <v>464</v>
      </c>
      <c r="AN465" s="124">
        <f t="shared" si="92"/>
        <v>0.21239455572994645</v>
      </c>
      <c r="AO465" s="124">
        <f t="shared" si="93"/>
        <v>8.864854371782091E-2</v>
      </c>
      <c r="AP465" s="124">
        <f t="shared" si="94"/>
        <v>0.148730707120202</v>
      </c>
      <c r="AQ465" s="124">
        <f t="shared" si="95"/>
        <v>0.14627843950143171</v>
      </c>
      <c r="AR465" s="124">
        <f t="shared" si="96"/>
        <v>1.9682008787034206E-2</v>
      </c>
      <c r="AS465" s="124">
        <f t="shared" si="97"/>
        <v>4.7992219289432682E-2</v>
      </c>
      <c r="AT465" s="124">
        <f t="shared" si="98"/>
        <v>3.4072644516195863E-2</v>
      </c>
      <c r="AU465" s="124">
        <f t="shared" si="99"/>
        <v>3.0796293105970766E-2</v>
      </c>
      <c r="AV465" s="124">
        <f t="shared" si="100"/>
        <v>0.10733391425871648</v>
      </c>
      <c r="AW465" s="124">
        <f t="shared" si="101"/>
        <v>0.16407067397324898</v>
      </c>
      <c r="AX465" s="124">
        <f t="shared" si="102"/>
        <v>1</v>
      </c>
      <c r="AY465" s="124">
        <f>SUMPRODUCT(AN465:AW465,幕後結果_最佳化!$Z$1005:$AI$1005)</f>
        <v>-7.916761036359754E-2</v>
      </c>
      <c r="AZ465" s="124">
        <f>(SUMPRODUCT(AN465:AW465,MMULT(AN465:AW465,幕後結果!$AB$9:$AK$18)))*252</f>
        <v>9.0140544215483967E-2</v>
      </c>
      <c r="BA465" s="124">
        <f t="shared" si="103"/>
        <v>0.3002341489828963</v>
      </c>
      <c r="BB465" s="119">
        <f t="shared" si="104"/>
        <v>-0.40657470436699544</v>
      </c>
      <c r="BC465" s="56"/>
      <c r="BD465" s="56"/>
    </row>
    <row r="466" spans="1:56">
      <c r="A466" s="91">
        <v>465</v>
      </c>
      <c r="B466" s="120">
        <v>0.64434438491462109</v>
      </c>
      <c r="C466" s="120">
        <v>0.16857314695356584</v>
      </c>
      <c r="D466" s="120">
        <v>0.6769061529517626</v>
      </c>
      <c r="E466" s="120">
        <v>0.12791492559443696</v>
      </c>
      <c r="F466" s="120">
        <v>0.6654836650794167</v>
      </c>
      <c r="G466" s="120">
        <v>2.7033596037372654E-2</v>
      </c>
      <c r="H466" s="120">
        <v>0.15842559809019874</v>
      </c>
      <c r="I466" s="120">
        <v>0.4275780250634027</v>
      </c>
      <c r="J466" s="120">
        <v>0.48824233724543431</v>
      </c>
      <c r="K466" s="100">
        <v>0.18239531375107898</v>
      </c>
      <c r="L466" s="101"/>
      <c r="M466" s="102">
        <v>465</v>
      </c>
      <c r="N466" s="123">
        <v>0.37009564059936334</v>
      </c>
      <c r="O466" s="123">
        <v>-0.95981904806016216</v>
      </c>
      <c r="P466" s="123">
        <v>0.45906471521184095</v>
      </c>
      <c r="Q466" s="123">
        <v>-1.1363028195096951</v>
      </c>
      <c r="R466" s="123">
        <v>0.42747598949757581</v>
      </c>
      <c r="S466" s="123">
        <v>-1.9262978633416523</v>
      </c>
      <c r="T466" s="123">
        <v>-1.0009495567247459</v>
      </c>
      <c r="U466" s="120">
        <v>-0.18254371613136677</v>
      </c>
      <c r="V466" s="120">
        <v>-2.9476357798023548E-2</v>
      </c>
      <c r="W466" s="94">
        <v>-0.90627440839993723</v>
      </c>
      <c r="X466" s="56"/>
      <c r="Y466" s="95">
        <v>465</v>
      </c>
      <c r="Z466" s="120">
        <f>(幕後結果!$AB$2+幕後結果!$AB$4*幕後結果_最佳化!$N1467)*12/3</f>
        <v>0.41120206453509772</v>
      </c>
      <c r="AA466" s="120">
        <f>(幕後結果!$AC$2+幕後結果!$AC$4*幕後結果_最佳化!$O1467)*12/3</f>
        <v>0.67401747153094815</v>
      </c>
      <c r="AB466" s="120">
        <f>(幕後結果!$AD$2+幕後結果!$AD$4*幕後結果_最佳化!$P1467)*12/3</f>
        <v>-0.31798974723015033</v>
      </c>
      <c r="AC466" s="120">
        <f>(幕後結果!$AE$2+幕後結果!$AE$4*幕後結果_最佳化!$Q1467)*12/3</f>
        <v>-0.42329782615391504</v>
      </c>
      <c r="AD466" s="120">
        <f>(幕後結果!$AF$2+幕後結果!$AF$4*幕後結果_最佳化!$R1467)*12/3</f>
        <v>-0.5237008556848789</v>
      </c>
      <c r="AE466" s="120">
        <f>(幕後結果!$AG$2+幕後結果!$AG$4*幕後結果_最佳化!$S1467)*12/3</f>
        <v>-2.5695987788575394</v>
      </c>
      <c r="AF466" s="120">
        <f>(幕後結果!$AH$2+幕後結果!$AH$4*幕後結果_最佳化!$T1467)*12/3</f>
        <v>-1.1487329518202787</v>
      </c>
      <c r="AG466" s="120">
        <f>(幕後結果!$AI$2+幕後結果!$AI$4*幕後結果_最佳化!$U1467)*12/3</f>
        <v>-0.58477904486367882</v>
      </c>
      <c r="AH466" s="120">
        <f>(幕後結果!$AJ$2+幕後結果!$AJ$4*幕後結果_最佳化!$V1467)*12/3</f>
        <v>-1.7807120276222399</v>
      </c>
      <c r="AI466" s="96">
        <f>(幕後結果!$AK$2+幕後結果!$AK$4*幕後結果_最佳化!$W1467)*12/3</f>
        <v>6.1437043519822376E-2</v>
      </c>
      <c r="AJ466" s="56"/>
      <c r="AK466" s="56"/>
      <c r="AL466" s="56"/>
      <c r="AM466" s="104">
        <v>465</v>
      </c>
      <c r="AN466" s="124">
        <f t="shared" si="92"/>
        <v>7.7951902974472548E-2</v>
      </c>
      <c r="AO466" s="124">
        <f t="shared" si="93"/>
        <v>0.1495085296559833</v>
      </c>
      <c r="AP466" s="124">
        <f t="shared" si="94"/>
        <v>0.24347946369736409</v>
      </c>
      <c r="AQ466" s="124">
        <f t="shared" si="95"/>
        <v>8.3311511472392005E-2</v>
      </c>
      <c r="AR466" s="124">
        <f t="shared" si="96"/>
        <v>0.10471226378324962</v>
      </c>
      <c r="AS466" s="124">
        <f t="shared" si="97"/>
        <v>1.0434900183241964E-2</v>
      </c>
      <c r="AT466" s="124">
        <f t="shared" si="98"/>
        <v>3.785135654154477E-2</v>
      </c>
      <c r="AU466" s="124">
        <f t="shared" si="99"/>
        <v>2.471627924915791E-2</v>
      </c>
      <c r="AV466" s="124">
        <f t="shared" si="100"/>
        <v>6.2030891498004607E-2</v>
      </c>
      <c r="AW466" s="124">
        <f t="shared" si="101"/>
        <v>0.20600290094458915</v>
      </c>
      <c r="AX466" s="124">
        <f t="shared" si="102"/>
        <v>1</v>
      </c>
      <c r="AY466" s="124">
        <f>SUMPRODUCT(AN466:AW466,幕後結果_最佳化!$Z$1005:$AI$1005)</f>
        <v>1.0708987387655161E-2</v>
      </c>
      <c r="AZ466" s="124">
        <f>(SUMPRODUCT(AN466:AW466,MMULT(AN466:AW466,幕後結果!$AB$9:$AK$18)))*252</f>
        <v>9.123678037188078E-2</v>
      </c>
      <c r="BA466" s="124">
        <f t="shared" si="103"/>
        <v>0.30205426726315387</v>
      </c>
      <c r="BB466" s="119">
        <f t="shared" si="104"/>
        <v>-0.10657360647151388</v>
      </c>
      <c r="BC466" s="56"/>
      <c r="BD466" s="56"/>
    </row>
    <row r="467" spans="1:56">
      <c r="A467" s="91">
        <v>466</v>
      </c>
      <c r="B467" s="120">
        <v>0.24882579316880826</v>
      </c>
      <c r="C467" s="120">
        <v>0.42450504924125188</v>
      </c>
      <c r="D467" s="120">
        <v>0.37388683974594006</v>
      </c>
      <c r="E467" s="120">
        <v>9.3351531061734105E-2</v>
      </c>
      <c r="F467" s="120">
        <v>0.45138954809860077</v>
      </c>
      <c r="G467" s="120">
        <v>2.7882159935817441E-2</v>
      </c>
      <c r="H467" s="120">
        <v>0.6153488992985543</v>
      </c>
      <c r="I467" s="120">
        <v>0.83218927724145964</v>
      </c>
      <c r="J467" s="120">
        <v>0.50035539700501075</v>
      </c>
      <c r="K467" s="100">
        <v>0.18832892447500016</v>
      </c>
      <c r="L467" s="101"/>
      <c r="M467" s="102">
        <v>466</v>
      </c>
      <c r="N467" s="123">
        <v>-0.67818944136913728</v>
      </c>
      <c r="O467" s="123">
        <v>-0.19038162115741034</v>
      </c>
      <c r="P467" s="123">
        <v>-0.32157632803307773</v>
      </c>
      <c r="Q467" s="123">
        <v>-1.3203953295749318</v>
      </c>
      <c r="R467" s="123">
        <v>-0.12215142413492165</v>
      </c>
      <c r="S467" s="123">
        <v>-1.9128729451800548</v>
      </c>
      <c r="T467" s="123">
        <v>0.29328776943528395</v>
      </c>
      <c r="U467" s="120">
        <v>0.96285270773915665</v>
      </c>
      <c r="V467" s="120">
        <v>8.9084829931022783E-4</v>
      </c>
      <c r="W467" s="94">
        <v>-0.88407107014281072</v>
      </c>
      <c r="X467" s="56"/>
      <c r="Y467" s="95">
        <v>466</v>
      </c>
      <c r="Z467" s="120">
        <f>(幕後結果!$AB$2+幕後結果!$AB$4*幕後結果_最佳化!$N1468)*12/3</f>
        <v>-0.89029669503328224</v>
      </c>
      <c r="AA467" s="120">
        <f>(幕後結果!$AC$2+幕後結果!$AC$4*幕後結果_最佳化!$O1468)*12/3</f>
        <v>0.77781049776045197</v>
      </c>
      <c r="AB467" s="120">
        <f>(幕後結果!$AD$2+幕後結果!$AD$4*幕後結果_最佳化!$P1468)*12/3</f>
        <v>-1.9535202470989981</v>
      </c>
      <c r="AC467" s="120">
        <f>(幕後結果!$AE$2+幕後結果!$AE$4*幕後結果_最佳化!$Q1468)*12/3</f>
        <v>-0.88134060165236316</v>
      </c>
      <c r="AD467" s="120">
        <f>(幕後結果!$AF$2+幕後結果!$AF$4*幕後結果_最佳化!$R1468)*12/3</f>
        <v>-0.90726987963757144</v>
      </c>
      <c r="AE467" s="120">
        <f>(幕後結果!$AG$2+幕後結果!$AG$4*幕後結果_最佳化!$S1468)*12/3</f>
        <v>-3.0902988069922515</v>
      </c>
      <c r="AF467" s="120">
        <f>(幕後結果!$AH$2+幕後結果!$AH$4*幕後結果_最佳化!$T1468)*12/3</f>
        <v>-0.36249759049195968</v>
      </c>
      <c r="AG467" s="120">
        <f>(幕後結果!$AI$2+幕後結果!$AI$4*幕後結果_最佳化!$U1468)*12/3</f>
        <v>-0.2221835772553645</v>
      </c>
      <c r="AH467" s="120">
        <f>(幕後結果!$AJ$2+幕後結果!$AJ$4*幕後結果_最佳化!$V1468)*12/3</f>
        <v>-2.5341760472369987</v>
      </c>
      <c r="AI467" s="96">
        <f>(幕後結果!$AK$2+幕後結果!$AK$4*幕後結果_最佳化!$W1468)*12/3</f>
        <v>0.3570285341170169</v>
      </c>
      <c r="AJ467" s="56"/>
      <c r="AK467" s="56"/>
      <c r="AL467" s="56"/>
      <c r="AM467" s="104">
        <v>466</v>
      </c>
      <c r="AN467" s="124">
        <f t="shared" si="92"/>
        <v>4.0480658731779161E-2</v>
      </c>
      <c r="AO467" s="124">
        <f t="shared" si="93"/>
        <v>4.8221475854642891E-2</v>
      </c>
      <c r="AP467" s="124">
        <f t="shared" si="94"/>
        <v>3.7933063990219798E-2</v>
      </c>
      <c r="AQ467" s="124">
        <f t="shared" si="95"/>
        <v>0.12147976693951851</v>
      </c>
      <c r="AR467" s="124">
        <f t="shared" si="96"/>
        <v>0.11739535777306338</v>
      </c>
      <c r="AS467" s="124">
        <f t="shared" si="97"/>
        <v>0.15625605932196837</v>
      </c>
      <c r="AT467" s="124">
        <f t="shared" si="98"/>
        <v>0.15804160498037059</v>
      </c>
      <c r="AU467" s="124">
        <f t="shared" si="99"/>
        <v>0.15390878661751009</v>
      </c>
      <c r="AV467" s="124">
        <f t="shared" si="100"/>
        <v>0.10944842014062733</v>
      </c>
      <c r="AW467" s="124">
        <f t="shared" si="101"/>
        <v>5.6834805650299823E-2</v>
      </c>
      <c r="AX467" s="124">
        <f t="shared" si="102"/>
        <v>1</v>
      </c>
      <c r="AY467" s="124">
        <f>SUMPRODUCT(AN467:AW467,幕後結果_最佳化!$Z$1005:$AI$1005)</f>
        <v>-0.23412205879423267</v>
      </c>
      <c r="AZ467" s="124">
        <f>(SUMPRODUCT(AN467:AW467,MMULT(AN467:AW467,幕後結果!$AB$9:$AK$18)))*252</f>
        <v>5.3563673606725558E-2</v>
      </c>
      <c r="BA467" s="124">
        <f t="shared" si="103"/>
        <v>0.23143827169836356</v>
      </c>
      <c r="BB467" s="119">
        <f t="shared" si="104"/>
        <v>-1.1969587258034793</v>
      </c>
      <c r="BC467" s="56"/>
      <c r="BD467" s="56"/>
    </row>
    <row r="468" spans="1:56">
      <c r="A468" s="91">
        <v>467</v>
      </c>
      <c r="B468" s="120">
        <v>0.52360513224247862</v>
      </c>
      <c r="C468" s="120">
        <v>0.75746868332533146</v>
      </c>
      <c r="D468" s="120">
        <v>0.30520785260593208</v>
      </c>
      <c r="E468" s="120">
        <v>0.23441660010155596</v>
      </c>
      <c r="F468" s="120">
        <v>0.80713682683929533</v>
      </c>
      <c r="G468" s="120">
        <v>0.69023774961167139</v>
      </c>
      <c r="H468" s="120">
        <v>0.87096861771436673</v>
      </c>
      <c r="I468" s="120">
        <v>0.43313424640823928</v>
      </c>
      <c r="J468" s="120">
        <v>0.822420204094783</v>
      </c>
      <c r="K468" s="100">
        <v>0.27466683649320744</v>
      </c>
      <c r="L468" s="101"/>
      <c r="M468" s="102">
        <v>467</v>
      </c>
      <c r="N468" s="123">
        <v>5.9203859607331918E-2</v>
      </c>
      <c r="O468" s="123">
        <v>0.69818319703096343</v>
      </c>
      <c r="P468" s="123">
        <v>-0.50948015473192776</v>
      </c>
      <c r="Q468" s="123">
        <v>-0.72437881830924855</v>
      </c>
      <c r="R468" s="123">
        <v>0.86739367483177821</v>
      </c>
      <c r="S468" s="123">
        <v>0.49652436584972248</v>
      </c>
      <c r="T468" s="123">
        <v>1.130981769657097</v>
      </c>
      <c r="U468" s="120">
        <v>-0.16840014655510091</v>
      </c>
      <c r="V468" s="120">
        <v>0.92462771431390645</v>
      </c>
      <c r="W468" s="94">
        <v>-0.59875890067828752</v>
      </c>
      <c r="X468" s="56"/>
      <c r="Y468" s="95">
        <v>467</v>
      </c>
      <c r="Z468" s="120">
        <f>(幕後結果!$AB$2+幕後結果!$AB$4*幕後結果_最佳化!$N1469)*12/3</f>
        <v>2.5214250455633663E-2</v>
      </c>
      <c r="AA468" s="120">
        <f>(幕後結果!$AC$2+幕後結果!$AC$4*幕後結果_最佳化!$O1469)*12/3</f>
        <v>2.1814214159697478</v>
      </c>
      <c r="AB468" s="120">
        <f>(幕後結果!$AD$2+幕後結果!$AD$4*幕後結果_最佳化!$P1469)*12/3</f>
        <v>-0.98261153675903623</v>
      </c>
      <c r="AC468" s="120">
        <f>(幕後結果!$AE$2+幕後結果!$AE$4*幕後結果_最佳化!$Q1469)*12/3</f>
        <v>-0.14055867895034779</v>
      </c>
      <c r="AD468" s="120">
        <f>(幕後結果!$AF$2+幕後結果!$AF$4*幕後結果_最佳化!$R1469)*12/3</f>
        <v>-1.3036215472215118E-2</v>
      </c>
      <c r="AE468" s="120">
        <f>(幕後結果!$AG$2+幕後結果!$AG$4*幕後結果_最佳化!$S1469)*12/3</f>
        <v>-5.4836033479484625E-2</v>
      </c>
      <c r="AF468" s="120">
        <f>(幕後結果!$AH$2+幕後結果!$AH$4*幕後結果_最佳化!$T1469)*12/3</f>
        <v>1.5022287699318213</v>
      </c>
      <c r="AG468" s="120">
        <f>(幕後結果!$AI$2+幕後結果!$AI$4*幕後結果_最佳化!$U1469)*12/3</f>
        <v>-0.31883227563453176</v>
      </c>
      <c r="AH468" s="120">
        <f>(幕後結果!$AJ$2+幕後結果!$AJ$4*幕後結果_最佳化!$V1469)*12/3</f>
        <v>-0.26842256499555939</v>
      </c>
      <c r="AI468" s="96">
        <f>(幕後結果!$AK$2+幕後結果!$AK$4*幕後結果_最佳化!$W1469)*12/3</f>
        <v>0.62171244384471347</v>
      </c>
      <c r="AJ468" s="56"/>
      <c r="AK468" s="56"/>
      <c r="AL468" s="56"/>
      <c r="AM468" s="104">
        <v>467</v>
      </c>
      <c r="AN468" s="124">
        <f t="shared" si="92"/>
        <v>3.9322029932150823E-2</v>
      </c>
      <c r="AO468" s="124">
        <f t="shared" si="93"/>
        <v>4.1155359976256968E-5</v>
      </c>
      <c r="AP468" s="124">
        <f t="shared" si="94"/>
        <v>9.1992711027971782E-2</v>
      </c>
      <c r="AQ468" s="124">
        <f t="shared" si="95"/>
        <v>3.8849963029763505E-2</v>
      </c>
      <c r="AR468" s="124">
        <f t="shared" si="96"/>
        <v>0.19364422300480968</v>
      </c>
      <c r="AS468" s="124">
        <f t="shared" si="97"/>
        <v>9.6926257582355069E-2</v>
      </c>
      <c r="AT468" s="124">
        <f t="shared" si="98"/>
        <v>3.3766833452022894E-2</v>
      </c>
      <c r="AU468" s="124">
        <f t="shared" si="99"/>
        <v>9.6657872929911293E-2</v>
      </c>
      <c r="AV468" s="124">
        <f t="shared" si="100"/>
        <v>0.18428414792674194</v>
      </c>
      <c r="AW468" s="124">
        <f t="shared" si="101"/>
        <v>0.22451480575429664</v>
      </c>
      <c r="AX468" s="124">
        <f t="shared" si="102"/>
        <v>1</v>
      </c>
      <c r="AY468" s="124">
        <f>SUMPRODUCT(AN468:AW468,幕後結果_最佳化!$Z$1005:$AI$1005)</f>
        <v>-0.41425688421977358</v>
      </c>
      <c r="AZ468" s="124">
        <f>(SUMPRODUCT(AN468:AW468,MMULT(AN468:AW468,幕後結果!$AB$9:$AK$18)))*252</f>
        <v>5.8186730216357396E-2</v>
      </c>
      <c r="BA468" s="124">
        <f t="shared" si="103"/>
        <v>0.2412192575570147</v>
      </c>
      <c r="BB468" s="119">
        <f t="shared" si="104"/>
        <v>-1.89519231942632</v>
      </c>
      <c r="BC468" s="56"/>
      <c r="BD468" s="56"/>
    </row>
    <row r="469" spans="1:56">
      <c r="A469" s="91">
        <v>468</v>
      </c>
      <c r="B469" s="120">
        <v>0.69092623829876576</v>
      </c>
      <c r="C469" s="120">
        <v>0.36653324762232198</v>
      </c>
      <c r="D469" s="120">
        <v>0.65762304563115648</v>
      </c>
      <c r="E469" s="120">
        <v>0.61662690400231512</v>
      </c>
      <c r="F469" s="120">
        <v>0.16829131038528655</v>
      </c>
      <c r="G469" s="120">
        <v>0.28823687411652466</v>
      </c>
      <c r="H469" s="120">
        <v>0.96441488320533542</v>
      </c>
      <c r="I469" s="120">
        <v>0.42974663479742969</v>
      </c>
      <c r="J469" s="120">
        <v>0.2614111418625078</v>
      </c>
      <c r="K469" s="100">
        <v>0.98170934659986986</v>
      </c>
      <c r="L469" s="101"/>
      <c r="M469" s="102">
        <v>468</v>
      </c>
      <c r="N469" s="123">
        <v>0.49847750099831084</v>
      </c>
      <c r="O469" s="123">
        <v>-0.34104926397542223</v>
      </c>
      <c r="P469" s="123">
        <v>0.4059846095783845</v>
      </c>
      <c r="Q469" s="123">
        <v>0.29663368347131913</v>
      </c>
      <c r="R469" s="123">
        <v>-0.96093943573117047</v>
      </c>
      <c r="S469" s="123">
        <v>-0.55854285656613312</v>
      </c>
      <c r="T469" s="123">
        <v>1.8043897192827039</v>
      </c>
      <c r="U469" s="120">
        <v>-0.17701924930246832</v>
      </c>
      <c r="V469" s="120">
        <v>-0.63900099634841789</v>
      </c>
      <c r="W469" s="94">
        <v>2.0904064186811211</v>
      </c>
      <c r="X469" s="56"/>
      <c r="Y469" s="95">
        <v>468</v>
      </c>
      <c r="Z469" s="120">
        <f>(幕後結果!$AB$2+幕後結果!$AB$4*幕後結果_最佳化!$N1470)*12/3</f>
        <v>0.57059461426646152</v>
      </c>
      <c r="AA469" s="120">
        <f>(幕後結果!$AC$2+幕後結果!$AC$4*幕後結果_最佳化!$O1470)*12/3</f>
        <v>1.3976519261499181</v>
      </c>
      <c r="AB469" s="120">
        <f>(幕後結果!$AD$2+幕後結果!$AD$4*幕後結果_最佳化!$P1470)*12/3</f>
        <v>2.1687475315003923E-2</v>
      </c>
      <c r="AC469" s="120">
        <f>(幕後結果!$AE$2+幕後結果!$AE$4*幕後結果_最佳化!$Q1470)*12/3</f>
        <v>0.86114258746807637</v>
      </c>
      <c r="AD469" s="120">
        <f>(幕後結果!$AF$2+幕後結果!$AF$4*幕後結果_最佳化!$R1470)*12/3</f>
        <v>-1.0049878592118053</v>
      </c>
      <c r="AE469" s="120">
        <f>(幕後結果!$AG$2+幕後結果!$AG$4*幕後結果_最佳化!$S1470)*12/3</f>
        <v>-1.4232307916783158</v>
      </c>
      <c r="AF469" s="120">
        <f>(幕後結果!$AH$2+幕後結果!$AH$4*幕後結果_最佳化!$T1470)*12/3</f>
        <v>1.9684068578663794</v>
      </c>
      <c r="AG469" s="120">
        <f>(幕後結果!$AI$2+幕後結果!$AI$4*幕後結果_最佳化!$U1470)*12/3</f>
        <v>-0.56373195900220063</v>
      </c>
      <c r="AH469" s="120">
        <f>(幕後結果!$AJ$2+幕後結果!$AJ$4*幕後結果_最佳化!$V1470)*12/3</f>
        <v>-2.4637818217649974</v>
      </c>
      <c r="AI469" s="96">
        <f>(幕後結果!$AK$2+幕後結果!$AK$4*幕後結果_最佳化!$W1470)*12/3</f>
        <v>1.5859896984980952</v>
      </c>
      <c r="AJ469" s="56"/>
      <c r="AK469" s="56"/>
      <c r="AL469" s="56"/>
      <c r="AM469" s="104">
        <v>468</v>
      </c>
      <c r="AN469" s="124">
        <f t="shared" si="92"/>
        <v>5.1520230408917261E-3</v>
      </c>
      <c r="AO469" s="124">
        <f t="shared" si="93"/>
        <v>0.1326195535400817</v>
      </c>
      <c r="AP469" s="124">
        <f t="shared" si="94"/>
        <v>6.5528298371055574E-2</v>
      </c>
      <c r="AQ469" s="124">
        <f t="shared" si="95"/>
        <v>0.14708467344326456</v>
      </c>
      <c r="AR469" s="124">
        <f t="shared" si="96"/>
        <v>5.6701320587733223E-2</v>
      </c>
      <c r="AS469" s="124">
        <f t="shared" si="97"/>
        <v>9.4031755797495842E-2</v>
      </c>
      <c r="AT469" s="124">
        <f t="shared" si="98"/>
        <v>6.3924953516287936E-2</v>
      </c>
      <c r="AU469" s="124">
        <f t="shared" si="99"/>
        <v>0.12481164801206654</v>
      </c>
      <c r="AV469" s="124">
        <f t="shared" si="100"/>
        <v>0.13692802423722525</v>
      </c>
      <c r="AW469" s="124">
        <f t="shared" si="101"/>
        <v>0.17321774945389753</v>
      </c>
      <c r="AX469" s="124">
        <f t="shared" si="102"/>
        <v>1</v>
      </c>
      <c r="AY469" s="124">
        <f>SUMPRODUCT(AN469:AW469,幕後結果_最佳化!$Z$1005:$AI$1005)</f>
        <v>-4.3483228464272772E-2</v>
      </c>
      <c r="AZ469" s="124">
        <f>(SUMPRODUCT(AN469:AW469,MMULT(AN469:AW469,幕後結果!$AB$9:$AK$18)))*252</f>
        <v>5.3932525862677751E-2</v>
      </c>
      <c r="BA469" s="124">
        <f t="shared" si="103"/>
        <v>0.23223377416447796</v>
      </c>
      <c r="BB469" s="119">
        <f t="shared" si="104"/>
        <v>-0.37196669078414252</v>
      </c>
      <c r="BC469" s="56"/>
      <c r="BD469" s="56"/>
    </row>
    <row r="470" spans="1:56">
      <c r="A470" s="91">
        <v>469</v>
      </c>
      <c r="B470" s="120">
        <v>0.61253965339444272</v>
      </c>
      <c r="C470" s="120">
        <v>0.52652168102847852</v>
      </c>
      <c r="D470" s="120">
        <v>4.0409229668679769E-2</v>
      </c>
      <c r="E470" s="120">
        <v>0.42394541744376291</v>
      </c>
      <c r="F470" s="120">
        <v>0.53358497516663062</v>
      </c>
      <c r="G470" s="120">
        <v>0.13094557940734552</v>
      </c>
      <c r="H470" s="120">
        <v>0.40264957897059306</v>
      </c>
      <c r="I470" s="120">
        <v>0.20757979487996137</v>
      </c>
      <c r="J470" s="120">
        <v>0.96771028779643187</v>
      </c>
      <c r="K470" s="100">
        <v>0.36990869405893401</v>
      </c>
      <c r="L470" s="101"/>
      <c r="M470" s="102">
        <v>469</v>
      </c>
      <c r="N470" s="123">
        <v>0.28594441740542642</v>
      </c>
      <c r="O470" s="123">
        <v>6.6529040501554934E-2</v>
      </c>
      <c r="P470" s="123">
        <v>-1.7459567968303937</v>
      </c>
      <c r="Q470" s="123">
        <v>-0.1918102587080032</v>
      </c>
      <c r="R470" s="123">
        <v>8.4284734058966498E-2</v>
      </c>
      <c r="S470" s="123">
        <v>-1.1219324578862651</v>
      </c>
      <c r="T470" s="123">
        <v>-0.24649489217454124</v>
      </c>
      <c r="U470" s="120">
        <v>-0.81484753129416487</v>
      </c>
      <c r="V470" s="120">
        <v>1.8481584487226523</v>
      </c>
      <c r="W470" s="94">
        <v>-0.33209518196241844</v>
      </c>
      <c r="X470" s="56"/>
      <c r="Y470" s="95">
        <v>469</v>
      </c>
      <c r="Z470" s="120">
        <f>(幕後結果!$AB$2+幕後結果!$AB$4*幕後結果_最佳化!$N1471)*12/3</f>
        <v>0.3067240799801656</v>
      </c>
      <c r="AA470" s="120">
        <f>(幕後結果!$AC$2+幕後結果!$AC$4*幕後結果_最佳化!$O1471)*12/3</f>
        <v>1.678512011075493</v>
      </c>
      <c r="AB470" s="120">
        <f>(幕後結果!$AD$2+幕後結果!$AD$4*幕後結果_最佳化!$P1471)*12/3</f>
        <v>-2.2912810832628727</v>
      </c>
      <c r="AC470" s="120">
        <f>(幕後結果!$AE$2+幕後結果!$AE$4*幕後結果_最佳化!$Q1471)*12/3</f>
        <v>0.43354354296424641</v>
      </c>
      <c r="AD470" s="120">
        <f>(幕後結果!$AF$2+幕後結果!$AF$4*幕後結果_最佳化!$R1471)*12/3</f>
        <v>-0.43122653825104368</v>
      </c>
      <c r="AE470" s="120">
        <f>(幕後結果!$AG$2+幕後結果!$AG$4*幕後結果_最佳化!$S1471)*12/3</f>
        <v>-2.1212565738223148</v>
      </c>
      <c r="AF470" s="120">
        <f>(幕後結果!$AH$2+幕後結果!$AH$4*幕後結果_最佳化!$T1471)*12/3</f>
        <v>-9.7816850095033214E-2</v>
      </c>
      <c r="AG470" s="120">
        <f>(幕後結果!$AI$2+幕後結果!$AI$4*幕後結果_最佳化!$U1471)*12/3</f>
        <v>-0.71173501738960654</v>
      </c>
      <c r="AH470" s="120">
        <f>(幕後結果!$AJ$2+幕後結果!$AJ$4*幕後結果_最佳化!$V1471)*12/3</f>
        <v>-9.0971195109595504E-2</v>
      </c>
      <c r="AI470" s="96">
        <f>(幕後結果!$AK$2+幕後結果!$AK$4*幕後結果_最佳化!$W1471)*12/3</f>
        <v>0.16879410372901549</v>
      </c>
      <c r="AJ470" s="56"/>
      <c r="AK470" s="56"/>
      <c r="AL470" s="56"/>
      <c r="AM470" s="104">
        <v>469</v>
      </c>
      <c r="AN470" s="124">
        <f t="shared" si="92"/>
        <v>0.11178430912569552</v>
      </c>
      <c r="AO470" s="124">
        <f t="shared" si="93"/>
        <v>2.3430867552951356E-2</v>
      </c>
      <c r="AP470" s="124">
        <f t="shared" si="94"/>
        <v>6.7599341586533551E-2</v>
      </c>
      <c r="AQ470" s="124">
        <f t="shared" si="95"/>
        <v>0.13957934560664328</v>
      </c>
      <c r="AR470" s="124">
        <f t="shared" si="96"/>
        <v>5.9540033665631216E-2</v>
      </c>
      <c r="AS470" s="124">
        <f t="shared" si="97"/>
        <v>8.6246146418901062E-2</v>
      </c>
      <c r="AT470" s="124">
        <f t="shared" si="98"/>
        <v>0.11063812998139298</v>
      </c>
      <c r="AU470" s="124">
        <f t="shared" si="99"/>
        <v>0.19178941528211554</v>
      </c>
      <c r="AV470" s="124">
        <f t="shared" si="100"/>
        <v>0.19438505642501716</v>
      </c>
      <c r="AW470" s="124">
        <f t="shared" si="101"/>
        <v>1.5007354355118149E-2</v>
      </c>
      <c r="AX470" s="124">
        <f t="shared" si="102"/>
        <v>0.99999999999999978</v>
      </c>
      <c r="AY470" s="124">
        <f>SUMPRODUCT(AN470:AW470,幕後結果_最佳化!$Z$1005:$AI$1005)</f>
        <v>-0.4014082082147602</v>
      </c>
      <c r="AZ470" s="124">
        <f>(SUMPRODUCT(AN470:AW470,MMULT(AN470:AW470,幕後結果!$AB$9:$AK$18)))*252</f>
        <v>6.6866699269266652E-2</v>
      </c>
      <c r="BA470" s="124">
        <f t="shared" si="103"/>
        <v>0.25858596108309256</v>
      </c>
      <c r="BB470" s="119">
        <f t="shared" si="104"/>
        <v>-1.7182224678933311</v>
      </c>
      <c r="BC470" s="56"/>
      <c r="BD470" s="56"/>
    </row>
    <row r="471" spans="1:56">
      <c r="A471" s="91">
        <v>470</v>
      </c>
      <c r="B471" s="120">
        <v>0.26031712238814975</v>
      </c>
      <c r="C471" s="120">
        <v>0.70020533872038682</v>
      </c>
      <c r="D471" s="120">
        <v>0.90176645746751682</v>
      </c>
      <c r="E471" s="120">
        <v>6.5711584389701594E-2</v>
      </c>
      <c r="F471" s="120">
        <v>0.36931019568746626</v>
      </c>
      <c r="G471" s="120">
        <v>0.23692731952481738</v>
      </c>
      <c r="H471" s="120">
        <v>0.44580661882797412</v>
      </c>
      <c r="I471" s="120">
        <v>0.12848404755866683</v>
      </c>
      <c r="J471" s="120">
        <v>0.53086733374331008</v>
      </c>
      <c r="K471" s="100">
        <v>0.32040157481214426</v>
      </c>
      <c r="L471" s="101"/>
      <c r="M471" s="102">
        <v>470</v>
      </c>
      <c r="N471" s="123">
        <v>-0.64236804181297724</v>
      </c>
      <c r="O471" s="123">
        <v>0.52499117965640507</v>
      </c>
      <c r="P471" s="123">
        <v>1.2916826017181311</v>
      </c>
      <c r="Q471" s="123">
        <v>-1.5085134428522546</v>
      </c>
      <c r="R471" s="123">
        <v>-0.33368086359852084</v>
      </c>
      <c r="S471" s="123">
        <v>-0.7162214195971065</v>
      </c>
      <c r="T471" s="123">
        <v>-0.13626317087415937</v>
      </c>
      <c r="U471" s="120">
        <v>-1.1335863650054725</v>
      </c>
      <c r="V471" s="120">
        <v>7.745029345155624E-2</v>
      </c>
      <c r="W471" s="94">
        <v>-0.46657615597119612</v>
      </c>
      <c r="X471" s="56"/>
      <c r="Y471" s="95">
        <v>470</v>
      </c>
      <c r="Z471" s="120">
        <f>(幕後結果!$AB$2+幕後結果!$AB$4*幕後結果_最佳化!$N1472)*12/3</f>
        <v>-0.8458226221972952</v>
      </c>
      <c r="AA471" s="120">
        <f>(幕後結果!$AC$2+幕後結果!$AC$4*幕後結果_最佳化!$O1472)*12/3</f>
        <v>1.540212025338956</v>
      </c>
      <c r="AB471" s="120">
        <f>(幕後結果!$AD$2+幕後結果!$AD$4*幕後結果_最佳化!$P1472)*12/3</f>
        <v>6.8733693324193879E-2</v>
      </c>
      <c r="AC471" s="120">
        <f>(幕後結果!$AE$2+幕後結果!$AE$4*幕後結果_最佳化!$Q1472)*12/3</f>
        <v>-1.0881906370167895</v>
      </c>
      <c r="AD471" s="120">
        <f>(幕後結果!$AF$2+幕後結果!$AF$4*幕後結果_最佳化!$R1472)*12/3</f>
        <v>-0.99218542728420134</v>
      </c>
      <c r="AE471" s="120">
        <f>(幕後結果!$AG$2+幕後結果!$AG$4*幕後結果_最佳化!$S1472)*12/3</f>
        <v>-1.5155043413584035</v>
      </c>
      <c r="AF471" s="120">
        <f>(幕後結果!$AH$2+幕後結果!$AH$4*幕後結果_最佳化!$T1472)*12/3</f>
        <v>-0.2651134783116163</v>
      </c>
      <c r="AG471" s="120">
        <f>(幕後結果!$AI$2+幕後結果!$AI$4*幕後結果_最佳化!$U1472)*12/3</f>
        <v>-0.93113239030149142</v>
      </c>
      <c r="AH471" s="120">
        <f>(幕後結果!$AJ$2+幕後結果!$AJ$4*幕後結果_最佳化!$V1472)*12/3</f>
        <v>-2.0438524358989709</v>
      </c>
      <c r="AI471" s="96">
        <f>(幕後結果!$AK$2+幕後結果!$AK$4*幕後結果_最佳化!$W1472)*12/3</f>
        <v>0.14371524014751746</v>
      </c>
      <c r="AJ471" s="56"/>
      <c r="AK471" s="56"/>
      <c r="AL471" s="56"/>
      <c r="AM471" s="104">
        <v>470</v>
      </c>
      <c r="AN471" s="124">
        <f t="shared" si="92"/>
        <v>0.16428464180961264</v>
      </c>
      <c r="AO471" s="124">
        <f t="shared" si="93"/>
        <v>0.2366715438104357</v>
      </c>
      <c r="AP471" s="124">
        <f t="shared" si="94"/>
        <v>7.9542240943979714E-2</v>
      </c>
      <c r="AQ471" s="124">
        <f t="shared" si="95"/>
        <v>1.2975653199888177E-2</v>
      </c>
      <c r="AR471" s="124">
        <f t="shared" si="96"/>
        <v>0.2076692501567472</v>
      </c>
      <c r="AS471" s="124">
        <f t="shared" si="97"/>
        <v>0.1748233281712028</v>
      </c>
      <c r="AT471" s="124">
        <f t="shared" si="98"/>
        <v>9.6019830267523067E-3</v>
      </c>
      <c r="AU471" s="124">
        <f t="shared" si="99"/>
        <v>6.6693759310250719E-2</v>
      </c>
      <c r="AV471" s="124">
        <f t="shared" si="100"/>
        <v>1.2346506878858725E-3</v>
      </c>
      <c r="AW471" s="124">
        <f t="shared" si="101"/>
        <v>4.6502948883245028E-2</v>
      </c>
      <c r="AX471" s="124">
        <f t="shared" si="102"/>
        <v>1.0000000000000002</v>
      </c>
      <c r="AY471" s="124">
        <f>SUMPRODUCT(AN471:AW471,幕後結果_最佳化!$Z$1005:$AI$1005)</f>
        <v>3.7458900886181215E-3</v>
      </c>
      <c r="AZ471" s="124">
        <f>(SUMPRODUCT(AN471:AW471,MMULT(AN471:AW471,幕後結果!$AB$9:$AK$18)))*252</f>
        <v>8.5490891022731025E-2</v>
      </c>
      <c r="BA471" s="124">
        <f t="shared" si="103"/>
        <v>0.29238825390690887</v>
      </c>
      <c r="BB471" s="119">
        <f t="shared" si="104"/>
        <v>-0.13391136404490395</v>
      </c>
      <c r="BC471" s="56"/>
      <c r="BD471" s="56"/>
    </row>
    <row r="472" spans="1:56">
      <c r="A472" s="91">
        <v>471</v>
      </c>
      <c r="B472" s="120">
        <v>0.62398702987172561</v>
      </c>
      <c r="C472" s="120">
        <v>0.9182318819736135</v>
      </c>
      <c r="D472" s="120">
        <v>0.19284758192106866</v>
      </c>
      <c r="E472" s="120">
        <v>0.26244517494443897</v>
      </c>
      <c r="F472" s="120">
        <v>6.3609087122284969E-4</v>
      </c>
      <c r="G472" s="120">
        <v>0.91603323208459186</v>
      </c>
      <c r="H472" s="120">
        <v>0.94571817701052363</v>
      </c>
      <c r="I472" s="120">
        <v>0.41307430676952639</v>
      </c>
      <c r="J472" s="120">
        <v>0.817861904423133</v>
      </c>
      <c r="K472" s="100">
        <v>0.78278700982421978</v>
      </c>
      <c r="L472" s="101"/>
      <c r="M472" s="102">
        <v>471</v>
      </c>
      <c r="N472" s="123">
        <v>0.31596912884231776</v>
      </c>
      <c r="O472" s="123">
        <v>1.3932763612788808</v>
      </c>
      <c r="P472" s="123">
        <v>-0.86745060687390552</v>
      </c>
      <c r="Q472" s="123">
        <v>-0.63582521630079181</v>
      </c>
      <c r="R472" s="123">
        <v>-3.2221822761882759</v>
      </c>
      <c r="S472" s="123">
        <v>1.3788742268851983</v>
      </c>
      <c r="T472" s="123">
        <v>1.6046827231072371</v>
      </c>
      <c r="U472" s="120">
        <v>-0.21964375283703977</v>
      </c>
      <c r="V472" s="120">
        <v>0.90724700624472654</v>
      </c>
      <c r="W472" s="94">
        <v>0.78164032645762938</v>
      </c>
      <c r="X472" s="56"/>
      <c r="Y472" s="95">
        <v>471</v>
      </c>
      <c r="Z472" s="120">
        <f>(幕後結果!$AB$2+幕後結果!$AB$4*幕後結果_最佳化!$N1473)*12/3</f>
        <v>0.34400127238104611</v>
      </c>
      <c r="AA472" s="120">
        <f>(幕後結果!$AC$2+幕後結果!$AC$4*幕後結果_最佳化!$O1473)*12/3</f>
        <v>3.068484825779604</v>
      </c>
      <c r="AB472" s="120">
        <f>(幕後結果!$AD$2+幕後結果!$AD$4*幕後結果_最佳化!$P1473)*12/3</f>
        <v>-0.79101576930136697</v>
      </c>
      <c r="AC472" s="120">
        <f>(幕後結果!$AE$2+幕後結果!$AE$4*幕後結果_最佳化!$Q1473)*12/3</f>
        <v>1.9800116933671008E-2</v>
      </c>
      <c r="AD472" s="120">
        <f>(幕後結果!$AF$2+幕後結果!$AF$4*幕後結果_最佳化!$R1473)*12/3</f>
        <v>-2.3748836497238499</v>
      </c>
      <c r="AE472" s="120">
        <f>(幕後結果!$AG$2+幕後結果!$AG$4*幕後結果_最佳化!$S1473)*12/3</f>
        <v>0.12519229945897969</v>
      </c>
      <c r="AF472" s="120">
        <f>(幕後結果!$AH$2+幕後結果!$AH$4*幕後結果_最佳化!$T1473)*12/3</f>
        <v>1.912634134071564</v>
      </c>
      <c r="AG472" s="120">
        <f>(幕後結果!$AI$2+幕後結果!$AI$4*幕後結果_最佳化!$U1473)*12/3</f>
        <v>-0.73195869277345249</v>
      </c>
      <c r="AH472" s="120">
        <f>(幕後結果!$AJ$2+幕後結果!$AJ$4*幕後結果_最佳化!$V1473)*12/3</f>
        <v>-1.487950080545356</v>
      </c>
      <c r="AI472" s="96">
        <f>(幕後結果!$AK$2+幕後結果!$AK$4*幕後結果_最佳化!$W1473)*12/3</f>
        <v>0.57312581941634744</v>
      </c>
      <c r="AJ472" s="56"/>
      <c r="AK472" s="56"/>
      <c r="AL472" s="56"/>
      <c r="AM472" s="104">
        <v>471</v>
      </c>
      <c r="AN472" s="124">
        <f t="shared" si="92"/>
        <v>3.6074388072143228E-2</v>
      </c>
      <c r="AO472" s="124">
        <f t="shared" si="93"/>
        <v>0.152088186804646</v>
      </c>
      <c r="AP472" s="124">
        <f t="shared" si="94"/>
        <v>0.14533462338603437</v>
      </c>
      <c r="AQ472" s="124">
        <f t="shared" si="95"/>
        <v>4.1448346862793375E-2</v>
      </c>
      <c r="AR472" s="124">
        <f t="shared" si="96"/>
        <v>0.13574980295578967</v>
      </c>
      <c r="AS472" s="124">
        <f t="shared" si="97"/>
        <v>3.783148295139227E-2</v>
      </c>
      <c r="AT472" s="124">
        <f t="shared" si="98"/>
        <v>0.10784592599943613</v>
      </c>
      <c r="AU472" s="124">
        <f t="shared" si="99"/>
        <v>0.15569731818021018</v>
      </c>
      <c r="AV472" s="124">
        <f t="shared" si="100"/>
        <v>0.11343786732629516</v>
      </c>
      <c r="AW472" s="124">
        <f t="shared" si="101"/>
        <v>7.4492057461259809E-2</v>
      </c>
      <c r="AX472" s="124">
        <f t="shared" si="102"/>
        <v>1</v>
      </c>
      <c r="AY472" s="124">
        <f>SUMPRODUCT(AN472:AW472,幕後結果_最佳化!$Z$1005:$AI$1005)</f>
        <v>-0.13588156108072275</v>
      </c>
      <c r="AZ472" s="124">
        <f>(SUMPRODUCT(AN472:AW472,MMULT(AN472:AW472,幕後結果!$AB$9:$AK$18)))*252</f>
        <v>6.6735233694531521E-2</v>
      </c>
      <c r="BA472" s="124">
        <f t="shared" si="103"/>
        <v>0.25833163510211349</v>
      </c>
      <c r="BB472" s="119">
        <f t="shared" si="104"/>
        <v>-0.69206220527367412</v>
      </c>
      <c r="BC472" s="56"/>
      <c r="BD472" s="56"/>
    </row>
    <row r="473" spans="1:56">
      <c r="A473" s="91">
        <v>472</v>
      </c>
      <c r="B473" s="120">
        <v>0.71136206531306301</v>
      </c>
      <c r="C473" s="120">
        <v>0.44984623696478643</v>
      </c>
      <c r="D473" s="120">
        <v>4.0994491129225485E-2</v>
      </c>
      <c r="E473" s="120">
        <v>0.67806014544119408</v>
      </c>
      <c r="F473" s="120">
        <v>0.69569187350137351</v>
      </c>
      <c r="G473" s="120">
        <v>0.61958785233023295</v>
      </c>
      <c r="H473" s="120">
        <v>0.18129560646619125</v>
      </c>
      <c r="I473" s="120">
        <v>0.21764478791667852</v>
      </c>
      <c r="J473" s="120">
        <v>0.66578773007827174</v>
      </c>
      <c r="K473" s="100">
        <v>0.48509970161811888</v>
      </c>
      <c r="L473" s="101"/>
      <c r="M473" s="102">
        <v>472</v>
      </c>
      <c r="N473" s="123">
        <v>0.55736822686331444</v>
      </c>
      <c r="O473" s="123">
        <v>-0.12604983825752608</v>
      </c>
      <c r="P473" s="123">
        <v>-1.7392603273943761</v>
      </c>
      <c r="Q473" s="123">
        <v>0.46228115891767718</v>
      </c>
      <c r="R473" s="123">
        <v>0.51204966222912995</v>
      </c>
      <c r="S473" s="123">
        <v>0.30439851981536181</v>
      </c>
      <c r="T473" s="123">
        <v>-0.91043866802851692</v>
      </c>
      <c r="U473" s="120">
        <v>-0.780172110783106</v>
      </c>
      <c r="V473" s="120">
        <v>0.42831123568728868</v>
      </c>
      <c r="W473" s="94">
        <v>-3.7358197139524041E-2</v>
      </c>
      <c r="X473" s="56"/>
      <c r="Y473" s="95">
        <v>472</v>
      </c>
      <c r="Z473" s="120">
        <f>(幕後結果!$AB$2+幕後結果!$AB$4*幕後結果_最佳化!$N1474)*12/3</f>
        <v>0.64371041833710163</v>
      </c>
      <c r="AA473" s="120">
        <f>(幕後結果!$AC$2+幕後結果!$AC$4*幕後結果_最佳化!$O1474)*12/3</f>
        <v>1.6585005156373291</v>
      </c>
      <c r="AB473" s="120">
        <f>(幕後結果!$AD$2+幕後結果!$AD$4*幕後結果_最佳化!$P1474)*12/3</f>
        <v>-2.0694812801824343</v>
      </c>
      <c r="AC473" s="120">
        <f>(幕後結果!$AE$2+幕後結果!$AE$4*幕後結果_最佳化!$Q1474)*12/3</f>
        <v>1.0863847867011929</v>
      </c>
      <c r="AD473" s="120">
        <f>(幕後結果!$AF$2+幕後結果!$AF$4*幕後結果_最佳化!$R1474)*12/3</f>
        <v>-3.9083926201707808E-2</v>
      </c>
      <c r="AE473" s="120">
        <f>(幕後結果!$AG$2+幕後結果!$AG$4*幕後結果_最佳化!$S1474)*12/3</f>
        <v>-0.52636982670318366</v>
      </c>
      <c r="AF473" s="120">
        <f>(幕後結果!$AH$2+幕後結果!$AH$4*幕後結果_最佳化!$T1474)*12/3</f>
        <v>-9.1093682425602063E-2</v>
      </c>
      <c r="AG473" s="120">
        <f>(幕後結果!$AI$2+幕後結果!$AI$4*幕後結果_最佳化!$U1474)*12/3</f>
        <v>-0.48465989233109186</v>
      </c>
      <c r="AH473" s="120">
        <f>(幕後結果!$AJ$2+幕後結果!$AJ$4*幕後結果_最佳化!$V1474)*12/3</f>
        <v>-1.2930062673551665</v>
      </c>
      <c r="AI473" s="96">
        <f>(幕後結果!$AK$2+幕後結果!$AK$4*幕後結果_最佳化!$W1474)*12/3</f>
        <v>0.31771647217038679</v>
      </c>
      <c r="AJ473" s="56"/>
      <c r="AK473" s="56"/>
      <c r="AL473" s="56"/>
      <c r="AM473" s="104">
        <v>472</v>
      </c>
      <c r="AN473" s="124">
        <f t="shared" si="92"/>
        <v>0.12182101947342212</v>
      </c>
      <c r="AO473" s="124">
        <f t="shared" si="93"/>
        <v>5.6500048442570582E-2</v>
      </c>
      <c r="AP473" s="124">
        <f t="shared" si="94"/>
        <v>0.18376505169141347</v>
      </c>
      <c r="AQ473" s="124">
        <f t="shared" si="95"/>
        <v>7.9207664261628341E-2</v>
      </c>
      <c r="AR473" s="124">
        <f t="shared" si="96"/>
        <v>0.10590631846663959</v>
      </c>
      <c r="AS473" s="124">
        <f t="shared" si="97"/>
        <v>1.5592149161482953E-2</v>
      </c>
      <c r="AT473" s="124">
        <f t="shared" si="98"/>
        <v>7.4190784713965952E-2</v>
      </c>
      <c r="AU473" s="124">
        <f t="shared" si="99"/>
        <v>0.136811129113144</v>
      </c>
      <c r="AV473" s="124">
        <f t="shared" si="100"/>
        <v>0.15203294640874704</v>
      </c>
      <c r="AW473" s="124">
        <f t="shared" si="101"/>
        <v>7.4172888266985787E-2</v>
      </c>
      <c r="AX473" s="124">
        <f t="shared" si="102"/>
        <v>0.99999999999999989</v>
      </c>
      <c r="AY473" s="124">
        <f>SUMPRODUCT(AN473:AW473,幕後結果_最佳化!$Z$1005:$AI$1005)</f>
        <v>-0.33013027097466568</v>
      </c>
      <c r="AZ473" s="124">
        <f>(SUMPRODUCT(AN473:AW473,MMULT(AN473:AW473,幕後結果!$AB$9:$AK$18)))*252</f>
        <v>7.9467621666811539E-2</v>
      </c>
      <c r="BA473" s="124">
        <f t="shared" si="103"/>
        <v>0.28190002069317333</v>
      </c>
      <c r="BB473" s="119">
        <f t="shared" si="104"/>
        <v>-1.3232715274635636</v>
      </c>
      <c r="BC473" s="56"/>
      <c r="BD473" s="56"/>
    </row>
    <row r="474" spans="1:56">
      <c r="A474" s="91">
        <v>473</v>
      </c>
      <c r="B474" s="120">
        <v>0.24008835593264433</v>
      </c>
      <c r="C474" s="120">
        <v>0.76267299543440137</v>
      </c>
      <c r="D474" s="120">
        <v>0.8217366576074141</v>
      </c>
      <c r="E474" s="120">
        <v>0.25994142060154357</v>
      </c>
      <c r="F474" s="120">
        <v>0.18131105762355304</v>
      </c>
      <c r="G474" s="120">
        <v>0.53005557456698438</v>
      </c>
      <c r="H474" s="120">
        <v>0.70821970673677281</v>
      </c>
      <c r="I474" s="120">
        <v>0.96056749687549803</v>
      </c>
      <c r="J474" s="120">
        <v>0.973468056732117</v>
      </c>
      <c r="K474" s="100">
        <v>0.79514216033654583</v>
      </c>
      <c r="L474" s="101"/>
      <c r="M474" s="102">
        <v>473</v>
      </c>
      <c r="N474" s="123">
        <v>-0.70601837279594093</v>
      </c>
      <c r="O474" s="123">
        <v>0.71492723164439687</v>
      </c>
      <c r="P474" s="123">
        <v>0.92200362508072464</v>
      </c>
      <c r="Q474" s="123">
        <v>-0.64352601292798128</v>
      </c>
      <c r="R474" s="123">
        <v>-0.91038004983931642</v>
      </c>
      <c r="S474" s="123">
        <v>7.5409562794441193E-2</v>
      </c>
      <c r="T474" s="123">
        <v>0.54819125445022077</v>
      </c>
      <c r="U474" s="120">
        <v>1.7573098707187715</v>
      </c>
      <c r="V474" s="120">
        <v>1.9344006506069915</v>
      </c>
      <c r="W474" s="94">
        <v>0.82439407680528987</v>
      </c>
      <c r="X474" s="56"/>
      <c r="Y474" s="95">
        <v>473</v>
      </c>
      <c r="Z474" s="120">
        <f>(幕後結果!$AB$2+幕後結果!$AB$4*幕後結果_最佳化!$N1475)*12/3</f>
        <v>-0.92484771589116255</v>
      </c>
      <c r="AA474" s="120">
        <f>(幕後結果!$AC$2+幕後結果!$AC$4*幕後結果_最佳化!$O1475)*12/3</f>
        <v>1.6944201604063418</v>
      </c>
      <c r="AB474" s="120">
        <f>(幕後結果!$AD$2+幕後結果!$AD$4*幕後結果_最佳化!$P1475)*12/3</f>
        <v>-0.30845018289984061</v>
      </c>
      <c r="AC474" s="120">
        <f>(幕後結果!$AE$2+幕後結果!$AE$4*幕後結果_最佳化!$Q1475)*12/3</f>
        <v>-0.34386903844999833</v>
      </c>
      <c r="AD474" s="120">
        <f>(幕後結果!$AF$2+幕後結果!$AF$4*幕後結果_最佳化!$R1475)*12/3</f>
        <v>-1.1578794756566146</v>
      </c>
      <c r="AE474" s="120">
        <f>(幕後結果!$AG$2+幕後結果!$AG$4*幕後結果_最佳化!$S1475)*12/3</f>
        <v>-0.93936688912281507</v>
      </c>
      <c r="AF474" s="120">
        <f>(幕後結果!$AH$2+幕後結果!$AH$4*幕後結果_最佳化!$T1475)*12/3</f>
        <v>0.66930773360244533</v>
      </c>
      <c r="AG474" s="120">
        <f>(幕後結果!$AI$2+幕後結果!$AI$4*幕後結果_最佳化!$U1475)*12/3</f>
        <v>0.24005427757547071</v>
      </c>
      <c r="AH474" s="120">
        <f>(幕後結果!$AJ$2+幕後結果!$AJ$4*幕後結果_最佳化!$V1475)*12/3</f>
        <v>0.77242506238364017</v>
      </c>
      <c r="AI474" s="96">
        <f>(幕後結果!$AK$2+幕後結果!$AK$4*幕後結果_最佳化!$W1475)*12/3</f>
        <v>1.4741922989623346</v>
      </c>
      <c r="AJ474" s="56"/>
      <c r="AK474" s="56"/>
      <c r="AL474" s="56"/>
      <c r="AM474" s="104">
        <v>473</v>
      </c>
      <c r="AN474" s="124">
        <f t="shared" si="92"/>
        <v>0.13144493632135967</v>
      </c>
      <c r="AO474" s="124">
        <f t="shared" si="93"/>
        <v>0.19865998715605174</v>
      </c>
      <c r="AP474" s="124">
        <f t="shared" si="94"/>
        <v>0.15611079164936434</v>
      </c>
      <c r="AQ474" s="124">
        <f t="shared" si="95"/>
        <v>0.18226266092238289</v>
      </c>
      <c r="AR474" s="124">
        <f t="shared" si="96"/>
        <v>9.5205998887661472E-2</v>
      </c>
      <c r="AS474" s="124">
        <f t="shared" si="97"/>
        <v>7.0149553324758661E-3</v>
      </c>
      <c r="AT474" s="124">
        <f t="shared" si="98"/>
        <v>0.15213857886822327</v>
      </c>
      <c r="AU474" s="124">
        <f t="shared" si="99"/>
        <v>1.9641584991957926E-2</v>
      </c>
      <c r="AV474" s="124">
        <f t="shared" si="100"/>
        <v>2.4305140562328045E-2</v>
      </c>
      <c r="AW474" s="124">
        <f t="shared" si="101"/>
        <v>3.3215365308194481E-2</v>
      </c>
      <c r="AX474" s="124">
        <f t="shared" si="102"/>
        <v>0.99999999999999956</v>
      </c>
      <c r="AY474" s="124">
        <f>SUMPRODUCT(AN474:AW474,幕後結果_最佳化!$Z$1005:$AI$1005)</f>
        <v>0.19466078894354677</v>
      </c>
      <c r="AZ474" s="124">
        <f>(SUMPRODUCT(AN474:AW474,MMULT(AN474:AW474,幕後結果!$AB$9:$AK$18)))*252</f>
        <v>9.5579958586759245E-2</v>
      </c>
      <c r="BA474" s="124">
        <f t="shared" si="103"/>
        <v>0.3091600856947081</v>
      </c>
      <c r="BB474" s="119">
        <f t="shared" si="104"/>
        <v>0.4908809253384952</v>
      </c>
      <c r="BC474" s="56"/>
      <c r="BD474" s="56"/>
    </row>
    <row r="475" spans="1:56">
      <c r="A475" s="91">
        <v>474</v>
      </c>
      <c r="B475" s="120">
        <v>2.0718525949354749E-2</v>
      </c>
      <c r="C475" s="120">
        <v>0.50202074388314011</v>
      </c>
      <c r="D475" s="120">
        <v>9.5333805555948725E-2</v>
      </c>
      <c r="E475" s="120">
        <v>0.20074800735133191</v>
      </c>
      <c r="F475" s="120">
        <v>0.32283522225303374</v>
      </c>
      <c r="G475" s="120">
        <v>3.1998494069953365E-2</v>
      </c>
      <c r="H475" s="120">
        <v>3.4501615477763092E-2</v>
      </c>
      <c r="I475" s="120">
        <v>0.73769598096286138</v>
      </c>
      <c r="J475" s="120">
        <v>0.941631351009516</v>
      </c>
      <c r="K475" s="100">
        <v>0.17430899246736509</v>
      </c>
      <c r="L475" s="101"/>
      <c r="M475" s="102">
        <v>474</v>
      </c>
      <c r="N475" s="123">
        <v>-2.0391300292229038</v>
      </c>
      <c r="O475" s="123">
        <v>5.0652754131578302E-3</v>
      </c>
      <c r="P475" s="123">
        <v>-1.308606697361886</v>
      </c>
      <c r="Q475" s="123">
        <v>-0.83895241172512902</v>
      </c>
      <c r="R475" s="123">
        <v>-0.45978514828985351</v>
      </c>
      <c r="S475" s="123">
        <v>-1.8522008405346804</v>
      </c>
      <c r="T475" s="123">
        <v>-1.818398608132979</v>
      </c>
      <c r="U475" s="120">
        <v>0.63625836371657896</v>
      </c>
      <c r="V475" s="120">
        <v>1.568616617697556</v>
      </c>
      <c r="W475" s="94">
        <v>-0.93727331657120594</v>
      </c>
      <c r="X475" s="56"/>
      <c r="Y475" s="95">
        <v>474</v>
      </c>
      <c r="Z475" s="120">
        <f>(幕後結果!$AB$2+幕後結果!$AB$4*幕後結果_最佳化!$N1476)*12/3</f>
        <v>-2.5799730220223203</v>
      </c>
      <c r="AA475" s="120">
        <f>(幕後結果!$AC$2+幕後結果!$AC$4*幕後結果_最佳化!$O1476)*12/3</f>
        <v>8.2775196065932422E-2</v>
      </c>
      <c r="AB475" s="120">
        <f>(幕後結果!$AD$2+幕後結果!$AD$4*幕後結果_最佳化!$P1476)*12/3</f>
        <v>-4.3815231809190323</v>
      </c>
      <c r="AC475" s="120">
        <f>(幕後結果!$AE$2+幕後結果!$AE$4*幕後結果_最佳化!$Q1476)*12/3</f>
        <v>-0.84335323320736</v>
      </c>
      <c r="AD475" s="120">
        <f>(幕後結果!$AF$2+幕後結果!$AF$4*幕後結果_最佳化!$R1476)*12/3</f>
        <v>-1.1293262582266412</v>
      </c>
      <c r="AE475" s="120">
        <f>(幕後結果!$AG$2+幕後結果!$AG$4*幕後結果_最佳化!$S1476)*12/3</f>
        <v>-3.8010766231643807</v>
      </c>
      <c r="AF475" s="120">
        <f>(幕後結果!$AH$2+幕後結果!$AH$4*幕後結果_最佳化!$T1476)*12/3</f>
        <v>-2.4791479478918084</v>
      </c>
      <c r="AG475" s="120">
        <f>(幕後結果!$AI$2+幕後結果!$AI$4*幕後結果_最佳化!$U1476)*12/3</f>
        <v>-0.25654599599839928</v>
      </c>
      <c r="AH475" s="120">
        <f>(幕後結果!$AJ$2+幕後結果!$AJ$4*幕後結果_最佳化!$V1476)*12/3</f>
        <v>-1.600945760637716</v>
      </c>
      <c r="AI475" s="96">
        <f>(幕後結果!$AK$2+幕後結果!$AK$4*幕後結果_最佳化!$W1476)*12/3</f>
        <v>-0.12093111266941159</v>
      </c>
      <c r="AJ475" s="56"/>
      <c r="AK475" s="56"/>
      <c r="AL475" s="56"/>
      <c r="AM475" s="104">
        <v>474</v>
      </c>
      <c r="AN475" s="124">
        <f t="shared" si="92"/>
        <v>2.588773592756571E-2</v>
      </c>
      <c r="AO475" s="124">
        <f t="shared" si="93"/>
        <v>6.6980613003306363E-2</v>
      </c>
      <c r="AP475" s="124">
        <f t="shared" si="94"/>
        <v>0.20952861479888044</v>
      </c>
      <c r="AQ475" s="124">
        <f t="shared" si="95"/>
        <v>3.9976711470565716E-2</v>
      </c>
      <c r="AR475" s="124">
        <f t="shared" si="96"/>
        <v>3.909373978196652E-3</v>
      </c>
      <c r="AS475" s="124">
        <f t="shared" si="97"/>
        <v>0.15457203000520314</v>
      </c>
      <c r="AT475" s="124">
        <f t="shared" si="98"/>
        <v>4.8600623121015069E-2</v>
      </c>
      <c r="AU475" s="124">
        <f t="shared" si="99"/>
        <v>9.7065950293285103E-2</v>
      </c>
      <c r="AV475" s="124">
        <f t="shared" si="100"/>
        <v>0.20304906516422566</v>
      </c>
      <c r="AW475" s="124">
        <f t="shared" si="101"/>
        <v>0.1504292822377562</v>
      </c>
      <c r="AX475" s="124">
        <f t="shared" si="102"/>
        <v>1</v>
      </c>
      <c r="AY475" s="124">
        <f>SUMPRODUCT(AN475:AW475,幕後結果_最佳化!$Z$1005:$AI$1005)</f>
        <v>-0.45414778884027712</v>
      </c>
      <c r="AZ475" s="124">
        <f>(SUMPRODUCT(AN475:AW475,MMULT(AN475:AW475,幕後結果!$AB$9:$AK$18)))*252</f>
        <v>9.3975948122489356E-2</v>
      </c>
      <c r="BA475" s="124">
        <f t="shared" si="103"/>
        <v>0.30655496753843242</v>
      </c>
      <c r="BB475" s="119">
        <f t="shared" si="104"/>
        <v>-1.6213985792872949</v>
      </c>
      <c r="BC475" s="56"/>
      <c r="BD475" s="56"/>
    </row>
    <row r="476" spans="1:56">
      <c r="A476" s="91">
        <v>475</v>
      </c>
      <c r="B476" s="120">
        <v>0.32732118754300377</v>
      </c>
      <c r="C476" s="120">
        <v>0.706164061111062</v>
      </c>
      <c r="D476" s="120">
        <v>0.41379969542104877</v>
      </c>
      <c r="E476" s="120">
        <v>0.58757828901823861</v>
      </c>
      <c r="F476" s="120">
        <v>0.32391035244829136</v>
      </c>
      <c r="G476" s="120">
        <v>0.49773948965346171</v>
      </c>
      <c r="H476" s="120">
        <v>0.46041346939956518</v>
      </c>
      <c r="I476" s="120">
        <v>0.12717783707521035</v>
      </c>
      <c r="J476" s="120">
        <v>0.61344460212023777</v>
      </c>
      <c r="K476" s="100">
        <v>0.95910637015896305</v>
      </c>
      <c r="L476" s="101"/>
      <c r="M476" s="102">
        <v>475</v>
      </c>
      <c r="N476" s="123">
        <v>-0.44732229029723963</v>
      </c>
      <c r="O476" s="123">
        <v>0.54221285911823081</v>
      </c>
      <c r="P476" s="123">
        <v>-0.21778145974016253</v>
      </c>
      <c r="Q476" s="123">
        <v>0.2213198155234524</v>
      </c>
      <c r="R476" s="123">
        <v>-0.45679179351854121</v>
      </c>
      <c r="S476" s="123">
        <v>-5.6662894706875832E-3</v>
      </c>
      <c r="T476" s="123">
        <v>-9.9392120396272196E-2</v>
      </c>
      <c r="U476" s="120">
        <v>-1.1398335001261946</v>
      </c>
      <c r="V476" s="120">
        <v>0.28830824583010711</v>
      </c>
      <c r="W476" s="94">
        <v>1.7404088098814918</v>
      </c>
      <c r="X476" s="56"/>
      <c r="Y476" s="95">
        <v>475</v>
      </c>
      <c r="Z476" s="120">
        <f>(幕後結果!$AB$2+幕後結果!$AB$4*幕後結果_最佳化!$N1477)*12/3</f>
        <v>-0.60366349199187019</v>
      </c>
      <c r="AA476" s="120">
        <f>(幕後結果!$AC$2+幕後結果!$AC$4*幕後結果_最佳化!$O1477)*12/3</f>
        <v>1.686535778022108</v>
      </c>
      <c r="AB476" s="120">
        <f>(幕後結果!$AD$2+幕後結果!$AD$4*幕後結果_最佳化!$P1477)*12/3</f>
        <v>-1.2914903338283377</v>
      </c>
      <c r="AC476" s="120">
        <f>(幕後結果!$AE$2+幕後結果!$AE$4*幕後結果_最佳化!$Q1477)*12/3</f>
        <v>0.52321037667459014</v>
      </c>
      <c r="AD476" s="120">
        <f>(幕後結果!$AF$2+幕後結果!$AF$4*幕後結果_最佳化!$R1477)*12/3</f>
        <v>-0.7040026599825383</v>
      </c>
      <c r="AE476" s="120">
        <f>(幕後結果!$AG$2+幕後結果!$AG$4*幕後結果_最佳化!$S1477)*12/3</f>
        <v>-1.0915124162525598</v>
      </c>
      <c r="AF476" s="120">
        <f>(幕後結果!$AH$2+幕後結果!$AH$4*幕後結果_最佳化!$T1477)*12/3</f>
        <v>0.33904203841019448</v>
      </c>
      <c r="AG476" s="120">
        <f>(幕後結果!$AI$2+幕後結果!$AI$4*幕後結果_最佳化!$U1477)*12/3</f>
        <v>-0.74285330439232178</v>
      </c>
      <c r="AH476" s="120">
        <f>(幕後結果!$AJ$2+幕後結果!$AJ$4*幕後結果_最佳化!$V1477)*12/3</f>
        <v>-1.9159689822026271</v>
      </c>
      <c r="AI476" s="96">
        <f>(幕後結果!$AK$2+幕後結果!$AK$4*幕後結果_最佳化!$W1477)*12/3</f>
        <v>1.0916349251097874</v>
      </c>
      <c r="AJ476" s="56"/>
      <c r="AK476" s="56"/>
      <c r="AL476" s="56"/>
      <c r="AM476" s="104">
        <v>475</v>
      </c>
      <c r="AN476" s="124">
        <f t="shared" si="92"/>
        <v>0.14364638398600069</v>
      </c>
      <c r="AO476" s="124">
        <f t="shared" si="93"/>
        <v>0.10559088512789939</v>
      </c>
      <c r="AP476" s="124">
        <f t="shared" si="94"/>
        <v>7.8267055324937482E-2</v>
      </c>
      <c r="AQ476" s="124">
        <f t="shared" si="95"/>
        <v>8.8924529058443447E-2</v>
      </c>
      <c r="AR476" s="124">
        <f t="shared" si="96"/>
        <v>0.13685142733666078</v>
      </c>
      <c r="AS476" s="124">
        <f t="shared" si="97"/>
        <v>0.14955927109804923</v>
      </c>
      <c r="AT476" s="124">
        <f t="shared" si="98"/>
        <v>8.5714324870764413E-2</v>
      </c>
      <c r="AU476" s="124">
        <f t="shared" si="99"/>
        <v>5.0738058416390605E-2</v>
      </c>
      <c r="AV476" s="124">
        <f t="shared" si="100"/>
        <v>0.14932877590180149</v>
      </c>
      <c r="AW476" s="124">
        <f t="shared" si="101"/>
        <v>1.1379288879052266E-2</v>
      </c>
      <c r="AX476" s="124">
        <f t="shared" si="102"/>
        <v>0.99999999999999989</v>
      </c>
      <c r="AY476" s="124">
        <f>SUMPRODUCT(AN476:AW476,幕後結果_最佳化!$Z$1005:$AI$1005)</f>
        <v>-0.31472071161873061</v>
      </c>
      <c r="AZ476" s="124">
        <f>(SUMPRODUCT(AN476:AW476,MMULT(AN476:AW476,幕後結果!$AB$9:$AK$18)))*252</f>
        <v>8.1059109740033886E-2</v>
      </c>
      <c r="BA476" s="124">
        <f t="shared" si="103"/>
        <v>0.28470881570480722</v>
      </c>
      <c r="BB476" s="119">
        <f t="shared" si="104"/>
        <v>-1.256092863627799</v>
      </c>
      <c r="BC476" s="56"/>
      <c r="BD476" s="56"/>
    </row>
    <row r="477" spans="1:56">
      <c r="A477" s="91">
        <v>476</v>
      </c>
      <c r="B477" s="120">
        <v>0.9190661371218678</v>
      </c>
      <c r="C477" s="120">
        <v>0.87113268011985312</v>
      </c>
      <c r="D477" s="120">
        <v>0.30513004090843321</v>
      </c>
      <c r="E477" s="120">
        <v>0.72089659121183414</v>
      </c>
      <c r="F477" s="120">
        <v>0.35408135644458372</v>
      </c>
      <c r="G477" s="120">
        <v>0.61047524557213029</v>
      </c>
      <c r="H477" s="120">
        <v>2.2044213542278923E-2</v>
      </c>
      <c r="I477" s="120">
        <v>0.93711989280064656</v>
      </c>
      <c r="J477" s="120">
        <v>0.5290773976753369</v>
      </c>
      <c r="K477" s="100">
        <v>0.55399841596950727</v>
      </c>
      <c r="L477" s="101"/>
      <c r="M477" s="102">
        <v>476</v>
      </c>
      <c r="N477" s="123">
        <v>1.3988174711869035</v>
      </c>
      <c r="O477" s="123">
        <v>1.1317616857930997</v>
      </c>
      <c r="P477" s="123">
        <v>-0.50970224233286965</v>
      </c>
      <c r="Q477" s="123">
        <v>0.5855070649005889</v>
      </c>
      <c r="R477" s="123">
        <v>-0.37432476024179323</v>
      </c>
      <c r="S477" s="123">
        <v>0.28055790206479542</v>
      </c>
      <c r="T477" s="123">
        <v>-2.0132491294488175</v>
      </c>
      <c r="U477" s="120">
        <v>1.5310371378642367</v>
      </c>
      <c r="V477" s="120">
        <v>7.2950880922662803E-2</v>
      </c>
      <c r="W477" s="94">
        <v>0.13576992396048668</v>
      </c>
      <c r="X477" s="56"/>
      <c r="Y477" s="95">
        <v>476</v>
      </c>
      <c r="Z477" s="120">
        <f>(幕後結果!$AB$2+幕後結果!$AB$4*幕後結果_最佳化!$N1478)*12/3</f>
        <v>1.6884120615870524</v>
      </c>
      <c r="AA477" s="120">
        <f>(幕後結果!$AC$2+幕後結果!$AC$4*幕後結果_最佳化!$O1478)*12/3</f>
        <v>3.5120220686951242</v>
      </c>
      <c r="AB477" s="120">
        <f>(幕後結果!$AD$2+幕後結果!$AD$4*幕後結果_最佳化!$P1478)*12/3</f>
        <v>0.64973457584865368</v>
      </c>
      <c r="AC477" s="120">
        <f>(幕後結果!$AE$2+幕後結果!$AE$4*幕後結果_最佳化!$Q1478)*12/3</f>
        <v>1.4011831449522003</v>
      </c>
      <c r="AD477" s="120">
        <f>(幕後結果!$AF$2+幕後結果!$AF$4*幕後結果_最佳化!$R1478)*12/3</f>
        <v>-0.32920014679612331</v>
      </c>
      <c r="AE477" s="120">
        <f>(幕後結果!$AG$2+幕後結果!$AG$4*幕後結果_最佳化!$S1478)*12/3</f>
        <v>-3.8063511218147883E-2</v>
      </c>
      <c r="AF477" s="120">
        <f>(幕後結果!$AH$2+幕後結果!$AH$4*幕後結果_最佳化!$T1478)*12/3</f>
        <v>-0.49339149592006998</v>
      </c>
      <c r="AG477" s="120">
        <f>(幕後結果!$AI$2+幕後結果!$AI$4*幕後結果_最佳化!$U1478)*12/3</f>
        <v>0.4174006805558525</v>
      </c>
      <c r="AH477" s="120">
        <f>(幕後結果!$AJ$2+幕後結果!$AJ$4*幕後結果_最佳化!$V1478)*12/3</f>
        <v>-1.2986672192561814</v>
      </c>
      <c r="AI477" s="96">
        <f>(幕後結果!$AK$2+幕後結果!$AK$4*幕後結果_最佳化!$W1478)*12/3</f>
        <v>1.0373456523055125</v>
      </c>
      <c r="AJ477" s="56"/>
      <c r="AK477" s="56"/>
      <c r="AL477" s="56"/>
      <c r="AM477" s="104">
        <v>476</v>
      </c>
      <c r="AN477" s="124">
        <f t="shared" si="92"/>
        <v>1.8832462156701511E-2</v>
      </c>
      <c r="AO477" s="124">
        <f t="shared" si="93"/>
        <v>0.14890418155728588</v>
      </c>
      <c r="AP477" s="124">
        <f t="shared" si="94"/>
        <v>3.9421634529948402E-2</v>
      </c>
      <c r="AQ477" s="124">
        <f t="shared" si="95"/>
        <v>0.18815190086179126</v>
      </c>
      <c r="AR477" s="124">
        <f t="shared" si="96"/>
        <v>0.18143252456028316</v>
      </c>
      <c r="AS477" s="124">
        <f t="shared" si="97"/>
        <v>0.13229857073037893</v>
      </c>
      <c r="AT477" s="124">
        <f t="shared" si="98"/>
        <v>5.5357775228379669E-3</v>
      </c>
      <c r="AU477" s="124">
        <f t="shared" si="99"/>
        <v>0.1330298344080556</v>
      </c>
      <c r="AV477" s="124">
        <f t="shared" si="100"/>
        <v>0.1237468161808426</v>
      </c>
      <c r="AW477" s="124">
        <f t="shared" si="101"/>
        <v>2.8646297491874858E-2</v>
      </c>
      <c r="AX477" s="124">
        <f t="shared" si="102"/>
        <v>1.0000000000000002</v>
      </c>
      <c r="AY477" s="124">
        <f>SUMPRODUCT(AN477:AW477,幕後結果_最佳化!$Z$1005:$AI$1005)</f>
        <v>-0.17639529009381069</v>
      </c>
      <c r="AZ477" s="124">
        <f>(SUMPRODUCT(AN477:AW477,MMULT(AN477:AW477,幕後結果!$AB$9:$AK$18)))*252</f>
        <v>5.5141532146098023E-2</v>
      </c>
      <c r="BA477" s="124">
        <f t="shared" si="103"/>
        <v>0.23482234166726559</v>
      </c>
      <c r="BB477" s="119">
        <f t="shared" si="104"/>
        <v>-0.93387745193574401</v>
      </c>
      <c r="BC477" s="56"/>
      <c r="BD477" s="56"/>
    </row>
    <row r="478" spans="1:56">
      <c r="A478" s="91">
        <v>477</v>
      </c>
      <c r="B478" s="120">
        <v>0.29555790067768917</v>
      </c>
      <c r="C478" s="120">
        <v>0.40641013868934461</v>
      </c>
      <c r="D478" s="120">
        <v>0.55703797748930461</v>
      </c>
      <c r="E478" s="120">
        <v>0.98779375342197784</v>
      </c>
      <c r="F478" s="120">
        <v>0.867524633075764</v>
      </c>
      <c r="G478" s="120">
        <v>0.47161953968303005</v>
      </c>
      <c r="H478" s="120">
        <v>5.3654561009909285E-2</v>
      </c>
      <c r="I478" s="120">
        <v>0.16122472222491191</v>
      </c>
      <c r="J478" s="120">
        <v>0.24661011646443587</v>
      </c>
      <c r="K478" s="100">
        <v>0.31459240795739074</v>
      </c>
      <c r="L478" s="101"/>
      <c r="M478" s="102">
        <v>477</v>
      </c>
      <c r="N478" s="123">
        <v>-0.53721979216326554</v>
      </c>
      <c r="O478" s="123">
        <v>-0.23678926843801817</v>
      </c>
      <c r="P478" s="123">
        <v>0.14346361494817206</v>
      </c>
      <c r="Q478" s="123">
        <v>2.2505746081468656</v>
      </c>
      <c r="R478" s="123">
        <v>1.1147659441127464</v>
      </c>
      <c r="S478" s="123">
        <v>-7.1199374331332332E-2</v>
      </c>
      <c r="T478" s="123">
        <v>-1.6104065939070669</v>
      </c>
      <c r="U478" s="120">
        <v>-0.98943686667337039</v>
      </c>
      <c r="V478" s="120">
        <v>-0.68519602331697238</v>
      </c>
      <c r="W478" s="94">
        <v>-0.48287454627575133</v>
      </c>
      <c r="X478" s="56"/>
      <c r="Y478" s="95">
        <v>477</v>
      </c>
      <c r="Z478" s="120">
        <f>(幕後結果!$AB$2+幕後結果!$AB$4*幕後結果_最佳化!$N1479)*12/3</f>
        <v>-0.71527577111275598</v>
      </c>
      <c r="AA478" s="120">
        <f>(幕後結果!$AC$2+幕後結果!$AC$4*幕後結果_最佳化!$O1479)*12/3</f>
        <v>0.82278464711473698</v>
      </c>
      <c r="AB478" s="120">
        <f>(幕後結果!$AD$2+幕後結果!$AD$4*幕後結果_最佳化!$P1479)*12/3</f>
        <v>-1.3333438631496299</v>
      </c>
      <c r="AC478" s="120">
        <f>(幕後結果!$AE$2+幕後結果!$AE$4*幕後結果_最佳化!$Q1479)*12/3</f>
        <v>2.2589164513989797</v>
      </c>
      <c r="AD478" s="120">
        <f>(幕後結果!$AF$2+幕後結果!$AF$4*幕後結果_最佳化!$R1479)*12/3</f>
        <v>0.54569449971436113</v>
      </c>
      <c r="AE478" s="120">
        <f>(幕後結果!$AG$2+幕後結果!$AG$4*幕後結果_最佳化!$S1479)*12/3</f>
        <v>-1.0530034211665078</v>
      </c>
      <c r="AF478" s="120">
        <f>(幕後結果!$AH$2+幕後結果!$AH$4*幕後結果_最佳化!$T1479)*12/3</f>
        <v>-0.38098056113040896</v>
      </c>
      <c r="AG478" s="120">
        <f>(幕後結果!$AI$2+幕後結果!$AI$4*幕後結果_最佳化!$U1479)*12/3</f>
        <v>-0.2879637968836643</v>
      </c>
      <c r="AH478" s="120">
        <f>(幕後結果!$AJ$2+幕後結果!$AJ$4*幕後結果_最佳化!$V1479)*12/3</f>
        <v>-2.4370420646104227</v>
      </c>
      <c r="AI478" s="96">
        <f>(幕後結果!$AK$2+幕後結果!$AK$4*幕後結果_最佳化!$W1479)*12/3</f>
        <v>0.31084489885057537</v>
      </c>
      <c r="AJ478" s="56"/>
      <c r="AK478" s="56"/>
      <c r="AL478" s="56"/>
      <c r="AM478" s="104">
        <v>477</v>
      </c>
      <c r="AN478" s="124">
        <f t="shared" si="92"/>
        <v>0.1869642805612306</v>
      </c>
      <c r="AO478" s="124">
        <f t="shared" si="93"/>
        <v>5.0395717485082751E-2</v>
      </c>
      <c r="AP478" s="124">
        <f t="shared" si="94"/>
        <v>0.10822560146534381</v>
      </c>
      <c r="AQ478" s="124">
        <f t="shared" si="95"/>
        <v>0.21736173713148263</v>
      </c>
      <c r="AR478" s="124">
        <f t="shared" si="96"/>
        <v>1.0644646552696218E-2</v>
      </c>
      <c r="AS478" s="124">
        <f t="shared" si="97"/>
        <v>3.4714191201116427E-2</v>
      </c>
      <c r="AT478" s="124">
        <f t="shared" si="98"/>
        <v>9.2256366693973524E-2</v>
      </c>
      <c r="AU478" s="124">
        <f t="shared" si="99"/>
        <v>0.12588957704564163</v>
      </c>
      <c r="AV478" s="124">
        <f t="shared" si="100"/>
        <v>8.0618234302759245E-2</v>
      </c>
      <c r="AW478" s="124">
        <f t="shared" si="101"/>
        <v>9.2929647560673234E-2</v>
      </c>
      <c r="AX478" s="124">
        <f t="shared" si="102"/>
        <v>1</v>
      </c>
      <c r="AY478" s="124">
        <f>SUMPRODUCT(AN478:AW478,幕後結果_最佳化!$Z$1005:$AI$1005)</f>
        <v>-5.2799142847568925E-2</v>
      </c>
      <c r="AZ478" s="124">
        <f>(SUMPRODUCT(AN478:AW478,MMULT(AN478:AW478,幕後結果!$AB$9:$AK$18)))*252</f>
        <v>7.1762934778811668E-2</v>
      </c>
      <c r="BA478" s="124">
        <f t="shared" si="103"/>
        <v>0.26788604812272637</v>
      </c>
      <c r="BB478" s="119">
        <f t="shared" si="104"/>
        <v>-0.35723824931609116</v>
      </c>
      <c r="BC478" s="56"/>
      <c r="BD478" s="56"/>
    </row>
    <row r="479" spans="1:56">
      <c r="A479" s="91">
        <v>478</v>
      </c>
      <c r="B479" s="120">
        <v>0.96659725195540513</v>
      </c>
      <c r="C479" s="120">
        <v>0.75367191715309634</v>
      </c>
      <c r="D479" s="120">
        <v>0.43844078639988093</v>
      </c>
      <c r="E479" s="120">
        <v>0.13460400208082013</v>
      </c>
      <c r="F479" s="120">
        <v>0.48079779859728666</v>
      </c>
      <c r="G479" s="120">
        <v>4.1767350756641397E-2</v>
      </c>
      <c r="H479" s="120">
        <v>0.95891762859342444</v>
      </c>
      <c r="I479" s="120">
        <v>0.94714277243946898</v>
      </c>
      <c r="J479" s="120">
        <v>0.41431886717784749</v>
      </c>
      <c r="K479" s="100">
        <v>7.670213992918562E-3</v>
      </c>
      <c r="L479" s="101"/>
      <c r="M479" s="102">
        <v>478</v>
      </c>
      <c r="N479" s="123">
        <v>1.8329803315908668</v>
      </c>
      <c r="O479" s="123">
        <v>0.68609030257830483</v>
      </c>
      <c r="P479" s="123">
        <v>-0.15492356874652916</v>
      </c>
      <c r="Q479" s="123">
        <v>-1.1048882736601859</v>
      </c>
      <c r="R479" s="123">
        <v>-4.8151381443795466E-2</v>
      </c>
      <c r="S479" s="123">
        <v>-1.7305351794536294</v>
      </c>
      <c r="T479" s="123">
        <v>1.7382615233272565</v>
      </c>
      <c r="U479" s="120">
        <v>1.6177594188532156</v>
      </c>
      <c r="V479" s="120">
        <v>-0.2164490520376525</v>
      </c>
      <c r="W479" s="94">
        <v>-2.4242408443139887</v>
      </c>
      <c r="X479" s="56"/>
      <c r="Y479" s="95">
        <v>478</v>
      </c>
      <c r="Z479" s="120">
        <f>(幕後結果!$AB$2+幕後結果!$AB$4*幕後結果_最佳化!$N1480)*12/3</f>
        <v>2.2274471332350503</v>
      </c>
      <c r="AA479" s="120">
        <f>(幕後結果!$AC$2+幕後結果!$AC$4*幕後結果_最佳化!$O1480)*12/3</f>
        <v>3.3378792215200144</v>
      </c>
      <c r="AB479" s="120">
        <f>(幕後結果!$AD$2+幕後結果!$AD$4*幕後結果_最佳化!$P1480)*12/3</f>
        <v>1.3074993795162497</v>
      </c>
      <c r="AC479" s="120">
        <f>(幕後結果!$AE$2+幕後結果!$AE$4*幕後結果_最佳化!$Q1480)*12/3</f>
        <v>5.1512625115199551E-2</v>
      </c>
      <c r="AD479" s="120">
        <f>(幕後結果!$AF$2+幕後結果!$AF$4*幕後結果_最佳化!$R1480)*12/3</f>
        <v>-0.46846089350498715</v>
      </c>
      <c r="AE479" s="120">
        <f>(幕後結果!$AG$2+幕後結果!$AG$4*幕後結果_最佳化!$S1480)*12/3</f>
        <v>-1.7581355634545026</v>
      </c>
      <c r="AF479" s="120">
        <f>(幕後結果!$AH$2+幕後結果!$AH$4*幕後結果_最佳化!$T1480)*12/3</f>
        <v>1.8893973427782129</v>
      </c>
      <c r="AG479" s="120">
        <f>(幕後結果!$AI$2+幕後結果!$AI$4*幕後結果_最佳化!$U1480)*12/3</f>
        <v>5.1111660627681299E-2</v>
      </c>
      <c r="AH479" s="120">
        <f>(幕後結果!$AJ$2+幕後結果!$AJ$4*幕後結果_最佳化!$V1480)*12/3</f>
        <v>-1.6332863687884733</v>
      </c>
      <c r="AI479" s="96">
        <f>(幕後結果!$AK$2+幕後結果!$AK$4*幕後結果_最佳化!$W1480)*12/3</f>
        <v>0.26636136102205227</v>
      </c>
      <c r="AJ479" s="56"/>
      <c r="AK479" s="56"/>
      <c r="AL479" s="56"/>
      <c r="AM479" s="104">
        <v>478</v>
      </c>
      <c r="AN479" s="124">
        <f t="shared" si="92"/>
        <v>9.8073772855372346E-2</v>
      </c>
      <c r="AO479" s="124">
        <f t="shared" si="93"/>
        <v>8.5399236655091304E-2</v>
      </c>
      <c r="AP479" s="124">
        <f t="shared" si="94"/>
        <v>0.14521959843375756</v>
      </c>
      <c r="AQ479" s="124">
        <f t="shared" si="95"/>
        <v>2.8939737500588138E-4</v>
      </c>
      <c r="AR479" s="124">
        <f t="shared" si="96"/>
        <v>8.9988552242044759E-2</v>
      </c>
      <c r="AS479" s="124">
        <f t="shared" si="97"/>
        <v>0.23817242871570307</v>
      </c>
      <c r="AT479" s="124">
        <f t="shared" si="98"/>
        <v>0.13626166713300836</v>
      </c>
      <c r="AU479" s="124">
        <f t="shared" si="99"/>
        <v>2.1298826021229525E-2</v>
      </c>
      <c r="AV479" s="124">
        <f t="shared" si="100"/>
        <v>2.4963004655460475E-2</v>
      </c>
      <c r="AW479" s="124">
        <f t="shared" si="101"/>
        <v>0.16033351591332673</v>
      </c>
      <c r="AX479" s="124">
        <f t="shared" si="102"/>
        <v>1</v>
      </c>
      <c r="AY479" s="124">
        <f>SUMPRODUCT(AN479:AW479,幕後結果_最佳化!$Z$1005:$AI$1005)</f>
        <v>-0.15526046014196512</v>
      </c>
      <c r="AZ479" s="124">
        <f>(SUMPRODUCT(AN479:AW479,MMULT(AN479:AW479,幕後結果!$AB$9:$AK$18)))*252</f>
        <v>8.3882058729524422E-2</v>
      </c>
      <c r="BA479" s="124">
        <f t="shared" si="103"/>
        <v>0.28962399543118733</v>
      </c>
      <c r="BB479" s="119">
        <f t="shared" si="104"/>
        <v>-0.68419904175048463</v>
      </c>
      <c r="BC479" s="56"/>
      <c r="BD479" s="56"/>
    </row>
    <row r="480" spans="1:56">
      <c r="A480" s="91">
        <v>479</v>
      </c>
      <c r="B480" s="120">
        <v>0.32093022321069742</v>
      </c>
      <c r="C480" s="120">
        <v>0.99472936660903888</v>
      </c>
      <c r="D480" s="120">
        <v>0.11093489158209202</v>
      </c>
      <c r="E480" s="120">
        <v>7.0745485940135744E-2</v>
      </c>
      <c r="F480" s="120">
        <v>0.89350745782845742</v>
      </c>
      <c r="G480" s="120">
        <v>0.91493076789234817</v>
      </c>
      <c r="H480" s="120">
        <v>0.46515826858254972</v>
      </c>
      <c r="I480" s="120">
        <v>0.35706133813307805</v>
      </c>
      <c r="J480" s="120">
        <v>0.81155763148170301</v>
      </c>
      <c r="K480" s="100">
        <v>0.38461775626018135</v>
      </c>
      <c r="L480" s="101"/>
      <c r="M480" s="102">
        <v>479</v>
      </c>
      <c r="N480" s="123">
        <v>-0.46509916152196162</v>
      </c>
      <c r="O480" s="123">
        <v>2.5575491252563101</v>
      </c>
      <c r="P480" s="123">
        <v>-1.2215713111463065</v>
      </c>
      <c r="Q480" s="123">
        <v>-1.4702613968295051</v>
      </c>
      <c r="R480" s="123">
        <v>1.2453990989836277</v>
      </c>
      <c r="S480" s="123">
        <v>1.3717590334480387</v>
      </c>
      <c r="T480" s="123">
        <v>-8.7446590701136973E-2</v>
      </c>
      <c r="U480" s="120">
        <v>-0.36632486678612192</v>
      </c>
      <c r="V480" s="120">
        <v>0.88365081865016759</v>
      </c>
      <c r="W480" s="94">
        <v>-0.29337502586641967</v>
      </c>
      <c r="X480" s="56"/>
      <c r="Y480" s="95">
        <v>479</v>
      </c>
      <c r="Z480" s="120">
        <f>(幕後結果!$AB$2+幕後結果!$AB$4*幕後結果_最佳化!$N1481)*12/3</f>
        <v>-0.62573437351632721</v>
      </c>
      <c r="AA480" s="120">
        <f>(幕後結果!$AC$2+幕後結果!$AC$4*幕後結果_最佳化!$O1481)*12/3</f>
        <v>3.7561404783687196</v>
      </c>
      <c r="AB480" s="120">
        <f>(幕後結果!$AD$2+幕後結果!$AD$4*幕後結果_最佳化!$P1481)*12/3</f>
        <v>-1.5272044080485478</v>
      </c>
      <c r="AC480" s="120">
        <f>(幕後結果!$AE$2+幕後結果!$AE$4*幕後結果_最佳化!$Q1481)*12/3</f>
        <v>-0.94008929761752447</v>
      </c>
      <c r="AD480" s="120">
        <f>(幕後結果!$AF$2+幕後結果!$AF$4*幕後結果_最佳化!$R1481)*12/3</f>
        <v>0.23590015670648032</v>
      </c>
      <c r="AE480" s="120">
        <f>(幕後結果!$AG$2+幕後結果!$AG$4*幕後結果_最佳化!$S1481)*12/3</f>
        <v>0.91844605636156285</v>
      </c>
      <c r="AF480" s="120">
        <f>(幕後結果!$AH$2+幕後結果!$AH$4*幕後結果_最佳化!$T1481)*12/3</f>
        <v>0.62824153050049292</v>
      </c>
      <c r="AG480" s="120">
        <f>(幕後結果!$AI$2+幕後結果!$AI$4*幕後結果_最佳化!$U1481)*12/3</f>
        <v>-0.24192522410360828</v>
      </c>
      <c r="AH480" s="120">
        <f>(幕後結果!$AJ$2+幕後結果!$AJ$4*幕後結果_最佳化!$V1481)*12/3</f>
        <v>-0.90822535322954234</v>
      </c>
      <c r="AI480" s="96">
        <f>(幕後結果!$AK$2+幕後結果!$AK$4*幕後結果_最佳化!$W1481)*12/3</f>
        <v>0.75379820255588958</v>
      </c>
      <c r="AJ480" s="56"/>
      <c r="AK480" s="56"/>
      <c r="AL480" s="56"/>
      <c r="AM480" s="104">
        <v>479</v>
      </c>
      <c r="AN480" s="124">
        <f t="shared" si="92"/>
        <v>0.18192312189833051</v>
      </c>
      <c r="AO480" s="124">
        <f t="shared" si="93"/>
        <v>0.16985834134001618</v>
      </c>
      <c r="AP480" s="124">
        <f t="shared" si="94"/>
        <v>3.2676050996893365E-2</v>
      </c>
      <c r="AQ480" s="124">
        <f t="shared" si="95"/>
        <v>4.1182271366560261E-2</v>
      </c>
      <c r="AR480" s="124">
        <f t="shared" si="96"/>
        <v>9.3666393195048395E-2</v>
      </c>
      <c r="AS480" s="124">
        <f t="shared" si="97"/>
        <v>5.9313420628401829E-2</v>
      </c>
      <c r="AT480" s="124">
        <f t="shared" si="98"/>
        <v>8.9403215336776157E-2</v>
      </c>
      <c r="AU480" s="124">
        <f t="shared" si="99"/>
        <v>0.16046282495596634</v>
      </c>
      <c r="AV480" s="124">
        <f t="shared" si="100"/>
        <v>0.10905723535183195</v>
      </c>
      <c r="AW480" s="124">
        <f t="shared" si="101"/>
        <v>6.2457124930174961E-2</v>
      </c>
      <c r="AX480" s="124">
        <f t="shared" si="102"/>
        <v>1</v>
      </c>
      <c r="AY480" s="124">
        <f>SUMPRODUCT(AN480:AW480,幕後結果_最佳化!$Z$1005:$AI$1005)</f>
        <v>-4.1901722557509652E-2</v>
      </c>
      <c r="AZ480" s="124">
        <f>(SUMPRODUCT(AN480:AW480,MMULT(AN480:AW480,幕後結果!$AB$9:$AK$18)))*252</f>
        <v>6.5908535140488986E-2</v>
      </c>
      <c r="BA480" s="124">
        <f t="shared" si="103"/>
        <v>0.25672657661506137</v>
      </c>
      <c r="BB480" s="119">
        <f t="shared" si="104"/>
        <v>-0.3303192200652536</v>
      </c>
      <c r="BC480" s="56"/>
      <c r="BD480" s="56"/>
    </row>
    <row r="481" spans="1:56">
      <c r="A481" s="91">
        <v>480</v>
      </c>
      <c r="B481" s="120">
        <v>0.15697766961199022</v>
      </c>
      <c r="C481" s="120">
        <v>0.17256709344595667</v>
      </c>
      <c r="D481" s="120">
        <v>0.60740211191370852</v>
      </c>
      <c r="E481" s="120">
        <v>0.77929203862895124</v>
      </c>
      <c r="F481" s="120">
        <v>0.26024621724825336</v>
      </c>
      <c r="G481" s="120">
        <v>0.86053784934853406</v>
      </c>
      <c r="H481" s="120">
        <v>0.85552654755125723</v>
      </c>
      <c r="I481" s="120">
        <v>0.84204007103331691</v>
      </c>
      <c r="J481" s="120">
        <v>0.65616325072529835</v>
      </c>
      <c r="K481" s="100">
        <v>0.60460783022656139</v>
      </c>
      <c r="L481" s="101"/>
      <c r="M481" s="102">
        <v>480</v>
      </c>
      <c r="N481" s="123">
        <v>-1.0069572064823022</v>
      </c>
      <c r="O481" s="123">
        <v>-0.94406939650066446</v>
      </c>
      <c r="P481" s="123">
        <v>0.27255439022199718</v>
      </c>
      <c r="Q481" s="123">
        <v>0.76980441103806208</v>
      </c>
      <c r="R481" s="123">
        <v>-0.64258651646251852</v>
      </c>
      <c r="S481" s="123">
        <v>1.0827389701704482</v>
      </c>
      <c r="T481" s="123">
        <v>1.0604346513858658</v>
      </c>
      <c r="U481" s="120">
        <v>1.0028777319480957</v>
      </c>
      <c r="V481" s="120">
        <v>0.40201430499121549</v>
      </c>
      <c r="W481" s="94">
        <v>0.26529224317794348</v>
      </c>
      <c r="X481" s="56"/>
      <c r="Y481" s="95">
        <v>480</v>
      </c>
      <c r="Z481" s="120">
        <f>(幕後結果!$AB$2+幕後結果!$AB$4*幕後結果_最佳化!$N1482)*12/3</f>
        <v>-1.2984784442930799</v>
      </c>
      <c r="AA481" s="120">
        <f>(幕後結果!$AC$2+幕後結果!$AC$4*幕後結果_最佳化!$O1482)*12/3</f>
        <v>-0.2172167349256604</v>
      </c>
      <c r="AB481" s="120">
        <f>(幕後結果!$AD$2+幕後結果!$AD$4*幕後結果_最佳化!$P1482)*12/3</f>
        <v>-2.0004317555366882</v>
      </c>
      <c r="AC481" s="120">
        <f>(幕後結果!$AE$2+幕後結果!$AE$4*幕後結果_最佳化!$Q1482)*12/3</f>
        <v>0.82832259449832135</v>
      </c>
      <c r="AD481" s="120">
        <f>(幕後結果!$AF$2+幕後結果!$AF$4*幕後結果_最佳化!$R1482)*12/3</f>
        <v>-0.93931727300699785</v>
      </c>
      <c r="AE481" s="120">
        <f>(幕後結果!$AG$2+幕後結果!$AG$4*幕後結果_最佳化!$S1482)*12/3</f>
        <v>-0.40090951371354383</v>
      </c>
      <c r="AF481" s="120">
        <f>(幕後結果!$AH$2+幕後結果!$AH$4*幕後結果_最佳化!$T1482)*12/3</f>
        <v>1.2843221109340031</v>
      </c>
      <c r="AG481" s="120">
        <f>(幕後結果!$AI$2+幕後結果!$AI$4*幕後結果_最佳化!$U1482)*12/3</f>
        <v>8.3639520629682773E-2</v>
      </c>
      <c r="AH481" s="120">
        <f>(幕後結果!$AJ$2+幕後結果!$AJ$4*幕後結果_最佳化!$V1482)*12/3</f>
        <v>-0.91192857423363616</v>
      </c>
      <c r="AI481" s="96">
        <f>(幕後結果!$AK$2+幕後結果!$AK$4*幕後結果_最佳化!$W1482)*12/3</f>
        <v>0.89022369842548699</v>
      </c>
      <c r="AJ481" s="56"/>
      <c r="AK481" s="56"/>
      <c r="AL481" s="56"/>
      <c r="AM481" s="104">
        <v>480</v>
      </c>
      <c r="AN481" s="124">
        <f t="shared" si="92"/>
        <v>0.13525446837271268</v>
      </c>
      <c r="AO481" s="124">
        <f t="shared" si="93"/>
        <v>0.17569045000370648</v>
      </c>
      <c r="AP481" s="124">
        <f t="shared" si="94"/>
        <v>0.10578629852059669</v>
      </c>
      <c r="AQ481" s="124">
        <f t="shared" si="95"/>
        <v>3.4530206988870348E-3</v>
      </c>
      <c r="AR481" s="124">
        <f t="shared" si="96"/>
        <v>9.346042789294462E-2</v>
      </c>
      <c r="AS481" s="124">
        <f t="shared" si="97"/>
        <v>0.16664064272273621</v>
      </c>
      <c r="AT481" s="124">
        <f t="shared" si="98"/>
        <v>8.8248423012413188E-2</v>
      </c>
      <c r="AU481" s="124">
        <f t="shared" si="99"/>
        <v>4.1435246342873371E-2</v>
      </c>
      <c r="AV481" s="124">
        <f t="shared" si="100"/>
        <v>0.13156295471282847</v>
      </c>
      <c r="AW481" s="124">
        <f t="shared" si="101"/>
        <v>5.8468067720301255E-2</v>
      </c>
      <c r="AX481" s="124">
        <f t="shared" si="102"/>
        <v>0.99999999999999989</v>
      </c>
      <c r="AY481" s="124">
        <f>SUMPRODUCT(AN481:AW481,幕後結果_最佳化!$Z$1005:$AI$1005)</f>
        <v>-0.2087792831468287</v>
      </c>
      <c r="AZ481" s="124">
        <f>(SUMPRODUCT(AN481:AW481,MMULT(AN481:AW481,幕後結果!$AB$9:$AK$18)))*252</f>
        <v>9.2927738427141429E-2</v>
      </c>
      <c r="BA481" s="124">
        <f t="shared" si="103"/>
        <v>0.30484051310011506</v>
      </c>
      <c r="BB481" s="119">
        <f t="shared" si="104"/>
        <v>-0.82560969533656681</v>
      </c>
      <c r="BC481" s="56"/>
      <c r="BD481" s="56"/>
    </row>
    <row r="482" spans="1:56">
      <c r="A482" s="91">
        <v>481</v>
      </c>
      <c r="B482" s="120">
        <v>0.70484958135041076</v>
      </c>
      <c r="C482" s="120">
        <v>7.2462842958308293E-2</v>
      </c>
      <c r="D482" s="120">
        <v>0.49247480080651829</v>
      </c>
      <c r="E482" s="120">
        <v>0.28566152575864812</v>
      </c>
      <c r="F482" s="120">
        <v>0.95510032978714099</v>
      </c>
      <c r="G482" s="120">
        <v>7.4500750274744121E-3</v>
      </c>
      <c r="H482" s="120">
        <v>0.7885957235972374</v>
      </c>
      <c r="I482" s="120">
        <v>0.46988290613039574</v>
      </c>
      <c r="J482" s="120">
        <v>7.9254785986536236E-2</v>
      </c>
      <c r="K482" s="100">
        <v>0.43708988811895955</v>
      </c>
      <c r="L482" s="101"/>
      <c r="M482" s="102">
        <v>481</v>
      </c>
      <c r="N482" s="123">
        <v>0.53840012905740109</v>
      </c>
      <c r="O482" s="123">
        <v>-1.4576911736159879</v>
      </c>
      <c r="P482" s="123">
        <v>-1.8863995804108621E-2</v>
      </c>
      <c r="Q482" s="123">
        <v>-0.56610404822220661</v>
      </c>
      <c r="R482" s="123">
        <v>1.6964571399392601</v>
      </c>
      <c r="S482" s="123">
        <v>-2.4347969083555365</v>
      </c>
      <c r="T482" s="123">
        <v>0.8015582214830711</v>
      </c>
      <c r="U482" s="120">
        <v>-7.5564208798233737E-2</v>
      </c>
      <c r="V482" s="120">
        <v>-1.4101019825380734</v>
      </c>
      <c r="W482" s="94">
        <v>-0.15835156682122087</v>
      </c>
      <c r="X482" s="56"/>
      <c r="Y482" s="95">
        <v>481</v>
      </c>
      <c r="Z482" s="120">
        <f>(幕後結果!$AB$2+幕後結果!$AB$4*幕後結果_最佳化!$N1483)*12/3</f>
        <v>0.62016056897798455</v>
      </c>
      <c r="AA482" s="120">
        <f>(幕後結果!$AC$2+幕後結果!$AC$4*幕後結果_最佳化!$O1483)*12/3</f>
        <v>0.27075993503577012</v>
      </c>
      <c r="AB482" s="120">
        <f>(幕後結果!$AD$2+幕後結果!$AD$4*幕後結果_最佳化!$P1483)*12/3</f>
        <v>-0.84125848872294418</v>
      </c>
      <c r="AC482" s="120">
        <f>(幕後結果!$AE$2+幕後結果!$AE$4*幕後結果_最佳化!$Q1483)*12/3</f>
        <v>0.14216790222173387</v>
      </c>
      <c r="AD482" s="120">
        <f>(幕後結果!$AF$2+幕後結果!$AF$4*幕後結果_最佳化!$R1483)*12/3</f>
        <v>0.31975884117821324</v>
      </c>
      <c r="AE482" s="120">
        <f>(幕後結果!$AG$2+幕後結果!$AG$4*幕後結果_最佳化!$S1483)*12/3</f>
        <v>-2.9445278189561512</v>
      </c>
      <c r="AF482" s="120">
        <f>(幕後結果!$AH$2+幕後結果!$AH$4*幕後結果_最佳化!$T1483)*12/3</f>
        <v>0.47567057498841187</v>
      </c>
      <c r="AG482" s="120">
        <f>(幕後結果!$AI$2+幕後結果!$AI$4*幕後結果_最佳化!$U1483)*12/3</f>
        <v>-0.45672129194924055</v>
      </c>
      <c r="AH482" s="120">
        <f>(幕後結果!$AJ$2+幕後結果!$AJ$4*幕後結果_最佳化!$V1483)*12/3</f>
        <v>-3.1946285802380046</v>
      </c>
      <c r="AI482" s="96">
        <f>(幕後結果!$AK$2+幕後結果!$AK$4*幕後結果_最佳化!$W1483)*12/3</f>
        <v>0.77680610190538435</v>
      </c>
      <c r="AJ482" s="56"/>
      <c r="AK482" s="56"/>
      <c r="AL482" s="56"/>
      <c r="AM482" s="104">
        <v>481</v>
      </c>
      <c r="AN482" s="124">
        <f t="shared" si="92"/>
        <v>2.1010110472446736E-2</v>
      </c>
      <c r="AO482" s="124">
        <f t="shared" si="93"/>
        <v>2.4085149840939048E-2</v>
      </c>
      <c r="AP482" s="124">
        <f t="shared" si="94"/>
        <v>7.9777740172159977E-3</v>
      </c>
      <c r="AQ482" s="124">
        <f t="shared" si="95"/>
        <v>1.3444585973214376E-2</v>
      </c>
      <c r="AR482" s="124">
        <f t="shared" si="96"/>
        <v>0.1051513621714309</v>
      </c>
      <c r="AS482" s="124">
        <f t="shared" si="97"/>
        <v>0.2148920596839434</v>
      </c>
      <c r="AT482" s="124">
        <f t="shared" si="98"/>
        <v>0.22554614271008924</v>
      </c>
      <c r="AU482" s="124">
        <f t="shared" si="99"/>
        <v>6.3212408623197769E-2</v>
      </c>
      <c r="AV482" s="124">
        <f t="shared" si="100"/>
        <v>0.19618903018410822</v>
      </c>
      <c r="AW482" s="124">
        <f t="shared" si="101"/>
        <v>0.12849137632341437</v>
      </c>
      <c r="AX482" s="124">
        <f t="shared" si="102"/>
        <v>1</v>
      </c>
      <c r="AY482" s="124">
        <f>SUMPRODUCT(AN482:AW482,幕後結果_最佳化!$Z$1005:$AI$1005)</f>
        <v>-0.37584412770500619</v>
      </c>
      <c r="AZ482" s="124">
        <f>(SUMPRODUCT(AN482:AW482,MMULT(AN482:AW482,幕後結果!$AB$9:$AK$18)))*252</f>
        <v>7.1871208749246365E-2</v>
      </c>
      <c r="BA482" s="124">
        <f t="shared" si="103"/>
        <v>0.26808806155673243</v>
      </c>
      <c r="BB482" s="119">
        <f t="shared" si="104"/>
        <v>-1.5619648457057165</v>
      </c>
      <c r="BC482" s="56"/>
      <c r="BD482" s="56"/>
    </row>
    <row r="483" spans="1:56">
      <c r="A483" s="91">
        <v>482</v>
      </c>
      <c r="B483" s="120">
        <v>0.86889317942803279</v>
      </c>
      <c r="C483" s="120">
        <v>0.85643375489667006</v>
      </c>
      <c r="D483" s="120">
        <v>9.0820027845015749E-2</v>
      </c>
      <c r="E483" s="120">
        <v>0.44312743977138358</v>
      </c>
      <c r="F483" s="120">
        <v>0.49291541072827916</v>
      </c>
      <c r="G483" s="120">
        <v>0.39265863773109344</v>
      </c>
      <c r="H483" s="120">
        <v>0.55411103755737323</v>
      </c>
      <c r="I483" s="120">
        <v>0.95445745566507623</v>
      </c>
      <c r="J483" s="120">
        <v>0.42830970724282436</v>
      </c>
      <c r="K483" s="100">
        <v>5.0347081792795567E-2</v>
      </c>
      <c r="L483" s="101"/>
      <c r="M483" s="102">
        <v>482</v>
      </c>
      <c r="N483" s="123">
        <v>1.1211743840985078</v>
      </c>
      <c r="O483" s="123">
        <v>1.0644332227305109</v>
      </c>
      <c r="P483" s="123">
        <v>-1.3357223061812986</v>
      </c>
      <c r="Q483" s="123">
        <v>-0.1430446988941334</v>
      </c>
      <c r="R483" s="123">
        <v>-1.7759365274477454E-2</v>
      </c>
      <c r="S483" s="123">
        <v>-0.27239635448614069</v>
      </c>
      <c r="T483" s="123">
        <v>0.13605484384780531</v>
      </c>
      <c r="U483" s="120">
        <v>1.6897014346241712</v>
      </c>
      <c r="V483" s="120">
        <v>-0.18067916379451504</v>
      </c>
      <c r="W483" s="94">
        <v>-1.6414976061860209</v>
      </c>
      <c r="X483" s="56"/>
      <c r="Y483" s="95">
        <v>482</v>
      </c>
      <c r="Z483" s="120">
        <f>(幕後結果!$AB$2+幕後結果!$AB$4*幕後結果_最佳化!$N1484)*12/3</f>
        <v>1.3437041766196109</v>
      </c>
      <c r="AA483" s="120">
        <f>(幕後結果!$AC$2+幕後結果!$AC$4*幕後結果_最佳化!$O1484)*12/3</f>
        <v>3.2595180524652796</v>
      </c>
      <c r="AB483" s="120">
        <f>(幕後結果!$AD$2+幕後結果!$AD$4*幕後結果_最佳化!$P1484)*12/3</f>
        <v>-0.54334517358191525</v>
      </c>
      <c r="AC483" s="120">
        <f>(幕後結果!$AE$2+幕後結果!$AE$4*幕後結果_最佳化!$Q1484)*12/3</f>
        <v>0.70814148725226833</v>
      </c>
      <c r="AD483" s="120">
        <f>(幕後結果!$AF$2+幕後結果!$AF$4*幕後結果_最佳化!$R1484)*12/3</f>
        <v>-0.28665057724596077</v>
      </c>
      <c r="AE483" s="120">
        <f>(幕後結果!$AG$2+幕後結果!$AG$4*幕後結果_最佳化!$S1484)*12/3</f>
        <v>-0.73426552634424891</v>
      </c>
      <c r="AF483" s="120">
        <f>(幕後結果!$AH$2+幕後結果!$AH$4*幕後結果_最佳化!$T1484)*12/3</f>
        <v>0.88503681128702782</v>
      </c>
      <c r="AG483" s="120">
        <f>(幕後結果!$AI$2+幕後結果!$AI$4*幕後結果_最佳化!$U1484)*12/3</f>
        <v>0.33560978065902147</v>
      </c>
      <c r="AH483" s="120">
        <f>(幕後結果!$AJ$2+幕後結果!$AJ$4*幕後結果_最佳化!$V1484)*12/3</f>
        <v>-1.9521402327685673</v>
      </c>
      <c r="AI483" s="96">
        <f>(幕後結果!$AK$2+幕後結果!$AK$4*幕後結果_最佳化!$W1484)*12/3</f>
        <v>0.42352163203529419</v>
      </c>
      <c r="AJ483" s="56"/>
      <c r="AK483" s="56"/>
      <c r="AL483" s="56"/>
      <c r="AM483" s="104">
        <v>482</v>
      </c>
      <c r="AN483" s="124">
        <f t="shared" si="92"/>
        <v>7.1412270070873918E-2</v>
      </c>
      <c r="AO483" s="124">
        <f t="shared" si="93"/>
        <v>6.8202382172169382E-2</v>
      </c>
      <c r="AP483" s="124">
        <f t="shared" si="94"/>
        <v>2.9786462546632371E-2</v>
      </c>
      <c r="AQ483" s="124">
        <f t="shared" si="95"/>
        <v>0.14434974732921341</v>
      </c>
      <c r="AR483" s="124">
        <f t="shared" si="96"/>
        <v>0.10019988912940948</v>
      </c>
      <c r="AS483" s="124">
        <f t="shared" si="97"/>
        <v>6.5962064577276214E-2</v>
      </c>
      <c r="AT483" s="124">
        <f t="shared" si="98"/>
        <v>7.7810945618290259E-2</v>
      </c>
      <c r="AU483" s="124">
        <f t="shared" si="99"/>
        <v>0.15987831913600473</v>
      </c>
      <c r="AV483" s="124">
        <f t="shared" si="100"/>
        <v>0.11323770748842586</v>
      </c>
      <c r="AW483" s="124">
        <f t="shared" si="101"/>
        <v>0.16916021193170433</v>
      </c>
      <c r="AX483" s="124">
        <f t="shared" si="102"/>
        <v>1</v>
      </c>
      <c r="AY483" s="124">
        <f>SUMPRODUCT(AN483:AW483,幕後結果_最佳化!$Z$1005:$AI$1005)</f>
        <v>-7.2780624329125854E-2</v>
      </c>
      <c r="AZ483" s="124">
        <f>(SUMPRODUCT(AN483:AW483,MMULT(AN483:AW483,幕後結果!$AB$9:$AK$18)))*252</f>
        <v>4.5478708792697872E-2</v>
      </c>
      <c r="BA483" s="124">
        <f t="shared" si="103"/>
        <v>0.21325737687756049</v>
      </c>
      <c r="BB483" s="119">
        <f t="shared" si="104"/>
        <v>-0.54244606223184799</v>
      </c>
      <c r="BC483" s="56"/>
      <c r="BD483" s="56"/>
    </row>
    <row r="484" spans="1:56">
      <c r="A484" s="91">
        <v>483</v>
      </c>
      <c r="B484" s="120">
        <v>0.41807518779127473</v>
      </c>
      <c r="C484" s="120">
        <v>3.290342637577548E-2</v>
      </c>
      <c r="D484" s="120">
        <v>0.72445430948183454</v>
      </c>
      <c r="E484" s="120">
        <v>0.3359954035869146</v>
      </c>
      <c r="F484" s="120">
        <v>0.56502537839267664</v>
      </c>
      <c r="G484" s="120">
        <v>0.56072614711131963</v>
      </c>
      <c r="H484" s="120">
        <v>0.98607269859481539</v>
      </c>
      <c r="I484" s="120">
        <v>0.84669413109710101</v>
      </c>
      <c r="J484" s="120">
        <v>0.68730241506398859</v>
      </c>
      <c r="K484" s="100">
        <v>0.17812660747835363</v>
      </c>
      <c r="L484" s="101"/>
      <c r="M484" s="102">
        <v>483</v>
      </c>
      <c r="N484" s="123">
        <v>-0.20682007748065018</v>
      </c>
      <c r="O484" s="123">
        <v>-1.8397370401254387</v>
      </c>
      <c r="P484" s="123">
        <v>0.59612551367934585</v>
      </c>
      <c r="Q484" s="123">
        <v>-0.42341732436500068</v>
      </c>
      <c r="R484" s="123">
        <v>0.16372295842453355</v>
      </c>
      <c r="S484" s="123">
        <v>0.15281051446721408</v>
      </c>
      <c r="T484" s="123">
        <v>2.1993280749662811</v>
      </c>
      <c r="U484" s="120">
        <v>1.0223574789377488</v>
      </c>
      <c r="V484" s="120">
        <v>0.48821837597066775</v>
      </c>
      <c r="W484" s="94">
        <v>-0.92252803296332131</v>
      </c>
      <c r="X484" s="56"/>
      <c r="Y484" s="95">
        <v>483</v>
      </c>
      <c r="Z484" s="120">
        <f>(幕後結果!$AB$2+幕後結果!$AB$4*幕後結果_最佳化!$N1485)*12/3</f>
        <v>-0.30506787421730824</v>
      </c>
      <c r="AA484" s="120">
        <f>(幕後結果!$AC$2+幕後結果!$AC$4*幕後結果_最佳化!$O1485)*12/3</f>
        <v>-0.61490626222633593</v>
      </c>
      <c r="AB484" s="120">
        <f>(幕後結果!$AD$2+幕後結果!$AD$4*幕後結果_最佳化!$P1485)*12/3</f>
        <v>-1.1644150192002152</v>
      </c>
      <c r="AC484" s="120">
        <f>(幕後結果!$AE$2+幕後結果!$AE$4*幕後結果_最佳化!$Q1485)*12/3</f>
        <v>2.6211389487492687E-2</v>
      </c>
      <c r="AD484" s="120">
        <f>(幕後結果!$AF$2+幕後結果!$AF$4*幕後結果_最佳化!$R1485)*12/3</f>
        <v>-0.70512098649659405</v>
      </c>
      <c r="AE484" s="120">
        <f>(幕後結果!$AG$2+幕後結果!$AG$4*幕後結果_最佳化!$S1485)*12/3</f>
        <v>-0.86477470796460698</v>
      </c>
      <c r="AF484" s="120">
        <f>(幕後結果!$AH$2+幕後結果!$AH$4*幕後結果_最佳化!$T1485)*12/3</f>
        <v>1.8723939406548</v>
      </c>
      <c r="AG484" s="120">
        <f>(幕後結果!$AI$2+幕後結果!$AI$4*幕後結果_最佳化!$U1485)*12/3</f>
        <v>-8.2688972101711472E-2</v>
      </c>
      <c r="AH484" s="120">
        <f>(幕後結果!$AJ$2+幕後結果!$AJ$4*幕後結果_最佳化!$V1485)*12/3</f>
        <v>-0.19863422771624828</v>
      </c>
      <c r="AI484" s="96">
        <f>(幕後結果!$AK$2+幕後結果!$AK$4*幕後結果_最佳化!$W1485)*12/3</f>
        <v>0.51994818565714862</v>
      </c>
      <c r="AJ484" s="56"/>
      <c r="AK484" s="56"/>
      <c r="AL484" s="56"/>
      <c r="AM484" s="104">
        <v>483</v>
      </c>
      <c r="AN484" s="124">
        <f t="shared" si="92"/>
        <v>0.14777404923695345</v>
      </c>
      <c r="AO484" s="124">
        <f t="shared" si="93"/>
        <v>9.5236521836014845E-2</v>
      </c>
      <c r="AP484" s="124">
        <f t="shared" si="94"/>
        <v>0.14580158930700465</v>
      </c>
      <c r="AQ484" s="124">
        <f t="shared" si="95"/>
        <v>0.10815671088733077</v>
      </c>
      <c r="AR484" s="124">
        <f t="shared" si="96"/>
        <v>5.3180072172224743E-2</v>
      </c>
      <c r="AS484" s="124">
        <f t="shared" si="97"/>
        <v>5.0931229564279375E-2</v>
      </c>
      <c r="AT484" s="124">
        <f t="shared" si="98"/>
        <v>5.4566422579220744E-2</v>
      </c>
      <c r="AU484" s="124">
        <f t="shared" si="99"/>
        <v>0.10121905954925843</v>
      </c>
      <c r="AV484" s="124">
        <f t="shared" si="100"/>
        <v>9.4286847409763078E-2</v>
      </c>
      <c r="AW484" s="124">
        <f t="shared" si="101"/>
        <v>0.14884749745795001</v>
      </c>
      <c r="AX484" s="124">
        <f t="shared" si="102"/>
        <v>1.0000000000000002</v>
      </c>
      <c r="AY484" s="124">
        <f>SUMPRODUCT(AN484:AW484,幕後結果_最佳化!$Z$1005:$AI$1005)</f>
        <v>-9.5743693628416754E-2</v>
      </c>
      <c r="AZ484" s="124">
        <f>(SUMPRODUCT(AN484:AW484,MMULT(AN484:AW484,幕後結果!$AB$9:$AK$18)))*252</f>
        <v>7.4102294342046293E-2</v>
      </c>
      <c r="BA484" s="124">
        <f t="shared" si="103"/>
        <v>0.27221736598175783</v>
      </c>
      <c r="BB484" s="119">
        <f t="shared" si="104"/>
        <v>-0.50931245010176063</v>
      </c>
      <c r="BC484" s="56"/>
      <c r="BD484" s="56"/>
    </row>
    <row r="485" spans="1:56">
      <c r="A485" s="91">
        <v>484</v>
      </c>
      <c r="B485" s="120">
        <v>0.81029137087337455</v>
      </c>
      <c r="C485" s="120">
        <v>0.67425484680462633</v>
      </c>
      <c r="D485" s="120">
        <v>0.16926899743962287</v>
      </c>
      <c r="E485" s="120">
        <v>0.8169083814608129</v>
      </c>
      <c r="F485" s="120">
        <v>0.52711134021083406</v>
      </c>
      <c r="G485" s="120">
        <v>0.81033222905017421</v>
      </c>
      <c r="H485" s="120">
        <v>0.44054201995122488</v>
      </c>
      <c r="I485" s="120">
        <v>0.42486828596449722</v>
      </c>
      <c r="J485" s="120">
        <v>0.80859922318134592</v>
      </c>
      <c r="K485" s="100">
        <v>0.25922449284750915</v>
      </c>
      <c r="L485" s="101"/>
      <c r="M485" s="102">
        <v>484</v>
      </c>
      <c r="N485" s="123">
        <v>0.87897052365617057</v>
      </c>
      <c r="O485" s="123">
        <v>0.45169279926126243</v>
      </c>
      <c r="P485" s="123">
        <v>-0.95705797253331615</v>
      </c>
      <c r="Q485" s="123">
        <v>0.90364581943058475</v>
      </c>
      <c r="R485" s="123">
        <v>6.801044506540857E-2</v>
      </c>
      <c r="S485" s="123">
        <v>0.87912124102190137</v>
      </c>
      <c r="T485" s="123">
        <v>-0.14959514361381018</v>
      </c>
      <c r="U485" s="120">
        <v>-0.18945455237714007</v>
      </c>
      <c r="V485" s="120">
        <v>0.87274597278558119</v>
      </c>
      <c r="W485" s="94">
        <v>-0.64573809390178938</v>
      </c>
      <c r="X485" s="56"/>
      <c r="Y485" s="95">
        <v>484</v>
      </c>
      <c r="Z485" s="120">
        <f>(幕後結果!$AB$2+幕後結果!$AB$4*幕後結果_最佳化!$N1486)*12/3</f>
        <v>1.0429958775599406</v>
      </c>
      <c r="AA485" s="120">
        <f>(幕後結果!$AC$2+幕後結果!$AC$4*幕後結果_最佳化!$O1486)*12/3</f>
        <v>2.4670998737607892</v>
      </c>
      <c r="AB485" s="120">
        <f>(幕後結果!$AD$2+幕後結果!$AD$4*幕後結果_最佳化!$P1486)*12/3</f>
        <v>-0.66343623558641074</v>
      </c>
      <c r="AC485" s="120">
        <f>(幕後結果!$AE$2+幕後結果!$AE$4*幕後結果_最佳化!$Q1486)*12/3</f>
        <v>1.5401331343146332</v>
      </c>
      <c r="AD485" s="120">
        <f>(幕後結果!$AF$2+幕後結果!$AF$4*幕後結果_最佳化!$R1486)*12/3</f>
        <v>-0.1272852142375398</v>
      </c>
      <c r="AE485" s="120">
        <f>(幕後結果!$AG$2+幕後結果!$AG$4*幕後結果_最佳化!$S1486)*12/3</f>
        <v>0.27598919560468405</v>
      </c>
      <c r="AF485" s="120">
        <f>(幕後結果!$AH$2+幕後結果!$AH$4*幕後結果_最佳化!$T1486)*12/3</f>
        <v>1.0352332245616616</v>
      </c>
      <c r="AG485" s="120">
        <f>(幕後結果!$AI$2+幕後結果!$AI$4*幕後結果_最佳化!$U1486)*12/3</f>
        <v>-0.21466477927836994</v>
      </c>
      <c r="AH485" s="120">
        <f>(幕後結果!$AJ$2+幕後結果!$AJ$4*幕後結果_最佳化!$V1486)*12/3</f>
        <v>-0.23365595235723835</v>
      </c>
      <c r="AI485" s="96">
        <f>(幕後結果!$AK$2+幕後結果!$AK$4*幕後結果_最佳化!$W1486)*12/3</f>
        <v>0.37786755111411391</v>
      </c>
      <c r="AJ485" s="56"/>
      <c r="AK485" s="56"/>
      <c r="AL485" s="56"/>
      <c r="AM485" s="104">
        <v>484</v>
      </c>
      <c r="AN485" s="124">
        <f t="shared" si="92"/>
        <v>4.7636661007197073E-2</v>
      </c>
      <c r="AO485" s="124">
        <f t="shared" si="93"/>
        <v>0.12790139334798256</v>
      </c>
      <c r="AP485" s="124">
        <f t="shared" si="94"/>
        <v>0.1141410217077152</v>
      </c>
      <c r="AQ485" s="124">
        <f t="shared" si="95"/>
        <v>0.15224425435389669</v>
      </c>
      <c r="AR485" s="124">
        <f t="shared" si="96"/>
        <v>4.1503495499702454E-2</v>
      </c>
      <c r="AS485" s="124">
        <f t="shared" si="97"/>
        <v>0.18511969363675485</v>
      </c>
      <c r="AT485" s="124">
        <f t="shared" si="98"/>
        <v>0.13108434005004049</v>
      </c>
      <c r="AU485" s="124">
        <f t="shared" si="99"/>
        <v>8.9160707830313851E-2</v>
      </c>
      <c r="AV485" s="124">
        <f t="shared" si="100"/>
        <v>0.11091347054187622</v>
      </c>
      <c r="AW485" s="124">
        <f t="shared" si="101"/>
        <v>2.9496202452057932E-4</v>
      </c>
      <c r="AX485" s="124">
        <f t="shared" si="102"/>
        <v>0.99999999999999989</v>
      </c>
      <c r="AY485" s="124">
        <f>SUMPRODUCT(AN485:AW485,幕後結果_最佳化!$Z$1005:$AI$1005)</f>
        <v>-0.19862949595472212</v>
      </c>
      <c r="AZ485" s="124">
        <f>(SUMPRODUCT(AN485:AW485,MMULT(AN485:AW485,幕後結果!$AB$9:$AK$18)))*252</f>
        <v>7.9377048166822742E-2</v>
      </c>
      <c r="BA485" s="124">
        <f t="shared" si="103"/>
        <v>0.28173932662449297</v>
      </c>
      <c r="BB485" s="119">
        <f t="shared" si="104"/>
        <v>-0.85728002138883785</v>
      </c>
      <c r="BC485" s="56"/>
      <c r="BD485" s="56"/>
    </row>
    <row r="486" spans="1:56">
      <c r="A486" s="91">
        <v>485</v>
      </c>
      <c r="B486" s="120">
        <v>0.68779239970693773</v>
      </c>
      <c r="C486" s="120">
        <v>0.69327339881541405</v>
      </c>
      <c r="D486" s="120">
        <v>0.69768806538147499</v>
      </c>
      <c r="E486" s="120">
        <v>0.60574846120902071</v>
      </c>
      <c r="F486" s="120">
        <v>0.80869208162020967</v>
      </c>
      <c r="G486" s="120">
        <v>0.7764204989082728</v>
      </c>
      <c r="H486" s="120">
        <v>0.91130766959377651</v>
      </c>
      <c r="I486" s="120">
        <v>0.49448680930255962</v>
      </c>
      <c r="J486" s="120">
        <v>0.76353066440881801</v>
      </c>
      <c r="K486" s="100">
        <v>7.836627981767208E-3</v>
      </c>
      <c r="L486" s="101"/>
      <c r="M486" s="102">
        <v>485</v>
      </c>
      <c r="N486" s="123">
        <v>0.48960250914262832</v>
      </c>
      <c r="O486" s="123">
        <v>0.50515040300874847</v>
      </c>
      <c r="P486" s="123">
        <v>0.51776266644223279</v>
      </c>
      <c r="Q486" s="123">
        <v>0.26825495365779517</v>
      </c>
      <c r="R486" s="123">
        <v>0.87308667409192287</v>
      </c>
      <c r="S486" s="123">
        <v>0.76015991523267301</v>
      </c>
      <c r="T486" s="123">
        <v>1.3488515256166873</v>
      </c>
      <c r="U486" s="120">
        <v>-1.3819959588336147E-2</v>
      </c>
      <c r="V486" s="120">
        <v>0.71770585697781242</v>
      </c>
      <c r="W486" s="94">
        <v>-2.4164365879807357</v>
      </c>
      <c r="X486" s="56"/>
      <c r="Y486" s="95">
        <v>485</v>
      </c>
      <c r="Z486" s="120">
        <f>(幕後結果!$AB$2+幕後結果!$AB$4*幕後結果_最佳化!$N1487)*12/3</f>
        <v>0.55957586460567299</v>
      </c>
      <c r="AA486" s="120">
        <f>(幕後結果!$AC$2+幕後結果!$AC$4*幕後結果_最佳化!$O1487)*12/3</f>
        <v>2.2657080670815555</v>
      </c>
      <c r="AB486" s="120">
        <f>(幕後結果!$AD$2+幕後結果!$AD$4*幕後結果_最佳化!$P1487)*12/3</f>
        <v>0.47897775621964533</v>
      </c>
      <c r="AC486" s="120">
        <f>(幕後結果!$AE$2+幕後結果!$AE$4*幕後結果_最佳化!$Q1487)*12/3</f>
        <v>0.82437061989658478</v>
      </c>
      <c r="AD486" s="120">
        <f>(幕後結果!$AF$2+幕後結果!$AF$4*幕後結果_最佳化!$R1487)*12/3</f>
        <v>0.20056339827868261</v>
      </c>
      <c r="AE486" s="120">
        <f>(幕後結果!$AG$2+幕後結果!$AG$4*幕後結果_最佳化!$S1487)*12/3</f>
        <v>0.45800594301652819</v>
      </c>
      <c r="AF486" s="120">
        <f>(幕後結果!$AH$2+幕後結果!$AH$4*幕後結果_最佳化!$T1487)*12/3</f>
        <v>2.2000015071354868</v>
      </c>
      <c r="AG486" s="120">
        <f>(幕後結果!$AI$2+幕後結果!$AI$4*幕後結果_最佳化!$U1487)*12/3</f>
        <v>-0.1496443553207254</v>
      </c>
      <c r="AH486" s="120">
        <f>(幕後結果!$AJ$2+幕後結果!$AJ$4*幕後結果_最佳化!$V1487)*12/3</f>
        <v>0.1931285335071149</v>
      </c>
      <c r="AI486" s="96">
        <f>(幕後結果!$AK$2+幕後結果!$AK$4*幕後結果_最佳化!$W1487)*12/3</f>
        <v>1.1316951979462253E-2</v>
      </c>
      <c r="AJ486" s="56"/>
      <c r="AK486" s="56"/>
      <c r="AL486" s="56"/>
      <c r="AM486" s="104">
        <v>485</v>
      </c>
      <c r="AN486" s="124">
        <f t="shared" si="92"/>
        <v>0.10871303478636285</v>
      </c>
      <c r="AO486" s="124">
        <f t="shared" si="93"/>
        <v>0.13932759349161691</v>
      </c>
      <c r="AP486" s="124">
        <f t="shared" si="94"/>
        <v>0.1407952362327525</v>
      </c>
      <c r="AQ486" s="124">
        <f t="shared" si="95"/>
        <v>6.6358028122648016E-2</v>
      </c>
      <c r="AR486" s="124">
        <f t="shared" si="96"/>
        <v>0.12126531531554406</v>
      </c>
      <c r="AS486" s="124">
        <f t="shared" si="97"/>
        <v>0.14787551602893062</v>
      </c>
      <c r="AT486" s="124">
        <f t="shared" si="98"/>
        <v>6.8301316263213466E-2</v>
      </c>
      <c r="AU486" s="124">
        <f t="shared" si="99"/>
        <v>2.5949947065554112E-2</v>
      </c>
      <c r="AV486" s="124">
        <f t="shared" si="100"/>
        <v>2.3725244834599972E-2</v>
      </c>
      <c r="AW486" s="124">
        <f t="shared" si="101"/>
        <v>0.15768876785877742</v>
      </c>
      <c r="AX486" s="124">
        <f t="shared" si="102"/>
        <v>0.99999999999999989</v>
      </c>
      <c r="AY486" s="124">
        <f>SUMPRODUCT(AN486:AW486,幕後結果_最佳化!$Z$1005:$AI$1005)</f>
        <v>-1.4301036078339074E-2</v>
      </c>
      <c r="AZ486" s="124">
        <f>(SUMPRODUCT(AN486:AW486,MMULT(AN486:AW486,幕後結果!$AB$9:$AK$18)))*252</f>
        <v>7.6991533016163641E-2</v>
      </c>
      <c r="BA486" s="124">
        <f t="shared" si="103"/>
        <v>0.27747348164493779</v>
      </c>
      <c r="BB486" s="119">
        <f t="shared" si="104"/>
        <v>-0.20614955973174759</v>
      </c>
      <c r="BC486" s="56"/>
      <c r="BD486" s="56"/>
    </row>
    <row r="487" spans="1:56">
      <c r="A487" s="91">
        <v>486</v>
      </c>
      <c r="B487" s="120">
        <v>0.74729104463268348</v>
      </c>
      <c r="C487" s="120">
        <v>0.86710325277972466</v>
      </c>
      <c r="D487" s="120">
        <v>0.52121677275415701</v>
      </c>
      <c r="E487" s="120">
        <v>0.29755525318899934</v>
      </c>
      <c r="F487" s="120">
        <v>0.64875475821287765</v>
      </c>
      <c r="G487" s="120">
        <v>0.57841952738892655</v>
      </c>
      <c r="H487" s="120">
        <v>0.53329682451456151</v>
      </c>
      <c r="I487" s="120">
        <v>0.70259373610637299</v>
      </c>
      <c r="J487" s="120">
        <v>2.1799643872858709E-2</v>
      </c>
      <c r="K487" s="100">
        <v>0.28577802685132414</v>
      </c>
      <c r="L487" s="101"/>
      <c r="M487" s="102">
        <v>486</v>
      </c>
      <c r="N487" s="123">
        <v>0.66598934523907771</v>
      </c>
      <c r="O487" s="123">
        <v>1.1128019576795838</v>
      </c>
      <c r="P487" s="123">
        <v>5.3207657456716198E-2</v>
      </c>
      <c r="Q487" s="123">
        <v>-0.53144491135817029</v>
      </c>
      <c r="R487" s="123">
        <v>0.38196074280771791</v>
      </c>
      <c r="S487" s="123">
        <v>0.19785189125923353</v>
      </c>
      <c r="T487" s="123">
        <v>8.355989947165017E-2</v>
      </c>
      <c r="U487" s="120">
        <v>0.53187506573953081</v>
      </c>
      <c r="V487" s="120">
        <v>-2.017922937700896</v>
      </c>
      <c r="W487" s="94">
        <v>-0.56576130584223927</v>
      </c>
      <c r="X487" s="56"/>
      <c r="Y487" s="95">
        <v>486</v>
      </c>
      <c r="Z487" s="120">
        <f>(幕後結果!$AB$2+幕後結果!$AB$4*幕後結果_最佳化!$N1488)*12/3</f>
        <v>0.77856901096680575</v>
      </c>
      <c r="AA487" s="120">
        <f>(幕後結果!$AC$2+幕後結果!$AC$4*幕後結果_最佳化!$O1488)*12/3</f>
        <v>3.0094963078616543</v>
      </c>
      <c r="AB487" s="120">
        <f>(幕後結果!$AD$2+幕後結果!$AD$4*幕後結果_最佳化!$P1488)*12/3</f>
        <v>0.4357202292979554</v>
      </c>
      <c r="AC487" s="120">
        <f>(幕後結果!$AE$2+幕後結果!$AE$4*幕後結果_最佳化!$Q1488)*12/3</f>
        <v>0.19039302188895099</v>
      </c>
      <c r="AD487" s="120">
        <f>(幕後結果!$AF$2+幕後結果!$AF$4*幕後結果_最佳化!$R1488)*12/3</f>
        <v>-0.1641026720225302</v>
      </c>
      <c r="AE487" s="120">
        <f>(幕後結果!$AG$2+幕後結果!$AG$4*幕後結果_最佳化!$S1488)*12/3</f>
        <v>-8.8906758559134325E-2</v>
      </c>
      <c r="AF487" s="120">
        <f>(幕後結果!$AH$2+幕後結果!$AH$4*幕後結果_最佳化!$T1488)*12/3</f>
        <v>0.85817316653295228</v>
      </c>
      <c r="AG487" s="120">
        <f>(幕後結果!$AI$2+幕後結果!$AI$4*幕後結果_最佳化!$U1488)*12/3</f>
        <v>-5.1076788435563569E-2</v>
      </c>
      <c r="AH487" s="120">
        <f>(幕後結果!$AJ$2+幕後結果!$AJ$4*幕後結果_最佳化!$V1488)*12/3</f>
        <v>-4.0548316412287289</v>
      </c>
      <c r="AI487" s="96">
        <f>(幕後結果!$AK$2+幕後結果!$AK$4*幕後結果_最佳化!$W1488)*12/3</f>
        <v>0.7429834548162112</v>
      </c>
      <c r="AJ487" s="56"/>
      <c r="AK487" s="56"/>
      <c r="AL487" s="56"/>
      <c r="AM487" s="104">
        <v>486</v>
      </c>
      <c r="AN487" s="124">
        <f t="shared" si="92"/>
        <v>5.6708620779471433E-2</v>
      </c>
      <c r="AO487" s="124">
        <f t="shared" si="93"/>
        <v>0.15503850734166244</v>
      </c>
      <c r="AP487" s="124">
        <f t="shared" si="94"/>
        <v>9.321229285320419E-2</v>
      </c>
      <c r="AQ487" s="124">
        <f t="shared" si="95"/>
        <v>0.14152185976188866</v>
      </c>
      <c r="AR487" s="124">
        <f t="shared" si="96"/>
        <v>0.1031185867211824</v>
      </c>
      <c r="AS487" s="124">
        <f t="shared" si="97"/>
        <v>5.6755652352237784E-2</v>
      </c>
      <c r="AT487" s="124">
        <f t="shared" si="98"/>
        <v>0.13249121443364817</v>
      </c>
      <c r="AU487" s="124">
        <f t="shared" si="99"/>
        <v>7.0282677924824496E-2</v>
      </c>
      <c r="AV487" s="124">
        <f t="shared" si="100"/>
        <v>5.9640004796130505E-2</v>
      </c>
      <c r="AW487" s="124">
        <f t="shared" si="101"/>
        <v>0.13123058303574997</v>
      </c>
      <c r="AX487" s="124">
        <f t="shared" si="102"/>
        <v>1</v>
      </c>
      <c r="AY487" s="124">
        <f>SUMPRODUCT(AN487:AW487,幕後結果_最佳化!$Z$1005:$AI$1005)</f>
        <v>0.11257317120774775</v>
      </c>
      <c r="AZ487" s="124">
        <f>(SUMPRODUCT(AN487:AW487,MMULT(AN487:AW487,幕後結果!$AB$9:$AK$18)))*252</f>
        <v>6.2210380948436006E-2</v>
      </c>
      <c r="BA487" s="124">
        <f t="shared" si="103"/>
        <v>0.24942008930404144</v>
      </c>
      <c r="BB487" s="119">
        <f t="shared" si="104"/>
        <v>0.27934065536644326</v>
      </c>
      <c r="BC487" s="56"/>
      <c r="BD487" s="56"/>
    </row>
    <row r="488" spans="1:56">
      <c r="A488" s="91">
        <v>487</v>
      </c>
      <c r="B488" s="120">
        <v>0.97312384144454112</v>
      </c>
      <c r="C488" s="120">
        <v>0.39047063947940464</v>
      </c>
      <c r="D488" s="120">
        <v>0.11591097474634338</v>
      </c>
      <c r="E488" s="120">
        <v>0.12125996724757981</v>
      </c>
      <c r="F488" s="120">
        <v>7.5361956368344973E-3</v>
      </c>
      <c r="G488" s="120">
        <v>0.6094215193342174</v>
      </c>
      <c r="H488" s="120">
        <v>0.22387360907332132</v>
      </c>
      <c r="I488" s="120">
        <v>0.7770211624512704</v>
      </c>
      <c r="J488" s="120">
        <v>0.35319522714535245</v>
      </c>
      <c r="K488" s="100">
        <v>0.55001865959340268</v>
      </c>
      <c r="L488" s="101"/>
      <c r="M488" s="102">
        <v>487</v>
      </c>
      <c r="N488" s="123">
        <v>1.92882720646143</v>
      </c>
      <c r="O488" s="123">
        <v>-0.27809259631363681</v>
      </c>
      <c r="P488" s="123">
        <v>-1.1956787436189122</v>
      </c>
      <c r="Q488" s="123">
        <v>-1.1687113822703676</v>
      </c>
      <c r="R488" s="123">
        <v>-2.4306349660388382</v>
      </c>
      <c r="S488" s="123">
        <v>0.27781163222196154</v>
      </c>
      <c r="T488" s="123">
        <v>-0.7591761047523512</v>
      </c>
      <c r="U488" s="120">
        <v>0.76217146384185208</v>
      </c>
      <c r="V488" s="120">
        <v>-0.376708218899722</v>
      </c>
      <c r="W488" s="94">
        <v>0.12570849040911969</v>
      </c>
      <c r="X488" s="56"/>
      <c r="Y488" s="95">
        <v>487</v>
      </c>
      <c r="Z488" s="120">
        <f>(幕後結果!$AB$2+幕後結果!$AB$4*幕後結果_最佳化!$N1489)*12/3</f>
        <v>2.3464458587709465</v>
      </c>
      <c r="AA488" s="120">
        <f>(幕後結果!$AC$2+幕後結果!$AC$4*幕後結果_最佳化!$O1489)*12/3</f>
        <v>2.4052928268193892</v>
      </c>
      <c r="AB488" s="120">
        <f>(幕後結果!$AD$2+幕後結果!$AD$4*幕後結果_最佳化!$P1489)*12/3</f>
        <v>-7.5974060466056592E-2</v>
      </c>
      <c r="AC488" s="120">
        <f>(幕後結果!$AE$2+幕後結果!$AE$4*幕後結果_最佳化!$Q1489)*12/3</f>
        <v>6.2993378493900576E-2</v>
      </c>
      <c r="AD488" s="120">
        <f>(幕後結果!$AF$2+幕後結果!$AF$4*幕後結果_最佳化!$R1489)*12/3</f>
        <v>-2.0269119319331468</v>
      </c>
      <c r="AE488" s="120">
        <f>(幕後結果!$AG$2+幕後結果!$AG$4*幕後結果_最佳化!$S1489)*12/3</f>
        <v>-0.4565150840246795</v>
      </c>
      <c r="AF488" s="120">
        <f>(幕後結果!$AH$2+幕後結果!$AH$4*幕後結果_最佳化!$T1489)*12/3</f>
        <v>-0.305181015743406</v>
      </c>
      <c r="AG488" s="120">
        <f>(幕後結果!$AI$2+幕後結果!$AI$4*幕後結果_最佳化!$U1489)*12/3</f>
        <v>-0.42212819910983373</v>
      </c>
      <c r="AH488" s="120">
        <f>(幕後結果!$AJ$2+幕後結果!$AJ$4*幕後結果_最佳化!$V1489)*12/3</f>
        <v>-2.4621092259015245</v>
      </c>
      <c r="AI488" s="96">
        <f>(幕後結果!$AK$2+幕後結果!$AK$4*幕後結果_最佳化!$W1489)*12/3</f>
        <v>0.23708110810380392</v>
      </c>
      <c r="AJ488" s="56"/>
      <c r="AK488" s="56"/>
      <c r="AL488" s="56"/>
      <c r="AM488" s="104">
        <v>487</v>
      </c>
      <c r="AN488" s="124">
        <f t="shared" si="92"/>
        <v>1.4224178381059422E-2</v>
      </c>
      <c r="AO488" s="124">
        <f t="shared" si="93"/>
        <v>0.14145346557973587</v>
      </c>
      <c r="AP488" s="124">
        <f t="shared" si="94"/>
        <v>4.49195587442522E-2</v>
      </c>
      <c r="AQ488" s="124">
        <f t="shared" si="95"/>
        <v>0.11247946994806585</v>
      </c>
      <c r="AR488" s="124">
        <f t="shared" si="96"/>
        <v>0.27339758151443694</v>
      </c>
      <c r="AS488" s="124">
        <f t="shared" si="97"/>
        <v>0.11558116611363566</v>
      </c>
      <c r="AT488" s="124">
        <f t="shared" si="98"/>
        <v>2.5983295030354642E-2</v>
      </c>
      <c r="AU488" s="124">
        <f t="shared" si="99"/>
        <v>0.14643599454071529</v>
      </c>
      <c r="AV488" s="124">
        <f t="shared" si="100"/>
        <v>6.6285787562908984E-3</v>
      </c>
      <c r="AW488" s="124">
        <f t="shared" si="101"/>
        <v>0.1188967113914533</v>
      </c>
      <c r="AX488" s="124">
        <f t="shared" si="102"/>
        <v>1</v>
      </c>
      <c r="AY488" s="124">
        <f>SUMPRODUCT(AN488:AW488,幕後結果_最佳化!$Z$1005:$AI$1005)</f>
        <v>5.9533648631226177E-3</v>
      </c>
      <c r="AZ488" s="124">
        <f>(SUMPRODUCT(AN488:AW488,MMULT(AN488:AW488,幕後結果!$AB$9:$AK$18)))*252</f>
        <v>4.431725673815818E-2</v>
      </c>
      <c r="BA488" s="124">
        <f t="shared" si="103"/>
        <v>0.21051664242562435</v>
      </c>
      <c r="BB488" s="119">
        <f t="shared" si="104"/>
        <v>-0.17550458106859962</v>
      </c>
      <c r="BC488" s="56"/>
      <c r="BD488" s="56"/>
    </row>
    <row r="489" spans="1:56">
      <c r="A489" s="91">
        <v>488</v>
      </c>
      <c r="B489" s="120">
        <v>0.96721353220293915</v>
      </c>
      <c r="C489" s="120">
        <v>0.55722103570016723</v>
      </c>
      <c r="D489" s="120">
        <v>0.83829413402991304</v>
      </c>
      <c r="E489" s="120">
        <v>0.47689860247096583</v>
      </c>
      <c r="F489" s="120">
        <v>0.91728201076716753</v>
      </c>
      <c r="G489" s="120">
        <v>0.77740664801464043</v>
      </c>
      <c r="H489" s="120">
        <v>0.53767117826567667</v>
      </c>
      <c r="I489" s="120">
        <v>9.5871309095841406E-2</v>
      </c>
      <c r="J489" s="120">
        <v>0.64361734070266041</v>
      </c>
      <c r="K489" s="100">
        <v>0.9483831440510726</v>
      </c>
      <c r="L489" s="101"/>
      <c r="M489" s="102">
        <v>488</v>
      </c>
      <c r="N489" s="123">
        <v>1.8413319008521465</v>
      </c>
      <c r="O489" s="123">
        <v>0.14392723572373467</v>
      </c>
      <c r="P489" s="123">
        <v>0.98747112428356554</v>
      </c>
      <c r="Q489" s="123">
        <v>-5.7939016113036895E-2</v>
      </c>
      <c r="R489" s="123">
        <v>1.3870189697967834</v>
      </c>
      <c r="S489" s="123">
        <v>0.76346403384309158</v>
      </c>
      <c r="T489" s="123">
        <v>9.4568408802271034E-2</v>
      </c>
      <c r="U489" s="120">
        <v>-1.3054413139798042</v>
      </c>
      <c r="V489" s="120">
        <v>0.36814473136685283</v>
      </c>
      <c r="W489" s="94">
        <v>1.6293747443825843</v>
      </c>
      <c r="X489" s="56"/>
      <c r="Y489" s="95">
        <v>488</v>
      </c>
      <c r="Z489" s="120">
        <f>(幕後結果!$AB$2+幕後結果!$AB$4*幕後結果_最佳化!$N1490)*12/3</f>
        <v>2.2378160273660188</v>
      </c>
      <c r="AA489" s="120">
        <f>(幕後結果!$AC$2+幕後結果!$AC$4*幕後結果_最佳化!$O1490)*12/3</f>
        <v>2.7834691310642206</v>
      </c>
      <c r="AB489" s="120">
        <f>(幕後結果!$AD$2+幕後結果!$AD$4*幕後結果_最佳化!$P1490)*12/3</f>
        <v>2.287289855334901</v>
      </c>
      <c r="AC489" s="120">
        <f>(幕後結果!$AE$2+幕後結果!$AE$4*幕後結果_最佳化!$Q1490)*12/3</f>
        <v>0.93565916232715995</v>
      </c>
      <c r="AD489" s="120">
        <f>(幕後結果!$AF$2+幕後結果!$AF$4*幕後結果_最佳化!$R1490)*12/3</f>
        <v>0.54178703379995308</v>
      </c>
      <c r="AE489" s="120">
        <f>(幕後結果!$AG$2+幕後結果!$AG$4*幕後結果_最佳化!$S1490)*12/3</f>
        <v>1.1509525453005365</v>
      </c>
      <c r="AF489" s="120">
        <f>(幕後結果!$AH$2+幕後結果!$AH$4*幕後結果_最佳化!$T1490)*12/3</f>
        <v>1.4442080107237814</v>
      </c>
      <c r="AG489" s="120">
        <f>(幕後結果!$AI$2+幕後結果!$AI$4*幕後結果_最佳化!$U1490)*12/3</f>
        <v>-0.61054528811890507</v>
      </c>
      <c r="AH489" s="120">
        <f>(幕後結果!$AJ$2+幕後結果!$AJ$4*幕後結果_最佳化!$V1490)*12/3</f>
        <v>0.40425467697436357</v>
      </c>
      <c r="AI489" s="96">
        <f>(幕後結果!$AK$2+幕後結果!$AK$4*幕後結果_最佳化!$W1490)*12/3</f>
        <v>1.5180826797576394</v>
      </c>
      <c r="AJ489" s="56"/>
      <c r="AK489" s="56"/>
      <c r="AL489" s="56"/>
      <c r="AM489" s="104">
        <v>488</v>
      </c>
      <c r="AN489" s="124">
        <f t="shared" si="92"/>
        <v>7.4771835303034787E-2</v>
      </c>
      <c r="AO489" s="124">
        <f t="shared" si="93"/>
        <v>0.17291504702150104</v>
      </c>
      <c r="AP489" s="124">
        <f t="shared" si="94"/>
        <v>0.12024185430568111</v>
      </c>
      <c r="AQ489" s="124">
        <f t="shared" si="95"/>
        <v>5.6415108536283835E-2</v>
      </c>
      <c r="AR489" s="124">
        <f t="shared" si="96"/>
        <v>0.18571030544685291</v>
      </c>
      <c r="AS489" s="124">
        <f t="shared" si="97"/>
        <v>0.13421943700696101</v>
      </c>
      <c r="AT489" s="124">
        <f t="shared" si="98"/>
        <v>1.6785381310826453E-2</v>
      </c>
      <c r="AU489" s="124">
        <f t="shared" si="99"/>
        <v>3.9352122225595886E-2</v>
      </c>
      <c r="AV489" s="124">
        <f t="shared" si="100"/>
        <v>1.1350475116963641E-2</v>
      </c>
      <c r="AW489" s="124">
        <f t="shared" si="101"/>
        <v>0.18823843372629942</v>
      </c>
      <c r="AX489" s="124">
        <f t="shared" si="102"/>
        <v>1</v>
      </c>
      <c r="AY489" s="124">
        <f>SUMPRODUCT(AN489:AW489,幕後結果_最佳化!$Z$1005:$AI$1005)</f>
        <v>4.4552814255222506E-2</v>
      </c>
      <c r="AZ489" s="124">
        <f>(SUMPRODUCT(AN489:AW489,MMULT(AN489:AW489,幕後結果!$AB$9:$AK$18)))*252</f>
        <v>6.7569548342901353E-2</v>
      </c>
      <c r="BA489" s="124">
        <f t="shared" si="103"/>
        <v>0.2599414325245234</v>
      </c>
      <c r="BB489" s="119">
        <f t="shared" si="104"/>
        <v>6.3584101971376787E-3</v>
      </c>
      <c r="BC489" s="56"/>
      <c r="BD489" s="56"/>
    </row>
    <row r="490" spans="1:56">
      <c r="A490" s="91">
        <v>489</v>
      </c>
      <c r="B490" s="120">
        <v>0.92337563912350906</v>
      </c>
      <c r="C490" s="120">
        <v>5.9135340662796354E-2</v>
      </c>
      <c r="D490" s="120">
        <v>0.88936320792250201</v>
      </c>
      <c r="E490" s="120">
        <v>0.33211655697486653</v>
      </c>
      <c r="F490" s="120">
        <v>0.67461277653182994</v>
      </c>
      <c r="G490" s="120">
        <v>0.76464921791012297</v>
      </c>
      <c r="H490" s="120">
        <v>0.38837977505523114</v>
      </c>
      <c r="I490" s="120">
        <v>0.55530682969022371</v>
      </c>
      <c r="J490" s="120">
        <v>0.73132783680214053</v>
      </c>
      <c r="K490" s="100">
        <v>0.73376319793156997</v>
      </c>
      <c r="L490" s="101"/>
      <c r="M490" s="102">
        <v>489</v>
      </c>
      <c r="N490" s="123">
        <v>1.4281498846649514</v>
      </c>
      <c r="O490" s="123">
        <v>-1.5620734726038639</v>
      </c>
      <c r="P490" s="123">
        <v>1.2231485763409264</v>
      </c>
      <c r="Q490" s="123">
        <v>-0.4340761914142372</v>
      </c>
      <c r="R490" s="123">
        <v>0.45268657642208565</v>
      </c>
      <c r="S490" s="123">
        <v>0.72133802981056638</v>
      </c>
      <c r="T490" s="123">
        <v>-0.28354440143722898</v>
      </c>
      <c r="U490" s="120">
        <v>0.13908074877199209</v>
      </c>
      <c r="V490" s="120">
        <v>0.61683384383118034</v>
      </c>
      <c r="W490" s="94">
        <v>0.62423448257851766</v>
      </c>
      <c r="X490" s="56"/>
      <c r="Y490" s="95">
        <v>489</v>
      </c>
      <c r="Z490" s="120">
        <f>(幕後結果!$AB$2+幕後結果!$AB$4*幕後結果_最佳化!$N1491)*12/3</f>
        <v>1.724829731182367</v>
      </c>
      <c r="AA490" s="120">
        <f>(幕後結果!$AC$2+幕後結果!$AC$4*幕後結果_最佳化!$O1491)*12/3</f>
        <v>0.74931918049340351</v>
      </c>
      <c r="AB490" s="120">
        <f>(幕後結果!$AD$2+幕後結果!$AD$4*幕後結果_最佳化!$P1491)*12/3</f>
        <v>1.379967674232528</v>
      </c>
      <c r="AC490" s="120">
        <f>(幕後結果!$AE$2+幕後結果!$AE$4*幕後結果_最佳化!$Q1491)*12/3</f>
        <v>0.48846710414847716</v>
      </c>
      <c r="AD490" s="120">
        <f>(幕後結果!$AF$2+幕後結果!$AF$4*幕後結果_最佳化!$R1491)*12/3</f>
        <v>-0.33795955922075577</v>
      </c>
      <c r="AE490" s="120">
        <f>(幕後結果!$AG$2+幕後結果!$AG$4*幕後結果_最佳化!$S1491)*12/3</f>
        <v>0.56862160697245945</v>
      </c>
      <c r="AF490" s="120">
        <f>(幕後結果!$AH$2+幕後結果!$AH$4*幕後結果_最佳化!$T1491)*12/3</f>
        <v>0.47933097332465163</v>
      </c>
      <c r="AG490" s="120">
        <f>(幕後結果!$AI$2+幕後結果!$AI$4*幕後結果_最佳化!$U1491)*12/3</f>
        <v>-0.27518690626829023</v>
      </c>
      <c r="AH490" s="120">
        <f>(幕後結果!$AJ$2+幕後結果!$AJ$4*幕後結果_最佳化!$V1491)*12/3</f>
        <v>0.7870205215504571</v>
      </c>
      <c r="AI490" s="96">
        <f>(幕後結果!$AK$2+幕後結果!$AK$4*幕後結果_最佳化!$W1491)*12/3</f>
        <v>0.96764279870649139</v>
      </c>
      <c r="AJ490" s="56"/>
      <c r="AK490" s="56"/>
      <c r="AL490" s="56"/>
      <c r="AM490" s="104">
        <v>489</v>
      </c>
      <c r="AN490" s="124">
        <f t="shared" si="92"/>
        <v>3.94631373561386E-2</v>
      </c>
      <c r="AO490" s="124">
        <f t="shared" si="93"/>
        <v>3.6082853278232546E-2</v>
      </c>
      <c r="AP490" s="124">
        <f t="shared" si="94"/>
        <v>0.1529782548314573</v>
      </c>
      <c r="AQ490" s="124">
        <f t="shared" si="95"/>
        <v>5.972006317962994E-2</v>
      </c>
      <c r="AR490" s="124">
        <f t="shared" si="96"/>
        <v>0.13317371816357479</v>
      </c>
      <c r="AS490" s="124">
        <f t="shared" si="97"/>
        <v>0.17330044006851741</v>
      </c>
      <c r="AT490" s="124">
        <f t="shared" si="98"/>
        <v>0.1070376554821154</v>
      </c>
      <c r="AU490" s="124">
        <f t="shared" si="99"/>
        <v>8.2172989575532693E-2</v>
      </c>
      <c r="AV490" s="124">
        <f t="shared" si="100"/>
        <v>5.2444032420861958E-2</v>
      </c>
      <c r="AW490" s="124">
        <f t="shared" si="101"/>
        <v>0.16362685564393945</v>
      </c>
      <c r="AX490" s="124">
        <f t="shared" si="102"/>
        <v>1</v>
      </c>
      <c r="AY490" s="124">
        <f>SUMPRODUCT(AN490:AW490,幕後結果_最佳化!$Z$1005:$AI$1005)</f>
        <v>-0.23280359327719222</v>
      </c>
      <c r="AZ490" s="124">
        <f>(SUMPRODUCT(AN490:AW490,MMULT(AN490:AW490,幕後結果!$AB$9:$AK$18)))*252</f>
        <v>6.3352974739704818E-2</v>
      </c>
      <c r="BA490" s="124">
        <f t="shared" si="103"/>
        <v>0.25170016833467718</v>
      </c>
      <c r="BB490" s="119">
        <f t="shared" si="104"/>
        <v>-1.0953651525198764</v>
      </c>
      <c r="BC490" s="56"/>
      <c r="BD490" s="56"/>
    </row>
    <row r="491" spans="1:56">
      <c r="A491" s="91">
        <v>490</v>
      </c>
      <c r="B491" s="120">
        <v>3.5547113554817766E-2</v>
      </c>
      <c r="C491" s="120">
        <v>0.3128419682720267</v>
      </c>
      <c r="D491" s="120">
        <v>7.4627601505755647E-2</v>
      </c>
      <c r="E491" s="120">
        <v>8.2567494571339495E-4</v>
      </c>
      <c r="F491" s="120">
        <v>0.30169530349680729</v>
      </c>
      <c r="G491" s="120">
        <v>0.49451886520641231</v>
      </c>
      <c r="H491" s="120">
        <v>0.62179075533861217</v>
      </c>
      <c r="I491" s="120">
        <v>0.79893271395792298</v>
      </c>
      <c r="J491" s="120">
        <v>0.96538737530685026</v>
      </c>
      <c r="K491" s="100">
        <v>2.0846370215812149E-2</v>
      </c>
      <c r="L491" s="101"/>
      <c r="M491" s="102">
        <v>490</v>
      </c>
      <c r="N491" s="123">
        <v>-1.8048751123469127</v>
      </c>
      <c r="O491" s="123">
        <v>-0.48781069315898967</v>
      </c>
      <c r="P491" s="123">
        <v>-1.4421672291040422</v>
      </c>
      <c r="Q491" s="123">
        <v>-3.1466810506147125</v>
      </c>
      <c r="R491" s="123">
        <v>-0.51953084785164438</v>
      </c>
      <c r="S491" s="123">
        <v>-1.3739599724251679E-2</v>
      </c>
      <c r="T491" s="123">
        <v>0.31018735046824752</v>
      </c>
      <c r="U491" s="120">
        <v>0.83781507277450018</v>
      </c>
      <c r="V491" s="120">
        <v>1.8169468673707483</v>
      </c>
      <c r="W491" s="94">
        <v>-2.0365741001938535</v>
      </c>
      <c r="X491" s="56"/>
      <c r="Y491" s="95">
        <v>490</v>
      </c>
      <c r="Z491" s="120">
        <f>(幕後結果!$AB$2+幕後結果!$AB$4*幕後結果_最佳化!$N1492)*12/3</f>
        <v>-2.2891337370022771</v>
      </c>
      <c r="AA491" s="120">
        <f>(幕後結果!$AC$2+幕後結果!$AC$4*幕後結果_最佳化!$O1492)*12/3</f>
        <v>-0.27186023439179441</v>
      </c>
      <c r="AB491" s="120">
        <f>(幕後結果!$AD$2+幕後結果!$AD$4*幕後結果_最佳化!$P1492)*12/3</f>
        <v>-4.470962948352887</v>
      </c>
      <c r="AC491" s="120">
        <f>(幕後結果!$AE$2+幕後結果!$AE$4*幕後結果_最佳化!$Q1492)*12/3</f>
        <v>-2.7760715106165521</v>
      </c>
      <c r="AD491" s="120">
        <f>(幕後結果!$AF$2+幕後結果!$AF$4*幕後結果_最佳化!$R1492)*12/3</f>
        <v>-1.6468811349183416</v>
      </c>
      <c r="AE491" s="120">
        <f>(幕後結果!$AG$2+幕後結果!$AG$4*幕後結果_最佳化!$S1492)*12/3</f>
        <v>-1.7628091228047758</v>
      </c>
      <c r="AF491" s="120">
        <f>(幕後結果!$AH$2+幕後結果!$AH$4*幕後結果_最佳化!$T1492)*12/3</f>
        <v>-0.98263631589290812</v>
      </c>
      <c r="AG491" s="120">
        <f>(幕後結果!$AI$2+幕後結果!$AI$4*幕後結果_最佳化!$U1492)*12/3</f>
        <v>-0.40268323611491302</v>
      </c>
      <c r="AH491" s="120">
        <f>(幕後結果!$AJ$2+幕後結果!$AJ$4*幕後結果_最佳化!$V1492)*12/3</f>
        <v>-0.61562345027070098</v>
      </c>
      <c r="AI491" s="96">
        <f>(幕後結果!$AK$2+幕後結果!$AK$4*幕後結果_最佳化!$W1492)*12/3</f>
        <v>-0.59442358363613756</v>
      </c>
      <c r="AJ491" s="56"/>
      <c r="AK491" s="56"/>
      <c r="AL491" s="56"/>
      <c r="AM491" s="104">
        <v>490</v>
      </c>
      <c r="AN491" s="124">
        <f t="shared" si="92"/>
        <v>5.1669276228302141E-2</v>
      </c>
      <c r="AO491" s="124">
        <f t="shared" si="93"/>
        <v>0.19881803668790199</v>
      </c>
      <c r="AP491" s="124">
        <f t="shared" si="94"/>
        <v>6.9268498622584454E-2</v>
      </c>
      <c r="AQ491" s="124">
        <f t="shared" si="95"/>
        <v>0.10585867024601607</v>
      </c>
      <c r="AR491" s="124">
        <f t="shared" si="96"/>
        <v>2.075215808002185E-2</v>
      </c>
      <c r="AS491" s="124">
        <f t="shared" si="97"/>
        <v>0.21024526984002326</v>
      </c>
      <c r="AT491" s="124">
        <f t="shared" si="98"/>
        <v>1.0765272189483057E-2</v>
      </c>
      <c r="AU491" s="124">
        <f t="shared" si="99"/>
        <v>9.2542441307682348E-3</v>
      </c>
      <c r="AV491" s="124">
        <f t="shared" si="100"/>
        <v>0.12383241175820341</v>
      </c>
      <c r="AW491" s="124">
        <f t="shared" si="101"/>
        <v>0.19953616221669568</v>
      </c>
      <c r="AX491" s="124">
        <f t="shared" si="102"/>
        <v>1</v>
      </c>
      <c r="AY491" s="124">
        <f>SUMPRODUCT(AN491:AW491,幕後結果_最佳化!$Z$1005:$AI$1005)</f>
        <v>-1.632540806892685E-2</v>
      </c>
      <c r="AZ491" s="124">
        <f>(SUMPRODUCT(AN491:AW491,MMULT(AN491:AW491,幕後結果!$AB$9:$AK$18)))*252</f>
        <v>7.5965397589983608E-2</v>
      </c>
      <c r="BA491" s="124">
        <f t="shared" si="103"/>
        <v>0.27561820983016272</v>
      </c>
      <c r="BB491" s="119">
        <f t="shared" si="104"/>
        <v>-0.21488205770374111</v>
      </c>
      <c r="BC491" s="56"/>
      <c r="BD491" s="56"/>
    </row>
    <row r="492" spans="1:56">
      <c r="A492" s="91">
        <v>491</v>
      </c>
      <c r="B492" s="120">
        <v>0.78364220810067708</v>
      </c>
      <c r="C492" s="120">
        <v>0.65922105626887473</v>
      </c>
      <c r="D492" s="120">
        <v>0.77164102982058735</v>
      </c>
      <c r="E492" s="120">
        <v>0.18332166958142904</v>
      </c>
      <c r="F492" s="120">
        <v>6.1557613406693079E-2</v>
      </c>
      <c r="G492" s="120">
        <v>0.58888233491092912</v>
      </c>
      <c r="H492" s="120">
        <v>0.94048326627581225</v>
      </c>
      <c r="I492" s="120">
        <v>0.43851026682217098</v>
      </c>
      <c r="J492" s="120">
        <v>0.8843927359898871</v>
      </c>
      <c r="K492" s="100">
        <v>0.25019715289168731</v>
      </c>
      <c r="L492" s="101"/>
      <c r="M492" s="102">
        <v>491</v>
      </c>
      <c r="N492" s="123">
        <v>0.784553191076519</v>
      </c>
      <c r="O492" s="123">
        <v>0.41033818114456272</v>
      </c>
      <c r="P492" s="123">
        <v>0.74426207497902486</v>
      </c>
      <c r="Q492" s="123">
        <v>-0.90277873534632291</v>
      </c>
      <c r="R492" s="123">
        <v>-1.5418286960194594</v>
      </c>
      <c r="S492" s="123">
        <v>0.22467086675001316</v>
      </c>
      <c r="T492" s="123">
        <v>1.5588433233757897</v>
      </c>
      <c r="U492" s="120">
        <v>-0.15474730691651425</v>
      </c>
      <c r="V492" s="120">
        <v>1.1972361379704355</v>
      </c>
      <c r="W492" s="94">
        <v>-0.67386946637965317</v>
      </c>
      <c r="X492" s="56"/>
      <c r="Y492" s="95">
        <v>491</v>
      </c>
      <c r="Z492" s="120">
        <f>(幕後結果!$AB$2+幕後結果!$AB$4*幕後結果_最佳化!$N1493)*12/3</f>
        <v>0.9257720008226924</v>
      </c>
      <c r="AA492" s="120">
        <f>(幕後結果!$AC$2+幕後結果!$AC$4*幕後結果_最佳化!$O1493)*12/3</f>
        <v>2.3621687641996312</v>
      </c>
      <c r="AB492" s="120">
        <f>(幕後結果!$AD$2+幕後結果!$AD$4*幕後結果_最佳化!$P1493)*12/3</f>
        <v>0.9966566674146411</v>
      </c>
      <c r="AC492" s="120">
        <f>(幕後結果!$AE$2+幕後結果!$AE$4*幕後結果_最佳化!$Q1493)*12/3</f>
        <v>-0.11331171089963721</v>
      </c>
      <c r="AD492" s="120">
        <f>(幕後結果!$AF$2+幕後結果!$AF$4*幕後結果_最佳化!$R1493)*12/3</f>
        <v>-1.4772027805093828</v>
      </c>
      <c r="AE492" s="120">
        <f>(幕後結果!$AG$2+幕後結果!$AG$4*幕後結果_最佳化!$S1493)*12/3</f>
        <v>-0.38412885309562056</v>
      </c>
      <c r="AF492" s="120">
        <f>(幕後結果!$AH$2+幕後結果!$AH$4*幕後結果_最佳化!$T1493)*12/3</f>
        <v>1.784358126398202</v>
      </c>
      <c r="AG492" s="120">
        <f>(幕後結果!$AI$2+幕後結果!$AI$4*幕後結果_最佳化!$U1493)*12/3</f>
        <v>-0.64982256629357416</v>
      </c>
      <c r="AH492" s="120">
        <f>(幕後結果!$AJ$2+幕後結果!$AJ$4*幕後結果_最佳化!$V1493)*12/3</f>
        <v>2.8755406968079766E-2</v>
      </c>
      <c r="AI492" s="96">
        <f>(幕後結果!$AK$2+幕後結果!$AK$4*幕後結果_最佳化!$W1493)*12/3</f>
        <v>0.28989524219387847</v>
      </c>
      <c r="AJ492" s="56"/>
      <c r="AK492" s="56"/>
      <c r="AL492" s="56"/>
      <c r="AM492" s="104">
        <v>491</v>
      </c>
      <c r="AN492" s="124">
        <f t="shared" si="92"/>
        <v>6.0053498883132127E-2</v>
      </c>
      <c r="AO492" s="124">
        <f t="shared" si="93"/>
        <v>0.1997354446594059</v>
      </c>
      <c r="AP492" s="124">
        <f t="shared" si="94"/>
        <v>0.18780231871370165</v>
      </c>
      <c r="AQ492" s="124">
        <f t="shared" si="95"/>
        <v>0.18112007296437471</v>
      </c>
      <c r="AR492" s="124">
        <f t="shared" si="96"/>
        <v>9.8003481590974537E-2</v>
      </c>
      <c r="AS492" s="124">
        <f t="shared" si="97"/>
        <v>0.15065088079175878</v>
      </c>
      <c r="AT492" s="124">
        <f t="shared" si="98"/>
        <v>6.362166166603285E-2</v>
      </c>
      <c r="AU492" s="124">
        <f t="shared" si="99"/>
        <v>4.022340448879453E-2</v>
      </c>
      <c r="AV492" s="124">
        <f t="shared" si="100"/>
        <v>1.2137558771331517E-2</v>
      </c>
      <c r="AW492" s="124">
        <f t="shared" si="101"/>
        <v>6.651677470493343E-3</v>
      </c>
      <c r="AX492" s="124">
        <f t="shared" si="102"/>
        <v>1</v>
      </c>
      <c r="AY492" s="124">
        <f>SUMPRODUCT(AN492:AW492,幕後結果_最佳化!$Z$1005:$AI$1005)</f>
        <v>6.4439464338938747E-3</v>
      </c>
      <c r="AZ492" s="124">
        <f>(SUMPRODUCT(AN492:AW492,MMULT(AN492:AW492,幕後結果!$AB$9:$AK$18)))*252</f>
        <v>9.4846312517568032E-2</v>
      </c>
      <c r="BA492" s="124">
        <f t="shared" si="103"/>
        <v>0.30797128521595651</v>
      </c>
      <c r="BB492" s="119">
        <f t="shared" si="104"/>
        <v>-0.11837484634498409</v>
      </c>
      <c r="BC492" s="56"/>
      <c r="BD492" s="56"/>
    </row>
    <row r="493" spans="1:56">
      <c r="A493" s="91">
        <v>492</v>
      </c>
      <c r="B493" s="120">
        <v>0.10770587863651926</v>
      </c>
      <c r="C493" s="120">
        <v>0.13127368565052655</v>
      </c>
      <c r="D493" s="120">
        <v>0.567009787491358</v>
      </c>
      <c r="E493" s="120">
        <v>0.28263444189348363</v>
      </c>
      <c r="F493" s="120">
        <v>0.32794923997434999</v>
      </c>
      <c r="G493" s="120">
        <v>6.7861522261538632E-3</v>
      </c>
      <c r="H493" s="120">
        <v>0.22981222701008885</v>
      </c>
      <c r="I493" s="120">
        <v>0.84507761088684719</v>
      </c>
      <c r="J493" s="120">
        <v>0.75003783961500248</v>
      </c>
      <c r="K493" s="100">
        <v>0.76548600590911753</v>
      </c>
      <c r="L493" s="101"/>
      <c r="M493" s="102">
        <v>492</v>
      </c>
      <c r="N493" s="123">
        <v>-1.2388211020643407</v>
      </c>
      <c r="O493" s="123">
        <v>-1.1203905473517848</v>
      </c>
      <c r="P493" s="123">
        <v>0.16876635305454615</v>
      </c>
      <c r="Q493" s="123">
        <v>-0.57503314075465539</v>
      </c>
      <c r="R493" s="123">
        <v>-0.44558301767321468</v>
      </c>
      <c r="S493" s="123">
        <v>-2.4683881918291144</v>
      </c>
      <c r="T493" s="123">
        <v>-0.73946538070630807</v>
      </c>
      <c r="U493" s="120">
        <v>1.0155477895001339</v>
      </c>
      <c r="V493" s="120">
        <v>0.67460883114157244</v>
      </c>
      <c r="W493" s="94">
        <v>0.72406148570550166</v>
      </c>
      <c r="X493" s="56"/>
      <c r="Y493" s="95">
        <v>492</v>
      </c>
      <c r="Z493" s="120">
        <f>(幕後結果!$AB$2+幕後結果!$AB$4*幕後結果_最佳化!$N1494)*12/3</f>
        <v>-1.5863491558766516</v>
      </c>
      <c r="AA493" s="120">
        <f>(幕後結果!$AC$2+幕後結果!$AC$4*幕後結果_最佳化!$O1494)*12/3</f>
        <v>-0.55211273587779797</v>
      </c>
      <c r="AB493" s="120">
        <f>(幕後結果!$AD$2+幕後結果!$AD$4*幕後結果_最佳化!$P1494)*12/3</f>
        <v>-2.4334564103278442</v>
      </c>
      <c r="AC493" s="120">
        <f>(幕後結果!$AE$2+幕後結果!$AE$4*幕後結果_最佳化!$Q1494)*12/3</f>
        <v>-0.40892807333663078</v>
      </c>
      <c r="AD493" s="120">
        <f>(幕後結果!$AF$2+幕後結果!$AF$4*幕後結果_最佳化!$R1494)*12/3</f>
        <v>-1.1240485719981002</v>
      </c>
      <c r="AE493" s="120">
        <f>(幕後結果!$AG$2+幕後結果!$AG$4*幕後結果_最佳化!$S1494)*12/3</f>
        <v>-4.0557581896893229</v>
      </c>
      <c r="AF493" s="120">
        <f>(幕後結果!$AH$2+幕後結果!$AH$4*幕後結果_最佳化!$T1494)*12/3</f>
        <v>-1.4831125955290994</v>
      </c>
      <c r="AG493" s="120">
        <f>(幕後結果!$AI$2+幕後結果!$AI$4*幕後結果_最佳化!$U1494)*12/3</f>
        <v>-0.20382223048006176</v>
      </c>
      <c r="AH493" s="120">
        <f>(幕後結果!$AJ$2+幕後結果!$AJ$4*幕後結果_最佳化!$V1494)*12/3</f>
        <v>-1.7943862260774914</v>
      </c>
      <c r="AI493" s="96">
        <f>(幕後結果!$AK$2+幕後結果!$AK$4*幕後結果_最佳化!$W1494)*12/3</f>
        <v>0.88070242158908918</v>
      </c>
      <c r="AJ493" s="56"/>
      <c r="AK493" s="56"/>
      <c r="AL493" s="56"/>
      <c r="AM493" s="104">
        <v>492</v>
      </c>
      <c r="AN493" s="124">
        <f t="shared" si="92"/>
        <v>1.5812458878884737E-2</v>
      </c>
      <c r="AO493" s="124">
        <f t="shared" si="93"/>
        <v>0.13453944320209596</v>
      </c>
      <c r="AP493" s="124">
        <f t="shared" si="94"/>
        <v>6.5055279053355661E-2</v>
      </c>
      <c r="AQ493" s="124">
        <f t="shared" si="95"/>
        <v>0.12281169926091716</v>
      </c>
      <c r="AR493" s="124">
        <f t="shared" si="96"/>
        <v>0.15256648158513675</v>
      </c>
      <c r="AS493" s="124">
        <f t="shared" si="97"/>
        <v>0.17376151574184953</v>
      </c>
      <c r="AT493" s="124">
        <f t="shared" si="98"/>
        <v>7.5586338393797666E-3</v>
      </c>
      <c r="AU493" s="124">
        <f t="shared" si="99"/>
        <v>0.16056819836643063</v>
      </c>
      <c r="AV493" s="124">
        <f t="shared" si="100"/>
        <v>9.990167607260686E-2</v>
      </c>
      <c r="AW493" s="124">
        <f t="shared" si="101"/>
        <v>6.7424613999342853E-2</v>
      </c>
      <c r="AX493" s="124">
        <f t="shared" si="102"/>
        <v>1</v>
      </c>
      <c r="AY493" s="124">
        <f>SUMPRODUCT(AN493:AW493,幕後結果_最佳化!$Z$1005:$AI$1005)</f>
        <v>-0.21081471674061697</v>
      </c>
      <c r="AZ493" s="124">
        <f>(SUMPRODUCT(AN493:AW493,MMULT(AN493:AW493,幕後結果!$AB$9:$AK$18)))*252</f>
        <v>5.4548915622466991E-2</v>
      </c>
      <c r="BA493" s="124">
        <f t="shared" si="103"/>
        <v>0.23355709285411777</v>
      </c>
      <c r="BB493" s="119">
        <f t="shared" si="104"/>
        <v>-1.0863070508378432</v>
      </c>
      <c r="BC493" s="56"/>
      <c r="BD493" s="56"/>
    </row>
    <row r="494" spans="1:56">
      <c r="A494" s="91">
        <v>493</v>
      </c>
      <c r="B494" s="120">
        <v>6.6206148869160097E-2</v>
      </c>
      <c r="C494" s="120">
        <v>0.14084153234176466</v>
      </c>
      <c r="D494" s="120">
        <v>0.2635265554117745</v>
      </c>
      <c r="E494" s="120">
        <v>0.8438126515753881</v>
      </c>
      <c r="F494" s="120">
        <v>0.93139319008384502</v>
      </c>
      <c r="G494" s="120">
        <v>0.14389871196463599</v>
      </c>
      <c r="H494" s="120">
        <v>0.85899281051460386</v>
      </c>
      <c r="I494" s="120">
        <v>0.1949544807537551</v>
      </c>
      <c r="J494" s="120">
        <v>0.9538864016912203</v>
      </c>
      <c r="K494" s="100">
        <v>0.54438558278873272</v>
      </c>
      <c r="L494" s="101"/>
      <c r="M494" s="102">
        <v>493</v>
      </c>
      <c r="N494" s="123">
        <v>-1.5046569450117337</v>
      </c>
      <c r="O494" s="123">
        <v>-1.0765461681364021</v>
      </c>
      <c r="P494" s="123">
        <v>-0.63251086541157653</v>
      </c>
      <c r="Q494" s="123">
        <v>1.0102517386209537</v>
      </c>
      <c r="R494" s="123">
        <v>1.4862476809264553</v>
      </c>
      <c r="S494" s="123">
        <v>-1.0629658819039616</v>
      </c>
      <c r="T494" s="123">
        <v>1.0758052161389529</v>
      </c>
      <c r="U494" s="120">
        <v>-0.85978247487293258</v>
      </c>
      <c r="V494" s="120">
        <v>1.6837644682025195</v>
      </c>
      <c r="W494" s="94">
        <v>0.11148868916418091</v>
      </c>
      <c r="X494" s="56"/>
      <c r="Y494" s="95">
        <v>493</v>
      </c>
      <c r="Z494" s="120">
        <f>(幕後結果!$AB$2+幕後結果!$AB$4*幕後結果_最佳化!$N1495)*12/3</f>
        <v>-1.9163977521946933</v>
      </c>
      <c r="AA494" s="120">
        <f>(幕後結果!$AC$2+幕後結果!$AC$4*幕後結果_最佳化!$O1495)*12/3</f>
        <v>-0.68202286491042441</v>
      </c>
      <c r="AB494" s="120">
        <f>(幕後結果!$AD$2+幕後結果!$AD$4*幕後結果_最佳化!$P1495)*12/3</f>
        <v>-3.5418636824600411</v>
      </c>
      <c r="AC494" s="120">
        <f>(幕後結果!$AE$2+幕後結果!$AE$4*幕後結果_最佳化!$Q1495)*12/3</f>
        <v>0.91616841958232043</v>
      </c>
      <c r="AD494" s="120">
        <f>(幕後結果!$AF$2+幕後結果!$AF$4*幕後結果_最佳化!$R1495)*12/3</f>
        <v>0.33963230262373428</v>
      </c>
      <c r="AE494" s="120">
        <f>(幕後結果!$AG$2+幕後結果!$AG$4*幕後結果_最佳化!$S1495)*12/3</f>
        <v>-2.5368200849354618</v>
      </c>
      <c r="AF494" s="120">
        <f>(幕後結果!$AH$2+幕後結果!$AH$4*幕後結果_最佳化!$T1495)*12/3</f>
        <v>0.86865930745913467</v>
      </c>
      <c r="AG494" s="120">
        <f>(幕後結果!$AI$2+幕後結果!$AI$4*幕後結果_最佳化!$U1495)*12/3</f>
        <v>-0.5086444423598746</v>
      </c>
      <c r="AH494" s="120">
        <f>(幕後結果!$AJ$2+幕後結果!$AJ$4*幕後結果_最佳化!$V1495)*12/3</f>
        <v>0.17744580039543667</v>
      </c>
      <c r="AI494" s="96">
        <f>(幕後結果!$AK$2+幕後結果!$AK$4*幕後結果_最佳化!$W1495)*12/3</f>
        <v>0.68218784019936274</v>
      </c>
      <c r="AJ494" s="56"/>
      <c r="AK494" s="56"/>
      <c r="AL494" s="56"/>
      <c r="AM494" s="104">
        <v>493</v>
      </c>
      <c r="AN494" s="124">
        <f t="shared" si="92"/>
        <v>0.16131723200527817</v>
      </c>
      <c r="AO494" s="124">
        <f t="shared" si="93"/>
        <v>0.16415406799413984</v>
      </c>
      <c r="AP494" s="124">
        <f t="shared" si="94"/>
        <v>0.10797949275057357</v>
      </c>
      <c r="AQ494" s="124">
        <f t="shared" si="95"/>
        <v>4.6843065562901749E-2</v>
      </c>
      <c r="AR494" s="124">
        <f t="shared" si="96"/>
        <v>3.579430259474866E-2</v>
      </c>
      <c r="AS494" s="124">
        <f t="shared" si="97"/>
        <v>6.225288701139807E-2</v>
      </c>
      <c r="AT494" s="124">
        <f t="shared" si="98"/>
        <v>0.16897871109994159</v>
      </c>
      <c r="AU494" s="124">
        <f t="shared" si="99"/>
        <v>7.6692598886793445E-2</v>
      </c>
      <c r="AV494" s="124">
        <f t="shared" si="100"/>
        <v>0.15503524023359039</v>
      </c>
      <c r="AW494" s="124">
        <f t="shared" si="101"/>
        <v>2.0952401860634462E-2</v>
      </c>
      <c r="AX494" s="124">
        <f t="shared" si="102"/>
        <v>1</v>
      </c>
      <c r="AY494" s="124">
        <f>SUMPRODUCT(AN494:AW494,幕後結果_最佳化!$Z$1005:$AI$1005)</f>
        <v>-0.12908048328297417</v>
      </c>
      <c r="AZ494" s="124">
        <f>(SUMPRODUCT(AN494:AW494,MMULT(AN494:AW494,幕後結果!$AB$9:$AK$18)))*252</f>
        <v>9.4333837843847537E-2</v>
      </c>
      <c r="BA494" s="124">
        <f t="shared" si="103"/>
        <v>0.30713814130427947</v>
      </c>
      <c r="BB494" s="119">
        <f t="shared" si="104"/>
        <v>-0.55994505453685861</v>
      </c>
      <c r="BC494" s="56"/>
      <c r="BD494" s="56"/>
    </row>
    <row r="495" spans="1:56">
      <c r="A495" s="91">
        <v>494</v>
      </c>
      <c r="B495" s="120">
        <v>0.74007037634850548</v>
      </c>
      <c r="C495" s="120">
        <v>0.32617655007134938</v>
      </c>
      <c r="D495" s="120">
        <v>0.27545280184662402</v>
      </c>
      <c r="E495" s="120">
        <v>0.55155293856744958</v>
      </c>
      <c r="F495" s="120">
        <v>0.9717688301311338</v>
      </c>
      <c r="G495" s="120">
        <v>0.15299050356129618</v>
      </c>
      <c r="H495" s="120">
        <v>0.78330554211056036</v>
      </c>
      <c r="I495" s="120">
        <v>0.63936032677589938</v>
      </c>
      <c r="J495" s="120">
        <v>0.428100123456161</v>
      </c>
      <c r="K495" s="100">
        <v>0.16142837000715882</v>
      </c>
      <c r="L495" s="101"/>
      <c r="M495" s="102">
        <v>494</v>
      </c>
      <c r="N495" s="123">
        <v>0.64356238692419132</v>
      </c>
      <c r="O495" s="123">
        <v>-0.45049563602225701</v>
      </c>
      <c r="P495" s="123">
        <v>-0.59640364849832528</v>
      </c>
      <c r="Q495" s="123">
        <v>0.1295858197189961</v>
      </c>
      <c r="R495" s="123">
        <v>1.9074500013026197</v>
      </c>
      <c r="S495" s="123">
        <v>-1.0236915091429881</v>
      </c>
      <c r="T495" s="123">
        <v>0.78340569015200445</v>
      </c>
      <c r="U495" s="120">
        <v>0.35674949794919186</v>
      </c>
      <c r="V495" s="120">
        <v>-0.1812131835851214</v>
      </c>
      <c r="W495" s="94">
        <v>-0.9886043848590611</v>
      </c>
      <c r="X495" s="56"/>
      <c r="Y495" s="95">
        <v>494</v>
      </c>
      <c r="Z495" s="120">
        <f>(幕後結果!$AB$2+幕後結果!$AB$4*幕後結果_最佳化!$N1496)*12/3</f>
        <v>0.75072481196999752</v>
      </c>
      <c r="AA495" s="120">
        <f>(幕後結果!$AC$2+幕後結果!$AC$4*幕後結果_最佳化!$O1496)*12/3</f>
        <v>1.3802354198108635</v>
      </c>
      <c r="AB495" s="120">
        <f>(幕後結果!$AD$2+幕後結果!$AD$4*幕後結果_最佳化!$P1496)*12/3</f>
        <v>-0.91471222410104891</v>
      </c>
      <c r="AC495" s="120">
        <f>(幕後結果!$AE$2+幕後結果!$AE$4*幕後結果_最佳化!$Q1496)*12/3</f>
        <v>0.79029167400493827</v>
      </c>
      <c r="AD495" s="120">
        <f>(幕後結果!$AF$2+幕後結果!$AF$4*幕後結果_最佳化!$R1496)*12/3</f>
        <v>0.7117650063356743</v>
      </c>
      <c r="AE495" s="120">
        <f>(幕後結果!$AG$2+幕後結果!$AG$4*幕後結果_最佳化!$S1496)*12/3</f>
        <v>-1.4036688418514334</v>
      </c>
      <c r="AF495" s="120">
        <f>(幕後結果!$AH$2+幕後結果!$AH$4*幕後結果_最佳化!$T1496)*12/3</f>
        <v>1.1619999956442564</v>
      </c>
      <c r="AG495" s="120">
        <f>(幕後結果!$AI$2+幕後結果!$AI$4*幕後結果_最佳化!$U1496)*12/3</f>
        <v>-5.9609828179786828E-2</v>
      </c>
      <c r="AH495" s="120">
        <f>(幕後結果!$AJ$2+幕後結果!$AJ$4*幕後結果_最佳化!$V1496)*12/3</f>
        <v>-1.3161866327447784</v>
      </c>
      <c r="AI495" s="96">
        <f>(幕後結果!$AK$2+幕後結果!$AK$4*幕後結果_最佳化!$W1496)*12/3</f>
        <v>0.67394908062389247</v>
      </c>
      <c r="AJ495" s="56"/>
      <c r="AK495" s="56"/>
      <c r="AL495" s="56"/>
      <c r="AM495" s="104">
        <v>494</v>
      </c>
      <c r="AN495" s="124">
        <f t="shared" si="92"/>
        <v>7.4597430522428565E-2</v>
      </c>
      <c r="AO495" s="124">
        <f t="shared" si="93"/>
        <v>0.12901936331709574</v>
      </c>
      <c r="AP495" s="124">
        <f t="shared" si="94"/>
        <v>8.8825927123376197E-2</v>
      </c>
      <c r="AQ495" s="124">
        <f t="shared" si="95"/>
        <v>0.18077369863285928</v>
      </c>
      <c r="AR495" s="124">
        <f t="shared" si="96"/>
        <v>0.15352179464822957</v>
      </c>
      <c r="AS495" s="124">
        <f t="shared" si="97"/>
        <v>5.1689932904271887E-2</v>
      </c>
      <c r="AT495" s="124">
        <f t="shared" si="98"/>
        <v>4.3207342779092155E-2</v>
      </c>
      <c r="AU495" s="124">
        <f t="shared" si="99"/>
        <v>0.11919233142060409</v>
      </c>
      <c r="AV495" s="124">
        <f t="shared" si="100"/>
        <v>0.14660688384964773</v>
      </c>
      <c r="AW495" s="124">
        <f t="shared" si="101"/>
        <v>1.256529480239472E-2</v>
      </c>
      <c r="AX495" s="124">
        <f t="shared" si="102"/>
        <v>0.99999999999999989</v>
      </c>
      <c r="AY495" s="124">
        <f>SUMPRODUCT(AN495:AW495,幕後結果_最佳化!$Z$1005:$AI$1005)</f>
        <v>-0.19715777522418629</v>
      </c>
      <c r="AZ495" s="124">
        <f>(SUMPRODUCT(AN495:AW495,MMULT(AN495:AW495,幕後結果!$AB$9:$AK$18)))*252</f>
        <v>6.5777409630700182E-2</v>
      </c>
      <c r="BA495" s="124">
        <f t="shared" si="103"/>
        <v>0.25647106977337653</v>
      </c>
      <c r="BB495" s="119">
        <f t="shared" si="104"/>
        <v>-0.93600332948393206</v>
      </c>
      <c r="BC495" s="56"/>
      <c r="BD495" s="56"/>
    </row>
    <row r="496" spans="1:56">
      <c r="A496" s="91">
        <v>495</v>
      </c>
      <c r="B496" s="120">
        <v>0.88996655622942233</v>
      </c>
      <c r="C496" s="120">
        <v>0.66284257618950582</v>
      </c>
      <c r="D496" s="120">
        <v>0.5146688917717519</v>
      </c>
      <c r="E496" s="120">
        <v>0.69279805823233431</v>
      </c>
      <c r="F496" s="120">
        <v>0.59255589434965916</v>
      </c>
      <c r="G496" s="120">
        <v>0.33786038789545181</v>
      </c>
      <c r="H496" s="120">
        <v>0.27803519162383594</v>
      </c>
      <c r="I496" s="120">
        <v>0.23596135047270894</v>
      </c>
      <c r="J496" s="120">
        <v>0.50243215710491995</v>
      </c>
      <c r="K496" s="100">
        <v>0.8510878936150339</v>
      </c>
      <c r="L496" s="101"/>
      <c r="M496" s="102">
        <v>495</v>
      </c>
      <c r="N496" s="123">
        <v>1.22635028068442</v>
      </c>
      <c r="O496" s="123">
        <v>0.42023355034261534</v>
      </c>
      <c r="P496" s="123">
        <v>3.6777748137953807E-2</v>
      </c>
      <c r="Q496" s="123">
        <v>0.5037972170416456</v>
      </c>
      <c r="R496" s="123">
        <v>0.2341246479934021</v>
      </c>
      <c r="S496" s="123">
        <v>-0.41830959429199022</v>
      </c>
      <c r="T496" s="123">
        <v>-0.58868830698531893</v>
      </c>
      <c r="U496" s="120">
        <v>-0.71935421254864951</v>
      </c>
      <c r="V496" s="120">
        <v>6.0965515333706866E-3</v>
      </c>
      <c r="W496" s="94">
        <v>1.0411106167219142</v>
      </c>
      <c r="X496" s="56"/>
      <c r="Y496" s="95">
        <v>495</v>
      </c>
      <c r="Z496" s="120">
        <f>(幕後結果!$AB$2+幕後結果!$AB$4*幕後結果_最佳化!$N1497)*12/3</f>
        <v>1.4742853527687629</v>
      </c>
      <c r="AA496" s="120">
        <f>(幕後結果!$AC$2+幕後結果!$AC$4*幕後結果_最佳化!$O1497)*12/3</f>
        <v>2.6635393554986866</v>
      </c>
      <c r="AB496" s="120">
        <f>(幕後結果!$AD$2+幕後結果!$AD$4*幕後結果_最佳化!$P1497)*12/3</f>
        <v>0.73997559524582057</v>
      </c>
      <c r="AC496" s="120">
        <f>(幕後結果!$AE$2+幕後結果!$AE$4*幕後結果_最佳化!$Q1497)*12/3</f>
        <v>1.2666079721723085</v>
      </c>
      <c r="AD496" s="120">
        <f>(幕後結果!$AF$2+幕後結果!$AF$4*幕後結果_最佳化!$R1497)*12/3</f>
        <v>-7.6343886229566005E-2</v>
      </c>
      <c r="AE496" s="120">
        <f>(幕後結果!$AG$2+幕後結果!$AG$4*幕後結果_最佳化!$S1497)*12/3</f>
        <v>-0.70424454041734241</v>
      </c>
      <c r="AF496" s="120">
        <f>(幕後結果!$AH$2+幕後結果!$AH$4*幕後結果_最佳化!$T1497)*12/3</f>
        <v>0.46136292182201993</v>
      </c>
      <c r="AG496" s="120">
        <f>(幕後結果!$AI$2+幕後結果!$AI$4*幕後結果_最佳化!$U1497)*12/3</f>
        <v>-0.50333936724781869</v>
      </c>
      <c r="AH496" s="120">
        <f>(幕後結果!$AJ$2+幕後結果!$AJ$4*幕後結果_最佳化!$V1497)*12/3</f>
        <v>-1.3482677334994324</v>
      </c>
      <c r="AI496" s="96">
        <f>(幕後結果!$AK$2+幕後結果!$AK$4*幕後結果_最佳化!$W1497)*12/3</f>
        <v>1.081086684152643</v>
      </c>
      <c r="AJ496" s="56"/>
      <c r="AK496" s="56"/>
      <c r="AL496" s="56"/>
      <c r="AM496" s="104">
        <v>495</v>
      </c>
      <c r="AN496" s="124">
        <f t="shared" si="92"/>
        <v>0.14402804434358801</v>
      </c>
      <c r="AO496" s="124">
        <f t="shared" si="93"/>
        <v>4.3517502793908688E-2</v>
      </c>
      <c r="AP496" s="124">
        <f t="shared" si="94"/>
        <v>0.12152695482002045</v>
      </c>
      <c r="AQ496" s="124">
        <f t="shared" si="95"/>
        <v>9.4458892214210416E-2</v>
      </c>
      <c r="AR496" s="124">
        <f t="shared" si="96"/>
        <v>0.12866965802618169</v>
      </c>
      <c r="AS496" s="124">
        <f t="shared" si="97"/>
        <v>4.376191328192424E-2</v>
      </c>
      <c r="AT496" s="124">
        <f t="shared" si="98"/>
        <v>8.773227370875171E-2</v>
      </c>
      <c r="AU496" s="124">
        <f t="shared" si="99"/>
        <v>5.2403751022062538E-2</v>
      </c>
      <c r="AV496" s="124">
        <f t="shared" si="100"/>
        <v>0.17654378810672922</v>
      </c>
      <c r="AW496" s="124">
        <f t="shared" si="101"/>
        <v>0.107357221682623</v>
      </c>
      <c r="AX496" s="124">
        <f t="shared" si="102"/>
        <v>0.99999999999999989</v>
      </c>
      <c r="AY496" s="124">
        <f>SUMPRODUCT(AN496:AW496,幕後結果_最佳化!$Z$1005:$AI$1005)</f>
        <v>-0.31666120447668117</v>
      </c>
      <c r="AZ496" s="124">
        <f>(SUMPRODUCT(AN496:AW496,MMULT(AN496:AW496,幕後結果!$AB$9:$AK$18)))*252</f>
        <v>7.751732487919949E-2</v>
      </c>
      <c r="BA496" s="124">
        <f t="shared" si="103"/>
        <v>0.27841933280431425</v>
      </c>
      <c r="BB496" s="119">
        <f t="shared" si="104"/>
        <v>-1.2914376342155705</v>
      </c>
      <c r="BC496" s="56"/>
      <c r="BD496" s="56"/>
    </row>
    <row r="497" spans="1:56">
      <c r="A497" s="91">
        <v>496</v>
      </c>
      <c r="B497" s="120">
        <v>0.21233030769729133</v>
      </c>
      <c r="C497" s="120">
        <v>0.87883204583045238</v>
      </c>
      <c r="D497" s="120">
        <v>0.55532793378958023</v>
      </c>
      <c r="E497" s="120">
        <v>0.16958162823646328</v>
      </c>
      <c r="F497" s="120">
        <v>0.48960111807605089</v>
      </c>
      <c r="G497" s="120">
        <v>0.14308518437531537</v>
      </c>
      <c r="H497" s="120">
        <v>0.86900439683386299</v>
      </c>
      <c r="I497" s="120">
        <v>0.9410305448148224</v>
      </c>
      <c r="J497" s="120">
        <v>0.30744551592618019</v>
      </c>
      <c r="K497" s="100">
        <v>0.17217397103431131</v>
      </c>
      <c r="L497" s="101"/>
      <c r="M497" s="102">
        <v>496</v>
      </c>
      <c r="N497" s="123">
        <v>-0.79836171205348228</v>
      </c>
      <c r="O497" s="123">
        <v>1.1691681062898469</v>
      </c>
      <c r="P497" s="123">
        <v>0.13913416322043115</v>
      </c>
      <c r="Q497" s="123">
        <v>-0.95581985279592585</v>
      </c>
      <c r="R497" s="123">
        <v>-2.6069083899932847E-2</v>
      </c>
      <c r="S497" s="123">
        <v>-1.0665604481224658</v>
      </c>
      <c r="T497" s="123">
        <v>1.1216972026920591</v>
      </c>
      <c r="U497" s="120">
        <v>1.5634835140533458</v>
      </c>
      <c r="V497" s="120">
        <v>-0.50310417456007872</v>
      </c>
      <c r="W497" s="94">
        <v>-0.94560921563663125</v>
      </c>
      <c r="X497" s="56"/>
      <c r="Y497" s="95">
        <v>496</v>
      </c>
      <c r="Z497" s="120">
        <f>(幕後結果!$AB$2+幕後結果!$AB$4*幕後結果_最佳化!$N1498)*12/3</f>
        <v>-1.0394966253962046</v>
      </c>
      <c r="AA497" s="120">
        <f>(幕後結果!$AC$2+幕後結果!$AC$4*幕後結果_最佳化!$O1498)*12/3</f>
        <v>2.1026775186555504</v>
      </c>
      <c r="AB497" s="120">
        <f>(幕後結果!$AD$2+幕後結果!$AD$4*幕後結果_最佳化!$P1498)*12/3</f>
        <v>-1.0396499292464207</v>
      </c>
      <c r="AC497" s="120">
        <f>(幕後結果!$AE$2+幕後結果!$AE$4*幕後結果_最佳化!$Q1498)*12/3</f>
        <v>-0.62340366272083425</v>
      </c>
      <c r="AD497" s="120">
        <f>(幕後結果!$AF$2+幕後結果!$AF$4*幕後結果_最佳化!$R1498)*12/3</f>
        <v>-0.63515499376699713</v>
      </c>
      <c r="AE497" s="120">
        <f>(幕後結果!$AG$2+幕後結果!$AG$4*幕後結果_最佳化!$S1498)*12/3</f>
        <v>-2.0045545795878263</v>
      </c>
      <c r="AF497" s="120">
        <f>(幕後結果!$AH$2+幕後結果!$AH$4*幕後結果_最佳化!$T1498)*12/3</f>
        <v>0.90872956053729015</v>
      </c>
      <c r="AG497" s="120">
        <f>(幕後結果!$AI$2+幕後結果!$AI$4*幕後結果_最佳化!$U1498)*12/3</f>
        <v>0.16307558219602036</v>
      </c>
      <c r="AH497" s="120">
        <f>(幕後結果!$AJ$2+幕後結果!$AJ$4*幕後結果_最佳化!$V1498)*12/3</f>
        <v>-2.9280328126721078</v>
      </c>
      <c r="AI497" s="96">
        <f>(幕後結果!$AK$2+幕後結果!$AK$4*幕後結果_最佳化!$W1498)*12/3</f>
        <v>0.80929684818772119</v>
      </c>
      <c r="AJ497" s="56"/>
      <c r="AK497" s="56"/>
      <c r="AL497" s="56"/>
      <c r="AM497" s="104">
        <v>496</v>
      </c>
      <c r="AN497" s="124">
        <f t="shared" si="92"/>
        <v>9.526553855206138E-2</v>
      </c>
      <c r="AO497" s="124">
        <f t="shared" si="93"/>
        <v>0.14834490671602868</v>
      </c>
      <c r="AP497" s="124">
        <f t="shared" si="94"/>
        <v>1.9340547220213489E-2</v>
      </c>
      <c r="AQ497" s="124">
        <f t="shared" si="95"/>
        <v>7.5301335004728479E-2</v>
      </c>
      <c r="AR497" s="124">
        <f t="shared" si="96"/>
        <v>0.21174489933504834</v>
      </c>
      <c r="AS497" s="124">
        <f t="shared" si="97"/>
        <v>7.5582889821802113E-2</v>
      </c>
      <c r="AT497" s="124">
        <f t="shared" si="98"/>
        <v>0.135372321149376</v>
      </c>
      <c r="AU497" s="124">
        <f t="shared" si="99"/>
        <v>0.21577322548577582</v>
      </c>
      <c r="AV497" s="124">
        <f t="shared" si="100"/>
        <v>1.3359462846498867E-2</v>
      </c>
      <c r="AW497" s="124">
        <f t="shared" si="101"/>
        <v>9.914873868466758E-3</v>
      </c>
      <c r="AX497" s="124">
        <f t="shared" si="102"/>
        <v>1</v>
      </c>
      <c r="AY497" s="124">
        <f>SUMPRODUCT(AN497:AW497,幕後結果_最佳化!$Z$1005:$AI$1005)</f>
        <v>2.1013277934323813E-2</v>
      </c>
      <c r="AZ497" s="124">
        <f>(SUMPRODUCT(AN497:AW497,MMULT(AN497:AW497,幕後結果!$AB$9:$AK$18)))*252</f>
        <v>4.8166589754574191E-2</v>
      </c>
      <c r="BA497" s="124">
        <f t="shared" si="103"/>
        <v>0.21946888106192683</v>
      </c>
      <c r="BB497" s="119">
        <f t="shared" si="104"/>
        <v>-9.9725856165915755E-2</v>
      </c>
      <c r="BC497" s="56"/>
      <c r="BD497" s="56"/>
    </row>
    <row r="498" spans="1:56">
      <c r="A498" s="91">
        <v>497</v>
      </c>
      <c r="B498" s="120">
        <v>0.73473215614377141</v>
      </c>
      <c r="C498" s="120">
        <v>0.17404140727245321</v>
      </c>
      <c r="D498" s="120">
        <v>0.63089441845920624</v>
      </c>
      <c r="E498" s="120">
        <v>0.23301516919984255</v>
      </c>
      <c r="F498" s="120">
        <v>0.16781463357474746</v>
      </c>
      <c r="G498" s="120">
        <v>0.80954404048264861</v>
      </c>
      <c r="H498" s="120">
        <v>5.3441914665952828E-2</v>
      </c>
      <c r="I498" s="120">
        <v>0.86375248390731096</v>
      </c>
      <c r="J498" s="120">
        <v>0.90459004972296553</v>
      </c>
      <c r="K498" s="100">
        <v>0.32036546415650169</v>
      </c>
      <c r="L498" s="101"/>
      <c r="M498" s="102">
        <v>497</v>
      </c>
      <c r="N498" s="123">
        <v>0.6271884891051136</v>
      </c>
      <c r="O498" s="123">
        <v>-0.93831449165569891</v>
      </c>
      <c r="P498" s="123">
        <v>0.33422316748074421</v>
      </c>
      <c r="Q498" s="123">
        <v>-0.72895312181525429</v>
      </c>
      <c r="R498" s="123">
        <v>-0.96283712412792322</v>
      </c>
      <c r="S498" s="123">
        <v>0.87621728961200451</v>
      </c>
      <c r="T498" s="123">
        <v>-1.6123590551117404</v>
      </c>
      <c r="U498" s="120">
        <v>1.0973348719775546</v>
      </c>
      <c r="V498" s="120">
        <v>1.308157480335121</v>
      </c>
      <c r="W498" s="94">
        <v>-0.46667708289481652</v>
      </c>
      <c r="X498" s="56"/>
      <c r="Y498" s="95">
        <v>497</v>
      </c>
      <c r="Z498" s="120">
        <f>(幕後結果!$AB$2+幕後結果!$AB$4*幕後結果_最佳化!$N1499)*12/3</f>
        <v>0.73039579263413967</v>
      </c>
      <c r="AA498" s="120">
        <f>(幕後結果!$AC$2+幕後結果!$AC$4*幕後結果_最佳化!$O1499)*12/3</f>
        <v>0.86565433998310637</v>
      </c>
      <c r="AB498" s="120">
        <f>(幕後結果!$AD$2+幕後結果!$AD$4*幕後結果_最佳化!$P1499)*12/3</f>
        <v>-0.16078188781847924</v>
      </c>
      <c r="AC498" s="120">
        <f>(幕後結果!$AE$2+幕後結果!$AE$4*幕後結果_最佳化!$Q1499)*12/3</f>
        <v>1.2682380805286275E-2</v>
      </c>
      <c r="AD498" s="120">
        <f>(幕後結果!$AF$2+幕後結果!$AF$4*幕後結果_最佳化!$R1499)*12/3</f>
        <v>-1.2610485505742068</v>
      </c>
      <c r="AE498" s="120">
        <f>(幕後結果!$AG$2+幕後結果!$AG$4*幕後結果_最佳化!$S1499)*12/3</f>
        <v>7.7727638132564669E-2</v>
      </c>
      <c r="AF498" s="120">
        <f>(幕後結果!$AH$2+幕後結果!$AH$4*幕後結果_最佳化!$T1499)*12/3</f>
        <v>-1.0209306401970408</v>
      </c>
      <c r="AG498" s="120">
        <f>(幕後結果!$AI$2+幕後結果!$AI$4*幕後結果_最佳化!$U1499)*12/3</f>
        <v>-1.9712919219685654E-2</v>
      </c>
      <c r="AH498" s="120">
        <f>(幕後結果!$AJ$2+幕後結果!$AJ$4*幕後結果_最佳化!$V1499)*12/3</f>
        <v>0.56961549964920666</v>
      </c>
      <c r="AI498" s="96">
        <f>(幕後結果!$AK$2+幕後結果!$AK$4*幕後結果_最佳化!$W1499)*12/3</f>
        <v>0.26354405747215803</v>
      </c>
      <c r="AJ498" s="56"/>
      <c r="AK498" s="56"/>
      <c r="AL498" s="56"/>
      <c r="AM498" s="104">
        <v>497</v>
      </c>
      <c r="AN498" s="124">
        <f t="shared" si="92"/>
        <v>0.15475161346191751</v>
      </c>
      <c r="AO498" s="124">
        <f t="shared" si="93"/>
        <v>0.11549740192503664</v>
      </c>
      <c r="AP498" s="124">
        <f t="shared" si="94"/>
        <v>0.17309590641224754</v>
      </c>
      <c r="AQ498" s="124">
        <f t="shared" si="95"/>
        <v>9.4966926835102425E-2</v>
      </c>
      <c r="AR498" s="124">
        <f t="shared" si="96"/>
        <v>0.11526911652884016</v>
      </c>
      <c r="AS498" s="124">
        <f t="shared" si="97"/>
        <v>8.9052096218197055E-2</v>
      </c>
      <c r="AT498" s="124">
        <f t="shared" si="98"/>
        <v>0.1164549449641826</v>
      </c>
      <c r="AU498" s="124">
        <f t="shared" si="99"/>
        <v>2.1377244700942159E-2</v>
      </c>
      <c r="AV498" s="124">
        <f t="shared" si="100"/>
        <v>4.0295987630265696E-3</v>
      </c>
      <c r="AW498" s="124">
        <f t="shared" si="101"/>
        <v>0.11550515019050703</v>
      </c>
      <c r="AX498" s="124">
        <f t="shared" si="102"/>
        <v>0.99999999999999978</v>
      </c>
      <c r="AY498" s="124">
        <f>SUMPRODUCT(AN498:AW498,幕後結果_最佳化!$Z$1005:$AI$1005)</f>
        <v>1.5802050040753961E-2</v>
      </c>
      <c r="AZ498" s="124">
        <f>(SUMPRODUCT(AN498:AW498,MMULT(AN498:AW498,幕後結果!$AB$9:$AK$18)))*252</f>
        <v>8.6919237845410335E-2</v>
      </c>
      <c r="BA498" s="124">
        <f t="shared" si="103"/>
        <v>0.29482068761437069</v>
      </c>
      <c r="BB498" s="119">
        <f t="shared" si="104"/>
        <v>-9.191332595591295E-2</v>
      </c>
      <c r="BC498" s="56"/>
      <c r="BD498" s="56"/>
    </row>
    <row r="499" spans="1:56">
      <c r="A499" s="91">
        <v>498</v>
      </c>
      <c r="B499" s="120">
        <v>0.38233115808918838</v>
      </c>
      <c r="C499" s="120">
        <v>0.85486208929333563</v>
      </c>
      <c r="D499" s="120">
        <v>0.12358624889897807</v>
      </c>
      <c r="E499" s="120">
        <v>0.82529820024144862</v>
      </c>
      <c r="F499" s="120">
        <v>0.76314963557459037</v>
      </c>
      <c r="G499" s="120">
        <v>0.78157912668544038</v>
      </c>
      <c r="H499" s="120">
        <v>0.13243288344185689</v>
      </c>
      <c r="I499" s="120">
        <v>0.85964561115035321</v>
      </c>
      <c r="J499" s="120">
        <v>0.15597324791631939</v>
      </c>
      <c r="K499" s="100">
        <v>0.53025823876751077</v>
      </c>
      <c r="L499" s="101"/>
      <c r="M499" s="102">
        <v>498</v>
      </c>
      <c r="N499" s="123">
        <v>-0.29936401441324967</v>
      </c>
      <c r="O499" s="123">
        <v>1.0575167343172376</v>
      </c>
      <c r="P499" s="123">
        <v>-1.1572444600798792</v>
      </c>
      <c r="Q499" s="123">
        <v>0.93574673965238897</v>
      </c>
      <c r="R499" s="123">
        <v>0.71647073942321449</v>
      </c>
      <c r="S499" s="123">
        <v>0.77753745295629195</v>
      </c>
      <c r="T499" s="123">
        <v>-1.1149641915518709</v>
      </c>
      <c r="U499" s="120">
        <v>1.0787284980149543</v>
      </c>
      <c r="V499" s="120">
        <v>-1.0111461271425082</v>
      </c>
      <c r="W499" s="94">
        <v>7.5919022881096268E-2</v>
      </c>
      <c r="X499" s="56"/>
      <c r="Y499" s="95">
        <v>498</v>
      </c>
      <c r="Z499" s="120">
        <f>(幕後結果!$AB$2+幕後結果!$AB$4*幕後結果_最佳化!$N1500)*12/3</f>
        <v>-0.41996583584543323</v>
      </c>
      <c r="AA499" s="120">
        <f>(幕後結果!$AC$2+幕後結果!$AC$4*幕後結果_最佳化!$O1500)*12/3</f>
        <v>2.3162179357760797</v>
      </c>
      <c r="AB499" s="120">
        <f>(幕後結果!$AD$2+幕後結果!$AD$4*幕後結果_最佳化!$P1500)*12/3</f>
        <v>-1.9005494496148614</v>
      </c>
      <c r="AC499" s="120">
        <f>(幕後結果!$AE$2+幕後結果!$AE$4*幕後結果_最佳化!$Q1500)*12/3</f>
        <v>1.2149527553934987</v>
      </c>
      <c r="AD499" s="120">
        <f>(幕後結果!$AF$2+幕後結果!$AF$4*幕後結果_最佳化!$R1500)*12/3</f>
        <v>0.22555279938348835</v>
      </c>
      <c r="AE499" s="120">
        <f>(幕後結果!$AG$2+幕後結果!$AG$4*幕後結果_最佳化!$S1500)*12/3</f>
        <v>-0.10578487066466369</v>
      </c>
      <c r="AF499" s="120">
        <f>(幕後結果!$AH$2+幕後結果!$AH$4*幕後結果_最佳化!$T1500)*12/3</f>
        <v>2.4056847083145427E-2</v>
      </c>
      <c r="AG499" s="120">
        <f>(幕後結果!$AI$2+幕後結果!$AI$4*幕後結果_最佳化!$U1500)*12/3</f>
        <v>0.41603938105442384</v>
      </c>
      <c r="AH499" s="120">
        <f>(幕後結果!$AJ$2+幕後結果!$AJ$4*幕後結果_最佳化!$V1500)*12/3</f>
        <v>-3.1351272389087534</v>
      </c>
      <c r="AI499" s="96">
        <f>(幕後結果!$AK$2+幕後結果!$AK$4*幕後結果_最佳化!$W1500)*12/3</f>
        <v>1.0362589289578492</v>
      </c>
      <c r="AJ499" s="56"/>
      <c r="AK499" s="56"/>
      <c r="AL499" s="56"/>
      <c r="AM499" s="104">
        <v>498</v>
      </c>
      <c r="AN499" s="124">
        <f t="shared" si="92"/>
        <v>6.8614838175058965E-2</v>
      </c>
      <c r="AO499" s="124">
        <f t="shared" si="93"/>
        <v>1.1241082217847288E-2</v>
      </c>
      <c r="AP499" s="124">
        <f t="shared" si="94"/>
        <v>0.14027573586984149</v>
      </c>
      <c r="AQ499" s="124">
        <f t="shared" si="95"/>
        <v>0.12329621030488606</v>
      </c>
      <c r="AR499" s="124">
        <f t="shared" si="96"/>
        <v>0.1314959728851019</v>
      </c>
      <c r="AS499" s="124">
        <f t="shared" si="97"/>
        <v>0.16168251474126064</v>
      </c>
      <c r="AT499" s="124">
        <f t="shared" si="98"/>
        <v>3.611670390831917E-2</v>
      </c>
      <c r="AU499" s="124">
        <f t="shared" si="99"/>
        <v>0.15135265450759297</v>
      </c>
      <c r="AV499" s="124">
        <f t="shared" si="100"/>
        <v>4.0947568982339137E-2</v>
      </c>
      <c r="AW499" s="124">
        <f t="shared" si="101"/>
        <v>0.13497671840775236</v>
      </c>
      <c r="AX499" s="124">
        <f t="shared" si="102"/>
        <v>1</v>
      </c>
      <c r="AY499" s="124">
        <f>SUMPRODUCT(AN499:AW499,幕後結果_最佳化!$Z$1005:$AI$1005)</f>
        <v>-0.26985146775343016</v>
      </c>
      <c r="AZ499" s="124">
        <f>(SUMPRODUCT(AN499:AW499,MMULT(AN499:AW499,幕後結果!$AB$9:$AK$18)))*252</f>
        <v>5.5451931904327678E-2</v>
      </c>
      <c r="BA499" s="124">
        <f t="shared" si="103"/>
        <v>0.2354823388373907</v>
      </c>
      <c r="BB499" s="119">
        <f t="shared" si="104"/>
        <v>-1.3281313125117067</v>
      </c>
      <c r="BC499" s="56"/>
      <c r="BD499" s="56"/>
    </row>
    <row r="500" spans="1:56">
      <c r="A500" s="91">
        <v>499</v>
      </c>
      <c r="B500" s="120">
        <v>0.87638663780841086</v>
      </c>
      <c r="C500" s="120">
        <v>0.90883484896008349</v>
      </c>
      <c r="D500" s="120">
        <v>0.38659169203880817</v>
      </c>
      <c r="E500" s="120">
        <v>0.42377231023147188</v>
      </c>
      <c r="F500" s="120">
        <v>0.63014063776340934</v>
      </c>
      <c r="G500" s="120">
        <v>0.49309518205886071</v>
      </c>
      <c r="H500" s="120">
        <v>1.1608085054623629E-2</v>
      </c>
      <c r="I500" s="120">
        <v>0.59667711232150489</v>
      </c>
      <c r="J500" s="120">
        <v>0.97812942043220064</v>
      </c>
      <c r="K500" s="100">
        <v>0.29280021584670601</v>
      </c>
      <c r="L500" s="101"/>
      <c r="M500" s="102">
        <v>499</v>
      </c>
      <c r="N500" s="123">
        <v>1.1571117066892607</v>
      </c>
      <c r="O500" s="123">
        <v>1.3336142753157452</v>
      </c>
      <c r="P500" s="123">
        <v>-0.28821341045388343</v>
      </c>
      <c r="Q500" s="123">
        <v>-0.19225224888994771</v>
      </c>
      <c r="R500" s="123">
        <v>0.33222585171855723</v>
      </c>
      <c r="S500" s="123">
        <v>-1.730867609542118E-2</v>
      </c>
      <c r="T500" s="123">
        <v>-2.2698584946117917</v>
      </c>
      <c r="U500" s="120">
        <v>0.24475546966674003</v>
      </c>
      <c r="V500" s="120">
        <v>2.0165627928963445</v>
      </c>
      <c r="W500" s="94">
        <v>-0.54522259719521626</v>
      </c>
      <c r="X500" s="56"/>
      <c r="Y500" s="95">
        <v>499</v>
      </c>
      <c r="Z500" s="120">
        <f>(幕後結果!$AB$2+幕後結果!$AB$4*幕後結果_最佳化!$N1501)*12/3</f>
        <v>1.3883221737452047</v>
      </c>
      <c r="AA500" s="120">
        <f>(幕後結果!$AC$2+幕後結果!$AC$4*幕後結果_最佳化!$O1501)*12/3</f>
        <v>3.5611955630460645</v>
      </c>
      <c r="AB500" s="120">
        <f>(幕後結果!$AD$2+幕後結果!$AD$4*幕後結果_最佳化!$P1501)*12/3</f>
        <v>0.70269694471753352</v>
      </c>
      <c r="AC500" s="120">
        <f>(幕後結果!$AE$2+幕後結果!$AE$4*幕後結果_最佳化!$Q1501)*12/3</f>
        <v>0.64258941081221521</v>
      </c>
      <c r="AD500" s="120">
        <f>(幕後結果!$AF$2+幕後結果!$AF$4*幕後結果_最佳化!$R1501)*12/3</f>
        <v>-5.257829918877549E-2</v>
      </c>
      <c r="AE500" s="120">
        <f>(幕後結果!$AG$2+幕後結果!$AG$4*幕後結果_最佳化!$S1501)*12/3</f>
        <v>-0.17352619538090741</v>
      </c>
      <c r="AF500" s="120">
        <f>(幕後結果!$AH$2+幕後結果!$AH$4*幕後結果_最佳化!$T1501)*12/3</f>
        <v>-0.94373162625202767</v>
      </c>
      <c r="AG500" s="120">
        <f>(幕後結果!$AI$2+幕後結果!$AI$4*幕後結果_最佳化!$U1501)*12/3</f>
        <v>-7.1951676023362998E-2</v>
      </c>
      <c r="AH500" s="120">
        <f>(幕後結果!$AJ$2+幕後結果!$AJ$4*幕後結果_最佳化!$V1501)*12/3</f>
        <v>1.1534714135688748</v>
      </c>
      <c r="AI500" s="96">
        <f>(幕後結果!$AK$2+幕後結果!$AK$4*幕後結果_最佳化!$W1501)*12/3</f>
        <v>0.51975581273925298</v>
      </c>
      <c r="AJ500" s="56"/>
      <c r="AK500" s="56"/>
      <c r="AL500" s="56"/>
      <c r="AM500" s="104">
        <v>499</v>
      </c>
      <c r="AN500" s="124">
        <f t="shared" si="92"/>
        <v>0.14861535148316166</v>
      </c>
      <c r="AO500" s="124">
        <f t="shared" si="93"/>
        <v>0.13275219546332775</v>
      </c>
      <c r="AP500" s="124">
        <f t="shared" si="94"/>
        <v>1.4418851405538254E-2</v>
      </c>
      <c r="AQ500" s="124">
        <f t="shared" si="95"/>
        <v>7.3931495868539948E-2</v>
      </c>
      <c r="AR500" s="124">
        <f t="shared" si="96"/>
        <v>3.0927341538943495E-2</v>
      </c>
      <c r="AS500" s="124">
        <f t="shared" si="97"/>
        <v>0.10421195799146825</v>
      </c>
      <c r="AT500" s="124">
        <f t="shared" si="98"/>
        <v>0.12673547303204583</v>
      </c>
      <c r="AU500" s="124">
        <f t="shared" si="99"/>
        <v>0.14521982041339987</v>
      </c>
      <c r="AV500" s="124">
        <f t="shared" si="100"/>
        <v>0.12804786261699522</v>
      </c>
      <c r="AW500" s="124">
        <f t="shared" si="101"/>
        <v>9.5139650186579716E-2</v>
      </c>
      <c r="AX500" s="124">
        <f t="shared" si="102"/>
        <v>1</v>
      </c>
      <c r="AY500" s="124">
        <f>SUMPRODUCT(AN500:AW500,幕後結果_最佳化!$Z$1005:$AI$1005)</f>
        <v>-5.9923953039873273E-2</v>
      </c>
      <c r="AZ500" s="124">
        <f>(SUMPRODUCT(AN500:AW500,MMULT(AN500:AW500,幕後結果!$AB$9:$AK$18)))*252</f>
        <v>6.2474366995532153E-2</v>
      </c>
      <c r="BA500" s="124">
        <f t="shared" si="103"/>
        <v>0.24994872873357879</v>
      </c>
      <c r="BB500" s="119">
        <f t="shared" si="104"/>
        <v>-0.41138018009074845</v>
      </c>
      <c r="BC500" s="56"/>
      <c r="BD500" s="56"/>
    </row>
    <row r="501" spans="1:56">
      <c r="A501" s="91">
        <v>500</v>
      </c>
      <c r="B501" s="120">
        <v>0.17479315463069067</v>
      </c>
      <c r="C501" s="120">
        <v>0.77192838656356089</v>
      </c>
      <c r="D501" s="120">
        <v>0.98168316073146955</v>
      </c>
      <c r="E501" s="120">
        <v>0.30254074426001343</v>
      </c>
      <c r="F501" s="120">
        <v>0.12322460007962643</v>
      </c>
      <c r="G501" s="120">
        <v>0.82367586767955836</v>
      </c>
      <c r="H501" s="120">
        <v>0.5219773583616325</v>
      </c>
      <c r="I501" s="120">
        <v>0.16069054043389119</v>
      </c>
      <c r="J501" s="120">
        <v>0.58962312361193492</v>
      </c>
      <c r="K501" s="100">
        <v>0.19856533260954334</v>
      </c>
      <c r="L501" s="101"/>
      <c r="M501" s="102">
        <v>500</v>
      </c>
      <c r="N501" s="123">
        <v>-0.93539201736966815</v>
      </c>
      <c r="O501" s="123">
        <v>0.74521256706847083</v>
      </c>
      <c r="P501" s="123">
        <v>2.0898232663712419</v>
      </c>
      <c r="Q501" s="123">
        <v>-0.51710696973873715</v>
      </c>
      <c r="R501" s="123">
        <v>-1.1590171361538188</v>
      </c>
      <c r="S501" s="123">
        <v>0.92946478947492406</v>
      </c>
      <c r="T501" s="123">
        <v>5.5116961606664003E-2</v>
      </c>
      <c r="U501" s="120">
        <v>-0.99162378771202009</v>
      </c>
      <c r="V501" s="120">
        <v>0.22657561862798431</v>
      </c>
      <c r="W501" s="94">
        <v>-0.84675684781987104</v>
      </c>
      <c r="X501" s="56"/>
      <c r="Y501" s="95">
        <v>500</v>
      </c>
      <c r="Z501" s="120">
        <f>(幕後結果!$AB$2+幕後結果!$AB$4*幕後結果_最佳化!$N1502)*12/3</f>
        <v>-1.2096266553470185</v>
      </c>
      <c r="AA501" s="120">
        <f>(幕後結果!$AC$2+幕後結果!$AC$4*幕後結果_最佳化!$O1502)*12/3</f>
        <v>1.5745362169549038</v>
      </c>
      <c r="AB501" s="120">
        <f>(幕後結果!$AD$2+幕後結果!$AD$4*幕後結果_最佳化!$P1502)*12/3</f>
        <v>0.67681467642280335</v>
      </c>
      <c r="AC501" s="120">
        <f>(幕後結果!$AE$2+幕後結果!$AE$4*幕後結果_最佳化!$Q1502)*12/3</f>
        <v>-0.33823315572571994</v>
      </c>
      <c r="AD501" s="120">
        <f>(幕後結果!$AF$2+幕後結果!$AF$4*幕後結果_最佳化!$R1502)*12/3</f>
        <v>-1.3081056148726842</v>
      </c>
      <c r="AE501" s="120">
        <f>(幕後結果!$AG$2+幕後結果!$AG$4*幕後結果_最佳化!$S1502)*12/3</f>
        <v>-2.0035919798189528E-2</v>
      </c>
      <c r="AF501" s="120">
        <f>(幕後結果!$AH$2+幕後結果!$AH$4*幕後結果_最佳化!$T1502)*12/3</f>
        <v>0.47833025394496603</v>
      </c>
      <c r="AG501" s="120">
        <f>(幕後結果!$AI$2+幕後結果!$AI$4*幕後結果_最佳化!$U1502)*12/3</f>
        <v>-0.749361411933401</v>
      </c>
      <c r="AH501" s="120">
        <f>(幕後結果!$AJ$2+幕後結果!$AJ$4*幕後結果_最佳化!$V1502)*12/3</f>
        <v>-1.4376938337428331</v>
      </c>
      <c r="AI501" s="96">
        <f>(幕後結果!$AK$2+幕後結果!$AK$4*幕後結果_最佳化!$W1502)*12/3</f>
        <v>-2.1785962977046713E-3</v>
      </c>
      <c r="AJ501" s="56"/>
      <c r="AK501" s="56"/>
      <c r="AL501" s="56"/>
      <c r="AM501" s="104">
        <v>500</v>
      </c>
      <c r="AN501" s="124">
        <f t="shared" si="92"/>
        <v>1.1849573318809E-2</v>
      </c>
      <c r="AO501" s="124">
        <f t="shared" si="93"/>
        <v>0.12352812391756986</v>
      </c>
      <c r="AP501" s="124">
        <f t="shared" si="94"/>
        <v>0.12815714934765493</v>
      </c>
      <c r="AQ501" s="124">
        <f t="shared" si="95"/>
        <v>4.7351891921318681E-2</v>
      </c>
      <c r="AR501" s="124">
        <f t="shared" si="96"/>
        <v>0.17194438813170076</v>
      </c>
      <c r="AS501" s="124">
        <f t="shared" si="97"/>
        <v>0.11036438568873223</v>
      </c>
      <c r="AT501" s="124">
        <f t="shared" si="98"/>
        <v>0.12006386396743593</v>
      </c>
      <c r="AU501" s="124">
        <f t="shared" si="99"/>
        <v>0.10893793005294487</v>
      </c>
      <c r="AV501" s="124">
        <f t="shared" si="100"/>
        <v>8.8169078329941308E-2</v>
      </c>
      <c r="AW501" s="124">
        <f t="shared" si="101"/>
        <v>8.9633615323892579E-2</v>
      </c>
      <c r="AX501" s="124">
        <f t="shared" si="102"/>
        <v>1.0000000000000002</v>
      </c>
      <c r="AY501" s="124">
        <f>SUMPRODUCT(AN501:AW501,幕後結果_最佳化!$Z$1005:$AI$1005)</f>
        <v>-0.16712632865029428</v>
      </c>
      <c r="AZ501" s="124">
        <f>(SUMPRODUCT(AN501:AW501,MMULT(AN501:AW501,幕後結果!$AB$9:$AK$18)))*252</f>
        <v>6.2580737953877613E-2</v>
      </c>
      <c r="BA501" s="124">
        <f t="shared" si="103"/>
        <v>0.25016142379247369</v>
      </c>
      <c r="BB501" s="119">
        <f t="shared" si="104"/>
        <v>-0.83956321268992185</v>
      </c>
      <c r="BC501" s="56"/>
      <c r="BD501" s="56"/>
    </row>
    <row r="502" spans="1:56">
      <c r="A502" s="91">
        <v>501</v>
      </c>
      <c r="B502" s="120">
        <v>0.78712898488186855</v>
      </c>
      <c r="C502" s="120">
        <v>0.49357654350222746</v>
      </c>
      <c r="D502" s="120">
        <v>0.53166178551007803</v>
      </c>
      <c r="E502" s="120">
        <v>2.971285331438378E-2</v>
      </c>
      <c r="F502" s="120">
        <v>0.16150780427666112</v>
      </c>
      <c r="G502" s="120">
        <v>0.18086088063152772</v>
      </c>
      <c r="H502" s="120">
        <v>0.9304942987226259</v>
      </c>
      <c r="I502" s="120">
        <v>0.78945926218528828</v>
      </c>
      <c r="J502" s="120">
        <v>0.73808725970253963</v>
      </c>
      <c r="K502" s="100">
        <v>0.1667731514213191</v>
      </c>
      <c r="L502" s="101"/>
      <c r="M502" s="102">
        <v>501</v>
      </c>
      <c r="N502" s="123">
        <v>0.79649904523905779</v>
      </c>
      <c r="O502" s="123">
        <v>-1.6101913445974701E-2</v>
      </c>
      <c r="P502" s="123">
        <v>7.944782625779262E-2</v>
      </c>
      <c r="Q502" s="123">
        <v>-1.8850305999285693</v>
      </c>
      <c r="R502" s="123">
        <v>-0.98827985507171157</v>
      </c>
      <c r="S502" s="123">
        <v>-0.91208920359513646</v>
      </c>
      <c r="T502" s="123">
        <v>1.479482509534241</v>
      </c>
      <c r="U502" s="120">
        <v>0.80454641336627153</v>
      </c>
      <c r="V502" s="120">
        <v>0.63745965636555513</v>
      </c>
      <c r="W502" s="94">
        <v>-0.96699546079521725</v>
      </c>
      <c r="X502" s="56"/>
      <c r="Y502" s="95">
        <v>501</v>
      </c>
      <c r="Z502" s="120">
        <f>(幕後結果!$AB$2+幕後結果!$AB$4*幕後結果_最佳化!$N1503)*12/3</f>
        <v>0.94060338079934291</v>
      </c>
      <c r="AA502" s="120">
        <f>(幕後結果!$AC$2+幕後結果!$AC$4*幕後結果_最佳化!$O1503)*12/3</f>
        <v>1.9296391962244346</v>
      </c>
      <c r="AB502" s="120">
        <f>(幕後結果!$AD$2+幕後結果!$AD$4*幕後結果_最佳化!$P1503)*12/3</f>
        <v>0.13782402999142473</v>
      </c>
      <c r="AC502" s="120">
        <f>(幕後結果!$AE$2+幕後結果!$AE$4*幕後結果_最佳化!$Q1503)*12/3</f>
        <v>-0.94250638182613888</v>
      </c>
      <c r="AD502" s="120">
        <f>(幕後結果!$AF$2+幕後結果!$AF$4*幕後結果_最佳化!$R1503)*12/3</f>
        <v>-1.3771073766726794</v>
      </c>
      <c r="AE502" s="120">
        <f>(幕後結果!$AG$2+幕後結果!$AG$4*幕後結果_最佳化!$S1503)*12/3</f>
        <v>-1.5327426217493454</v>
      </c>
      <c r="AF502" s="120">
        <f>(幕後結果!$AH$2+幕後結果!$AH$4*幕後結果_最佳化!$T1503)*12/3</f>
        <v>1.1104078110785607</v>
      </c>
      <c r="AG502" s="120">
        <f>(幕後結果!$AI$2+幕後結果!$AI$4*幕後結果_最佳化!$U1503)*12/3</f>
        <v>-0.41615890218484003</v>
      </c>
      <c r="AH502" s="120">
        <f>(幕後結果!$AJ$2+幕後結果!$AJ$4*幕後結果_最佳化!$V1503)*12/3</f>
        <v>-0.95247277624413174</v>
      </c>
      <c r="AI502" s="96">
        <f>(幕後結果!$AK$2+幕後結果!$AK$4*幕後結果_最佳化!$W1503)*12/3</f>
        <v>0.33150758236997757</v>
      </c>
      <c r="AJ502" s="56"/>
      <c r="AK502" s="56"/>
      <c r="AL502" s="56"/>
      <c r="AM502" s="104">
        <v>501</v>
      </c>
      <c r="AN502" s="124">
        <f t="shared" si="92"/>
        <v>7.1585277511008974E-2</v>
      </c>
      <c r="AO502" s="124">
        <f t="shared" si="93"/>
        <v>5.3933385267955075E-2</v>
      </c>
      <c r="AP502" s="124">
        <f t="shared" si="94"/>
        <v>0.14115956112988712</v>
      </c>
      <c r="AQ502" s="124">
        <f t="shared" si="95"/>
        <v>2.1971235984281638E-2</v>
      </c>
      <c r="AR502" s="124">
        <f t="shared" si="96"/>
        <v>0.19143604421042978</v>
      </c>
      <c r="AS502" s="124">
        <f t="shared" si="97"/>
        <v>8.9145176022290176E-2</v>
      </c>
      <c r="AT502" s="124">
        <f t="shared" si="98"/>
        <v>7.5008462427765071E-2</v>
      </c>
      <c r="AU502" s="124">
        <f t="shared" si="99"/>
        <v>0.16289637512624008</v>
      </c>
      <c r="AV502" s="124">
        <f t="shared" si="100"/>
        <v>9.0834155340827019E-2</v>
      </c>
      <c r="AW502" s="124">
        <f t="shared" si="101"/>
        <v>0.10203032697931504</v>
      </c>
      <c r="AX502" s="124">
        <f t="shared" si="102"/>
        <v>1.0000000000000002</v>
      </c>
      <c r="AY502" s="124">
        <f>SUMPRODUCT(AN502:AW502,幕後結果_最佳化!$Z$1005:$AI$1005)</f>
        <v>-0.31126578464797378</v>
      </c>
      <c r="AZ502" s="124">
        <f>(SUMPRODUCT(AN502:AW502,MMULT(AN502:AW502,幕後結果!$AB$9:$AK$18)))*252</f>
        <v>5.8651157468007142E-2</v>
      </c>
      <c r="BA502" s="124">
        <f t="shared" si="103"/>
        <v>0.24218001046330628</v>
      </c>
      <c r="BB502" s="119">
        <f t="shared" si="104"/>
        <v>-1.462407173781318</v>
      </c>
      <c r="BC502" s="56"/>
      <c r="BD502" s="56"/>
    </row>
    <row r="503" spans="1:56">
      <c r="A503" s="91">
        <v>502</v>
      </c>
      <c r="B503" s="120">
        <v>0.59152138341127869</v>
      </c>
      <c r="C503" s="120">
        <v>0.7818785758205169</v>
      </c>
      <c r="D503" s="120">
        <v>0.12455492297590665</v>
      </c>
      <c r="E503" s="120">
        <v>0.75450990575306798</v>
      </c>
      <c r="F503" s="120">
        <v>0.50553890652649813</v>
      </c>
      <c r="G503" s="120">
        <v>0.71168663446556346</v>
      </c>
      <c r="H503" s="120">
        <v>0.29823889844209095</v>
      </c>
      <c r="I503" s="120">
        <v>0.1725947579092959</v>
      </c>
      <c r="J503" s="120">
        <v>0.11528961284030181</v>
      </c>
      <c r="K503" s="100">
        <v>0.73799627998284767</v>
      </c>
      <c r="L503" s="101"/>
      <c r="M503" s="102">
        <v>502</v>
      </c>
      <c r="N503" s="123">
        <v>0.23146028827948617</v>
      </c>
      <c r="O503" s="123">
        <v>0.77855338369677407</v>
      </c>
      <c r="P503" s="123">
        <v>-1.1525141806786789</v>
      </c>
      <c r="Q503" s="123">
        <v>0.68875066234998561</v>
      </c>
      <c r="R503" s="123">
        <v>1.3884425797264944E-2</v>
      </c>
      <c r="S503" s="123">
        <v>0.55831876840045558</v>
      </c>
      <c r="T503" s="123">
        <v>-0.52947238387581663</v>
      </c>
      <c r="U503" s="120">
        <v>-0.94396112200645854</v>
      </c>
      <c r="V503" s="120">
        <v>-1.1988681301984989</v>
      </c>
      <c r="W503" s="94">
        <v>0.63718025103702292</v>
      </c>
      <c r="X503" s="56"/>
      <c r="Y503" s="95">
        <v>502</v>
      </c>
      <c r="Z503" s="120">
        <f>(幕後結果!$AB$2+幕後結果!$AB$4*幕後結果_最佳化!$N1504)*12/3</f>
        <v>0.23907928783982924</v>
      </c>
      <c r="AA503" s="120">
        <f>(幕後結果!$AC$2+幕後結果!$AC$4*幕後結果_最佳化!$O1504)*12/3</f>
        <v>2.3779426842872371</v>
      </c>
      <c r="AB503" s="120">
        <f>(幕後結果!$AD$2+幕後結果!$AD$4*幕後結果_最佳化!$P1504)*12/3</f>
        <v>-1.4351314864509712</v>
      </c>
      <c r="AC503" s="120">
        <f>(幕後結果!$AE$2+幕後結果!$AE$4*幕後結果_最佳化!$Q1504)*12/3</f>
        <v>1.1614473055935317</v>
      </c>
      <c r="AD503" s="120">
        <f>(幕後結果!$AF$2+幕後結果!$AF$4*幕後結果_最佳化!$R1504)*12/3</f>
        <v>-0.22849877277416733</v>
      </c>
      <c r="AE503" s="120">
        <f>(幕後結果!$AG$2+幕後結果!$AG$4*幕後結果_最佳化!$S1504)*12/3</f>
        <v>-0.29202975316599089</v>
      </c>
      <c r="AF503" s="120">
        <f>(幕後結果!$AH$2+幕後結果!$AH$4*幕後結果_最佳化!$T1504)*12/3</f>
        <v>0.43766456021744049</v>
      </c>
      <c r="AG503" s="120">
        <f>(幕後結果!$AI$2+幕後結果!$AI$4*幕後結果_最佳化!$U1504)*12/3</f>
        <v>-0.52078293488334515</v>
      </c>
      <c r="AH503" s="120">
        <f>(幕後結果!$AJ$2+幕後結果!$AJ$4*幕後結果_最佳化!$V1504)*12/3</f>
        <v>-3.648065946564202</v>
      </c>
      <c r="AI503" s="96">
        <f>(幕後結果!$AK$2+幕後結果!$AK$4*幕後結果_最佳化!$W1504)*12/3</f>
        <v>0.67691162222964107</v>
      </c>
      <c r="AJ503" s="56"/>
      <c r="AK503" s="56"/>
      <c r="AL503" s="56"/>
      <c r="AM503" s="104">
        <v>502</v>
      </c>
      <c r="AN503" s="124">
        <f t="shared" si="92"/>
        <v>6.1422389245410644E-2</v>
      </c>
      <c r="AO503" s="124">
        <f t="shared" si="93"/>
        <v>0.15062701599352224</v>
      </c>
      <c r="AP503" s="124">
        <f t="shared" si="94"/>
        <v>1.7484247355620205E-2</v>
      </c>
      <c r="AQ503" s="124">
        <f t="shared" si="95"/>
        <v>7.5596975670400218E-2</v>
      </c>
      <c r="AR503" s="124">
        <f t="shared" si="96"/>
        <v>0.10008466774003706</v>
      </c>
      <c r="AS503" s="124">
        <f t="shared" si="97"/>
        <v>0.13519974477377197</v>
      </c>
      <c r="AT503" s="124">
        <f t="shared" si="98"/>
        <v>0.22354998690045233</v>
      </c>
      <c r="AU503" s="124">
        <f t="shared" si="99"/>
        <v>0.12223190955061194</v>
      </c>
      <c r="AV503" s="124">
        <f t="shared" si="100"/>
        <v>2.0644935236300233E-2</v>
      </c>
      <c r="AW503" s="124">
        <f t="shared" si="101"/>
        <v>9.3158127533873161E-2</v>
      </c>
      <c r="AX503" s="124">
        <f t="shared" si="102"/>
        <v>1</v>
      </c>
      <c r="AY503" s="124">
        <f>SUMPRODUCT(AN503:AW503,幕後結果_最佳化!$Z$1005:$AI$1005)</f>
        <v>0.13546986735770999</v>
      </c>
      <c r="AZ503" s="124">
        <f>(SUMPRODUCT(AN503:AW503,MMULT(AN503:AW503,幕後結果!$AB$9:$AK$18)))*252</f>
        <v>5.702028108297108E-2</v>
      </c>
      <c r="BA503" s="124">
        <f t="shared" si="103"/>
        <v>0.23878919800311546</v>
      </c>
      <c r="BB503" s="119">
        <f t="shared" si="104"/>
        <v>0.38766354647458656</v>
      </c>
      <c r="BC503" s="56"/>
      <c r="BD503" s="56"/>
    </row>
    <row r="504" spans="1:56">
      <c r="A504" s="91">
        <v>503</v>
      </c>
      <c r="B504" s="120">
        <v>0.65687750710476811</v>
      </c>
      <c r="C504" s="120">
        <v>0.93000844422469986</v>
      </c>
      <c r="D504" s="120">
        <v>0.68866698397726966</v>
      </c>
      <c r="E504" s="120">
        <v>0.38606252685462494</v>
      </c>
      <c r="F504" s="120">
        <v>0.33610502988189594</v>
      </c>
      <c r="G504" s="120">
        <v>0.72647363767773054</v>
      </c>
      <c r="H504" s="120">
        <v>5.5763021239070287E-3</v>
      </c>
      <c r="I504" s="120">
        <v>0.92014046668882776</v>
      </c>
      <c r="J504" s="120">
        <v>0.6664555162649215</v>
      </c>
      <c r="K504" s="100">
        <v>0.72813336297963871</v>
      </c>
      <c r="L504" s="101"/>
      <c r="M504" s="102">
        <v>503</v>
      </c>
      <c r="N504" s="123">
        <v>0.40395612153871369</v>
      </c>
      <c r="O504" s="123">
        <v>1.4758539219585733</v>
      </c>
      <c r="P504" s="123">
        <v>0.49207541407255717</v>
      </c>
      <c r="Q504" s="123">
        <v>-0.28959635780568849</v>
      </c>
      <c r="R504" s="123">
        <v>-0.42311678062565528</v>
      </c>
      <c r="S504" s="123">
        <v>0.60218240767765796</v>
      </c>
      <c r="T504" s="123">
        <v>-2.5378805510685281</v>
      </c>
      <c r="U504" s="120">
        <v>1.4060170341811011</v>
      </c>
      <c r="V504" s="120">
        <v>0.43014664984270407</v>
      </c>
      <c r="W504" s="94">
        <v>0.60717727152904732</v>
      </c>
      <c r="X504" s="56"/>
      <c r="Y504" s="95">
        <v>503</v>
      </c>
      <c r="Z504" s="120">
        <f>(幕後結果!$AB$2+幕後結果!$AB$4*幕後結果_最佳化!$N1505)*12/3</f>
        <v>0.45324155808412209</v>
      </c>
      <c r="AA504" s="120">
        <f>(幕後結果!$AC$2+幕後結果!$AC$4*幕後結果_最佳化!$O1505)*12/3</f>
        <v>3.2117508537568198</v>
      </c>
      <c r="AB504" s="120">
        <f>(幕後結果!$AD$2+幕後結果!$AD$4*幕後結果_最佳化!$P1505)*12/3</f>
        <v>0.7606881548536043</v>
      </c>
      <c r="AC504" s="120">
        <f>(幕後結果!$AE$2+幕後結果!$AE$4*幕後結果_最佳化!$Q1505)*12/3</f>
        <v>0.30639369832233077</v>
      </c>
      <c r="AD504" s="120">
        <f>(幕後結果!$AF$2+幕後結果!$AF$4*幕後結果_最佳化!$R1505)*12/3</f>
        <v>-0.59253288142423211</v>
      </c>
      <c r="AE504" s="120">
        <f>(幕後結果!$AG$2+幕後結果!$AG$4*幕後結果_最佳化!$S1505)*12/3</f>
        <v>0.15903634661193233</v>
      </c>
      <c r="AF504" s="120">
        <f>(幕後結果!$AH$2+幕後結果!$AH$4*幕後結果_最佳化!$T1505)*12/3</f>
        <v>-1.2660855492855796</v>
      </c>
      <c r="AG504" s="120">
        <f>(幕後結果!$AI$2+幕後結果!$AI$4*幕後結果_最佳化!$U1505)*12/3</f>
        <v>0.34780394262114472</v>
      </c>
      <c r="AH504" s="120">
        <f>(幕後結果!$AJ$2+幕後結果!$AJ$4*幕後結果_最佳化!$V1505)*12/3</f>
        <v>-0.98604874804625198</v>
      </c>
      <c r="AI504" s="96">
        <f>(幕後結果!$AK$2+幕後結果!$AK$4*幕後結果_最佳化!$W1505)*12/3</f>
        <v>1.185013863362065</v>
      </c>
      <c r="AJ504" s="56"/>
      <c r="AK504" s="56"/>
      <c r="AL504" s="56"/>
      <c r="AM504" s="104">
        <v>503</v>
      </c>
      <c r="AN504" s="124">
        <f t="shared" si="92"/>
        <v>0.16017687356218341</v>
      </c>
      <c r="AO504" s="124">
        <f t="shared" si="93"/>
        <v>5.3689734871964843E-2</v>
      </c>
      <c r="AP504" s="124">
        <f t="shared" si="94"/>
        <v>0.15733212363804888</v>
      </c>
      <c r="AQ504" s="124">
        <f t="shared" si="95"/>
        <v>2.2545609276523746E-2</v>
      </c>
      <c r="AR504" s="124">
        <f t="shared" si="96"/>
        <v>8.3249674470335391E-2</v>
      </c>
      <c r="AS504" s="124">
        <f t="shared" si="97"/>
        <v>9.5308937829280557E-2</v>
      </c>
      <c r="AT504" s="124">
        <f t="shared" si="98"/>
        <v>0.1683406763884214</v>
      </c>
      <c r="AU504" s="124">
        <f t="shared" si="99"/>
        <v>9.0337640504895393E-3</v>
      </c>
      <c r="AV504" s="124">
        <f t="shared" si="100"/>
        <v>9.6246242950978972E-2</v>
      </c>
      <c r="AW504" s="124">
        <f t="shared" si="101"/>
        <v>0.15407636296177327</v>
      </c>
      <c r="AX504" s="124">
        <f t="shared" si="102"/>
        <v>1</v>
      </c>
      <c r="AY504" s="124">
        <f>SUMPRODUCT(AN504:AW504,幕後結果_最佳化!$Z$1005:$AI$1005)</f>
        <v>-0.17989358227611427</v>
      </c>
      <c r="AZ504" s="124">
        <f>(SUMPRODUCT(AN504:AW504,MMULT(AN504:AW504,幕後結果!$AB$9:$AK$18)))*252</f>
        <v>8.6997343789025725E-2</v>
      </c>
      <c r="BA504" s="124">
        <f t="shared" si="103"/>
        <v>0.29495312134138491</v>
      </c>
      <c r="BB504" s="119">
        <f t="shared" si="104"/>
        <v>-0.75535251589437602</v>
      </c>
      <c r="BC504" s="56"/>
      <c r="BD504" s="56"/>
    </row>
    <row r="505" spans="1:56">
      <c r="A505" s="91">
        <v>504</v>
      </c>
      <c r="B505" s="120">
        <v>0.38240536316609886</v>
      </c>
      <c r="C505" s="120">
        <v>0.18784410891134762</v>
      </c>
      <c r="D505" s="120">
        <v>8.7306054696379087E-2</v>
      </c>
      <c r="E505" s="120">
        <v>0.52139175691609552</v>
      </c>
      <c r="F505" s="120">
        <v>0.33917823356117593</v>
      </c>
      <c r="G505" s="120">
        <v>0.44492293191839627</v>
      </c>
      <c r="H505" s="120">
        <v>0.22527696194506408</v>
      </c>
      <c r="I505" s="120">
        <v>0.22613697743879446</v>
      </c>
      <c r="J505" s="120">
        <v>0.67839036629667371</v>
      </c>
      <c r="K505" s="100">
        <v>0.71402245684693511</v>
      </c>
      <c r="L505" s="101"/>
      <c r="M505" s="102">
        <v>504</v>
      </c>
      <c r="N505" s="123">
        <v>-0.2991694912204535</v>
      </c>
      <c r="O505" s="123">
        <v>-0.88586882345295992</v>
      </c>
      <c r="P505" s="123">
        <v>-1.357532388774868</v>
      </c>
      <c r="Q505" s="123">
        <v>5.3646904170233843E-2</v>
      </c>
      <c r="R505" s="123">
        <v>-0.41470691838844415</v>
      </c>
      <c r="S505" s="123">
        <v>-0.13849924807765962</v>
      </c>
      <c r="T505" s="123">
        <v>-0.75449187240632243</v>
      </c>
      <c r="U505" s="120">
        <v>-0.75162940503582387</v>
      </c>
      <c r="V505" s="120">
        <v>0.46320244005057942</v>
      </c>
      <c r="W505" s="94">
        <v>0.56517448975525209</v>
      </c>
      <c r="X505" s="56"/>
      <c r="Y505" s="95">
        <v>504</v>
      </c>
      <c r="Z505" s="120">
        <f>(幕後結果!$AB$2+幕後結果!$AB$4*幕後結果_最佳化!$N1506)*12/3</f>
        <v>-0.41972432549821348</v>
      </c>
      <c r="AA505" s="120">
        <f>(幕後結果!$AC$2+幕後結果!$AC$4*幕後結果_最佳化!$O1506)*12/3</f>
        <v>0.30933262152723406</v>
      </c>
      <c r="AB505" s="120">
        <f>(幕後結果!$AD$2+幕後結果!$AD$4*幕後結果_最佳化!$P1506)*12/3</f>
        <v>-2.9136455562296653</v>
      </c>
      <c r="AC505" s="120">
        <f>(幕後結果!$AE$2+幕後結果!$AE$4*幕後結果_最佳化!$Q1506)*12/3</f>
        <v>0.46623237565185111</v>
      </c>
      <c r="AD505" s="120">
        <f>(幕後結果!$AF$2+幕後結果!$AF$4*幕後結果_最佳化!$R1506)*12/3</f>
        <v>-0.85653900129596083</v>
      </c>
      <c r="AE505" s="120">
        <f>(幕後結果!$AG$2+幕後結果!$AG$4*幕後結果_最佳化!$S1506)*12/3</f>
        <v>-1.5350401216405321</v>
      </c>
      <c r="AF505" s="120">
        <f>(幕後結果!$AH$2+幕後結果!$AH$4*幕後結果_最佳化!$T1506)*12/3</f>
        <v>-0.62397984122155292</v>
      </c>
      <c r="AG505" s="120">
        <f>(幕後結果!$AI$2+幕後結果!$AI$4*幕後結果_最佳化!$U1506)*12/3</f>
        <v>-0.68268674524877382</v>
      </c>
      <c r="AH505" s="120">
        <f>(幕後結果!$AJ$2+幕後結果!$AJ$4*幕後結果_最佳化!$V1506)*12/3</f>
        <v>-1.7685167495858909</v>
      </c>
      <c r="AI505" s="96">
        <f>(幕後結果!$AK$2+幕後結果!$AK$4*幕後結果_最佳化!$W1506)*12/3</f>
        <v>0.30598489491965647</v>
      </c>
      <c r="AJ505" s="56"/>
      <c r="AK505" s="56"/>
      <c r="AL505" s="56"/>
      <c r="AM505" s="104">
        <v>504</v>
      </c>
      <c r="AN505" s="124">
        <f t="shared" si="92"/>
        <v>3.1471046303119289E-2</v>
      </c>
      <c r="AO505" s="124">
        <f t="shared" si="93"/>
        <v>3.2739125179476261E-2</v>
      </c>
      <c r="AP505" s="124">
        <f t="shared" si="94"/>
        <v>0.15504853107952252</v>
      </c>
      <c r="AQ505" s="124">
        <f t="shared" si="95"/>
        <v>0.12026101538055248</v>
      </c>
      <c r="AR505" s="124">
        <f t="shared" si="96"/>
        <v>2.1071570847281409E-2</v>
      </c>
      <c r="AS505" s="124">
        <f t="shared" si="97"/>
        <v>3.900338805691584E-2</v>
      </c>
      <c r="AT505" s="124">
        <f t="shared" si="98"/>
        <v>0.14910398885874496</v>
      </c>
      <c r="AU505" s="124">
        <f t="shared" si="99"/>
        <v>0.16564423622808405</v>
      </c>
      <c r="AV505" s="124">
        <f t="shared" si="100"/>
        <v>0.13564102865720892</v>
      </c>
      <c r="AW505" s="124">
        <f t="shared" si="101"/>
        <v>0.15001606940909429</v>
      </c>
      <c r="AX505" s="124">
        <f t="shared" si="102"/>
        <v>1</v>
      </c>
      <c r="AY505" s="124">
        <f>SUMPRODUCT(AN505:AW505,幕後結果_最佳化!$Z$1005:$AI$1005)</f>
        <v>-0.19166468876539339</v>
      </c>
      <c r="AZ505" s="124">
        <f>(SUMPRODUCT(AN505:AW505,MMULT(AN505:AW505,幕後結果!$AB$9:$AK$18)))*252</f>
        <v>6.2730930933287576E-2</v>
      </c>
      <c r="BA505" s="124">
        <f t="shared" si="103"/>
        <v>0.25046143602017373</v>
      </c>
      <c r="BB505" s="119">
        <f t="shared" si="104"/>
        <v>-0.93653016006224632</v>
      </c>
      <c r="BC505" s="56"/>
      <c r="BD505" s="56"/>
    </row>
    <row r="506" spans="1:56">
      <c r="A506" s="91">
        <v>505</v>
      </c>
      <c r="B506" s="120">
        <v>0.80969762411729129</v>
      </c>
      <c r="C506" s="120">
        <v>3.8482623272959593E-2</v>
      </c>
      <c r="D506" s="120">
        <v>0.83478658144757212</v>
      </c>
      <c r="E506" s="120">
        <v>0.16553254680384577</v>
      </c>
      <c r="F506" s="120">
        <v>0.5692160689518535</v>
      </c>
      <c r="G506" s="120">
        <v>0.99581217668421074</v>
      </c>
      <c r="H506" s="120">
        <v>0.2290712219766482</v>
      </c>
      <c r="I506" s="120">
        <v>0.46580198560924102</v>
      </c>
      <c r="J506" s="120">
        <v>0.38838251461383599</v>
      </c>
      <c r="K506" s="100">
        <v>0.29978903158809245</v>
      </c>
      <c r="L506" s="101"/>
      <c r="M506" s="102">
        <v>505</v>
      </c>
      <c r="N506" s="123">
        <v>0.87678256321472303</v>
      </c>
      <c r="O506" s="123">
        <v>-1.7685724809740628</v>
      </c>
      <c r="P506" s="123">
        <v>0.97325448584362717</v>
      </c>
      <c r="Q506" s="123">
        <v>-0.97197076344584077</v>
      </c>
      <c r="R506" s="123">
        <v>0.1743786881626016</v>
      </c>
      <c r="S506" s="123">
        <v>2.6365394264373623</v>
      </c>
      <c r="T506" s="123">
        <v>-0.74190904716634698</v>
      </c>
      <c r="U506" s="120">
        <v>-8.5826964215403298E-2</v>
      </c>
      <c r="V506" s="120">
        <v>-0.28353725271917257</v>
      </c>
      <c r="W506" s="94">
        <v>-0.52500737632052874</v>
      </c>
      <c r="X506" s="56"/>
      <c r="Y506" s="95">
        <v>505</v>
      </c>
      <c r="Z506" s="120">
        <f>(幕後結果!$AB$2+幕後結果!$AB$4*幕後結果_最佳化!$N1507)*12/3</f>
        <v>1.040279414405489</v>
      </c>
      <c r="AA506" s="120">
        <f>(幕後結果!$AC$2+幕後結果!$AC$4*幕後結果_最佳化!$O1507)*12/3</f>
        <v>0.1726994859658173</v>
      </c>
      <c r="AB506" s="120">
        <f>(幕後結果!$AD$2+幕後結果!$AD$4*幕後結果_最佳化!$P1507)*12/3</f>
        <v>0.43502519061736988</v>
      </c>
      <c r="AC506" s="120">
        <f>(幕後結果!$AE$2+幕後結果!$AE$4*幕後結果_最佳化!$Q1507)*12/3</f>
        <v>-0.13727757051984524</v>
      </c>
      <c r="AD506" s="120">
        <f>(幕後結果!$AF$2+幕後結果!$AF$4*幕後結果_最佳化!$R1507)*12/3</f>
        <v>-0.68980405130219491</v>
      </c>
      <c r="AE506" s="120">
        <f>(幕後結果!$AG$2+幕後結果!$AG$4*幕後結果_最佳化!$S1507)*12/3</f>
        <v>2.2302726700863844</v>
      </c>
      <c r="AF506" s="120">
        <f>(幕後結果!$AH$2+幕後結果!$AH$4*幕後結果_最佳化!$T1507)*12/3</f>
        <v>9.4230999132141613E-2</v>
      </c>
      <c r="AG506" s="120">
        <f>(幕後結果!$AI$2+幕後結果!$AI$4*幕後結果_最佳化!$U1507)*12/3</f>
        <v>-0.32369861964737939</v>
      </c>
      <c r="AH506" s="120">
        <f>(幕後結果!$AJ$2+幕後結果!$AJ$4*幕後結果_最佳化!$V1507)*12/3</f>
        <v>-0.3329472741933639</v>
      </c>
      <c r="AI506" s="96">
        <f>(幕後結果!$AK$2+幕後結果!$AK$4*幕後結果_最佳化!$W1507)*12/3</f>
        <v>0.14107295169443168</v>
      </c>
      <c r="AJ506" s="56"/>
      <c r="AK506" s="56"/>
      <c r="AL506" s="56"/>
      <c r="AM506" s="104">
        <v>505</v>
      </c>
      <c r="AN506" s="124">
        <f t="shared" si="92"/>
        <v>6.8708545079372421E-2</v>
      </c>
      <c r="AO506" s="124">
        <f t="shared" si="93"/>
        <v>0.1347401341481782</v>
      </c>
      <c r="AP506" s="124">
        <f t="shared" si="94"/>
        <v>0.14139682568008644</v>
      </c>
      <c r="AQ506" s="124">
        <f t="shared" si="95"/>
        <v>0.10064024919218423</v>
      </c>
      <c r="AR506" s="124">
        <f t="shared" si="96"/>
        <v>3.343207075467905E-2</v>
      </c>
      <c r="AS506" s="124">
        <f t="shared" si="97"/>
        <v>0.15988324318588187</v>
      </c>
      <c r="AT506" s="124">
        <f t="shared" si="98"/>
        <v>0.14355500706996352</v>
      </c>
      <c r="AU506" s="124">
        <f t="shared" si="99"/>
        <v>0.13460674461062089</v>
      </c>
      <c r="AV506" s="124">
        <f t="shared" si="100"/>
        <v>1.030822392595168E-3</v>
      </c>
      <c r="AW506" s="124">
        <f t="shared" si="101"/>
        <v>8.2006357886437967E-2</v>
      </c>
      <c r="AX506" s="124">
        <f t="shared" si="102"/>
        <v>0.99999999999999967</v>
      </c>
      <c r="AY506" s="124">
        <f>SUMPRODUCT(AN506:AW506,幕後結果_最佳化!$Z$1005:$AI$1005)</f>
        <v>1.7780129486901677E-2</v>
      </c>
      <c r="AZ506" s="124">
        <f>(SUMPRODUCT(AN506:AW506,MMULT(AN506:AW506,幕後結果!$AB$9:$AK$18)))*252</f>
        <v>7.2977325857078723E-2</v>
      </c>
      <c r="BA506" s="124">
        <f t="shared" si="103"/>
        <v>0.27014315807933897</v>
      </c>
      <c r="BB506" s="119">
        <f t="shared" si="104"/>
        <v>-9.2987254208825115E-2</v>
      </c>
      <c r="BC506" s="56"/>
      <c r="BD506" s="56"/>
    </row>
    <row r="507" spans="1:56">
      <c r="A507" s="91">
        <v>506</v>
      </c>
      <c r="B507" s="120">
        <v>0.85802038721721852</v>
      </c>
      <c r="C507" s="120">
        <v>0.55705962565398437</v>
      </c>
      <c r="D507" s="120">
        <v>0.1748801330924743</v>
      </c>
      <c r="E507" s="120">
        <v>0.32795624846115112</v>
      </c>
      <c r="F507" s="120">
        <v>0.92327503895112306</v>
      </c>
      <c r="G507" s="120">
        <v>0.26587336394782657</v>
      </c>
      <c r="H507" s="120">
        <v>0.94635116937791253</v>
      </c>
      <c r="I507" s="120">
        <v>0.30372738314458569</v>
      </c>
      <c r="J507" s="120">
        <v>0.60717924604876816</v>
      </c>
      <c r="K507" s="100">
        <v>0.69768850633212764</v>
      </c>
      <c r="L507" s="101"/>
      <c r="M507" s="102">
        <v>506</v>
      </c>
      <c r="N507" s="123">
        <v>1.0714676130552272</v>
      </c>
      <c r="O507" s="123">
        <v>0.14351844037334655</v>
      </c>
      <c r="P507" s="123">
        <v>-0.93505439761365194</v>
      </c>
      <c r="Q507" s="123">
        <v>-0.44556361660477928</v>
      </c>
      <c r="R507" s="123">
        <v>1.4274510602068056</v>
      </c>
      <c r="S507" s="123">
        <v>-0.62534183555058875</v>
      </c>
      <c r="T507" s="123">
        <v>1.6104591283360197</v>
      </c>
      <c r="U507" s="120">
        <v>-0.5137099901486829</v>
      </c>
      <c r="V507" s="120">
        <v>0.27197465434276297</v>
      </c>
      <c r="W507" s="94">
        <v>0.5177639302834155</v>
      </c>
      <c r="X507" s="56"/>
      <c r="Y507" s="95">
        <v>506</v>
      </c>
      <c r="Z507" s="120">
        <f>(幕後結果!$AB$2+幕後結果!$AB$4*幕後結果_最佳化!$N1508)*12/3</f>
        <v>1.2819907153028705</v>
      </c>
      <c r="AA507" s="120">
        <f>(幕後結果!$AC$2+幕後結果!$AC$4*幕後結果_最佳化!$O1508)*12/3</f>
        <v>2.2756942609678852</v>
      </c>
      <c r="AB507" s="120">
        <f>(幕後結果!$AD$2+幕後結果!$AD$4*幕後結果_最佳化!$P1508)*12/3</f>
        <v>-0.55905778955938745</v>
      </c>
      <c r="AC507" s="120">
        <f>(幕後結果!$AE$2+幕後結果!$AE$4*幕後結果_最佳化!$Q1508)*12/3</f>
        <v>0.42402397652358625</v>
      </c>
      <c r="AD507" s="120">
        <f>(幕後結果!$AF$2+幕後結果!$AF$4*幕後結果_最佳化!$R1508)*12/3</f>
        <v>0.42068221545383594</v>
      </c>
      <c r="AE507" s="120">
        <f>(幕後結果!$AG$2+幕後結果!$AG$4*幕後結果_最佳化!$S1508)*12/3</f>
        <v>-0.85707883178619537</v>
      </c>
      <c r="AF507" s="120">
        <f>(幕後結果!$AH$2+幕後結果!$AH$4*幕後結果_最佳化!$T1508)*12/3</f>
        <v>1.9541451015371567</v>
      </c>
      <c r="AG507" s="120">
        <f>(幕後結果!$AI$2+幕後結果!$AI$4*幕後結果_最佳化!$U1508)*12/3</f>
        <v>-0.48652386028239453</v>
      </c>
      <c r="AH507" s="120">
        <f>(幕後結果!$AJ$2+幕後結果!$AJ$4*幕後結果_最佳化!$V1508)*12/3</f>
        <v>-0.90053750359502194</v>
      </c>
      <c r="AI507" s="96">
        <f>(幕後結果!$AK$2+幕後結果!$AK$4*幕後結果_最佳化!$W1508)*12/3</f>
        <v>1.1594620073167596</v>
      </c>
      <c r="AJ507" s="56"/>
      <c r="AK507" s="56"/>
      <c r="AL507" s="56"/>
      <c r="AM507" s="104">
        <v>506</v>
      </c>
      <c r="AN507" s="124">
        <f t="shared" si="92"/>
        <v>0.14684621463262321</v>
      </c>
      <c r="AO507" s="124">
        <f t="shared" si="93"/>
        <v>6.617404023727512E-2</v>
      </c>
      <c r="AP507" s="124">
        <f t="shared" si="94"/>
        <v>0.12739471501566238</v>
      </c>
      <c r="AQ507" s="124">
        <f t="shared" si="95"/>
        <v>9.1512173529912408E-2</v>
      </c>
      <c r="AR507" s="124">
        <f t="shared" si="96"/>
        <v>3.6665507205721579E-2</v>
      </c>
      <c r="AS507" s="124">
        <f t="shared" si="97"/>
        <v>0.10062062611123426</v>
      </c>
      <c r="AT507" s="124">
        <f t="shared" si="98"/>
        <v>0.13674392435990121</v>
      </c>
      <c r="AU507" s="124">
        <f t="shared" si="99"/>
        <v>5.2212216323754564E-2</v>
      </c>
      <c r="AV507" s="124">
        <f t="shared" si="100"/>
        <v>0.13267002910252887</v>
      </c>
      <c r="AW507" s="124">
        <f t="shared" si="101"/>
        <v>0.10916055348138637</v>
      </c>
      <c r="AX507" s="124">
        <f t="shared" si="102"/>
        <v>1.0000000000000002</v>
      </c>
      <c r="AY507" s="124">
        <f>SUMPRODUCT(AN507:AW507,幕後結果_最佳化!$Z$1005:$AI$1005)</f>
        <v>-0.20467550983667473</v>
      </c>
      <c r="AZ507" s="124">
        <f>(SUMPRODUCT(AN507:AW507,MMULT(AN507:AW507,幕後結果!$AB$9:$AK$18)))*252</f>
        <v>8.2353378631148985E-2</v>
      </c>
      <c r="BA507" s="124">
        <f t="shared" si="103"/>
        <v>0.2869727837812307</v>
      </c>
      <c r="BB507" s="119">
        <f t="shared" si="104"/>
        <v>-0.86271424967396948</v>
      </c>
      <c r="BC507" s="56"/>
      <c r="BD507" s="56"/>
    </row>
    <row r="508" spans="1:56">
      <c r="A508" s="91">
        <v>507</v>
      </c>
      <c r="B508" s="120">
        <v>0.49030169003504143</v>
      </c>
      <c r="C508" s="120">
        <v>0.12717881252572871</v>
      </c>
      <c r="D508" s="120">
        <v>0.48190327315152492</v>
      </c>
      <c r="E508" s="120">
        <v>8.3000335802768666E-2</v>
      </c>
      <c r="F508" s="120">
        <v>1.1103037050323561E-2</v>
      </c>
      <c r="G508" s="120">
        <v>0.57286406588234584</v>
      </c>
      <c r="H508" s="120">
        <v>0.4484568201862269</v>
      </c>
      <c r="I508" s="120">
        <v>0.72989948194577914</v>
      </c>
      <c r="J508" s="120">
        <v>0.73043187819205402</v>
      </c>
      <c r="K508" s="100">
        <v>0.63237021891311551</v>
      </c>
      <c r="L508" s="101"/>
      <c r="M508" s="102">
        <v>507</v>
      </c>
      <c r="N508" s="123">
        <v>-2.4312452924998555E-2</v>
      </c>
      <c r="O508" s="123">
        <v>-1.1398288182907395</v>
      </c>
      <c r="P508" s="123">
        <v>-4.5377335152339493E-2</v>
      </c>
      <c r="Q508" s="123">
        <v>-1.3851694112944588</v>
      </c>
      <c r="R508" s="123">
        <v>-2.2868244101416866</v>
      </c>
      <c r="S508" s="123">
        <v>0.18367060772729712</v>
      </c>
      <c r="T508" s="123">
        <v>-0.12956115194062712</v>
      </c>
      <c r="U508" s="120">
        <v>0.61250901383355394</v>
      </c>
      <c r="V508" s="120">
        <v>0.61411968119288429</v>
      </c>
      <c r="W508" s="94">
        <v>0.33813751335409536</v>
      </c>
      <c r="X508" s="56"/>
      <c r="Y508" s="95">
        <v>507</v>
      </c>
      <c r="Z508" s="120">
        <f>(幕後結果!$AB$2+幕後結果!$AB$4*幕後結果_最佳化!$N1509)*12/3</f>
        <v>-7.8475460515393419E-2</v>
      </c>
      <c r="AA508" s="120">
        <f>(幕後結果!$AC$2+幕後結果!$AC$4*幕後結果_最佳化!$O1509)*12/3</f>
        <v>0.22819289654155872</v>
      </c>
      <c r="AB508" s="120">
        <f>(幕後結果!$AD$2+幕後結果!$AD$4*幕後結果_最佳化!$P1509)*12/3</f>
        <v>-1.3479663329823515</v>
      </c>
      <c r="AC508" s="120">
        <f>(幕後結果!$AE$2+幕後結果!$AE$4*幕後結果_最佳化!$Q1509)*12/3</f>
        <v>-0.74244162681753278</v>
      </c>
      <c r="AD508" s="120">
        <f>(幕後結果!$AF$2+幕後結果!$AF$4*幕後結果_最佳化!$R1509)*12/3</f>
        <v>-2.2805612659596233</v>
      </c>
      <c r="AE508" s="120">
        <f>(幕後結果!$AG$2+幕後結果!$AG$4*幕後結果_最佳化!$S1509)*12/3</f>
        <v>-1.2172873887705664</v>
      </c>
      <c r="AF508" s="120">
        <f>(幕後結果!$AH$2+幕後結果!$AH$4*幕後結果_最佳化!$T1509)*12/3</f>
        <v>-0.47734668056394608</v>
      </c>
      <c r="AG508" s="120">
        <f>(幕後結果!$AI$2+幕後結果!$AI$4*幕後結果_最佳化!$U1509)*12/3</f>
        <v>-0.52354052263474704</v>
      </c>
      <c r="AH508" s="120">
        <f>(幕後結果!$AJ$2+幕後結果!$AJ$4*幕後結果_最佳化!$V1509)*12/3</f>
        <v>-1.359242073871834</v>
      </c>
      <c r="AI508" s="96">
        <f>(幕後結果!$AK$2+幕後結果!$AK$4*幕後結果_最佳化!$W1509)*12/3</f>
        <v>0.26945949883851672</v>
      </c>
      <c r="AJ508" s="56"/>
      <c r="AK508" s="56"/>
      <c r="AL508" s="56"/>
      <c r="AM508" s="104">
        <v>507</v>
      </c>
      <c r="AN508" s="124">
        <f t="shared" si="92"/>
        <v>7.3261991422448366E-2</v>
      </c>
      <c r="AO508" s="124">
        <f t="shared" si="93"/>
        <v>0.16597806372538965</v>
      </c>
      <c r="AP508" s="124">
        <f t="shared" si="94"/>
        <v>1.9280264614849985E-2</v>
      </c>
      <c r="AQ508" s="124">
        <f t="shared" si="95"/>
        <v>8.4619935592262593E-2</v>
      </c>
      <c r="AR508" s="124">
        <f t="shared" si="96"/>
        <v>1.9828813494190837E-3</v>
      </c>
      <c r="AS508" s="124">
        <f t="shared" si="97"/>
        <v>0.20109582537315585</v>
      </c>
      <c r="AT508" s="124">
        <f t="shared" si="98"/>
        <v>7.9061988230046634E-2</v>
      </c>
      <c r="AU508" s="124">
        <f t="shared" si="99"/>
        <v>9.2900915845626816E-3</v>
      </c>
      <c r="AV508" s="124">
        <f t="shared" si="100"/>
        <v>0.11035766616507849</v>
      </c>
      <c r="AW508" s="124">
        <f t="shared" si="101"/>
        <v>0.2550712919427866</v>
      </c>
      <c r="AX508" s="124">
        <f t="shared" si="102"/>
        <v>1</v>
      </c>
      <c r="AY508" s="124">
        <f>SUMPRODUCT(AN508:AW508,幕後結果_最佳化!$Z$1005:$AI$1005)</f>
        <v>7.3805794641904676E-2</v>
      </c>
      <c r="AZ508" s="124">
        <f>(SUMPRODUCT(AN508:AW508,MMULT(AN508:AW508,幕後結果!$AB$9:$AK$18)))*252</f>
        <v>6.5958867524555653E-2</v>
      </c>
      <c r="BA508" s="124">
        <f t="shared" si="103"/>
        <v>0.25682458512485845</v>
      </c>
      <c r="BB508" s="119">
        <f t="shared" si="104"/>
        <v>0.12033814685957515</v>
      </c>
      <c r="BC508" s="56"/>
      <c r="BD508" s="56"/>
    </row>
    <row r="509" spans="1:56">
      <c r="A509" s="91">
        <v>508</v>
      </c>
      <c r="B509" s="120">
        <v>0.63941404045865413</v>
      </c>
      <c r="C509" s="120">
        <v>0.41439374412491303</v>
      </c>
      <c r="D509" s="120">
        <v>0.94060683427836156</v>
      </c>
      <c r="E509" s="120">
        <v>0.57407251571891393</v>
      </c>
      <c r="F509" s="120">
        <v>0.15700617270201711</v>
      </c>
      <c r="G509" s="120">
        <v>3.6628249512314026E-2</v>
      </c>
      <c r="H509" s="120">
        <v>4.5671622508913323E-2</v>
      </c>
      <c r="I509" s="120">
        <v>6.9231776107799403E-2</v>
      </c>
      <c r="J509" s="120">
        <v>0.27823844102725936</v>
      </c>
      <c r="K509" s="100">
        <v>4.1843694950812971E-2</v>
      </c>
      <c r="L509" s="101"/>
      <c r="M509" s="102">
        <v>508</v>
      </c>
      <c r="N509" s="123">
        <v>0.35689298818685555</v>
      </c>
      <c r="O509" s="123">
        <v>-0.21625691883368658</v>
      </c>
      <c r="P509" s="123">
        <v>1.5598880816254732</v>
      </c>
      <c r="Q509" s="123">
        <v>0.18675214613044189</v>
      </c>
      <c r="R509" s="123">
        <v>-1.0068385926954191</v>
      </c>
      <c r="S509" s="123">
        <v>-1.7912293446113223</v>
      </c>
      <c r="T509" s="123">
        <v>-1.6883542608867839</v>
      </c>
      <c r="U509" s="120">
        <v>-1.4815369273843284</v>
      </c>
      <c r="V509" s="120">
        <v>-0.58808255474139404</v>
      </c>
      <c r="W509" s="94">
        <v>-1.7296804141323072</v>
      </c>
      <c r="X509" s="56"/>
      <c r="Y509" s="95">
        <v>508</v>
      </c>
      <c r="Z509" s="120">
        <f>(幕後結果!$AB$2+幕後結果!$AB$4*幕後結果_最佳化!$N1510)*12/3</f>
        <v>0.39481030619239177</v>
      </c>
      <c r="AA509" s="120">
        <f>(幕後結果!$AC$2+幕後結果!$AC$4*幕後結果_最佳化!$O1510)*12/3</f>
        <v>1.4332236456551259</v>
      </c>
      <c r="AB509" s="120">
        <f>(幕後結果!$AD$2+幕後結果!$AD$4*幕後結果_最佳化!$P1510)*12/3</f>
        <v>1.1267204423414872</v>
      </c>
      <c r="AC509" s="120">
        <f>(幕後結果!$AE$2+幕後結果!$AE$4*幕後結果_最佳化!$Q1510)*12/3</f>
        <v>0.68707246949204104</v>
      </c>
      <c r="AD509" s="120">
        <f>(幕後結果!$AF$2+幕後結果!$AF$4*幕後結果_最佳化!$R1510)*12/3</f>
        <v>-1.0581576474460646</v>
      </c>
      <c r="AE509" s="120">
        <f>(幕後結果!$AG$2+幕後結果!$AG$4*幕後結果_最佳化!$S1510)*12/3</f>
        <v>-2.5468013848513964</v>
      </c>
      <c r="AF509" s="120">
        <f>(幕後結果!$AH$2+幕後結果!$AH$4*幕後結果_最佳化!$T1510)*12/3</f>
        <v>-1.2294040488862268</v>
      </c>
      <c r="AG509" s="120">
        <f>(幕後結果!$AI$2+幕後結果!$AI$4*幕後結果_最佳化!$U1510)*12/3</f>
        <v>-1.0344331720136548</v>
      </c>
      <c r="AH509" s="120">
        <f>(幕後結果!$AJ$2+幕後結果!$AJ$4*幕後結果_最佳化!$V1510)*12/3</f>
        <v>-2.8515569174249293</v>
      </c>
      <c r="AI509" s="96">
        <f>(幕後結果!$AK$2+幕後結果!$AK$4*幕後結果_最佳化!$W1510)*12/3</f>
        <v>-0.70780940791899971</v>
      </c>
      <c r="AJ509" s="56"/>
      <c r="AK509" s="56"/>
      <c r="AL509" s="56"/>
      <c r="AM509" s="104">
        <v>508</v>
      </c>
      <c r="AN509" s="124">
        <f t="shared" si="92"/>
        <v>8.8704691520027523E-2</v>
      </c>
      <c r="AO509" s="124">
        <f t="shared" si="93"/>
        <v>9.6015997223429572E-2</v>
      </c>
      <c r="AP509" s="124">
        <f t="shared" si="94"/>
        <v>8.5080917624990676E-2</v>
      </c>
      <c r="AQ509" s="124">
        <f t="shared" si="95"/>
        <v>0.11180795858304268</v>
      </c>
      <c r="AR509" s="124">
        <f t="shared" si="96"/>
        <v>0.16781699133826836</v>
      </c>
      <c r="AS509" s="124">
        <f t="shared" si="97"/>
        <v>0.1702280504618327</v>
      </c>
      <c r="AT509" s="124">
        <f t="shared" si="98"/>
        <v>0.17497422024814599</v>
      </c>
      <c r="AU509" s="124">
        <f t="shared" si="99"/>
        <v>1.7486746577361517E-2</v>
      </c>
      <c r="AV509" s="124">
        <f t="shared" si="100"/>
        <v>8.4349525012989313E-2</v>
      </c>
      <c r="AW509" s="124">
        <f t="shared" si="101"/>
        <v>3.5349014099116107E-3</v>
      </c>
      <c r="AX509" s="124">
        <f t="shared" si="102"/>
        <v>0.99999999999999989</v>
      </c>
      <c r="AY509" s="124">
        <f>SUMPRODUCT(AN509:AW509,幕後結果_最佳化!$Z$1005:$AI$1005)</f>
        <v>-0.20121716572342929</v>
      </c>
      <c r="AZ509" s="124">
        <f>(SUMPRODUCT(AN509:AW509,MMULT(AN509:AW509,幕後結果!$AB$9:$AK$18)))*252</f>
        <v>7.6007122642079677E-2</v>
      </c>
      <c r="BA509" s="124">
        <f t="shared" si="103"/>
        <v>0.27569389300831398</v>
      </c>
      <c r="BB509" s="119">
        <f t="shared" si="104"/>
        <v>-0.88546453844034745</v>
      </c>
      <c r="BC509" s="56"/>
      <c r="BD509" s="56"/>
    </row>
    <row r="510" spans="1:56">
      <c r="A510" s="91">
        <v>509</v>
      </c>
      <c r="B510" s="120">
        <v>0.10536808366501349</v>
      </c>
      <c r="C510" s="120">
        <v>1.9471196467282903E-2</v>
      </c>
      <c r="D510" s="120">
        <v>0.79569812857204991</v>
      </c>
      <c r="E510" s="120">
        <v>7.5053541163774495E-2</v>
      </c>
      <c r="F510" s="120">
        <v>0.13478130732022842</v>
      </c>
      <c r="G510" s="120">
        <v>4.8393611718670959E-2</v>
      </c>
      <c r="H510" s="120">
        <v>0.89763905128829125</v>
      </c>
      <c r="I510" s="120">
        <v>0.78713881966842281</v>
      </c>
      <c r="J510" s="120">
        <v>0.6030628775407183</v>
      </c>
      <c r="K510" s="100">
        <v>0.38134735899526584</v>
      </c>
      <c r="L510" s="101"/>
      <c r="M510" s="102">
        <v>509</v>
      </c>
      <c r="N510" s="123">
        <v>-1.2515437360935979</v>
      </c>
      <c r="O510" s="123">
        <v>-2.0647950869167748</v>
      </c>
      <c r="P510" s="123">
        <v>0.82635323581345699</v>
      </c>
      <c r="Q510" s="123">
        <v>-1.4391533392259319</v>
      </c>
      <c r="R510" s="123">
        <v>-1.1040703667117462</v>
      </c>
      <c r="S510" s="123">
        <v>-1.6606327693246088</v>
      </c>
      <c r="T510" s="123">
        <v>1.2682129954303663</v>
      </c>
      <c r="U510" s="120">
        <v>0.79653290011821609</v>
      </c>
      <c r="V510" s="120">
        <v>0.26128303951665355</v>
      </c>
      <c r="W510" s="94">
        <v>-0.30194404597683805</v>
      </c>
      <c r="X510" s="56"/>
      <c r="Y510" s="95">
        <v>509</v>
      </c>
      <c r="Z510" s="120">
        <f>(幕後結果!$AB$2+幕後結果!$AB$4*幕後結果_最佳化!$N1511)*12/3</f>
        <v>-1.6021449472051199</v>
      </c>
      <c r="AA510" s="120">
        <f>(幕後結果!$AC$2+幕後結果!$AC$4*幕後結果_最佳化!$O1511)*12/3</f>
        <v>-1.5358222286852456</v>
      </c>
      <c r="AB510" s="120">
        <f>(幕後結果!$AD$2+幕後結果!$AD$4*幕後結果_最佳化!$P1511)*12/3</f>
        <v>-2.1500195157931081</v>
      </c>
      <c r="AC510" s="120">
        <f>(幕後結果!$AE$2+幕後結果!$AE$4*幕後結果_最佳化!$Q1511)*12/3</f>
        <v>-1.1788286231334859</v>
      </c>
      <c r="AD510" s="120">
        <f>(幕後結果!$AF$2+幕後結果!$AF$4*幕後結果_最佳化!$R1511)*12/3</f>
        <v>-1.8046112338127618</v>
      </c>
      <c r="AE510" s="120">
        <f>(幕後結果!$AG$2+幕後結果!$AG$4*幕後結果_最佳化!$S1511)*12/3</f>
        <v>-3.3376970935028365</v>
      </c>
      <c r="AF510" s="120">
        <f>(幕後結果!$AH$2+幕後結果!$AH$4*幕後結果_最佳化!$T1511)*12/3</f>
        <v>-4.6754037718870434E-2</v>
      </c>
      <c r="AG510" s="120">
        <f>(幕後結果!$AI$2+幕後結果!$AI$4*幕後結果_最佳化!$U1511)*12/3</f>
        <v>-0.50573364203384241</v>
      </c>
      <c r="AH510" s="120">
        <f>(幕後結果!$AJ$2+幕後結果!$AJ$4*幕後結果_最佳化!$V1511)*12/3</f>
        <v>-1.8975556955799899</v>
      </c>
      <c r="AI510" s="96">
        <f>(幕後結果!$AK$2+幕後結果!$AK$4*幕後結果_最佳化!$W1511)*12/3</f>
        <v>0.30435596853946389</v>
      </c>
      <c r="AJ510" s="56"/>
      <c r="AK510" s="56"/>
      <c r="AL510" s="56"/>
      <c r="AM510" s="104">
        <v>509</v>
      </c>
      <c r="AN510" s="124">
        <f t="shared" si="92"/>
        <v>0.15104870068640874</v>
      </c>
      <c r="AO510" s="124">
        <f t="shared" si="93"/>
        <v>0.20864036273311881</v>
      </c>
      <c r="AP510" s="124">
        <f t="shared" si="94"/>
        <v>3.8621475285581443E-2</v>
      </c>
      <c r="AQ510" s="124">
        <f t="shared" si="95"/>
        <v>4.7229910468810324E-2</v>
      </c>
      <c r="AR510" s="124">
        <f t="shared" si="96"/>
        <v>0.1765316599696406</v>
      </c>
      <c r="AS510" s="124">
        <f t="shared" si="97"/>
        <v>0.13683123150968504</v>
      </c>
      <c r="AT510" s="124">
        <f t="shared" si="98"/>
        <v>3.1385606728175801E-2</v>
      </c>
      <c r="AU510" s="124">
        <f t="shared" si="99"/>
        <v>0.17580068240769883</v>
      </c>
      <c r="AV510" s="124">
        <f t="shared" si="100"/>
        <v>1.23732309125427E-2</v>
      </c>
      <c r="AW510" s="124">
        <f t="shared" si="101"/>
        <v>2.1537139298337508E-2</v>
      </c>
      <c r="AX510" s="124">
        <f t="shared" si="102"/>
        <v>0.99999999999999989</v>
      </c>
      <c r="AY510" s="124">
        <f>SUMPRODUCT(AN510:AW510,幕後結果_最佳化!$Z$1005:$AI$1005)</f>
        <v>7.9026398764055587E-3</v>
      </c>
      <c r="AZ510" s="124">
        <f>(SUMPRODUCT(AN510:AW510,MMULT(AN510:AW510,幕後結果!$AB$9:$AK$18)))*252</f>
        <v>6.4536792629540443E-2</v>
      </c>
      <c r="BA510" s="124">
        <f t="shared" si="103"/>
        <v>0.25404092707581677</v>
      </c>
      <c r="BB510" s="119">
        <f t="shared" si="104"/>
        <v>-0.13776268464470579</v>
      </c>
      <c r="BC510" s="56"/>
      <c r="BD510" s="56"/>
    </row>
    <row r="511" spans="1:56">
      <c r="A511" s="91">
        <v>510</v>
      </c>
      <c r="B511" s="120">
        <v>0.79603058995898635</v>
      </c>
      <c r="C511" s="120">
        <v>0.60075593209021561</v>
      </c>
      <c r="D511" s="120">
        <v>0.67204787446516434</v>
      </c>
      <c r="E511" s="120">
        <v>0.21103258039309236</v>
      </c>
      <c r="F511" s="120">
        <v>0.28795350244515716</v>
      </c>
      <c r="G511" s="120">
        <v>0.50075709579187078</v>
      </c>
      <c r="H511" s="120">
        <v>0.5700792683672371</v>
      </c>
      <c r="I511" s="120">
        <v>0.9461803941755349</v>
      </c>
      <c r="J511" s="120">
        <v>0.50693302683330521</v>
      </c>
      <c r="K511" s="100">
        <v>0.31930768914855823</v>
      </c>
      <c r="L511" s="101"/>
      <c r="M511" s="102">
        <v>510</v>
      </c>
      <c r="N511" s="123">
        <v>0.82752630281425976</v>
      </c>
      <c r="O511" s="123">
        <v>0.25530422649206269</v>
      </c>
      <c r="P511" s="123">
        <v>0.44557502977220353</v>
      </c>
      <c r="Q511" s="123">
        <v>-0.80284356081565644</v>
      </c>
      <c r="R511" s="123">
        <v>-0.55937326276023513</v>
      </c>
      <c r="S511" s="123">
        <v>1.897758857632995E-3</v>
      </c>
      <c r="T511" s="123">
        <v>0.17657597937185376</v>
      </c>
      <c r="U511" s="120">
        <v>1.6088954176535311</v>
      </c>
      <c r="V511" s="120">
        <v>1.7379395938150594E-2</v>
      </c>
      <c r="W511" s="94">
        <v>-0.46963561032082662</v>
      </c>
      <c r="X511" s="56"/>
      <c r="Y511" s="95">
        <v>510</v>
      </c>
      <c r="Z511" s="120">
        <f>(幕後結果!$AB$2+幕後結果!$AB$4*幕後結果_最佳化!$N1512)*12/3</f>
        <v>0.97912528475614025</v>
      </c>
      <c r="AA511" s="120">
        <f>(幕後結果!$AC$2+幕後結果!$AC$4*幕後結果_最佳化!$O1512)*12/3</f>
        <v>2.2303788350683331</v>
      </c>
      <c r="AB511" s="120">
        <f>(幕後結果!$AD$2+幕後結果!$AD$4*幕後結果_最佳化!$P1512)*12/3</f>
        <v>0.66671740454388395</v>
      </c>
      <c r="AC511" s="120">
        <f>(幕後結果!$AE$2+幕後結果!$AE$4*幕後結果_最佳化!$Q1512)*12/3</f>
        <v>-3.1852341640889459E-3</v>
      </c>
      <c r="AD511" s="120">
        <f>(幕後結果!$AF$2+幕後結果!$AF$4*幕後結果_最佳化!$R1512)*12/3</f>
        <v>-0.87302494852028667</v>
      </c>
      <c r="AE511" s="120">
        <f>(幕後結果!$AG$2+幕後結果!$AG$4*幕後結果_最佳化!$S1512)*12/3</f>
        <v>-0.46558953196321612</v>
      </c>
      <c r="AF511" s="120">
        <f>(幕後結果!$AH$2+幕後結果!$AH$4*幕後結果_最佳化!$T1512)*12/3</f>
        <v>0.63798443766052559</v>
      </c>
      <c r="AG511" s="120">
        <f>(幕後結果!$AI$2+幕後結果!$AI$4*幕後結果_最佳化!$U1512)*12/3</f>
        <v>0.1692285419682662</v>
      </c>
      <c r="AH511" s="120">
        <f>(幕後結果!$AJ$2+幕後結果!$AJ$4*幕後結果_最佳化!$V1512)*12/3</f>
        <v>-1.2034102718464619</v>
      </c>
      <c r="AI511" s="96">
        <f>(幕後結果!$AK$2+幕後結果!$AK$4*幕後結果_最佳化!$W1512)*12/3</f>
        <v>0.8286065105915309</v>
      </c>
      <c r="AJ511" s="56"/>
      <c r="AK511" s="56"/>
      <c r="AL511" s="56"/>
      <c r="AM511" s="104">
        <v>510</v>
      </c>
      <c r="AN511" s="124">
        <f t="shared" si="92"/>
        <v>0.13738154008435002</v>
      </c>
      <c r="AO511" s="124">
        <f t="shared" si="93"/>
        <v>3.4486943792123664E-2</v>
      </c>
      <c r="AP511" s="124">
        <f t="shared" si="94"/>
        <v>0.12172487618133247</v>
      </c>
      <c r="AQ511" s="124">
        <f t="shared" si="95"/>
        <v>1.6801146607681922E-2</v>
      </c>
      <c r="AR511" s="124">
        <f t="shared" si="96"/>
        <v>9.7353325479460032E-2</v>
      </c>
      <c r="AS511" s="124">
        <f t="shared" si="97"/>
        <v>8.2714833726684325E-2</v>
      </c>
      <c r="AT511" s="124">
        <f t="shared" si="98"/>
        <v>0.14977525453421639</v>
      </c>
      <c r="AU511" s="124">
        <f t="shared" si="99"/>
        <v>9.2992915251508976E-2</v>
      </c>
      <c r="AV511" s="124">
        <f t="shared" si="100"/>
        <v>0.12720400429074064</v>
      </c>
      <c r="AW511" s="124">
        <f t="shared" si="101"/>
        <v>0.13956516005190167</v>
      </c>
      <c r="AX511" s="124">
        <f t="shared" si="102"/>
        <v>1</v>
      </c>
      <c r="AY511" s="124">
        <f>SUMPRODUCT(AN511:AW511,幕後結果_最佳化!$Z$1005:$AI$1005)</f>
        <v>-0.26449715669431745</v>
      </c>
      <c r="AZ511" s="124">
        <f>(SUMPRODUCT(AN511:AW511,MMULT(AN511:AW511,幕後結果!$AB$9:$AK$18)))*252</f>
        <v>7.1297101865002682E-2</v>
      </c>
      <c r="BA511" s="124">
        <f t="shared" si="103"/>
        <v>0.2670151716007963</v>
      </c>
      <c r="BB511" s="119">
        <f t="shared" si="104"/>
        <v>-1.1512347963279579</v>
      </c>
      <c r="BC511" s="56"/>
      <c r="BD511" s="56"/>
    </row>
    <row r="512" spans="1:56">
      <c r="A512" s="91">
        <v>511</v>
      </c>
      <c r="B512" s="120">
        <v>0.19588604000981547</v>
      </c>
      <c r="C512" s="120">
        <v>0.39355238681376781</v>
      </c>
      <c r="D512" s="120">
        <v>0.52918924926698629</v>
      </c>
      <c r="E512" s="120">
        <v>0.13128293046971606</v>
      </c>
      <c r="F512" s="120">
        <v>0.96797668759823918</v>
      </c>
      <c r="G512" s="120">
        <v>0.47969605052455977</v>
      </c>
      <c r="H512" s="120">
        <v>0.41444686926645957</v>
      </c>
      <c r="I512" s="120">
        <v>0.69418666527235295</v>
      </c>
      <c r="J512" s="120">
        <v>0.89561101001656418</v>
      </c>
      <c r="K512" s="100">
        <v>0.4333353604684187</v>
      </c>
      <c r="L512" s="101"/>
      <c r="M512" s="102">
        <v>511</v>
      </c>
      <c r="N512" s="123">
        <v>-0.85640811058777366</v>
      </c>
      <c r="O512" s="123">
        <v>-0.27007211580710827</v>
      </c>
      <c r="P512" s="123">
        <v>7.3232001206444644E-2</v>
      </c>
      <c r="Q512" s="123">
        <v>-1.1203471405994199</v>
      </c>
      <c r="R512" s="123">
        <v>1.8518551565769357</v>
      </c>
      <c r="S512" s="123">
        <v>-5.0916445304299493E-2</v>
      </c>
      <c r="T512" s="123">
        <v>-0.21612060530151764</v>
      </c>
      <c r="U512" s="120">
        <v>0.50775286464021396</v>
      </c>
      <c r="V512" s="120">
        <v>1.256932773010522</v>
      </c>
      <c r="W512" s="94">
        <v>-0.1678888513926598</v>
      </c>
      <c r="X512" s="56"/>
      <c r="Y512" s="95">
        <v>511</v>
      </c>
      <c r="Z512" s="120">
        <f>(幕後結果!$AB$2+幕後結果!$AB$4*幕後結果_最佳化!$N1513)*12/3</f>
        <v>-1.1115641545342967</v>
      </c>
      <c r="AA512" s="120">
        <f>(幕後結果!$AC$2+幕後結果!$AC$4*幕後結果_最佳化!$O1513)*12/3</f>
        <v>0.57806196468165993</v>
      </c>
      <c r="AB512" s="120">
        <f>(幕後結果!$AD$2+幕後結果!$AD$4*幕後結果_最佳化!$P1513)*12/3</f>
        <v>-1.7668375215609624</v>
      </c>
      <c r="AC512" s="120">
        <f>(幕後結果!$AE$2+幕後結果!$AE$4*幕後結果_最佳化!$Q1513)*12/3</f>
        <v>-0.77205010528993367</v>
      </c>
      <c r="AD512" s="120">
        <f>(幕後結果!$AF$2+幕後結果!$AF$4*幕後結果_最佳化!$R1513)*12/3</f>
        <v>0.30318300599693698</v>
      </c>
      <c r="AE512" s="120">
        <f>(幕後結果!$AG$2+幕後結果!$AG$4*幕後結果_最佳化!$S1513)*12/3</f>
        <v>-0.78852415326807623</v>
      </c>
      <c r="AF512" s="120">
        <f>(幕後結果!$AH$2+幕後結果!$AH$4*幕後結果_最佳化!$T1513)*12/3</f>
        <v>-0.1908836086078082</v>
      </c>
      <c r="AG512" s="120">
        <f>(幕後結果!$AI$2+幕後結果!$AI$4*幕後結果_最佳化!$U1513)*12/3</f>
        <v>-1.4371028569573119E-2</v>
      </c>
      <c r="AH512" s="120">
        <f>(幕後結果!$AJ$2+幕後結果!$AJ$4*幕後結果_最佳化!$V1513)*12/3</f>
        <v>0.3184248237669991</v>
      </c>
      <c r="AI512" s="96">
        <f>(幕後結果!$AK$2+幕後結果!$AK$4*幕後結果_最佳化!$W1513)*12/3</f>
        <v>0.89853897330650989</v>
      </c>
      <c r="AJ512" s="56"/>
      <c r="AK512" s="56"/>
      <c r="AL512" s="56"/>
      <c r="AM512" s="104">
        <v>511</v>
      </c>
      <c r="AN512" s="124">
        <f t="shared" si="92"/>
        <v>0.10723248367181293</v>
      </c>
      <c r="AO512" s="124">
        <f t="shared" si="93"/>
        <v>3.025204690023733E-2</v>
      </c>
      <c r="AP512" s="124">
        <f t="shared" si="94"/>
        <v>0.11732114996089689</v>
      </c>
      <c r="AQ512" s="124">
        <f t="shared" si="95"/>
        <v>7.783295192039992E-2</v>
      </c>
      <c r="AR512" s="124">
        <f t="shared" si="96"/>
        <v>0.15737077838712382</v>
      </c>
      <c r="AS512" s="124">
        <f t="shared" si="97"/>
        <v>7.2318833153406564E-2</v>
      </c>
      <c r="AT512" s="124">
        <f t="shared" si="98"/>
        <v>0.10688376201512544</v>
      </c>
      <c r="AU512" s="124">
        <f t="shared" si="99"/>
        <v>0.1081655869209585</v>
      </c>
      <c r="AV512" s="124">
        <f t="shared" si="100"/>
        <v>0.13749930710556432</v>
      </c>
      <c r="AW512" s="124">
        <f t="shared" si="101"/>
        <v>8.5123099964474244E-2</v>
      </c>
      <c r="AX512" s="124">
        <f t="shared" si="102"/>
        <v>0.99999999999999989</v>
      </c>
      <c r="AY512" s="124">
        <f>SUMPRODUCT(AN512:AW512,幕後結果_最佳化!$Z$1005:$AI$1005)</f>
        <v>-0.33139207235939228</v>
      </c>
      <c r="AZ512" s="124">
        <f>(SUMPRODUCT(AN512:AW512,MMULT(AN512:AW512,幕後結果!$AB$9:$AK$18)))*252</f>
        <v>6.5298997367032416E-2</v>
      </c>
      <c r="BA512" s="124">
        <f t="shared" si="103"/>
        <v>0.25553668497308252</v>
      </c>
      <c r="BB512" s="119">
        <f t="shared" si="104"/>
        <v>-1.4647293103877399</v>
      </c>
      <c r="BC512" s="56"/>
      <c r="BD512" s="56"/>
    </row>
    <row r="513" spans="1:56">
      <c r="A513" s="91">
        <v>512</v>
      </c>
      <c r="B513" s="120">
        <v>0.36518505975839832</v>
      </c>
      <c r="C513" s="120">
        <v>0.23313250844773559</v>
      </c>
      <c r="D513" s="120">
        <v>0.41856638045405448</v>
      </c>
      <c r="E513" s="120">
        <v>0.83424593203467134</v>
      </c>
      <c r="F513" s="120">
        <v>0.3024886746208495</v>
      </c>
      <c r="G513" s="120">
        <v>0.33832792942263934</v>
      </c>
      <c r="H513" s="120">
        <v>0.44384167960523091</v>
      </c>
      <c r="I513" s="120">
        <v>0.32831337611587941</v>
      </c>
      <c r="J513" s="120">
        <v>0.56975760837988343</v>
      </c>
      <c r="K513" s="100">
        <v>0.5881116110154585</v>
      </c>
      <c r="L513" s="101"/>
      <c r="M513" s="102">
        <v>512</v>
      </c>
      <c r="N513" s="123">
        <v>-0.34463323149975789</v>
      </c>
      <c r="O513" s="123">
        <v>-0.72856953945069713</v>
      </c>
      <c r="P513" s="123">
        <v>-0.20556238689732073</v>
      </c>
      <c r="Q513" s="123">
        <v>0.97108061544696489</v>
      </c>
      <c r="R513" s="123">
        <v>-0.51725616545233766</v>
      </c>
      <c r="S513" s="123">
        <v>-0.41703082811845676</v>
      </c>
      <c r="T513" s="123">
        <v>-0.14123618736344518</v>
      </c>
      <c r="U513" s="120">
        <v>-0.44457522868161731</v>
      </c>
      <c r="V513" s="120">
        <v>0.17575708841607435</v>
      </c>
      <c r="W513" s="94">
        <v>0.22269000876651418</v>
      </c>
      <c r="X513" s="56"/>
      <c r="Y513" s="95">
        <v>512</v>
      </c>
      <c r="Z513" s="120">
        <f>(幕後結果!$AB$2+幕後結果!$AB$4*幕後結果_最佳化!$N1514)*12/3</f>
        <v>-0.47616985028593689</v>
      </c>
      <c r="AA513" s="120">
        <f>(幕後結果!$AC$2+幕後結果!$AC$4*幕後結果_最佳化!$O1514)*12/3</f>
        <v>0.44182068521354462</v>
      </c>
      <c r="AB513" s="120">
        <f>(幕後結果!$AD$2+幕後結果!$AD$4*幕後結果_最佳化!$P1514)*12/3</f>
        <v>-1.6929156603785949</v>
      </c>
      <c r="AC513" s="120">
        <f>(幕後結果!$AE$2+幕後結果!$AE$4*幕後結果_最佳化!$Q1514)*12/3</f>
        <v>1.2160709795566578</v>
      </c>
      <c r="AD513" s="120">
        <f>(幕後結果!$AF$2+幕後結果!$AF$4*幕後結果_最佳化!$R1514)*12/3</f>
        <v>-0.73114060011230508</v>
      </c>
      <c r="AE513" s="120">
        <f>(幕後結果!$AG$2+幕後結果!$AG$4*幕後結果_最佳化!$S1514)*12/3</f>
        <v>-1.7163425024970964</v>
      </c>
      <c r="AF513" s="120">
        <f>(幕後結果!$AH$2+幕後結果!$AH$4*幕後結果_最佳化!$T1514)*12/3</f>
        <v>0.20552971423927469</v>
      </c>
      <c r="AG513" s="120">
        <f>(幕後結果!$AI$2+幕後結果!$AI$4*幕後結果_最佳化!$U1514)*12/3</f>
        <v>-0.49656372342619437</v>
      </c>
      <c r="AH513" s="120">
        <f>(幕後結果!$AJ$2+幕後結果!$AJ$4*幕後結果_最佳化!$V1514)*12/3</f>
        <v>-1.7824483946146152</v>
      </c>
      <c r="AI513" s="96">
        <f>(幕後結果!$AK$2+幕後結果!$AK$4*幕後結果_最佳化!$W1514)*12/3</f>
        <v>0.45574282926518245</v>
      </c>
      <c r="AJ513" s="56"/>
      <c r="AK513" s="56"/>
      <c r="AL513" s="56"/>
      <c r="AM513" s="104">
        <v>512</v>
      </c>
      <c r="AN513" s="124">
        <f t="shared" si="92"/>
        <v>1.4484165589434874E-2</v>
      </c>
      <c r="AO513" s="124">
        <f t="shared" si="93"/>
        <v>0.12736476859816981</v>
      </c>
      <c r="AP513" s="124">
        <f t="shared" si="94"/>
        <v>7.4140944109309839E-2</v>
      </c>
      <c r="AQ513" s="124">
        <f t="shared" si="95"/>
        <v>0.11086056299121785</v>
      </c>
      <c r="AR513" s="124">
        <f t="shared" si="96"/>
        <v>0.18649981980063762</v>
      </c>
      <c r="AS513" s="124">
        <f t="shared" si="97"/>
        <v>0.18541098098784803</v>
      </c>
      <c r="AT513" s="124">
        <f t="shared" si="98"/>
        <v>1.2463323219333248E-2</v>
      </c>
      <c r="AU513" s="124">
        <f t="shared" si="99"/>
        <v>0.13247146097238213</v>
      </c>
      <c r="AV513" s="124">
        <f t="shared" si="100"/>
        <v>8.2757292067958441E-2</v>
      </c>
      <c r="AW513" s="124">
        <f t="shared" si="101"/>
        <v>7.3546681663708147E-2</v>
      </c>
      <c r="AX513" s="124">
        <f t="shared" si="102"/>
        <v>1</v>
      </c>
      <c r="AY513" s="124">
        <f>SUMPRODUCT(AN513:AW513,幕後結果_最佳化!$Z$1005:$AI$1005)</f>
        <v>-0.21724321021867984</v>
      </c>
      <c r="AZ513" s="124">
        <f>(SUMPRODUCT(AN513:AW513,MMULT(AN513:AW513,幕後結果!$AB$9:$AK$18)))*252</f>
        <v>5.5567667018332691E-2</v>
      </c>
      <c r="BA513" s="124">
        <f t="shared" si="103"/>
        <v>0.23572795128777727</v>
      </c>
      <c r="BB513" s="119">
        <f t="shared" si="104"/>
        <v>-1.1035738816611373</v>
      </c>
      <c r="BC513" s="56"/>
      <c r="BD513" s="56"/>
    </row>
    <row r="514" spans="1:56">
      <c r="A514" s="91">
        <v>513</v>
      </c>
      <c r="B514" s="120">
        <v>0.12681071391118914</v>
      </c>
      <c r="C514" s="120">
        <v>0.16707402093629264</v>
      </c>
      <c r="D514" s="120">
        <v>0.36484346935286927</v>
      </c>
      <c r="E514" s="120">
        <v>0.58299868968363588</v>
      </c>
      <c r="F514" s="120">
        <v>0.7134738201321833</v>
      </c>
      <c r="G514" s="120">
        <v>0.18532941440695438</v>
      </c>
      <c r="H514" s="120">
        <v>0.16267270554565294</v>
      </c>
      <c r="I514" s="120">
        <v>0.44796802019648041</v>
      </c>
      <c r="J514" s="120">
        <v>9.9481880032604719E-2</v>
      </c>
      <c r="K514" s="100">
        <v>0.75691059261669547</v>
      </c>
      <c r="L514" s="101"/>
      <c r="M514" s="102">
        <v>513</v>
      </c>
      <c r="N514" s="123">
        <v>-1.1415973457550763</v>
      </c>
      <c r="O514" s="123">
        <v>-0.96579246063815904</v>
      </c>
      <c r="P514" s="123">
        <v>-0.34554200298387788</v>
      </c>
      <c r="Q514" s="123">
        <v>0.20957086548763035</v>
      </c>
      <c r="R514" s="123">
        <v>0.56356184498936679</v>
      </c>
      <c r="S514" s="123">
        <v>-0.89523995806250567</v>
      </c>
      <c r="T514" s="123">
        <v>-0.98353253431526788</v>
      </c>
      <c r="U514" s="120">
        <v>-0.13079681780682342</v>
      </c>
      <c r="V514" s="120">
        <v>-1.2845094475448584</v>
      </c>
      <c r="W514" s="94">
        <v>0.69639927849943539</v>
      </c>
      <c r="X514" s="56"/>
      <c r="Y514" s="95">
        <v>513</v>
      </c>
      <c r="Z514" s="120">
        <f>(幕後結果!$AB$2+幕後結果!$AB$4*幕後結果_最佳化!$N1515)*12/3</f>
        <v>-1.4656409626440707</v>
      </c>
      <c r="AA514" s="120">
        <f>(幕後結果!$AC$2+幕後結果!$AC$4*幕後結果_最佳化!$O1515)*12/3</f>
        <v>-0.3283810012965187</v>
      </c>
      <c r="AB514" s="120">
        <f>(幕後結果!$AD$2+幕後結果!$AD$4*幕後結果_最佳化!$P1515)*12/3</f>
        <v>-2.8020220932522961</v>
      </c>
      <c r="AC514" s="120">
        <f>(幕後結果!$AE$2+幕後結果!$AE$4*幕後結果_最佳化!$Q1515)*12/3</f>
        <v>0.31841754437590086</v>
      </c>
      <c r="AD514" s="120">
        <f>(幕後結果!$AF$2+幕後結果!$AF$4*幕後結果_最佳化!$R1515)*12/3</f>
        <v>-0.3287501757128245</v>
      </c>
      <c r="AE514" s="120">
        <f>(幕後結果!$AG$2+幕後結果!$AG$4*幕後結果_最佳化!$S1515)*12/3</f>
        <v>-2.2992475849094052</v>
      </c>
      <c r="AF514" s="120">
        <f>(幕後結果!$AH$2+幕後結果!$AH$4*幕後結果_最佳化!$T1515)*12/3</f>
        <v>-1.0188966916173126</v>
      </c>
      <c r="AG514" s="120">
        <f>(幕後結果!$AI$2+幕後結果!$AI$4*幕後結果_最佳化!$U1515)*12/3</f>
        <v>-0.33976228730961705</v>
      </c>
      <c r="AH514" s="120">
        <f>(幕後結果!$AJ$2+幕後結果!$AJ$4*幕後結果_最佳化!$V1515)*12/3</f>
        <v>-3.9183619524805597</v>
      </c>
      <c r="AI514" s="96">
        <f>(幕後結果!$AK$2+幕後結果!$AK$4*幕後結果_最佳化!$W1515)*12/3</f>
        <v>0.72560401494149496</v>
      </c>
      <c r="AJ514" s="56"/>
      <c r="AK514" s="56"/>
      <c r="AL514" s="56"/>
      <c r="AM514" s="104">
        <v>513</v>
      </c>
      <c r="AN514" s="124">
        <f t="shared" si="92"/>
        <v>0.12107381636362044</v>
      </c>
      <c r="AO514" s="124">
        <f t="shared" si="93"/>
        <v>8.3980913554974515E-2</v>
      </c>
      <c r="AP514" s="124">
        <f t="shared" si="94"/>
        <v>0.11604201011802752</v>
      </c>
      <c r="AQ514" s="124">
        <f t="shared" si="95"/>
        <v>0.16696217879794908</v>
      </c>
      <c r="AR514" s="124">
        <f t="shared" si="96"/>
        <v>3.5670163077519211E-2</v>
      </c>
      <c r="AS514" s="124">
        <f t="shared" si="97"/>
        <v>0.10234867001565681</v>
      </c>
      <c r="AT514" s="124">
        <f t="shared" si="98"/>
        <v>6.8607599897658675E-2</v>
      </c>
      <c r="AU514" s="124">
        <f t="shared" si="99"/>
        <v>0.10053751662254634</v>
      </c>
      <c r="AV514" s="124">
        <f t="shared" si="100"/>
        <v>5.4976837078269579E-2</v>
      </c>
      <c r="AW514" s="124">
        <f t="shared" si="101"/>
        <v>0.14980029447377782</v>
      </c>
      <c r="AX514" s="124">
        <f t="shared" si="102"/>
        <v>1</v>
      </c>
      <c r="AY514" s="124">
        <f>SUMPRODUCT(AN514:AW514,幕後結果_最佳化!$Z$1005:$AI$1005)</f>
        <v>-2.3701785921250329E-2</v>
      </c>
      <c r="AZ514" s="124">
        <f>(SUMPRODUCT(AN514:AW514,MMULT(AN514:AW514,幕後結果!$AB$9:$AK$18)))*252</f>
        <v>6.4997886297595828E-2</v>
      </c>
      <c r="BA514" s="124">
        <f t="shared" si="103"/>
        <v>0.25494683033447546</v>
      </c>
      <c r="BB514" s="119">
        <f t="shared" si="104"/>
        <v>-0.26123794453091509</v>
      </c>
      <c r="BC514" s="56"/>
      <c r="BD514" s="56"/>
    </row>
    <row r="515" spans="1:56">
      <c r="A515" s="91">
        <v>514</v>
      </c>
      <c r="B515" s="120">
        <v>0.3573933432713412</v>
      </c>
      <c r="C515" s="120">
        <v>0.12574712043286507</v>
      </c>
      <c r="D515" s="120">
        <v>0.739272852942084</v>
      </c>
      <c r="E515" s="120">
        <v>0.22835934724111473</v>
      </c>
      <c r="F515" s="120">
        <v>0.50308039804293569</v>
      </c>
      <c r="G515" s="120">
        <v>0.19794051046003625</v>
      </c>
      <c r="H515" s="120">
        <v>0.80789962976987684</v>
      </c>
      <c r="I515" s="120">
        <v>0.51265296141072736</v>
      </c>
      <c r="J515" s="120">
        <v>0.40430908074918248</v>
      </c>
      <c r="K515" s="100">
        <v>0.4195939143818519</v>
      </c>
      <c r="L515" s="101"/>
      <c r="M515" s="102">
        <v>514</v>
      </c>
      <c r="N515" s="123">
        <v>-0.36543504333098992</v>
      </c>
      <c r="O515" s="123">
        <v>-1.1467275490957132</v>
      </c>
      <c r="P515" s="123">
        <v>0.64110526440474491</v>
      </c>
      <c r="Q515" s="123">
        <v>-0.74426082821096795</v>
      </c>
      <c r="R515" s="123">
        <v>7.7214895585253091E-3</v>
      </c>
      <c r="S515" s="123">
        <v>-0.84900048766788716</v>
      </c>
      <c r="T515" s="123">
        <v>0.87018238551959082</v>
      </c>
      <c r="U515" s="120">
        <v>3.1721590051078191E-2</v>
      </c>
      <c r="V515" s="120">
        <v>-0.24220907764288366</v>
      </c>
      <c r="W515" s="94">
        <v>-0.20293245224154138</v>
      </c>
      <c r="X515" s="56"/>
      <c r="Y515" s="95">
        <v>514</v>
      </c>
      <c r="Z515" s="120">
        <f>(幕後結果!$AB$2+幕後結果!$AB$4*幕後結果_最佳化!$N1516)*12/3</f>
        <v>-0.50199634802096504</v>
      </c>
      <c r="AA515" s="120">
        <f>(幕後結果!$AC$2+幕後結果!$AC$4*幕後結果_最佳化!$O1516)*12/3</f>
        <v>-3.7368635741348299E-3</v>
      </c>
      <c r="AB515" s="120">
        <f>(幕後結果!$AD$2+幕後結果!$AD$4*幕後結果_最佳化!$P1516)*12/3</f>
        <v>-1.0027999266210545</v>
      </c>
      <c r="AC515" s="120">
        <f>(幕後結果!$AE$2+幕後結果!$AE$4*幕後結果_最佳化!$Q1516)*12/3</f>
        <v>-0.30739207727068452</v>
      </c>
      <c r="AD515" s="120">
        <f>(幕後結果!$AF$2+幕後結果!$AF$4*幕後結果_最佳化!$R1516)*12/3</f>
        <v>-0.79856048982373951</v>
      </c>
      <c r="AE515" s="120">
        <f>(幕後結果!$AG$2+幕後結果!$AG$4*幕後結果_最佳化!$S1516)*12/3</f>
        <v>-1.864212574591076</v>
      </c>
      <c r="AF515" s="120">
        <f>(幕後結果!$AH$2+幕後結果!$AH$4*幕後結果_最佳化!$T1516)*12/3</f>
        <v>0.51377539529013749</v>
      </c>
      <c r="AG515" s="120">
        <f>(幕後結果!$AI$2+幕後結果!$AI$4*幕後結果_最佳化!$U1516)*12/3</f>
        <v>-0.49972693567139109</v>
      </c>
      <c r="AH515" s="120">
        <f>(幕後結果!$AJ$2+幕後結果!$AJ$4*幕後結果_最佳化!$V1516)*12/3</f>
        <v>-1.9272812176880449</v>
      </c>
      <c r="AI515" s="96">
        <f>(幕後結果!$AK$2+幕後結果!$AK$4*幕後結果_最佳化!$W1516)*12/3</f>
        <v>0.50328142507909246</v>
      </c>
      <c r="AJ515" s="56"/>
      <c r="AK515" s="56"/>
      <c r="AL515" s="56"/>
      <c r="AM515" s="104">
        <v>514</v>
      </c>
      <c r="AN515" s="124">
        <f t="shared" si="92"/>
        <v>1.6275195754223145E-2</v>
      </c>
      <c r="AO515" s="124">
        <f t="shared" si="93"/>
        <v>1.7571017566512699E-2</v>
      </c>
      <c r="AP515" s="124">
        <f t="shared" si="94"/>
        <v>1.6728292825250537E-4</v>
      </c>
      <c r="AQ515" s="124">
        <f t="shared" si="95"/>
        <v>0.12224503115683633</v>
      </c>
      <c r="AR515" s="124">
        <f t="shared" si="96"/>
        <v>3.7819203695679988E-2</v>
      </c>
      <c r="AS515" s="124">
        <f t="shared" si="97"/>
        <v>0.152980933403706</v>
      </c>
      <c r="AT515" s="124">
        <f t="shared" si="98"/>
        <v>0.19793109323634661</v>
      </c>
      <c r="AU515" s="124">
        <f t="shared" si="99"/>
        <v>0.12720439512633469</v>
      </c>
      <c r="AV515" s="124">
        <f t="shared" si="100"/>
        <v>0.1151166321165006</v>
      </c>
      <c r="AW515" s="124">
        <f t="shared" si="101"/>
        <v>0.21268921501560736</v>
      </c>
      <c r="AX515" s="124">
        <f t="shared" si="102"/>
        <v>0.99999999999999978</v>
      </c>
      <c r="AY515" s="124">
        <f>SUMPRODUCT(AN515:AW515,幕後結果_最佳化!$Z$1005:$AI$1005)</f>
        <v>-8.3635620270912231E-2</v>
      </c>
      <c r="AZ515" s="124">
        <f>(SUMPRODUCT(AN515:AW515,MMULT(AN515:AW515,幕後結果!$AB$9:$AK$18)))*252</f>
        <v>4.9412381478601046E-2</v>
      </c>
      <c r="BA515" s="124">
        <f t="shared" si="103"/>
        <v>0.22228895941679391</v>
      </c>
      <c r="BB515" s="119">
        <f t="shared" si="104"/>
        <v>-0.56923933875481747</v>
      </c>
      <c r="BC515" s="56"/>
      <c r="BD515" s="56"/>
    </row>
    <row r="516" spans="1:56">
      <c r="A516" s="91">
        <v>515</v>
      </c>
      <c r="B516" s="120">
        <v>8.7469739349299358E-2</v>
      </c>
      <c r="C516" s="120">
        <v>0.33384316405058856</v>
      </c>
      <c r="D516" s="120">
        <v>0.85134529755235655</v>
      </c>
      <c r="E516" s="120">
        <v>0.83728476059971246</v>
      </c>
      <c r="F516" s="120">
        <v>0.98764919108949134</v>
      </c>
      <c r="G516" s="120">
        <v>0.96987349659017674</v>
      </c>
      <c r="H516" s="120">
        <v>0.77075655301364954</v>
      </c>
      <c r="I516" s="120">
        <v>0.63446109536653039</v>
      </c>
      <c r="J516" s="120">
        <v>4.4710173524333374E-2</v>
      </c>
      <c r="K516" s="100">
        <v>0.79978444666842941</v>
      </c>
      <c r="L516" s="101"/>
      <c r="M516" s="102">
        <v>515</v>
      </c>
      <c r="N516" s="123">
        <v>-1.3565020652827398</v>
      </c>
      <c r="O516" s="123">
        <v>-0.42932554653288274</v>
      </c>
      <c r="P516" s="123">
        <v>1.0422206205587665</v>
      </c>
      <c r="Q516" s="123">
        <v>0.98335961554246343</v>
      </c>
      <c r="R516" s="123">
        <v>2.2460373159274485</v>
      </c>
      <c r="S516" s="123">
        <v>1.8789376528552804</v>
      </c>
      <c r="T516" s="123">
        <v>0.74134069338393849</v>
      </c>
      <c r="U516" s="120">
        <v>0.34369215808245251</v>
      </c>
      <c r="V516" s="120">
        <v>-1.6984633353892931</v>
      </c>
      <c r="W516" s="94">
        <v>0.84085154481018909</v>
      </c>
      <c r="X516" s="56"/>
      <c r="Y516" s="95">
        <v>515</v>
      </c>
      <c r="Z516" s="120">
        <f>(幕後結果!$AB$2+幕後結果!$AB$4*幕後結果_最佳化!$N1517)*12/3</f>
        <v>-1.7324560024664624</v>
      </c>
      <c r="AA516" s="120">
        <f>(幕後結果!$AC$2+幕後結果!$AC$4*幕後結果_最佳化!$O1517)*12/3</f>
        <v>8.4024660861719225E-2</v>
      </c>
      <c r="AB516" s="120">
        <f>(幕後結果!$AD$2+幕後結果!$AD$4*幕後結果_最佳化!$P1517)*12/3</f>
        <v>-1.361634022485158</v>
      </c>
      <c r="AC516" s="120">
        <f>(幕後結果!$AE$2+幕後結果!$AE$4*幕後結果_最佳化!$Q1517)*12/3</f>
        <v>0.88226163147651848</v>
      </c>
      <c r="AD516" s="120">
        <f>(幕後結果!$AF$2+幕後結果!$AF$4*幕後結果_最佳化!$R1517)*12/3</f>
        <v>0.87970932228980026</v>
      </c>
      <c r="AE516" s="120">
        <f>(幕後結果!$AG$2+幕後結果!$AG$4*幕後結果_最佳化!$S1517)*12/3</f>
        <v>1.0731861077285081</v>
      </c>
      <c r="AF516" s="120">
        <f>(幕後結果!$AH$2+幕後結果!$AH$4*幕後結果_最佳化!$T1517)*12/3</f>
        <v>1.5807992911753528</v>
      </c>
      <c r="AG516" s="120">
        <f>(幕後結果!$AI$2+幕後結果!$AI$4*幕後結果_最佳化!$U1517)*12/3</f>
        <v>0.2844457751713303</v>
      </c>
      <c r="AH516" s="120">
        <f>(幕後結果!$AJ$2+幕後結果!$AJ$4*幕後結果_最佳化!$V1517)*12/3</f>
        <v>-2.6294817804525157</v>
      </c>
      <c r="AI516" s="96">
        <f>(幕後結果!$AK$2+幕後結果!$AK$4*幕後結果_最佳化!$W1517)*12/3</f>
        <v>1.5963979376901902</v>
      </c>
      <c r="AJ516" s="56"/>
      <c r="AK516" s="56"/>
      <c r="AL516" s="56"/>
      <c r="AM516" s="104">
        <v>515</v>
      </c>
      <c r="AN516" s="124">
        <f t="shared" ref="AN516:AN579" si="105">B1517/SUM($B1517:$K1517)</f>
        <v>7.5422874788733982E-2</v>
      </c>
      <c r="AO516" s="124">
        <f t="shared" ref="AO516:AO579" si="106">C1517/SUM($B1517:$K1517)</f>
        <v>0.27938340792568306</v>
      </c>
      <c r="AP516" s="124">
        <f t="shared" ref="AP516:AP579" si="107">D1517/SUM($B1517:$K1517)</f>
        <v>0.14010154919476955</v>
      </c>
      <c r="AQ516" s="124">
        <f t="shared" ref="AQ516:AQ579" si="108">E1517/SUM($B1517:$K1517)</f>
        <v>0.16482527294326882</v>
      </c>
      <c r="AR516" s="124">
        <f t="shared" ref="AR516:AR579" si="109">F1517/SUM($B1517:$K1517)</f>
        <v>4.1474669144732343E-2</v>
      </c>
      <c r="AS516" s="124">
        <f t="shared" ref="AS516:AS579" si="110">G1517/SUM($B1517:$K1517)</f>
        <v>9.8393691877902964E-2</v>
      </c>
      <c r="AT516" s="124">
        <f t="shared" ref="AT516:AT579" si="111">H1517/SUM($B1517:$K1517)</f>
        <v>7.9136919508398323E-2</v>
      </c>
      <c r="AU516" s="124">
        <f t="shared" ref="AU516:AU579" si="112">I1517/SUM($B1517:$K1517)</f>
        <v>3.435354928293273E-2</v>
      </c>
      <c r="AV516" s="124">
        <f t="shared" ref="AV516:AV579" si="113">J1517/SUM($B1517:$K1517)</f>
        <v>7.9624263347946311E-2</v>
      </c>
      <c r="AW516" s="124">
        <f t="shared" ref="AW516:AW579" si="114">K1517/SUM($B1517:$K1517)</f>
        <v>7.2838019856320425E-3</v>
      </c>
      <c r="AX516" s="124">
        <f t="shared" ref="AX516:AX579" si="115">SUM(AN516:AW516)</f>
        <v>1.0000000000000002</v>
      </c>
      <c r="AY516" s="124">
        <f>SUMPRODUCT(AN516:AW516,幕後結果_最佳化!$Z$1005:$AI$1005)</f>
        <v>0.11668048320837102</v>
      </c>
      <c r="AZ516" s="124">
        <f>(SUMPRODUCT(AN516:AW516,MMULT(AN516:AW516,幕後結果!$AB$9:$AK$18)))*252</f>
        <v>0.10024734728697829</v>
      </c>
      <c r="BA516" s="124">
        <f t="shared" ref="BA516:BA579" si="116">AZ516^0.5</f>
        <v>0.31661861487754994</v>
      </c>
      <c r="BB516" s="119">
        <f t="shared" ref="BB516:BB579" si="117">(AY516-$BC$2)/$BA516</f>
        <v>0.23302635960587825</v>
      </c>
      <c r="BC516" s="56"/>
      <c r="BD516" s="56"/>
    </row>
    <row r="517" spans="1:56">
      <c r="A517" s="91">
        <v>516</v>
      </c>
      <c r="B517" s="120">
        <v>0.7983475845707515</v>
      </c>
      <c r="C517" s="120">
        <v>0.78297771065766208</v>
      </c>
      <c r="D517" s="120">
        <v>0.37861865828059948</v>
      </c>
      <c r="E517" s="120">
        <v>0.83523510117664523</v>
      </c>
      <c r="F517" s="120">
        <v>0.8479593901710889</v>
      </c>
      <c r="G517" s="120">
        <v>0.37452107524286027</v>
      </c>
      <c r="H517" s="120">
        <v>0.20386472943214584</v>
      </c>
      <c r="I517" s="120">
        <v>0.12879592407245366</v>
      </c>
      <c r="J517" s="120">
        <v>0.93801375397259745</v>
      </c>
      <c r="K517" s="100">
        <v>0.68651657534854493</v>
      </c>
      <c r="L517" s="101"/>
      <c r="M517" s="102">
        <v>516</v>
      </c>
      <c r="N517" s="123">
        <v>0.83573352462550388</v>
      </c>
      <c r="O517" s="123">
        <v>0.7822892915343258</v>
      </c>
      <c r="P517" s="123">
        <v>-0.30911070463660045</v>
      </c>
      <c r="Q517" s="123">
        <v>0.97506141315740624</v>
      </c>
      <c r="R517" s="123">
        <v>1.0277207172292613</v>
      </c>
      <c r="S517" s="123">
        <v>-0.31990262158687105</v>
      </c>
      <c r="T517" s="123">
        <v>-0.82789589687178466</v>
      </c>
      <c r="U517" s="120">
        <v>-1.1321013006278027</v>
      </c>
      <c r="V517" s="120">
        <v>1.5383114066808854</v>
      </c>
      <c r="W517" s="94">
        <v>0.48600044659472275</v>
      </c>
      <c r="X517" s="56"/>
      <c r="Y517" s="95">
        <v>516</v>
      </c>
      <c r="Z517" s="120">
        <f>(幕後結果!$AB$2+幕後結果!$AB$4*幕後結果_最佳化!$N1518)*12/3</f>
        <v>0.98931496425322729</v>
      </c>
      <c r="AA517" s="120">
        <f>(幕後結果!$AC$2+幕後結果!$AC$4*幕後結果_最佳化!$O1518)*12/3</f>
        <v>2.7800264882672914</v>
      </c>
      <c r="AB517" s="120">
        <f>(幕後結果!$AD$2+幕後結果!$AD$4*幕後結果_最佳化!$P1518)*12/3</f>
        <v>0.10416595578008736</v>
      </c>
      <c r="AC517" s="120">
        <f>(幕後結果!$AE$2+幕後結果!$AE$4*幕後結果_最佳化!$Q1518)*12/3</f>
        <v>1.5674523595754171</v>
      </c>
      <c r="AD517" s="120">
        <f>(幕後結果!$AF$2+幕後結果!$AF$4*幕後結果_最佳化!$R1518)*12/3</f>
        <v>0.50144004743462434</v>
      </c>
      <c r="AE517" s="120">
        <f>(幕後結果!$AG$2+幕後結果!$AG$4*幕後結果_最佳化!$S1518)*12/3</f>
        <v>-0.62609474603774273</v>
      </c>
      <c r="AF517" s="120">
        <f>(幕後結果!$AH$2+幕後結果!$AH$4*幕後結果_最佳化!$T1518)*12/3</f>
        <v>0.41940906698902536</v>
      </c>
      <c r="AG517" s="120">
        <f>(幕後結果!$AI$2+幕後結果!$AI$4*幕後結果_最佳化!$U1518)*12/3</f>
        <v>-0.48916968341657513</v>
      </c>
      <c r="AH517" s="120">
        <f>(幕後結果!$AJ$2+幕後結果!$AJ$4*幕後結果_最佳化!$V1518)*12/3</f>
        <v>0.60915788903652457</v>
      </c>
      <c r="AI517" s="96">
        <f>(幕後結果!$AK$2+幕後結果!$AK$4*幕後結果_最佳化!$W1518)*12/3</f>
        <v>0.89081713454569622</v>
      </c>
      <c r="AJ517" s="56"/>
      <c r="AK517" s="56"/>
      <c r="AL517" s="56"/>
      <c r="AM517" s="104">
        <v>516</v>
      </c>
      <c r="AN517" s="124">
        <f t="shared" si="105"/>
        <v>2.8612703701906623E-2</v>
      </c>
      <c r="AO517" s="124">
        <f t="shared" si="106"/>
        <v>0.12536611954573332</v>
      </c>
      <c r="AP517" s="124">
        <f t="shared" si="107"/>
        <v>0.19330176013329736</v>
      </c>
      <c r="AQ517" s="124">
        <f t="shared" si="108"/>
        <v>6.5070802310881999E-3</v>
      </c>
      <c r="AR517" s="124">
        <f t="shared" si="109"/>
        <v>1.4079319973314568E-2</v>
      </c>
      <c r="AS517" s="124">
        <f t="shared" si="110"/>
        <v>9.4484106725450295E-2</v>
      </c>
      <c r="AT517" s="124">
        <f t="shared" si="111"/>
        <v>0.14454418091019086</v>
      </c>
      <c r="AU517" s="124">
        <f t="shared" si="112"/>
        <v>0.12670852640599203</v>
      </c>
      <c r="AV517" s="124">
        <f t="shared" si="113"/>
        <v>0.19349208179960531</v>
      </c>
      <c r="AW517" s="124">
        <f t="shared" si="114"/>
        <v>7.2904120573421494E-2</v>
      </c>
      <c r="AX517" s="124">
        <f t="shared" si="115"/>
        <v>1</v>
      </c>
      <c r="AY517" s="124">
        <f>SUMPRODUCT(AN517:AW517,幕後結果_最佳化!$Z$1005:$AI$1005)</f>
        <v>-0.32965867031381407</v>
      </c>
      <c r="AZ517" s="124">
        <f>(SUMPRODUCT(AN517:AW517,MMULT(AN517:AW517,幕後結果!$AB$9:$AK$18)))*252</f>
        <v>9.3750311454840252E-2</v>
      </c>
      <c r="BA517" s="124">
        <f t="shared" si="116"/>
        <v>0.30618672645109918</v>
      </c>
      <c r="BB517" s="119">
        <f t="shared" si="117"/>
        <v>-1.2167695008598458</v>
      </c>
      <c r="BC517" s="56"/>
      <c r="BD517" s="56"/>
    </row>
    <row r="518" spans="1:56">
      <c r="A518" s="91">
        <v>517</v>
      </c>
      <c r="B518" s="120">
        <v>0.94791639204067835</v>
      </c>
      <c r="C518" s="120">
        <v>0.47917766778116655</v>
      </c>
      <c r="D518" s="120">
        <v>0.88023087102529241</v>
      </c>
      <c r="E518" s="120">
        <v>9.4025299186256017E-2</v>
      </c>
      <c r="F518" s="120">
        <v>0.4730051583070396</v>
      </c>
      <c r="G518" s="120">
        <v>0.75929890028206537</v>
      </c>
      <c r="H518" s="120">
        <v>0.71133680093544083</v>
      </c>
      <c r="I518" s="120">
        <v>0.44031998698422115</v>
      </c>
      <c r="J518" s="120">
        <v>0.7815423182909047</v>
      </c>
      <c r="K518" s="100">
        <v>0.9455643018829849</v>
      </c>
      <c r="L518" s="101"/>
      <c r="M518" s="102">
        <v>517</v>
      </c>
      <c r="N518" s="123">
        <v>1.624978143977811</v>
      </c>
      <c r="O518" s="123">
        <v>-5.2217567030749527E-2</v>
      </c>
      <c r="P518" s="123">
        <v>1.1761416970806133</v>
      </c>
      <c r="Q518" s="123">
        <v>-1.3163678780305614</v>
      </c>
      <c r="R518" s="123">
        <v>-6.7717753359867211E-2</v>
      </c>
      <c r="S518" s="123">
        <v>0.70404909573994001</v>
      </c>
      <c r="T518" s="123">
        <v>0.55729425809201016</v>
      </c>
      <c r="U518" s="120">
        <v>-0.15015798390267873</v>
      </c>
      <c r="V518" s="120">
        <v>0.77741262977515435</v>
      </c>
      <c r="W518" s="94">
        <v>1.603286587796227</v>
      </c>
      <c r="X518" s="56"/>
      <c r="Y518" s="95">
        <v>517</v>
      </c>
      <c r="Z518" s="120">
        <f>(幕後結果!$AB$2+幕後結果!$AB$4*幕後結果_最佳化!$N1519)*12/3</f>
        <v>1.9692019346507628</v>
      </c>
      <c r="AA518" s="120">
        <f>(幕後結果!$AC$2+幕後結果!$AC$4*幕後結果_最佳化!$O1519)*12/3</f>
        <v>2.4383218621534013</v>
      </c>
      <c r="AB518" s="120">
        <f>(幕後結果!$AD$2+幕後結果!$AD$4*幕後結果_最佳化!$P1519)*12/3</f>
        <v>2.1688108668695714</v>
      </c>
      <c r="AC518" s="120">
        <f>(幕後結果!$AE$2+幕後結果!$AE$4*幕後結果_最佳化!$Q1519)*12/3</f>
        <v>-0.230309012281806</v>
      </c>
      <c r="AD518" s="120">
        <f>(幕後結果!$AF$2+幕後結果!$AF$4*幕後結果_最佳化!$R1519)*12/3</f>
        <v>-0.63202715146116462</v>
      </c>
      <c r="AE518" s="120">
        <f>(幕後結果!$AG$2+幕後結果!$AG$4*幕後結果_最佳化!$S1519)*12/3</f>
        <v>0.78519230301772291</v>
      </c>
      <c r="AF518" s="120">
        <f>(幕後結果!$AH$2+幕後結果!$AH$4*幕後結果_最佳化!$T1519)*12/3</f>
        <v>1.2405305941694942</v>
      </c>
      <c r="AG518" s="120">
        <f>(幕後結果!$AI$2+幕後結果!$AI$4*幕後結果_最佳化!$U1519)*12/3</f>
        <v>-0.48789440432471715</v>
      </c>
      <c r="AH518" s="120">
        <f>(幕後結果!$AJ$2+幕後結果!$AJ$4*幕後結果_最佳化!$V1519)*12/3</f>
        <v>0.56841965288662433</v>
      </c>
      <c r="AI518" s="96">
        <f>(幕後結果!$AK$2+幕後結果!$AK$4*幕後結果_最佳化!$W1519)*12/3</f>
        <v>1.4795099825859725</v>
      </c>
      <c r="AJ518" s="56"/>
      <c r="AK518" s="56"/>
      <c r="AL518" s="56"/>
      <c r="AM518" s="104">
        <v>517</v>
      </c>
      <c r="AN518" s="124">
        <f t="shared" si="105"/>
        <v>0.10761203030466243</v>
      </c>
      <c r="AO518" s="124">
        <f t="shared" si="106"/>
        <v>0.18493057438430555</v>
      </c>
      <c r="AP518" s="124">
        <f t="shared" si="107"/>
        <v>0.13693322680657793</v>
      </c>
      <c r="AQ518" s="124">
        <f t="shared" si="108"/>
        <v>3.6731833907987239E-2</v>
      </c>
      <c r="AR518" s="124">
        <f t="shared" si="109"/>
        <v>2.2570321180836225E-2</v>
      </c>
      <c r="AS518" s="124">
        <f t="shared" si="110"/>
        <v>0.10354196487196413</v>
      </c>
      <c r="AT518" s="124">
        <f t="shared" si="111"/>
        <v>9.5234971818011528E-3</v>
      </c>
      <c r="AU518" s="124">
        <f t="shared" si="112"/>
        <v>4.2798131611915084E-2</v>
      </c>
      <c r="AV518" s="124">
        <f t="shared" si="113"/>
        <v>0.15793794052700277</v>
      </c>
      <c r="AW518" s="124">
        <f t="shared" si="114"/>
        <v>0.19742047922294739</v>
      </c>
      <c r="AX518" s="124">
        <f t="shared" si="115"/>
        <v>0.99999999999999989</v>
      </c>
      <c r="AY518" s="124">
        <f>SUMPRODUCT(AN518:AW518,幕後結果_最佳化!$Z$1005:$AI$1005)</f>
        <v>-0.10114224823909021</v>
      </c>
      <c r="AZ518" s="124">
        <f>(SUMPRODUCT(AN518:AW518,MMULT(AN518:AW518,幕後結果!$AB$9:$AK$18)))*252</f>
        <v>8.9213497229608335E-2</v>
      </c>
      <c r="BA518" s="124">
        <f t="shared" si="116"/>
        <v>0.29868628564031585</v>
      </c>
      <c r="BB518" s="119">
        <f t="shared" si="117"/>
        <v>-0.48225263483489439</v>
      </c>
      <c r="BC518" s="56"/>
      <c r="BD518" s="56"/>
    </row>
    <row r="519" spans="1:56">
      <c r="A519" s="91">
        <v>518</v>
      </c>
      <c r="B519" s="120">
        <v>0.5591079895141573</v>
      </c>
      <c r="C519" s="120">
        <v>7.3285522621350463E-2</v>
      </c>
      <c r="D519" s="120">
        <v>0.35969483045150774</v>
      </c>
      <c r="E519" s="120">
        <v>0.1449621174798954</v>
      </c>
      <c r="F519" s="120">
        <v>0.61790720227851947</v>
      </c>
      <c r="G519" s="120">
        <v>0.27472624173656812</v>
      </c>
      <c r="H519" s="120">
        <v>0.44641933539712308</v>
      </c>
      <c r="I519" s="120">
        <v>0.98324149922759241</v>
      </c>
      <c r="J519" s="120">
        <v>0.29301782361040596</v>
      </c>
      <c r="K519" s="100">
        <v>0.22264251787241274</v>
      </c>
      <c r="L519" s="101"/>
      <c r="M519" s="102">
        <v>518</v>
      </c>
      <c r="N519" s="123">
        <v>0.1487080346911531</v>
      </c>
      <c r="O519" s="123">
        <v>-1.4517503087432047</v>
      </c>
      <c r="P519" s="123">
        <v>-0.35927461732206517</v>
      </c>
      <c r="Q519" s="123">
        <v>-1.0582878401348488</v>
      </c>
      <c r="R519" s="123">
        <v>0.2999889354005072</v>
      </c>
      <c r="S519" s="123">
        <v>-0.59858076886254241</v>
      </c>
      <c r="T519" s="123">
        <v>-0.13471315629633612</v>
      </c>
      <c r="U519" s="120">
        <v>2.1258349891011137</v>
      </c>
      <c r="V519" s="120">
        <v>-0.54458983534313654</v>
      </c>
      <c r="W519" s="94">
        <v>-0.76329910497567666</v>
      </c>
      <c r="X519" s="56"/>
      <c r="Y519" s="95">
        <v>518</v>
      </c>
      <c r="Z519" s="120">
        <f>(幕後結果!$AB$2+幕後結果!$AB$4*幕後結果_最佳化!$N1520)*12/3</f>
        <v>0.13633819455396692</v>
      </c>
      <c r="AA519" s="120">
        <f>(幕後結果!$AC$2+幕後結果!$AC$4*幕後結果_最佳化!$O1520)*12/3</f>
        <v>2.0082080873188968E-2</v>
      </c>
      <c r="AB519" s="120">
        <f>(幕後結果!$AD$2+幕後結果!$AD$4*幕後結果_最佳化!$P1520)*12/3</f>
        <v>-1.6176272402054319</v>
      </c>
      <c r="AC519" s="120">
        <f>(幕後結果!$AE$2+幕後結果!$AE$4*幕後結果_最佳化!$Q1520)*12/3</f>
        <v>-0.39383075594815625</v>
      </c>
      <c r="AD519" s="120">
        <f>(幕後結果!$AF$2+幕後結果!$AF$4*幕後結果_最佳化!$R1520)*12/3</f>
        <v>-0.66196044829397149</v>
      </c>
      <c r="AE519" s="120">
        <f>(幕後結果!$AG$2+幕後結果!$AG$4*幕後結果_最佳化!$S1520)*12/3</f>
        <v>-1.5242039268672023</v>
      </c>
      <c r="AF519" s="120">
        <f>(幕後結果!$AH$2+幕後結果!$AH$4*幕後結果_最佳化!$T1520)*12/3</f>
        <v>-0.34554611235197491</v>
      </c>
      <c r="AG519" s="120">
        <f>(幕後結果!$AI$2+幕後結果!$AI$4*幕後結果_最佳化!$U1520)*12/3</f>
        <v>0.32213697943491526</v>
      </c>
      <c r="AH519" s="120">
        <f>(幕後結果!$AJ$2+幕後結果!$AJ$4*幕後結果_最佳化!$V1520)*12/3</f>
        <v>-2.0513511876723349</v>
      </c>
      <c r="AI519" s="96">
        <f>(幕後結果!$AK$2+幕後結果!$AK$4*幕後結果_最佳化!$W1520)*12/3</f>
        <v>0.60612429790826106</v>
      </c>
      <c r="AJ519" s="56"/>
      <c r="AK519" s="56"/>
      <c r="AL519" s="56"/>
      <c r="AM519" s="104">
        <v>518</v>
      </c>
      <c r="AN519" s="124">
        <f t="shared" si="105"/>
        <v>0.16368625607008627</v>
      </c>
      <c r="AO519" s="124">
        <f t="shared" si="106"/>
        <v>9.09578006424E-2</v>
      </c>
      <c r="AP519" s="124">
        <f t="shared" si="107"/>
        <v>0.15715274619434624</v>
      </c>
      <c r="AQ519" s="124">
        <f t="shared" si="108"/>
        <v>1.1444683932363585E-2</v>
      </c>
      <c r="AR519" s="124">
        <f t="shared" si="109"/>
        <v>5.1148476007691762E-2</v>
      </c>
      <c r="AS519" s="124">
        <f t="shared" si="110"/>
        <v>3.4620955623186904E-3</v>
      </c>
      <c r="AT519" s="124">
        <f t="shared" si="111"/>
        <v>0.13964573464989158</v>
      </c>
      <c r="AU519" s="124">
        <f t="shared" si="112"/>
        <v>8.7712369452517439E-2</v>
      </c>
      <c r="AV519" s="124">
        <f t="shared" si="113"/>
        <v>0.19883145559242435</v>
      </c>
      <c r="AW519" s="124">
        <f t="shared" si="114"/>
        <v>9.5958381895959982E-2</v>
      </c>
      <c r="AX519" s="124">
        <f t="shared" si="115"/>
        <v>0.99999999999999989</v>
      </c>
      <c r="AY519" s="124">
        <f>SUMPRODUCT(AN519:AW519,幕後結果_最佳化!$Z$1005:$AI$1005)</f>
        <v>-0.2794088878752477</v>
      </c>
      <c r="AZ519" s="124">
        <f>(SUMPRODUCT(AN519:AW519,MMULT(AN519:AW519,幕後結果!$AB$9:$AK$18)))*252</f>
        <v>9.540600678501153E-2</v>
      </c>
      <c r="BA519" s="124">
        <f t="shared" si="116"/>
        <v>0.30887862791881787</v>
      </c>
      <c r="BB519" s="119">
        <f t="shared" si="117"/>
        <v>-1.0434807032358344</v>
      </c>
      <c r="BC519" s="56"/>
      <c r="BD519" s="56"/>
    </row>
    <row r="520" spans="1:56">
      <c r="A520" s="91">
        <v>519</v>
      </c>
      <c r="B520" s="120">
        <v>0.87462059076210386</v>
      </c>
      <c r="C520" s="120">
        <v>0.73246453225518748</v>
      </c>
      <c r="D520" s="120">
        <v>0.15928857751792602</v>
      </c>
      <c r="E520" s="120">
        <v>0.51355717392080091</v>
      </c>
      <c r="F520" s="120">
        <v>0.8054594395466137</v>
      </c>
      <c r="G520" s="120">
        <v>0.17622327661788484</v>
      </c>
      <c r="H520" s="120">
        <v>0.13536691243430177</v>
      </c>
      <c r="I520" s="120">
        <v>0.49911078483794258</v>
      </c>
      <c r="J520" s="120">
        <v>0.93583477192614173</v>
      </c>
      <c r="K520" s="100">
        <v>0.6632397378453927</v>
      </c>
      <c r="L520" s="101"/>
      <c r="M520" s="102">
        <v>519</v>
      </c>
      <c r="N520" s="123">
        <v>1.1485082275662835</v>
      </c>
      <c r="O520" s="123">
        <v>0.62028383505037987</v>
      </c>
      <c r="P520" s="123">
        <v>-0.99738606009391761</v>
      </c>
      <c r="Q520" s="123">
        <v>3.3989338846471644E-2</v>
      </c>
      <c r="R520" s="123">
        <v>0.86128495304437758</v>
      </c>
      <c r="S520" s="123">
        <v>-0.9298542500937349</v>
      </c>
      <c r="T520" s="123">
        <v>-1.1013742105701616</v>
      </c>
      <c r="U520" s="120">
        <v>-2.2289337130535106E-3</v>
      </c>
      <c r="V520" s="120">
        <v>1.5207186513385895</v>
      </c>
      <c r="W520" s="94">
        <v>0.42132123741945449</v>
      </c>
      <c r="X520" s="56"/>
      <c r="Y520" s="95">
        <v>519</v>
      </c>
      <c r="Z520" s="120">
        <f>(幕後結果!$AB$2+幕後結果!$AB$4*幕後結果_最佳化!$N1521)*12/3</f>
        <v>1.3776405208254665</v>
      </c>
      <c r="AA520" s="120">
        <f>(幕後結果!$AC$2+幕後結果!$AC$4*幕後結果_最佳化!$O1521)*12/3</f>
        <v>2.8188403027125042</v>
      </c>
      <c r="AB520" s="120">
        <f>(幕後結果!$AD$2+幕後結果!$AD$4*幕後結果_最佳化!$P1521)*12/3</f>
        <v>-0.34348843871169193</v>
      </c>
      <c r="AC520" s="120">
        <f>(幕後結果!$AE$2+幕後結果!$AE$4*幕後結果_最佳化!$Q1521)*12/3</f>
        <v>0.86357516964446734</v>
      </c>
      <c r="AD520" s="120">
        <f>(幕後結果!$AF$2+幕後結果!$AF$4*幕後結果_最佳化!$R1521)*12/3</f>
        <v>0.23252648146620056</v>
      </c>
      <c r="AE520" s="120">
        <f>(幕後結果!$AG$2+幕後結果!$AG$4*幕後結果_最佳化!$S1521)*12/3</f>
        <v>-1.2349047850172088</v>
      </c>
      <c r="AF520" s="120">
        <f>(幕後結果!$AH$2+幕後結果!$AH$4*幕後結果_最佳化!$T1521)*12/3</f>
        <v>-0.2274322123844589</v>
      </c>
      <c r="AG520" s="120">
        <f>(幕後結果!$AI$2+幕後結果!$AI$4*幕後結果_最佳化!$U1521)*12/3</f>
        <v>-0.219532496284255</v>
      </c>
      <c r="AH520" s="120">
        <f>(幕後結果!$AJ$2+幕後結果!$AJ$4*幕後結果_最佳化!$V1521)*12/3</f>
        <v>0.34862462815420692</v>
      </c>
      <c r="AI520" s="96">
        <f>(幕後結果!$AK$2+幕後結果!$AK$4*幕後結果_最佳化!$W1521)*12/3</f>
        <v>0.97284990062019361</v>
      </c>
      <c r="AJ520" s="56"/>
      <c r="AK520" s="56"/>
      <c r="AL520" s="56"/>
      <c r="AM520" s="104">
        <v>519</v>
      </c>
      <c r="AN520" s="124">
        <f t="shared" si="105"/>
        <v>0.10627311289258799</v>
      </c>
      <c r="AO520" s="124">
        <f t="shared" si="106"/>
        <v>0.10285597466034899</v>
      </c>
      <c r="AP520" s="124">
        <f t="shared" si="107"/>
        <v>0.10781859699793631</v>
      </c>
      <c r="AQ520" s="124">
        <f t="shared" si="108"/>
        <v>5.9762162326069283E-2</v>
      </c>
      <c r="AR520" s="124">
        <f t="shared" si="109"/>
        <v>7.5273399348667974E-2</v>
      </c>
      <c r="AS520" s="124">
        <f t="shared" si="110"/>
        <v>0.11631887094764529</v>
      </c>
      <c r="AT520" s="124">
        <f t="shared" si="111"/>
        <v>0.12417572041475028</v>
      </c>
      <c r="AU520" s="124">
        <f t="shared" si="112"/>
        <v>0.12481011286819833</v>
      </c>
      <c r="AV520" s="124">
        <f t="shared" si="113"/>
        <v>7.2485559882419129E-2</v>
      </c>
      <c r="AW520" s="124">
        <f t="shared" si="114"/>
        <v>0.11022648966137641</v>
      </c>
      <c r="AX520" s="124">
        <f t="shared" si="115"/>
        <v>0.99999999999999989</v>
      </c>
      <c r="AY520" s="124">
        <f>SUMPRODUCT(AN520:AW520,幕後結果_最佳化!$Z$1005:$AI$1005)</f>
        <v>-0.10561779325376239</v>
      </c>
      <c r="AZ520" s="124">
        <f>(SUMPRODUCT(AN520:AW520,MMULT(AN520:AW520,幕後結果!$AB$9:$AK$18)))*252</f>
        <v>6.5702140824082378E-2</v>
      </c>
      <c r="BA520" s="124">
        <f t="shared" si="116"/>
        <v>0.25632428840061644</v>
      </c>
      <c r="BB520" s="119">
        <f t="shared" si="117"/>
        <v>-0.57941365674110346</v>
      </c>
      <c r="BC520" s="56"/>
      <c r="BD520" s="56"/>
    </row>
    <row r="521" spans="1:56">
      <c r="A521" s="91">
        <v>520</v>
      </c>
      <c r="B521" s="120">
        <v>1.8185222403850343E-3</v>
      </c>
      <c r="C521" s="120">
        <v>0.28430522060171382</v>
      </c>
      <c r="D521" s="120">
        <v>0.23498321045132764</v>
      </c>
      <c r="E521" s="120">
        <v>2.7195956633159213E-3</v>
      </c>
      <c r="F521" s="120">
        <v>0.81199782977145807</v>
      </c>
      <c r="G521" s="120">
        <v>0.82535891776513082</v>
      </c>
      <c r="H521" s="120">
        <v>0.72991192142511863</v>
      </c>
      <c r="I521" s="120">
        <v>0.6929231531336546</v>
      </c>
      <c r="J521" s="120">
        <v>0.38157244366528897</v>
      </c>
      <c r="K521" s="100">
        <v>8.3547531536198871E-3</v>
      </c>
      <c r="L521" s="101"/>
      <c r="M521" s="102">
        <v>520</v>
      </c>
      <c r="N521" s="123">
        <v>-2.9080377348399247</v>
      </c>
      <c r="O521" s="123">
        <v>-0.57009916539091043</v>
      </c>
      <c r="P521" s="123">
        <v>-0.7225336884659348</v>
      </c>
      <c r="Q521" s="123">
        <v>-2.7798028256230567</v>
      </c>
      <c r="R521" s="123">
        <v>0.88528239911179796</v>
      </c>
      <c r="S521" s="123">
        <v>0.93598256517178302</v>
      </c>
      <c r="T521" s="123">
        <v>0.61254662906018287</v>
      </c>
      <c r="U521" s="120">
        <v>0.50415324409248419</v>
      </c>
      <c r="V521" s="120">
        <v>-0.30135358048661864</v>
      </c>
      <c r="W521" s="94">
        <v>-2.3930380896337846</v>
      </c>
      <c r="X521" s="56"/>
      <c r="Y521" s="95">
        <v>520</v>
      </c>
      <c r="Z521" s="120">
        <f>(幕後結果!$AB$2+幕後結果!$AB$4*幕後結果_最佳化!$N1522)*12/3</f>
        <v>-3.6587657287890294</v>
      </c>
      <c r="AA521" s="120">
        <f>(幕後結果!$AC$2+幕後結果!$AC$4*幕後結果_最佳化!$O1522)*12/3</f>
        <v>-1.0838444372660849</v>
      </c>
      <c r="AB521" s="120">
        <f>(幕後結果!$AD$2+幕後結果!$AD$4*幕後結果_最佳化!$P1522)*12/3</f>
        <v>-4.948981917111829</v>
      </c>
      <c r="AC521" s="120">
        <f>(幕後結果!$AE$2+幕後結果!$AE$4*幕後結果_最佳化!$Q1522)*12/3</f>
        <v>-2.809770128325026</v>
      </c>
      <c r="AD521" s="120">
        <f>(幕後結果!$AF$2+幕後結果!$AF$4*幕後結果_最佳化!$R1522)*12/3</f>
        <v>-0.84416029245711799</v>
      </c>
      <c r="AE521" s="120">
        <f>(幕後結果!$AG$2+幕後結果!$AG$4*幕後結果_最佳化!$S1522)*12/3</f>
        <v>-0.84533151510849869</v>
      </c>
      <c r="AF521" s="120">
        <f>(幕後結果!$AH$2+幕後結果!$AH$4*幕後結果_最佳化!$T1522)*12/3</f>
        <v>-0.56028049532513546</v>
      </c>
      <c r="AG521" s="120">
        <f>(幕後結果!$AI$2+幕後結果!$AI$4*幕後結果_最佳化!$U1522)*12/3</f>
        <v>-0.26579822699901523</v>
      </c>
      <c r="AH521" s="120">
        <f>(幕後結果!$AJ$2+幕後結果!$AJ$4*幕後結果_最佳化!$V1522)*12/3</f>
        <v>-2.9192268344525991</v>
      </c>
      <c r="AI521" s="96">
        <f>(幕後結果!$AK$2+幕後結果!$AK$4*幕後結果_最佳化!$W1522)*12/3</f>
        <v>-0.5608292119091689</v>
      </c>
      <c r="AJ521" s="56"/>
      <c r="AK521" s="56"/>
      <c r="AL521" s="56"/>
      <c r="AM521" s="104">
        <v>520</v>
      </c>
      <c r="AN521" s="124">
        <f t="shared" si="105"/>
        <v>6.0134737545943319E-2</v>
      </c>
      <c r="AO521" s="124">
        <f t="shared" si="106"/>
        <v>9.9421987611111914E-2</v>
      </c>
      <c r="AP521" s="124">
        <f t="shared" si="107"/>
        <v>0.1935223027267316</v>
      </c>
      <c r="AQ521" s="124">
        <f t="shared" si="108"/>
        <v>0.14261902002502891</v>
      </c>
      <c r="AR521" s="124">
        <f t="shared" si="109"/>
        <v>0.12862440106914785</v>
      </c>
      <c r="AS521" s="124">
        <f t="shared" si="110"/>
        <v>0.11357677274147375</v>
      </c>
      <c r="AT521" s="124">
        <f t="shared" si="111"/>
        <v>7.7423255414987194E-2</v>
      </c>
      <c r="AU521" s="124">
        <f t="shared" si="112"/>
        <v>5.7561906343954292E-2</v>
      </c>
      <c r="AV521" s="124">
        <f t="shared" si="113"/>
        <v>4.2361148341422572E-2</v>
      </c>
      <c r="AW521" s="124">
        <f t="shared" si="114"/>
        <v>8.4754468180198508E-2</v>
      </c>
      <c r="AX521" s="124">
        <f t="shared" si="115"/>
        <v>0.99999999999999989</v>
      </c>
      <c r="AY521" s="124">
        <f>SUMPRODUCT(AN521:AW521,幕後結果_最佳化!$Z$1005:$AI$1005)</f>
        <v>-0.13140644916559729</v>
      </c>
      <c r="AZ521" s="124">
        <f>(SUMPRODUCT(AN521:AW521,MMULT(AN521:AW521,幕後結果!$AB$9:$AK$18)))*252</f>
        <v>7.7012281822845779E-2</v>
      </c>
      <c r="BA521" s="124">
        <f t="shared" si="116"/>
        <v>0.27751086793645718</v>
      </c>
      <c r="BB521" s="119">
        <f t="shared" si="117"/>
        <v>-0.62810674933822397</v>
      </c>
      <c r="BC521" s="56"/>
      <c r="BD521" s="56"/>
    </row>
    <row r="522" spans="1:56">
      <c r="A522" s="91">
        <v>521</v>
      </c>
      <c r="B522" s="120">
        <v>0.67062133688804981</v>
      </c>
      <c r="C522" s="120">
        <v>0.24291266476332529</v>
      </c>
      <c r="D522" s="120">
        <v>0.31106182756149625</v>
      </c>
      <c r="E522" s="120">
        <v>1.2108195779517272E-2</v>
      </c>
      <c r="F522" s="120">
        <v>4.9648897191303387E-2</v>
      </c>
      <c r="G522" s="120">
        <v>0.34014415647301877</v>
      </c>
      <c r="H522" s="120">
        <v>0.49494990514698811</v>
      </c>
      <c r="I522" s="120">
        <v>0.74579727253989603</v>
      </c>
      <c r="J522" s="120">
        <v>0.88506434299484305</v>
      </c>
      <c r="K522" s="100">
        <v>0.79429100634460714</v>
      </c>
      <c r="L522" s="101"/>
      <c r="M522" s="102">
        <v>521</v>
      </c>
      <c r="N522" s="123">
        <v>0.44162950970701076</v>
      </c>
      <c r="O522" s="123">
        <v>-0.69696399042781043</v>
      </c>
      <c r="P522" s="123">
        <v>-0.49284281589285728</v>
      </c>
      <c r="Q522" s="123">
        <v>-2.2536786481520874</v>
      </c>
      <c r="R522" s="123">
        <v>-1.6482674825833481</v>
      </c>
      <c r="S522" s="123">
        <v>-0.41206973228747407</v>
      </c>
      <c r="T522" s="123">
        <v>-1.2659048645283215E-2</v>
      </c>
      <c r="U522" s="120">
        <v>0.66132259387291181</v>
      </c>
      <c r="V522" s="120">
        <v>1.2006904138900665</v>
      </c>
      <c r="W522" s="94">
        <v>0.82140083638527317</v>
      </c>
      <c r="X522" s="56"/>
      <c r="Y522" s="95">
        <v>521</v>
      </c>
      <c r="Z522" s="120">
        <f>(幕後結果!$AB$2+幕後結果!$AB$4*幕後結果_最佳化!$N1523)*12/3</f>
        <v>0.50001496811653734</v>
      </c>
      <c r="AA522" s="120">
        <f>(幕後結果!$AC$2+幕後結果!$AC$4*幕後結果_最佳化!$O1523)*12/3</f>
        <v>0.9926205539527958</v>
      </c>
      <c r="AB522" s="120">
        <f>(幕後結果!$AD$2+幕後結果!$AD$4*幕後結果_最佳化!$P1523)*12/3</f>
        <v>-1.1273882722069777</v>
      </c>
      <c r="AC522" s="120">
        <f>(幕後結果!$AE$2+幕後結果!$AE$4*幕後結果_最佳化!$Q1523)*12/3</f>
        <v>-1.3485132475381452</v>
      </c>
      <c r="AD522" s="120">
        <f>(幕後結果!$AF$2+幕後結果!$AF$4*幕後結果_最佳化!$R1523)*12/3</f>
        <v>-1.9618751805805121</v>
      </c>
      <c r="AE522" s="120">
        <f>(幕後結果!$AG$2+幕後結果!$AG$4*幕後結果_最佳化!$S1523)*12/3</f>
        <v>-1.461273092005057</v>
      </c>
      <c r="AF522" s="120">
        <f>(幕後結果!$AH$2+幕後結果!$AH$4*幕後結果_最佳化!$T1523)*12/3</f>
        <v>-0.50772571297595603</v>
      </c>
      <c r="AG522" s="120">
        <f>(幕後結果!$AI$2+幕後結果!$AI$4*幕後結果_最佳化!$U1523)*12/3</f>
        <v>-0.54764535419648885</v>
      </c>
      <c r="AH522" s="120">
        <f>(幕後結果!$AJ$2+幕後結果!$AJ$4*幕後結果_最佳化!$V1523)*12/3</f>
        <v>-0.62253388144829058</v>
      </c>
      <c r="AI522" s="96">
        <f>(幕後結果!$AK$2+幕後結果!$AK$4*幕後結果_最佳化!$W1523)*12/3</f>
        <v>0.63689757574916384</v>
      </c>
      <c r="AJ522" s="56"/>
      <c r="AK522" s="56"/>
      <c r="AL522" s="56"/>
      <c r="AM522" s="104">
        <v>521</v>
      </c>
      <c r="AN522" s="124">
        <f t="shared" si="105"/>
        <v>8.1912081415204188E-2</v>
      </c>
      <c r="AO522" s="124">
        <f t="shared" si="106"/>
        <v>3.5614507705491939E-2</v>
      </c>
      <c r="AP522" s="124">
        <f t="shared" si="107"/>
        <v>0.18655997741184907</v>
      </c>
      <c r="AQ522" s="124">
        <f t="shared" si="108"/>
        <v>6.4736816534026118E-2</v>
      </c>
      <c r="AR522" s="124">
        <f t="shared" si="109"/>
        <v>0.12705360840400204</v>
      </c>
      <c r="AS522" s="124">
        <f t="shared" si="110"/>
        <v>8.4258427280330242E-2</v>
      </c>
      <c r="AT522" s="124">
        <f t="shared" si="111"/>
        <v>0.12399739121149295</v>
      </c>
      <c r="AU522" s="124">
        <f t="shared" si="112"/>
        <v>2.7059200650977954E-2</v>
      </c>
      <c r="AV522" s="124">
        <f t="shared" si="113"/>
        <v>0.19674725502574686</v>
      </c>
      <c r="AW522" s="124">
        <f t="shared" si="114"/>
        <v>7.2060734360878606E-2</v>
      </c>
      <c r="AX522" s="124">
        <f t="shared" si="115"/>
        <v>0.99999999999999989</v>
      </c>
      <c r="AY522" s="124">
        <f>SUMPRODUCT(AN522:AW522,幕後結果_最佳化!$Z$1005:$AI$1005)</f>
        <v>-0.45765069270722014</v>
      </c>
      <c r="AZ522" s="124">
        <f>(SUMPRODUCT(AN522:AW522,MMULT(AN522:AW522,幕後結果!$AB$9:$AK$18)))*252</f>
        <v>9.2570829276185915E-2</v>
      </c>
      <c r="BA522" s="124">
        <f t="shared" si="116"/>
        <v>0.30425454684554165</v>
      </c>
      <c r="BB522" s="119">
        <f t="shared" si="117"/>
        <v>-1.6451707883968965</v>
      </c>
      <c r="BC522" s="56"/>
      <c r="BD522" s="56"/>
    </row>
    <row r="523" spans="1:56">
      <c r="A523" s="91">
        <v>522</v>
      </c>
      <c r="B523" s="120">
        <v>0.34746478050218443</v>
      </c>
      <c r="C523" s="120">
        <v>0.16474042187893456</v>
      </c>
      <c r="D523" s="120">
        <v>0.30419477578057696</v>
      </c>
      <c r="E523" s="120">
        <v>0.87864502247171417</v>
      </c>
      <c r="F523" s="120">
        <v>0.26565937909789628</v>
      </c>
      <c r="G523" s="120">
        <v>0.42002706719472727</v>
      </c>
      <c r="H523" s="120">
        <v>2.167526907921169E-2</v>
      </c>
      <c r="I523" s="120">
        <v>0.66499725309631441</v>
      </c>
      <c r="J523" s="120">
        <v>0.27836815169598239</v>
      </c>
      <c r="K523" s="100">
        <v>0.35558853053679784</v>
      </c>
      <c r="L523" s="101"/>
      <c r="M523" s="102">
        <v>522</v>
      </c>
      <c r="N523" s="123">
        <v>-0.39217412523334849</v>
      </c>
      <c r="O523" s="123">
        <v>-0.97516011372174305</v>
      </c>
      <c r="P523" s="123">
        <v>-0.51237361755727273</v>
      </c>
      <c r="Q523" s="123">
        <v>1.1682400367681787</v>
      </c>
      <c r="R523" s="123">
        <v>-0.62599418082910341</v>
      </c>
      <c r="S523" s="123">
        <v>-0.20182423528021848</v>
      </c>
      <c r="T523" s="123">
        <v>-2.0203167915819971</v>
      </c>
      <c r="U523" s="120">
        <v>0.42614046791553362</v>
      </c>
      <c r="V523" s="120">
        <v>-0.58769608568314335</v>
      </c>
      <c r="W523" s="94">
        <v>-0.37027572236417755</v>
      </c>
      <c r="X523" s="56"/>
      <c r="Y523" s="95">
        <v>522</v>
      </c>
      <c r="Z523" s="120">
        <f>(幕後結果!$AB$2+幕後結果!$AB$4*幕後結果_最佳化!$N1524)*12/3</f>
        <v>-0.53519426576922391</v>
      </c>
      <c r="AA523" s="120">
        <f>(幕後結果!$AC$2+幕後結果!$AC$4*幕後結果_最佳化!$O1524)*12/3</f>
        <v>0.15582634659561534</v>
      </c>
      <c r="AB523" s="120">
        <f>(幕後結果!$AD$2+幕後結果!$AD$4*幕後結果_最佳化!$P1524)*12/3</f>
        <v>-2.1674135050113499</v>
      </c>
      <c r="AC523" s="120">
        <f>(幕後結果!$AE$2+幕後結果!$AE$4*幕後結果_最佳化!$Q1524)*12/3</f>
        <v>1.3845450871871321</v>
      </c>
      <c r="AD523" s="120">
        <f>(幕後結果!$AF$2+幕後結果!$AF$4*幕後結果_最佳化!$R1524)*12/3</f>
        <v>-0.79099870074322565</v>
      </c>
      <c r="AE523" s="120">
        <f>(幕後結果!$AG$2+幕後結果!$AG$4*幕後結果_最佳化!$S1524)*12/3</f>
        <v>-1.6343705765159839</v>
      </c>
      <c r="AF523" s="120">
        <f>(幕後結果!$AH$2+幕後結果!$AH$4*幕後結果_最佳化!$T1524)*12/3</f>
        <v>-1.3919324685709942</v>
      </c>
      <c r="AG523" s="120">
        <f>(幕後結果!$AI$2+幕後結果!$AI$4*幕後結果_最佳化!$U1524)*12/3</f>
        <v>-9.915593545774809E-2</v>
      </c>
      <c r="AH523" s="120">
        <f>(幕後結果!$AJ$2+幕後結果!$AJ$4*幕後結果_最佳化!$V1524)*12/3</f>
        <v>-2.8513797155382541</v>
      </c>
      <c r="AI523" s="96">
        <f>(幕後結果!$AK$2+幕後結果!$AK$4*幕後結果_最佳化!$W1524)*12/3</f>
        <v>0.13577935576258726</v>
      </c>
      <c r="AJ523" s="56"/>
      <c r="AK523" s="56"/>
      <c r="AL523" s="56"/>
      <c r="AM523" s="104">
        <v>522</v>
      </c>
      <c r="AN523" s="124">
        <f t="shared" si="105"/>
        <v>0.13902108566311552</v>
      </c>
      <c r="AO523" s="124">
        <f t="shared" si="106"/>
        <v>0.14059364928821039</v>
      </c>
      <c r="AP523" s="124">
        <f t="shared" si="107"/>
        <v>0.14012072490810734</v>
      </c>
      <c r="AQ523" s="124">
        <f t="shared" si="108"/>
        <v>4.5695095631621066E-3</v>
      </c>
      <c r="AR523" s="124">
        <f t="shared" si="109"/>
        <v>6.6661599553512804E-3</v>
      </c>
      <c r="AS523" s="124">
        <f t="shared" si="110"/>
        <v>3.9333598375804295E-2</v>
      </c>
      <c r="AT523" s="124">
        <f t="shared" si="111"/>
        <v>0.15463202785877941</v>
      </c>
      <c r="AU523" s="124">
        <f t="shared" si="112"/>
        <v>0.15453716930943068</v>
      </c>
      <c r="AV523" s="124">
        <f t="shared" si="113"/>
        <v>8.9056734230028231E-2</v>
      </c>
      <c r="AW523" s="124">
        <f t="shared" si="114"/>
        <v>0.13146934084801065</v>
      </c>
      <c r="AX523" s="124">
        <f t="shared" si="115"/>
        <v>1</v>
      </c>
      <c r="AY523" s="124">
        <f>SUMPRODUCT(AN523:AW523,幕後結果_最佳化!$Z$1005:$AI$1005)</f>
        <v>-1.6210105956135312E-2</v>
      </c>
      <c r="AZ523" s="124">
        <f>(SUMPRODUCT(AN523:AW523,MMULT(AN523:AW523,幕後結果!$AB$9:$AK$18)))*252</f>
        <v>7.8402653367913869E-2</v>
      </c>
      <c r="BA523" s="124">
        <f t="shared" si="116"/>
        <v>0.28000473811690019</v>
      </c>
      <c r="BB523" s="119">
        <f t="shared" si="117"/>
        <v>-0.21110394900338159</v>
      </c>
      <c r="BC523" s="56"/>
      <c r="BD523" s="56"/>
    </row>
    <row r="524" spans="1:56">
      <c r="A524" s="91">
        <v>523</v>
      </c>
      <c r="B524" s="120">
        <v>0.6140886632689857</v>
      </c>
      <c r="C524" s="120">
        <v>0.77053946353983016</v>
      </c>
      <c r="D524" s="120">
        <v>0.39380666358590477</v>
      </c>
      <c r="E524" s="120">
        <v>0.80278843743189765</v>
      </c>
      <c r="F524" s="120">
        <v>0.75105050366192927</v>
      </c>
      <c r="G524" s="120">
        <v>0.13941752257155682</v>
      </c>
      <c r="H524" s="120">
        <v>0.67043828279313145</v>
      </c>
      <c r="I524" s="120">
        <v>8.4993429756497152E-2</v>
      </c>
      <c r="J524" s="120">
        <v>0.79640037570472333</v>
      </c>
      <c r="K524" s="100">
        <v>0.39056877808217272</v>
      </c>
      <c r="L524" s="101"/>
      <c r="M524" s="102">
        <v>523</v>
      </c>
      <c r="N524" s="123">
        <v>0.28999158744211812</v>
      </c>
      <c r="O524" s="123">
        <v>0.74062462491906</v>
      </c>
      <c r="P524" s="123">
        <v>-0.26941112353495733</v>
      </c>
      <c r="Q524" s="123">
        <v>0.85162344072076546</v>
      </c>
      <c r="R524" s="123">
        <v>0.67779924052191687</v>
      </c>
      <c r="S524" s="123">
        <v>-1.0829400239588816</v>
      </c>
      <c r="T524" s="123">
        <v>0.44112371700324093</v>
      </c>
      <c r="U524" s="120">
        <v>-1.3722460330521382</v>
      </c>
      <c r="V524" s="120">
        <v>0.82883240539063519</v>
      </c>
      <c r="W524" s="94">
        <v>-0.27783690995516341</v>
      </c>
      <c r="X524" s="56"/>
      <c r="Y524" s="95">
        <v>523</v>
      </c>
      <c r="Z524" s="120">
        <f>(幕後結果!$AB$2+幕後結果!$AB$4*幕後結果_最佳化!$N1525)*12/3</f>
        <v>0.31174884554548804</v>
      </c>
      <c r="AA524" s="120">
        <f>(幕後結果!$AC$2+幕後結果!$AC$4*幕後結果_最佳化!$O1525)*12/3</f>
        <v>2.3773451565062356</v>
      </c>
      <c r="AB524" s="120">
        <f>(幕後結果!$AD$2+幕後結果!$AD$4*幕後結果_最佳化!$P1525)*12/3</f>
        <v>-0.4635747651571111</v>
      </c>
      <c r="AC524" s="120">
        <f>(幕後結果!$AE$2+幕後結果!$AE$4*幕後結果_最佳化!$Q1525)*12/3</f>
        <v>1.2946281694411002</v>
      </c>
      <c r="AD524" s="120">
        <f>(幕後結果!$AF$2+幕後結果!$AF$4*幕後結果_最佳化!$R1525)*12/3</f>
        <v>0.20511168355460688</v>
      </c>
      <c r="AE524" s="120">
        <f>(幕後結果!$AG$2+幕後結果!$AG$4*幕後結果_最佳化!$S1525)*12/3</f>
        <v>-1.6922035564948956</v>
      </c>
      <c r="AF524" s="120">
        <f>(幕後結果!$AH$2+幕後結果!$AH$4*幕後結果_最佳化!$T1525)*12/3</f>
        <v>1.1077272177435398</v>
      </c>
      <c r="AG524" s="120">
        <f>(幕後結果!$AI$2+幕後結果!$AI$4*幕後結果_最佳化!$U1525)*12/3</f>
        <v>-0.71720435560899398</v>
      </c>
      <c r="AH524" s="120">
        <f>(幕後結果!$AJ$2+幕後結果!$AJ$4*幕後結果_最佳化!$V1525)*12/3</f>
        <v>-0.83340876215676085</v>
      </c>
      <c r="AI524" s="96">
        <f>(幕後結果!$AK$2+幕後結果!$AK$4*幕後結果_最佳化!$W1525)*12/3</f>
        <v>0.51366422545701518</v>
      </c>
      <c r="AJ524" s="56"/>
      <c r="AK524" s="56"/>
      <c r="AL524" s="56"/>
      <c r="AM524" s="104">
        <v>523</v>
      </c>
      <c r="AN524" s="124">
        <f t="shared" si="105"/>
        <v>0.23489453756552567</v>
      </c>
      <c r="AO524" s="124">
        <f t="shared" si="106"/>
        <v>4.4430317860648272E-2</v>
      </c>
      <c r="AP524" s="124">
        <f t="shared" si="107"/>
        <v>4.6975325309340642E-2</v>
      </c>
      <c r="AQ524" s="124">
        <f t="shared" si="108"/>
        <v>9.4908943000954676E-2</v>
      </c>
      <c r="AR524" s="124">
        <f t="shared" si="109"/>
        <v>0.16492238131363951</v>
      </c>
      <c r="AS524" s="124">
        <f t="shared" si="110"/>
        <v>3.8741136817079698E-2</v>
      </c>
      <c r="AT524" s="124">
        <f t="shared" si="111"/>
        <v>3.047368403537358E-2</v>
      </c>
      <c r="AU524" s="124">
        <f t="shared" si="112"/>
        <v>0.10313403756580825</v>
      </c>
      <c r="AV524" s="124">
        <f t="shared" si="113"/>
        <v>1.9437778166392843E-2</v>
      </c>
      <c r="AW524" s="124">
        <f t="shared" si="114"/>
        <v>0.22208185836523706</v>
      </c>
      <c r="AX524" s="124">
        <f t="shared" si="115"/>
        <v>1.0000000000000002</v>
      </c>
      <c r="AY524" s="124">
        <f>SUMPRODUCT(AN524:AW524,幕後結果_最佳化!$Z$1005:$AI$1005)</f>
        <v>2.1794542890252386E-2</v>
      </c>
      <c r="AZ524" s="124">
        <f>(SUMPRODUCT(AN524:AW524,MMULT(AN524:AW524,幕後結果!$AB$9:$AK$18)))*252</f>
        <v>5.3573357328385807E-2</v>
      </c>
      <c r="BA524" s="124">
        <f t="shared" si="116"/>
        <v>0.2314591914968723</v>
      </c>
      <c r="BB524" s="119">
        <f t="shared" si="117"/>
        <v>-9.1184355104916251E-2</v>
      </c>
      <c r="BC524" s="56"/>
      <c r="BD524" s="56"/>
    </row>
    <row r="525" spans="1:56">
      <c r="A525" s="91">
        <v>524</v>
      </c>
      <c r="B525" s="120">
        <v>0.22727867962089676</v>
      </c>
      <c r="C525" s="120">
        <v>0.80704903804221462</v>
      </c>
      <c r="D525" s="120">
        <v>0.27110580082611735</v>
      </c>
      <c r="E525" s="120">
        <v>0.88461604648380088</v>
      </c>
      <c r="F525" s="120">
        <v>0.76686127149216188</v>
      </c>
      <c r="G525" s="120">
        <v>0.44450124228801546</v>
      </c>
      <c r="H525" s="120">
        <v>0.4839902833067411</v>
      </c>
      <c r="I525" s="120">
        <v>0.34270222760775426</v>
      </c>
      <c r="J525" s="120">
        <v>0.49574505247948175</v>
      </c>
      <c r="K525" s="100">
        <v>0.27029776494061197</v>
      </c>
      <c r="L525" s="101"/>
      <c r="M525" s="102">
        <v>524</v>
      </c>
      <c r="N525" s="123">
        <v>-0.74783886036568803</v>
      </c>
      <c r="O525" s="123">
        <v>0.86707316295512982</v>
      </c>
      <c r="P525" s="123">
        <v>-0.60947203762455737</v>
      </c>
      <c r="Q525" s="123">
        <v>1.1983831041216002</v>
      </c>
      <c r="R525" s="123">
        <v>0.72854920904702136</v>
      </c>
      <c r="S525" s="123">
        <v>-0.13956653297394034</v>
      </c>
      <c r="T525" s="123">
        <v>-4.0141185941713342E-2</v>
      </c>
      <c r="U525" s="120">
        <v>-0.4050993895078181</v>
      </c>
      <c r="V525" s="120">
        <v>-1.0665773979376701E-2</v>
      </c>
      <c r="W525" s="94">
        <v>-0.61191268289534861</v>
      </c>
      <c r="X525" s="56"/>
      <c r="Y525" s="95">
        <v>524</v>
      </c>
      <c r="Z525" s="120">
        <f>(幕後結果!$AB$2+幕後結果!$AB$4*幕後結果_最佳化!$N1526)*12/3</f>
        <v>-0.97676995883137663</v>
      </c>
      <c r="AA525" s="120">
        <f>(幕後結果!$AC$2+幕後結果!$AC$4*幕後結果_最佳化!$O1526)*12/3</f>
        <v>1.823987107551611</v>
      </c>
      <c r="AB525" s="120">
        <f>(幕後結果!$AD$2+幕後結果!$AD$4*幕後結果_最佳化!$P1526)*12/3</f>
        <v>-1.8928515510315524</v>
      </c>
      <c r="AC525" s="120">
        <f>(幕後結果!$AE$2+幕後結果!$AE$4*幕後結果_最佳化!$Q1526)*12/3</f>
        <v>1.2935545094461518</v>
      </c>
      <c r="AD525" s="120">
        <f>(幕後結果!$AF$2+幕後結果!$AF$4*幕後結果_最佳化!$R1526)*12/3</f>
        <v>0.21511986417420834</v>
      </c>
      <c r="AE525" s="120">
        <f>(幕後結果!$AG$2+幕後結果!$AG$4*幕後結果_最佳化!$S1526)*12/3</f>
        <v>-1.1811843137158129</v>
      </c>
      <c r="AF525" s="120">
        <f>(幕後結果!$AH$2+幕後結果!$AH$4*幕後結果_最佳化!$T1526)*12/3</f>
        <v>0.69964744224496334</v>
      </c>
      <c r="AG525" s="120">
        <f>(幕後結果!$AI$2+幕後結果!$AI$4*幕後結果_最佳化!$U1526)*12/3</f>
        <v>-0.21617604321412842</v>
      </c>
      <c r="AH525" s="120">
        <f>(幕後結果!$AJ$2+幕後結果!$AJ$4*幕後結果_最佳化!$V1526)*12/3</f>
        <v>-2.1202201657768573</v>
      </c>
      <c r="AI525" s="96">
        <f>(幕後結果!$AK$2+幕後結果!$AK$4*幕後結果_最佳化!$W1526)*12/3</f>
        <v>0.499985983705662</v>
      </c>
      <c r="AJ525" s="56"/>
      <c r="AK525" s="56"/>
      <c r="AL525" s="56"/>
      <c r="AM525" s="104">
        <v>524</v>
      </c>
      <c r="AN525" s="124">
        <f t="shared" si="105"/>
        <v>0.1257719692198917</v>
      </c>
      <c r="AO525" s="124">
        <f t="shared" si="106"/>
        <v>2.4488073923361345E-2</v>
      </c>
      <c r="AP525" s="124">
        <f t="shared" si="107"/>
        <v>0.14307253103715067</v>
      </c>
      <c r="AQ525" s="124">
        <f t="shared" si="108"/>
        <v>0.11721558837808581</v>
      </c>
      <c r="AR525" s="124">
        <f t="shared" si="109"/>
        <v>2.47320771352821E-2</v>
      </c>
      <c r="AS525" s="124">
        <f t="shared" si="110"/>
        <v>0.1354131628384832</v>
      </c>
      <c r="AT525" s="124">
        <f t="shared" si="111"/>
        <v>0.11125372068544176</v>
      </c>
      <c r="AU525" s="124">
        <f t="shared" si="112"/>
        <v>8.6012114053365576E-2</v>
      </c>
      <c r="AV525" s="124">
        <f t="shared" si="113"/>
        <v>9.8416405716118066E-2</v>
      </c>
      <c r="AW525" s="124">
        <f t="shared" si="114"/>
        <v>0.13362435701281972</v>
      </c>
      <c r="AX525" s="124">
        <f t="shared" si="115"/>
        <v>1</v>
      </c>
      <c r="AY525" s="124">
        <f>SUMPRODUCT(AN525:AW525,幕後結果_最佳化!$Z$1005:$AI$1005)</f>
        <v>-0.23436577748191545</v>
      </c>
      <c r="AZ525" s="124">
        <f>(SUMPRODUCT(AN525:AW525,MMULT(AN525:AW525,幕後結果!$AB$9:$AK$18)))*252</f>
        <v>7.4276664414211949E-2</v>
      </c>
      <c r="BA525" s="124">
        <f t="shared" si="116"/>
        <v>0.27253745506666044</v>
      </c>
      <c r="BB525" s="119">
        <f t="shared" si="117"/>
        <v>-1.0173492572391509</v>
      </c>
      <c r="BC525" s="56"/>
      <c r="BD525" s="56"/>
    </row>
    <row r="526" spans="1:56">
      <c r="A526" s="91">
        <v>525</v>
      </c>
      <c r="B526" s="120">
        <v>5.0925217184570215E-2</v>
      </c>
      <c r="C526" s="120">
        <v>0.32127017888369247</v>
      </c>
      <c r="D526" s="120">
        <v>0.86712484123493305</v>
      </c>
      <c r="E526" s="120">
        <v>0.57681271883931573</v>
      </c>
      <c r="F526" s="120">
        <v>0.74375934889836626</v>
      </c>
      <c r="G526" s="120">
        <v>0.33285448643198001</v>
      </c>
      <c r="H526" s="120">
        <v>0.33781676950846995</v>
      </c>
      <c r="I526" s="120">
        <v>0.65366823179368527</v>
      </c>
      <c r="J526" s="120">
        <v>0.49544999858884231</v>
      </c>
      <c r="K526" s="100">
        <v>0.6046145272399992</v>
      </c>
      <c r="L526" s="101"/>
      <c r="M526" s="102">
        <v>525</v>
      </c>
      <c r="N526" s="123">
        <v>-1.635948174463083</v>
      </c>
      <c r="O526" s="123">
        <v>-0.46414989294044551</v>
      </c>
      <c r="P526" s="123">
        <v>1.1129024737129547</v>
      </c>
      <c r="Q526" s="123">
        <v>0.19374626704737333</v>
      </c>
      <c r="R526" s="123">
        <v>0.65497895745105239</v>
      </c>
      <c r="S526" s="123">
        <v>-0.43204463483279093</v>
      </c>
      <c r="T526" s="123">
        <v>-0.41842892918105457</v>
      </c>
      <c r="U526" s="120">
        <v>0.39524303361400298</v>
      </c>
      <c r="V526" s="120">
        <v>-1.1405409457667303E-2</v>
      </c>
      <c r="W526" s="94">
        <v>0.26530963138982133</v>
      </c>
      <c r="X526" s="56"/>
      <c r="Y526" s="95">
        <v>525</v>
      </c>
      <c r="Z526" s="120">
        <f>(幕後結果!$AB$2+幕後結果!$AB$4*幕後結果_最佳化!$N1527)*12/3</f>
        <v>-2.0794024302277565</v>
      </c>
      <c r="AA526" s="120">
        <f>(幕後結果!$AC$2+幕後結果!$AC$4*幕後結果_最佳化!$O1527)*12/3</f>
        <v>-0.1360992486806103</v>
      </c>
      <c r="AB526" s="120">
        <f>(幕後結果!$AD$2+幕後結果!$AD$4*幕後結果_最佳化!$P1527)*12/3</f>
        <v>-1.6052528535799635</v>
      </c>
      <c r="AC526" s="120">
        <f>(幕後結果!$AE$2+幕後結果!$AE$4*幕後結果_最佳化!$Q1527)*12/3</f>
        <v>0.1081988481629968</v>
      </c>
      <c r="AD526" s="120">
        <f>(幕後結果!$AF$2+幕後結果!$AF$4*幕後結果_最佳化!$R1527)*12/3</f>
        <v>-0.27320536013863983</v>
      </c>
      <c r="AE526" s="120">
        <f>(幕後結果!$AG$2+幕後結果!$AG$4*幕後結果_最佳化!$S1527)*12/3</f>
        <v>-1.691805733691891</v>
      </c>
      <c r="AF526" s="120">
        <f>(幕後結果!$AH$2+幕後結果!$AH$4*幕後結果_最佳化!$T1527)*12/3</f>
        <v>-0.35917592191656905</v>
      </c>
      <c r="AG526" s="120">
        <f>(幕後結果!$AI$2+幕後結果!$AI$4*幕後結果_最佳化!$U1527)*12/3</f>
        <v>-6.9585640710458335E-2</v>
      </c>
      <c r="AH526" s="120">
        <f>(幕後結果!$AJ$2+幕後結果!$AJ$4*幕後結果_最佳化!$V1527)*12/3</f>
        <v>-1.7492194126103555</v>
      </c>
      <c r="AI526" s="96">
        <f>(幕後結果!$AK$2+幕後結果!$AK$4*幕後結果_最佳化!$W1527)*12/3</f>
        <v>0.92048107884418728</v>
      </c>
      <c r="AJ526" s="56"/>
      <c r="AK526" s="56"/>
      <c r="AL526" s="56"/>
      <c r="AM526" s="104">
        <v>525</v>
      </c>
      <c r="AN526" s="124">
        <f t="shared" si="105"/>
        <v>8.1495499929176138E-2</v>
      </c>
      <c r="AO526" s="124">
        <f t="shared" si="106"/>
        <v>0.17773404466643358</v>
      </c>
      <c r="AP526" s="124">
        <f t="shared" si="107"/>
        <v>7.8620426019315529E-2</v>
      </c>
      <c r="AQ526" s="124">
        <f t="shared" si="108"/>
        <v>8.3704273104231088E-3</v>
      </c>
      <c r="AR526" s="124">
        <f t="shared" si="109"/>
        <v>6.3308229148406475E-2</v>
      </c>
      <c r="AS526" s="124">
        <f t="shared" si="110"/>
        <v>0.18707251992911447</v>
      </c>
      <c r="AT526" s="124">
        <f t="shared" si="111"/>
        <v>0.18173787400401187</v>
      </c>
      <c r="AU526" s="124">
        <f t="shared" si="112"/>
        <v>1.7208558632342389E-2</v>
      </c>
      <c r="AV526" s="124">
        <f t="shared" si="113"/>
        <v>0.19607230033066467</v>
      </c>
      <c r="AW526" s="124">
        <f t="shared" si="114"/>
        <v>8.3801200301116003E-3</v>
      </c>
      <c r="AX526" s="124">
        <f t="shared" si="115"/>
        <v>0.99999999999999978</v>
      </c>
      <c r="AY526" s="124">
        <f>SUMPRODUCT(AN526:AW526,幕後結果_最佳化!$Z$1005:$AI$1005)</f>
        <v>-0.27283011551403036</v>
      </c>
      <c r="AZ526" s="124">
        <f>(SUMPRODUCT(AN526:AW526,MMULT(AN526:AW526,幕後結果!$AB$9:$AK$18)))*252</f>
        <v>0.10058646144668264</v>
      </c>
      <c r="BA526" s="124">
        <f t="shared" si="116"/>
        <v>0.31715368742406674</v>
      </c>
      <c r="BB526" s="119">
        <f t="shared" si="117"/>
        <v>-0.99551141302628798</v>
      </c>
      <c r="BC526" s="56"/>
      <c r="BD526" s="56"/>
    </row>
    <row r="527" spans="1:56">
      <c r="A527" s="91">
        <v>526</v>
      </c>
      <c r="B527" s="120">
        <v>0.55565351505920657</v>
      </c>
      <c r="C527" s="120">
        <v>0.54966835760538535</v>
      </c>
      <c r="D527" s="120">
        <v>0.70330595215569369</v>
      </c>
      <c r="E527" s="120">
        <v>6.2527590510196962E-2</v>
      </c>
      <c r="F527" s="120">
        <v>0.64677696006964314</v>
      </c>
      <c r="G527" s="120">
        <v>0.7981280625012892</v>
      </c>
      <c r="H527" s="120">
        <v>0.12747643766682804</v>
      </c>
      <c r="I527" s="120">
        <v>0.37917349923281085</v>
      </c>
      <c r="J527" s="120">
        <v>0.1083600199537722</v>
      </c>
      <c r="K527" s="100">
        <v>0.31469981327924001</v>
      </c>
      <c r="L527" s="101"/>
      <c r="M527" s="102">
        <v>526</v>
      </c>
      <c r="N527" s="123">
        <v>0.13995825939536577</v>
      </c>
      <c r="O527" s="123">
        <v>0.12482349721448353</v>
      </c>
      <c r="P527" s="123">
        <v>0.53393270217106459</v>
      </c>
      <c r="Q527" s="123">
        <v>-1.5338962405746135</v>
      </c>
      <c r="R527" s="123">
        <v>0.37663337723194795</v>
      </c>
      <c r="S527" s="123">
        <v>0.83495352712461923</v>
      </c>
      <c r="T527" s="123">
        <v>-1.138401482432102</v>
      </c>
      <c r="U527" s="120">
        <v>-0.30765219605527699</v>
      </c>
      <c r="V527" s="120">
        <v>-1.2352968654342993</v>
      </c>
      <c r="W527" s="94">
        <v>-0.48257205296601768</v>
      </c>
      <c r="X527" s="56"/>
      <c r="Y527" s="95">
        <v>526</v>
      </c>
      <c r="Z527" s="120">
        <f>(幕後結果!$AB$2+幕後結果!$AB$4*幕後結果_最佳化!$N1528)*12/3</f>
        <v>0.12547490756281288</v>
      </c>
      <c r="AA527" s="120">
        <f>(幕後結果!$AC$2+幕後結果!$AC$4*幕後結果_最佳化!$O1528)*12/3</f>
        <v>1.6425078962046078</v>
      </c>
      <c r="AB527" s="120">
        <f>(幕後結果!$AD$2+幕後結果!$AD$4*幕後結果_最佳化!$P1528)*12/3</f>
        <v>-4.0717343426209696E-2</v>
      </c>
      <c r="AC527" s="120">
        <f>(幕後結果!$AE$2+幕後結果!$AE$4*幕後結果_最佳化!$Q1528)*12/3</f>
        <v>-0.84899562664791473</v>
      </c>
      <c r="AD527" s="120">
        <f>(幕後結果!$AF$2+幕後結果!$AF$4*幕後結果_最佳化!$R1528)*12/3</f>
        <v>-0.53030706418252116</v>
      </c>
      <c r="AE527" s="120">
        <f>(幕後結果!$AG$2+幕後結果!$AG$4*幕後結果_最佳化!$S1528)*12/3</f>
        <v>0.36350229464658756</v>
      </c>
      <c r="AF527" s="120">
        <f>(幕後結果!$AH$2+幕後結果!$AH$4*幕後結果_最佳化!$T1528)*12/3</f>
        <v>-0.64433851948486565</v>
      </c>
      <c r="AG527" s="120">
        <f>(幕後結果!$AI$2+幕後結果!$AI$4*幕後結果_最佳化!$U1528)*12/3</f>
        <v>-0.44298222009096494</v>
      </c>
      <c r="AH527" s="120">
        <f>(幕後結果!$AJ$2+幕後結果!$AJ$4*幕後結果_最佳化!$V1528)*12/3</f>
        <v>-2.9506637412237229</v>
      </c>
      <c r="AI527" s="96">
        <f>(幕後結果!$AK$2+幕後結果!$AK$4*幕後結果_最佳化!$W1528)*12/3</f>
        <v>0.25949258627610289</v>
      </c>
      <c r="AJ527" s="56"/>
      <c r="AK527" s="56"/>
      <c r="AL527" s="56"/>
      <c r="AM527" s="104">
        <v>526</v>
      </c>
      <c r="AN527" s="124">
        <f t="shared" si="105"/>
        <v>1.3254536698741706E-2</v>
      </c>
      <c r="AO527" s="124">
        <f t="shared" si="106"/>
        <v>3.2108075029279128E-2</v>
      </c>
      <c r="AP527" s="124">
        <f t="shared" si="107"/>
        <v>2.0984551814453269E-2</v>
      </c>
      <c r="AQ527" s="124">
        <f t="shared" si="108"/>
        <v>8.3414172008011489E-2</v>
      </c>
      <c r="AR527" s="124">
        <f t="shared" si="109"/>
        <v>0.20980320619567935</v>
      </c>
      <c r="AS527" s="124">
        <f t="shared" si="110"/>
        <v>0.23779720314090469</v>
      </c>
      <c r="AT527" s="124">
        <f t="shared" si="111"/>
        <v>9.7790087650536817E-2</v>
      </c>
      <c r="AU527" s="124">
        <f t="shared" si="112"/>
        <v>0.15918923042815239</v>
      </c>
      <c r="AV527" s="124">
        <f t="shared" si="113"/>
        <v>0.12201288662480508</v>
      </c>
      <c r="AW527" s="124">
        <f t="shared" si="114"/>
        <v>2.3646050409436146E-2</v>
      </c>
      <c r="AX527" s="124">
        <f t="shared" si="115"/>
        <v>1.0000000000000002</v>
      </c>
      <c r="AY527" s="124">
        <f>SUMPRODUCT(AN527:AW527,幕後結果_最佳化!$Z$1005:$AI$1005)</f>
        <v>-0.44186466247372957</v>
      </c>
      <c r="AZ527" s="124">
        <f>(SUMPRODUCT(AN527:AW527,MMULT(AN527:AW527,幕後結果!$AB$9:$AK$18)))*252</f>
        <v>5.5827168168019824E-2</v>
      </c>
      <c r="BA527" s="124">
        <f t="shared" si="116"/>
        <v>0.23627773523550588</v>
      </c>
      <c r="BB527" s="119">
        <f t="shared" si="117"/>
        <v>-2.0516730532842993</v>
      </c>
      <c r="BC527" s="56"/>
      <c r="BD527" s="56"/>
    </row>
    <row r="528" spans="1:56">
      <c r="A528" s="91">
        <v>527</v>
      </c>
      <c r="B528" s="120">
        <v>0.378310310757211</v>
      </c>
      <c r="C528" s="120">
        <v>0.87696706944594816</v>
      </c>
      <c r="D528" s="120">
        <v>0.21622906542879572</v>
      </c>
      <c r="E528" s="120">
        <v>6.7532364354773611E-2</v>
      </c>
      <c r="F528" s="120">
        <v>0.41122416660440897</v>
      </c>
      <c r="G528" s="120">
        <v>0.88010563330923075</v>
      </c>
      <c r="H528" s="120">
        <v>0.68662053809223456</v>
      </c>
      <c r="I528" s="120">
        <v>0.33272053806514035</v>
      </c>
      <c r="J528" s="120">
        <v>0.83588984966493496</v>
      </c>
      <c r="K528" s="100">
        <v>0.52258572682521853</v>
      </c>
      <c r="L528" s="101"/>
      <c r="M528" s="102">
        <v>527</v>
      </c>
      <c r="N528" s="123">
        <v>-0.30992154090296264</v>
      </c>
      <c r="O528" s="123">
        <v>1.1599581115224205</v>
      </c>
      <c r="P528" s="123">
        <v>-0.78499221873090008</v>
      </c>
      <c r="Q528" s="123">
        <v>-1.4944243973758877</v>
      </c>
      <c r="R528" s="123">
        <v>-0.22439709205047123</v>
      </c>
      <c r="S528" s="123">
        <v>1.1755150156360981</v>
      </c>
      <c r="T528" s="123">
        <v>0.48629373036306506</v>
      </c>
      <c r="U528" s="120">
        <v>-0.43241326868271546</v>
      </c>
      <c r="V528" s="120">
        <v>0.97770489379877223</v>
      </c>
      <c r="W528" s="94">
        <v>5.6644298150750998E-2</v>
      </c>
      <c r="X528" s="56"/>
      <c r="Y528" s="95">
        <v>527</v>
      </c>
      <c r="Z528" s="120">
        <f>(幕後結果!$AB$2+幕後結果!$AB$4*幕後結果_最佳化!$N1529)*12/3</f>
        <v>-0.43307353704887808</v>
      </c>
      <c r="AA528" s="120">
        <f>(幕後結果!$AC$2+幕後結果!$AC$4*幕後結果_最佳化!$O1529)*12/3</f>
        <v>2.4150557468877079</v>
      </c>
      <c r="AB528" s="120">
        <f>(幕後結果!$AD$2+幕後結果!$AD$4*幕後結果_最佳化!$P1529)*12/3</f>
        <v>-1.4802466245231622</v>
      </c>
      <c r="AC528" s="120">
        <f>(幕後結果!$AE$2+幕後結果!$AE$4*幕後結果_最佳化!$Q1529)*12/3</f>
        <v>-0.91766221583047314</v>
      </c>
      <c r="AD528" s="120">
        <f>(幕後結果!$AF$2+幕後結果!$AF$4*幕後結果_最佳化!$R1529)*12/3</f>
        <v>-0.80921747273453304</v>
      </c>
      <c r="AE528" s="120">
        <f>(幕後結果!$AG$2+幕後結果!$AG$4*幕後結果_最佳化!$S1529)*12/3</f>
        <v>0.34096004796628931</v>
      </c>
      <c r="AF528" s="120">
        <f>(幕後結果!$AH$2+幕後結果!$AH$4*幕後結果_最佳化!$T1529)*12/3</f>
        <v>0.7338845924288</v>
      </c>
      <c r="AG528" s="120">
        <f>(幕後結果!$AI$2+幕後結果!$AI$4*幕後結果_最佳化!$U1529)*12/3</f>
        <v>-0.53956676188035713</v>
      </c>
      <c r="AH528" s="120">
        <f>(幕後結果!$AJ$2+幕後結果!$AJ$4*幕後結果_最佳化!$V1529)*12/3</f>
        <v>-0.81813137110776546</v>
      </c>
      <c r="AI528" s="96">
        <f>(幕後結果!$AK$2+幕後結果!$AK$4*幕後結果_最佳化!$W1529)*12/3</f>
        <v>0.53763008280841706</v>
      </c>
      <c r="AJ528" s="56"/>
      <c r="AK528" s="56"/>
      <c r="AL528" s="56"/>
      <c r="AM528" s="104">
        <v>527</v>
      </c>
      <c r="AN528" s="124">
        <f t="shared" si="105"/>
        <v>1.1886892057678081E-2</v>
      </c>
      <c r="AO528" s="124">
        <f t="shared" si="106"/>
        <v>0.11695710311065377</v>
      </c>
      <c r="AP528" s="124">
        <f t="shared" si="107"/>
        <v>1.0803346198351462E-2</v>
      </c>
      <c r="AQ528" s="124">
        <f t="shared" si="108"/>
        <v>4.5211888719851004E-2</v>
      </c>
      <c r="AR528" s="124">
        <f t="shared" si="109"/>
        <v>4.7685816498925372E-2</v>
      </c>
      <c r="AS528" s="124">
        <f t="shared" si="110"/>
        <v>0.26184264562059817</v>
      </c>
      <c r="AT528" s="124">
        <f t="shared" si="111"/>
        <v>0.11579863468063659</v>
      </c>
      <c r="AU528" s="124">
        <f t="shared" si="112"/>
        <v>0.13239262300579491</v>
      </c>
      <c r="AV528" s="124">
        <f t="shared" si="113"/>
        <v>6.8553106224814905E-2</v>
      </c>
      <c r="AW528" s="124">
        <f t="shared" si="114"/>
        <v>0.18886794388269579</v>
      </c>
      <c r="AX528" s="124">
        <f t="shared" si="115"/>
        <v>1</v>
      </c>
      <c r="AY528" s="124">
        <f>SUMPRODUCT(AN528:AW528,幕後結果_最佳化!$Z$1005:$AI$1005)</f>
        <v>-6.6305280106665865E-2</v>
      </c>
      <c r="AZ528" s="124">
        <f>(SUMPRODUCT(AN528:AW528,MMULT(AN528:AW528,幕後結果!$AB$9:$AK$18)))*252</f>
        <v>5.5636570118005567E-2</v>
      </c>
      <c r="BA528" s="124">
        <f t="shared" si="116"/>
        <v>0.23587405562716213</v>
      </c>
      <c r="BB528" s="119">
        <f t="shared" si="117"/>
        <v>-0.46298131355015504</v>
      </c>
      <c r="BC528" s="56"/>
      <c r="BD528" s="56"/>
    </row>
    <row r="529" spans="1:56">
      <c r="A529" s="91">
        <v>528</v>
      </c>
      <c r="B529" s="120">
        <v>0.27792823705758352</v>
      </c>
      <c r="C529" s="120">
        <v>0.66767530820116594</v>
      </c>
      <c r="D529" s="120">
        <v>0.76167274642770644</v>
      </c>
      <c r="E529" s="120">
        <v>0.98121050635739504</v>
      </c>
      <c r="F529" s="120">
        <v>0.72923541952339233</v>
      </c>
      <c r="G529" s="120">
        <v>4.9288992387010122E-2</v>
      </c>
      <c r="H529" s="120">
        <v>0.29336975575310986</v>
      </c>
      <c r="I529" s="120">
        <v>0.12963552202080653</v>
      </c>
      <c r="J529" s="120">
        <v>0.48038756253021675</v>
      </c>
      <c r="K529" s="100">
        <v>0.36792390995192092</v>
      </c>
      <c r="L529" s="101"/>
      <c r="M529" s="102">
        <v>528</v>
      </c>
      <c r="N529" s="123">
        <v>-0.58900715466348841</v>
      </c>
      <c r="O529" s="123">
        <v>0.43350300481667292</v>
      </c>
      <c r="P529" s="123">
        <v>0.71169363958607346</v>
      </c>
      <c r="Q529" s="123">
        <v>2.0794175665918218</v>
      </c>
      <c r="R529" s="123">
        <v>0.6105022385857426</v>
      </c>
      <c r="S529" s="123">
        <v>-1.6517869752739309</v>
      </c>
      <c r="T529" s="123">
        <v>-0.54356694497639857</v>
      </c>
      <c r="U529" s="120">
        <v>-1.1281157365717203</v>
      </c>
      <c r="V529" s="120">
        <v>-4.9180909256106652E-2</v>
      </c>
      <c r="W529" s="94">
        <v>-0.33735696776941865</v>
      </c>
      <c r="X529" s="56"/>
      <c r="Y529" s="95">
        <v>528</v>
      </c>
      <c r="Z529" s="120">
        <f>(幕後結果!$AB$2+幕後結果!$AB$4*幕後結果_最佳化!$N1530)*12/3</f>
        <v>-0.77957239157862224</v>
      </c>
      <c r="AA529" s="120">
        <f>(幕後結果!$AC$2+幕後結果!$AC$4*幕後結果_最佳化!$O1530)*12/3</f>
        <v>1.4808941217298797</v>
      </c>
      <c r="AB529" s="120">
        <f>(幕後結果!$AD$2+幕後結果!$AD$4*幕後結果_最佳化!$P1530)*12/3</f>
        <v>-0.51790249576641689</v>
      </c>
      <c r="AC529" s="120">
        <f>(幕後結果!$AE$2+幕後結果!$AE$4*幕後結果_最佳化!$Q1530)*12/3</f>
        <v>2.0722947189489567</v>
      </c>
      <c r="AD529" s="120">
        <f>(幕後結果!$AF$2+幕後結果!$AF$4*幕後結果_最佳化!$R1530)*12/3</f>
        <v>0.2758607282474797</v>
      </c>
      <c r="AE529" s="120">
        <f>(幕後結果!$AG$2+幕後結果!$AG$4*幕後結果_最佳化!$S1530)*12/3</f>
        <v>-2.6087812455524073</v>
      </c>
      <c r="AF529" s="120">
        <f>(幕後結果!$AH$2+幕後結果!$AH$4*幕後結果_最佳化!$T1530)*12/3</f>
        <v>0.25918625775220594</v>
      </c>
      <c r="AG529" s="120">
        <f>(幕後結果!$AI$2+幕後結果!$AI$4*幕後結果_最佳化!$U1530)*12/3</f>
        <v>-0.50696858925991273</v>
      </c>
      <c r="AH529" s="120">
        <f>(幕後結果!$AJ$2+幕後結果!$AJ$4*幕後結果_最佳化!$V1530)*12/3</f>
        <v>-2.1129550883243051</v>
      </c>
      <c r="AI529" s="96">
        <f>(幕後結果!$AK$2+幕後結果!$AK$4*幕後結果_最佳化!$W1530)*12/3</f>
        <v>0.51372143051002617</v>
      </c>
      <c r="AJ529" s="56"/>
      <c r="AK529" s="56"/>
      <c r="AL529" s="56"/>
      <c r="AM529" s="104">
        <v>528</v>
      </c>
      <c r="AN529" s="124">
        <f t="shared" si="105"/>
        <v>0.14608028349628358</v>
      </c>
      <c r="AO529" s="124">
        <f t="shared" si="106"/>
        <v>9.3208411499910548E-2</v>
      </c>
      <c r="AP529" s="124">
        <f t="shared" si="107"/>
        <v>0.13287907248826686</v>
      </c>
      <c r="AQ529" s="124">
        <f t="shared" si="108"/>
        <v>8.0829184926353992E-2</v>
      </c>
      <c r="AR529" s="124">
        <f t="shared" si="109"/>
        <v>0.14376709605317514</v>
      </c>
      <c r="AS529" s="124">
        <f t="shared" si="110"/>
        <v>4.3705798362315008E-2</v>
      </c>
      <c r="AT529" s="124">
        <f t="shared" si="111"/>
        <v>3.5967660243122486E-2</v>
      </c>
      <c r="AU529" s="124">
        <f t="shared" si="112"/>
        <v>0.13125401998919808</v>
      </c>
      <c r="AV529" s="124">
        <f t="shared" si="113"/>
        <v>0.15289196903224667</v>
      </c>
      <c r="AW529" s="124">
        <f t="shared" si="114"/>
        <v>3.9416503909127591E-2</v>
      </c>
      <c r="AX529" s="124">
        <f t="shared" si="115"/>
        <v>0.99999999999999989</v>
      </c>
      <c r="AY529" s="124">
        <f>SUMPRODUCT(AN529:AW529,幕後結果_最佳化!$Z$1005:$AI$1005)</f>
        <v>-0.32119811961359857</v>
      </c>
      <c r="AZ529" s="124">
        <f>(SUMPRODUCT(AN529:AW529,MMULT(AN529:AW529,幕後結果!$AB$9:$AK$18)))*252</f>
        <v>7.6415707665081559E-2</v>
      </c>
      <c r="BA529" s="124">
        <f t="shared" si="116"/>
        <v>0.27643391193028682</v>
      </c>
      <c r="BB529" s="119">
        <f t="shared" si="117"/>
        <v>-1.3171253739136737</v>
      </c>
      <c r="BC529" s="56"/>
      <c r="BD529" s="56"/>
    </row>
    <row r="530" spans="1:56">
      <c r="A530" s="91">
        <v>529</v>
      </c>
      <c r="B530" s="120">
        <v>0.65681153764535716</v>
      </c>
      <c r="C530" s="120">
        <v>0.28279366292565755</v>
      </c>
      <c r="D530" s="120">
        <v>0.63399183302670847</v>
      </c>
      <c r="E530" s="120">
        <v>0.70575365838223858</v>
      </c>
      <c r="F530" s="120">
        <v>0.90180671128826773</v>
      </c>
      <c r="G530" s="120">
        <v>0.75125615124447487</v>
      </c>
      <c r="H530" s="120">
        <v>0.21372636475281448</v>
      </c>
      <c r="I530" s="120">
        <v>0.81896764446081005</v>
      </c>
      <c r="J530" s="120">
        <v>0.28361587890356366</v>
      </c>
      <c r="K530" s="100">
        <v>0.53855094193945052</v>
      </c>
      <c r="L530" s="101"/>
      <c r="M530" s="102">
        <v>529</v>
      </c>
      <c r="N530" s="123">
        <v>0.40377670960386641</v>
      </c>
      <c r="O530" s="123">
        <v>-0.57456234322049726</v>
      </c>
      <c r="P530" s="123">
        <v>0.34244459359742102</v>
      </c>
      <c r="Q530" s="123">
        <v>0.54102161664783732</v>
      </c>
      <c r="R530" s="123">
        <v>1.2919150146194682</v>
      </c>
      <c r="S530" s="123">
        <v>0.67844797810649882</v>
      </c>
      <c r="T530" s="123">
        <v>-0.79355810623427825</v>
      </c>
      <c r="U530" s="120">
        <v>0.91143786354800627</v>
      </c>
      <c r="V530" s="120">
        <v>-0.57213317147910825</v>
      </c>
      <c r="W530" s="94">
        <v>9.6783766175009611E-2</v>
      </c>
      <c r="X530" s="56"/>
      <c r="Y530" s="95">
        <v>529</v>
      </c>
      <c r="Z530" s="120">
        <f>(幕後結果!$AB$2+幕後結果!$AB$4*幕後結果_最佳化!$N1531)*12/3</f>
        <v>0.45301880912520626</v>
      </c>
      <c r="AA530" s="120">
        <f>(幕後結果!$AC$2+幕後結果!$AC$4*幕後結果_最佳化!$O1531)*12/3</f>
        <v>1.0940841345940711</v>
      </c>
      <c r="AB530" s="120">
        <f>(幕後結果!$AD$2+幕後結果!$AD$4*幕後結果_最佳化!$P1531)*12/3</f>
        <v>-0.24409380460483898</v>
      </c>
      <c r="AC530" s="120">
        <f>(幕後結果!$AE$2+幕後結果!$AE$4*幕後結果_最佳化!$Q1531)*12/3</f>
        <v>1.0491353567364268</v>
      </c>
      <c r="AD530" s="120">
        <f>(幕後結果!$AF$2+幕後結果!$AF$4*幕後結果_最佳化!$R1531)*12/3</f>
        <v>0.37587976416036778</v>
      </c>
      <c r="AE530" s="120">
        <f>(幕後結果!$AG$2+幕後結果!$AG$4*幕後結果_最佳化!$S1531)*12/3</f>
        <v>0.22871161702198295</v>
      </c>
      <c r="AF530" s="120">
        <f>(幕後結果!$AH$2+幕後結果!$AH$4*幕後結果_最佳化!$T1531)*12/3</f>
        <v>0.22207215258999269</v>
      </c>
      <c r="AG530" s="120">
        <f>(幕後結果!$AI$2+幕後結果!$AI$4*幕後結果_最佳化!$U1531)*12/3</f>
        <v>0.28522507135984099</v>
      </c>
      <c r="AH530" s="120">
        <f>(幕後結果!$AJ$2+幕後結果!$AJ$4*幕後結果_最佳化!$V1531)*12/3</f>
        <v>-1.3145721525218066</v>
      </c>
      <c r="AI530" s="96">
        <f>(幕後結果!$AK$2+幕後結果!$AK$4*幕後結果_最佳化!$W1531)*12/3</f>
        <v>1.0807062277773811</v>
      </c>
      <c r="AJ530" s="56"/>
      <c r="AK530" s="56"/>
      <c r="AL530" s="56"/>
      <c r="AM530" s="104">
        <v>529</v>
      </c>
      <c r="AN530" s="124">
        <f t="shared" si="105"/>
        <v>0.116816989726458</v>
      </c>
      <c r="AO530" s="124">
        <f t="shared" si="106"/>
        <v>0.1117997128924353</v>
      </c>
      <c r="AP530" s="124">
        <f t="shared" si="107"/>
        <v>4.73558491538668E-2</v>
      </c>
      <c r="AQ530" s="124">
        <f t="shared" si="108"/>
        <v>5.940014540832321E-2</v>
      </c>
      <c r="AR530" s="124">
        <f t="shared" si="109"/>
        <v>7.8896421028393435E-2</v>
      </c>
      <c r="AS530" s="124">
        <f t="shared" si="110"/>
        <v>6.4543502771724839E-2</v>
      </c>
      <c r="AT530" s="124">
        <f t="shared" si="111"/>
        <v>0.18747186124442181</v>
      </c>
      <c r="AU530" s="124">
        <f t="shared" si="112"/>
        <v>0.11685082853881529</v>
      </c>
      <c r="AV530" s="124">
        <f t="shared" si="113"/>
        <v>0.11181537206918107</v>
      </c>
      <c r="AW530" s="124">
        <f t="shared" si="114"/>
        <v>0.10504931716638022</v>
      </c>
      <c r="AX530" s="124">
        <f t="shared" si="115"/>
        <v>1</v>
      </c>
      <c r="AY530" s="124">
        <f>SUMPRODUCT(AN530:AW530,幕後結果_最佳化!$Z$1005:$AI$1005)</f>
        <v>-3.917577823106283E-2</v>
      </c>
      <c r="AZ530" s="124">
        <f>(SUMPRODUCT(AN530:AW530,MMULT(AN530:AW530,幕後結果!$AB$9:$AK$18)))*252</f>
        <v>6.1675560267628077E-2</v>
      </c>
      <c r="BA530" s="124">
        <f t="shared" si="116"/>
        <v>0.24834564676601054</v>
      </c>
      <c r="BB530" s="119">
        <f t="shared" si="117"/>
        <v>-0.33049010240309962</v>
      </c>
      <c r="BC530" s="56"/>
      <c r="BD530" s="56"/>
    </row>
    <row r="531" spans="1:56">
      <c r="A531" s="91">
        <v>530</v>
      </c>
      <c r="B531" s="120">
        <v>0.96422720453212296</v>
      </c>
      <c r="C531" s="120">
        <v>0.28608104925719591</v>
      </c>
      <c r="D531" s="120">
        <v>0.7257130620906469</v>
      </c>
      <c r="E531" s="120">
        <v>0.64401933011514045</v>
      </c>
      <c r="F531" s="120">
        <v>0.84334094112273861</v>
      </c>
      <c r="G531" s="120">
        <v>0.96812839226055369</v>
      </c>
      <c r="H531" s="120">
        <v>2.7788444654807565E-2</v>
      </c>
      <c r="I531" s="120">
        <v>9.6498379923616984E-2</v>
      </c>
      <c r="J531" s="120">
        <v>0.81914671430230457</v>
      </c>
      <c r="K531" s="100">
        <v>0.61131367988435459</v>
      </c>
      <c r="L531" s="101"/>
      <c r="M531" s="102">
        <v>530</v>
      </c>
      <c r="N531" s="123">
        <v>1.8019988217741287</v>
      </c>
      <c r="O531" s="123">
        <v>-0.5648701349234474</v>
      </c>
      <c r="P531" s="123">
        <v>0.59989850950581947</v>
      </c>
      <c r="Q531" s="123">
        <v>0.36922323330796791</v>
      </c>
      <c r="R531" s="123">
        <v>1.0082840502418216</v>
      </c>
      <c r="S531" s="123">
        <v>1.8539716537880044</v>
      </c>
      <c r="T531" s="123">
        <v>-1.9143387257650162</v>
      </c>
      <c r="U531" s="120">
        <v>-1.3017649180711777</v>
      </c>
      <c r="V531" s="120">
        <v>0.91211806157276076</v>
      </c>
      <c r="W531" s="94">
        <v>0.28274457982378082</v>
      </c>
      <c r="X531" s="56"/>
      <c r="Y531" s="95">
        <v>530</v>
      </c>
      <c r="Z531" s="120">
        <f>(幕後結果!$AB$2+幕後結果!$AB$4*幕後結果_最佳化!$N1532)*12/3</f>
        <v>2.1889820274259306</v>
      </c>
      <c r="AA531" s="120">
        <f>(幕後結果!$AC$2+幕後結果!$AC$4*幕後結果_最佳化!$O1532)*12/3</f>
        <v>2.0255440662241453</v>
      </c>
      <c r="AB531" s="120">
        <f>(幕後結果!$AD$2+幕後結果!$AD$4*幕後結果_最佳化!$P1532)*12/3</f>
        <v>1.5460449192496586</v>
      </c>
      <c r="AC531" s="120">
        <f>(幕後結果!$AE$2+幕後結果!$AE$4*幕後結果_最佳化!$Q1532)*12/3</f>
        <v>1.3127270935673339</v>
      </c>
      <c r="AD531" s="120">
        <f>(幕後結果!$AF$2+幕後結果!$AF$4*幕後結果_最佳化!$R1532)*12/3</f>
        <v>0.31037945429093655</v>
      </c>
      <c r="AE531" s="120">
        <f>(幕後結果!$AG$2+幕後結果!$AG$4*幕後結果_最佳化!$S1532)*12/3</f>
        <v>1.9858025352266437</v>
      </c>
      <c r="AF531" s="120">
        <f>(幕後結果!$AH$2+幕後結果!$AH$4*幕後結果_最佳化!$T1532)*12/3</f>
        <v>-0.13284607019189704</v>
      </c>
      <c r="AG531" s="120">
        <f>(幕後結果!$AI$2+幕後結果!$AI$4*幕後結果_最佳化!$U1532)*12/3</f>
        <v>-0.52081269299978095</v>
      </c>
      <c r="AH531" s="120">
        <f>(幕後結果!$AJ$2+幕後結果!$AJ$4*幕後結果_最佳化!$V1532)*12/3</f>
        <v>1.2049312167029762</v>
      </c>
      <c r="AI531" s="96">
        <f>(幕後結果!$AK$2+幕後結果!$AK$4*幕後結果_最佳化!$W1532)*12/3</f>
        <v>0.51780579159525619</v>
      </c>
      <c r="AJ531" s="56"/>
      <c r="AK531" s="56"/>
      <c r="AL531" s="56"/>
      <c r="AM531" s="104">
        <v>530</v>
      </c>
      <c r="AN531" s="124">
        <f t="shared" si="105"/>
        <v>2.3719511187170493E-2</v>
      </c>
      <c r="AO531" s="124">
        <f t="shared" si="106"/>
        <v>0.13577205959754807</v>
      </c>
      <c r="AP531" s="124">
        <f t="shared" si="107"/>
        <v>0.19173000488152545</v>
      </c>
      <c r="AQ531" s="124">
        <f t="shared" si="108"/>
        <v>0.10927211982092183</v>
      </c>
      <c r="AR531" s="124">
        <f t="shared" si="109"/>
        <v>0.12553737177976354</v>
      </c>
      <c r="AS531" s="124">
        <f t="shared" si="110"/>
        <v>5.4511183974567071E-2</v>
      </c>
      <c r="AT531" s="124">
        <f t="shared" si="111"/>
        <v>0.19340077879735398</v>
      </c>
      <c r="AU531" s="124">
        <f t="shared" si="112"/>
        <v>5.1759364904886376E-2</v>
      </c>
      <c r="AV531" s="124">
        <f t="shared" si="113"/>
        <v>8.1783996283567001E-2</v>
      </c>
      <c r="AW531" s="124">
        <f t="shared" si="114"/>
        <v>3.2513608772696143E-2</v>
      </c>
      <c r="AX531" s="124">
        <f t="shared" si="115"/>
        <v>1</v>
      </c>
      <c r="AY531" s="124">
        <f>SUMPRODUCT(AN531:AW531,幕後結果_最佳化!$Z$1005:$AI$1005)</f>
        <v>-8.5583387869179961E-2</v>
      </c>
      <c r="AZ531" s="124">
        <f>(SUMPRODUCT(AN531:AW531,MMULT(AN531:AW531,幕後結果!$AB$9:$AK$18)))*252</f>
        <v>8.3616979550132267E-2</v>
      </c>
      <c r="BA531" s="124">
        <f t="shared" si="116"/>
        <v>0.2891660069062964</v>
      </c>
      <c r="BB531" s="119">
        <f t="shared" si="117"/>
        <v>-0.44432396893323189</v>
      </c>
      <c r="BC531" s="56"/>
      <c r="BD531" s="56"/>
    </row>
    <row r="532" spans="1:56">
      <c r="A532" s="91">
        <v>531</v>
      </c>
      <c r="B532" s="120">
        <v>0.66698902710012398</v>
      </c>
      <c r="C532" s="120">
        <v>0.68894409744744056</v>
      </c>
      <c r="D532" s="120">
        <v>0.19695993731604111</v>
      </c>
      <c r="E532" s="120">
        <v>0.39140118650566436</v>
      </c>
      <c r="F532" s="120">
        <v>0.12356956302479993</v>
      </c>
      <c r="G532" s="120">
        <v>0.41352505412093588</v>
      </c>
      <c r="H532" s="120">
        <v>7.178633992505179E-2</v>
      </c>
      <c r="I532" s="120">
        <v>0.35814942161842289</v>
      </c>
      <c r="J532" s="120">
        <v>0.49428072633848275</v>
      </c>
      <c r="K532" s="100">
        <v>0.79414555470370818</v>
      </c>
      <c r="L532" s="101"/>
      <c r="M532" s="102">
        <v>531</v>
      </c>
      <c r="N532" s="123">
        <v>0.43161404913537083</v>
      </c>
      <c r="O532" s="123">
        <v>0.49285958556258791</v>
      </c>
      <c r="P532" s="123">
        <v>-0.85253021802495799</v>
      </c>
      <c r="Q532" s="123">
        <v>-0.27566891504395741</v>
      </c>
      <c r="R532" s="123">
        <v>-1.157326168387917</v>
      </c>
      <c r="S532" s="123">
        <v>-0.2184864582210056</v>
      </c>
      <c r="T532" s="123">
        <v>-1.4626152797601908</v>
      </c>
      <c r="U532" s="120">
        <v>-0.36340971820694012</v>
      </c>
      <c r="V532" s="120">
        <v>-1.4336584173130254E-2</v>
      </c>
      <c r="W532" s="94">
        <v>0.82089006498692807</v>
      </c>
      <c r="X532" s="56"/>
      <c r="Y532" s="95">
        <v>531</v>
      </c>
      <c r="Z532" s="120">
        <f>(幕後結果!$AB$2+幕後結果!$AB$4*幕後結果_最佳化!$N1533)*12/3</f>
        <v>0.48758026906881485</v>
      </c>
      <c r="AA532" s="120">
        <f>(幕後結果!$AC$2+幕後結果!$AC$4*幕後結果_最佳化!$O1533)*12/3</f>
        <v>2.2147995303187571</v>
      </c>
      <c r="AB532" s="120">
        <f>(幕後結果!$AD$2+幕後結果!$AD$4*幕後結果_最佳化!$P1533)*12/3</f>
        <v>-1.0223742163039153</v>
      </c>
      <c r="AC532" s="120">
        <f>(幕後結果!$AE$2+幕後結果!$AE$4*幕後結果_最佳化!$Q1533)*12/3</f>
        <v>0.37438059844826599</v>
      </c>
      <c r="AD532" s="120">
        <f>(幕後結果!$AF$2+幕後結果!$AF$4*幕後結果_最佳化!$R1533)*12/3</f>
        <v>-1.1417955547768102</v>
      </c>
      <c r="AE532" s="120">
        <f>(幕後結果!$AG$2+幕後結果!$AG$4*幕後結果_最佳化!$S1533)*12/3</f>
        <v>-1.1864275276355816</v>
      </c>
      <c r="AF532" s="120">
        <f>(幕後結果!$AH$2+幕後結果!$AH$4*幕後結果_最佳化!$T1533)*12/3</f>
        <v>-0.88541255218991</v>
      </c>
      <c r="AG532" s="120">
        <f>(幕後結果!$AI$2+幕後結果!$AI$4*幕後結果_最佳化!$U1533)*12/3</f>
        <v>-0.56677896830080354</v>
      </c>
      <c r="AH532" s="120">
        <f>(幕後結果!$AJ$2+幕後結果!$AJ$4*幕後結果_最佳化!$V1533)*12/3</f>
        <v>-2.4755603395036312</v>
      </c>
      <c r="AI532" s="96">
        <f>(幕後結果!$AK$2+幕後結果!$AK$4*幕後結果_最佳化!$W1533)*12/3</f>
        <v>0.55475135391580588</v>
      </c>
      <c r="AJ532" s="56"/>
      <c r="AK532" s="56"/>
      <c r="AL532" s="56"/>
      <c r="AM532" s="104">
        <v>531</v>
      </c>
      <c r="AN532" s="124">
        <f t="shared" si="105"/>
        <v>3.9974450721828474E-2</v>
      </c>
      <c r="AO532" s="124">
        <f t="shared" si="106"/>
        <v>8.787851961357547E-2</v>
      </c>
      <c r="AP532" s="124">
        <f t="shared" si="107"/>
        <v>9.982106661969134E-2</v>
      </c>
      <c r="AQ532" s="124">
        <f t="shared" si="108"/>
        <v>8.4153706567857284E-2</v>
      </c>
      <c r="AR532" s="124">
        <f t="shared" si="109"/>
        <v>0.1103482812703729</v>
      </c>
      <c r="AS532" s="124">
        <f t="shared" si="110"/>
        <v>0.12217608383974053</v>
      </c>
      <c r="AT532" s="124">
        <f t="shared" si="111"/>
        <v>0.13894448962145803</v>
      </c>
      <c r="AU532" s="124">
        <f t="shared" si="112"/>
        <v>0.13495423110046187</v>
      </c>
      <c r="AV532" s="124">
        <f t="shared" si="113"/>
        <v>0.17464319344005119</v>
      </c>
      <c r="AW532" s="124">
        <f t="shared" si="114"/>
        <v>7.1059772049629644E-3</v>
      </c>
      <c r="AX532" s="124">
        <f t="shared" si="115"/>
        <v>1</v>
      </c>
      <c r="AY532" s="124">
        <f>SUMPRODUCT(AN532:AW532,幕後結果_最佳化!$Z$1005:$AI$1005)</f>
        <v>-0.35732987705362868</v>
      </c>
      <c r="AZ532" s="124">
        <f>(SUMPRODUCT(AN532:AW532,MMULT(AN532:AW532,幕後結果!$AB$9:$AK$18)))*252</f>
        <v>7.0861875680656536E-2</v>
      </c>
      <c r="BA532" s="124">
        <f t="shared" si="116"/>
        <v>0.2661989400442018</v>
      </c>
      <c r="BB532" s="119">
        <f t="shared" si="117"/>
        <v>-1.5034991386035246</v>
      </c>
      <c r="BC532" s="56"/>
      <c r="BD532" s="56"/>
    </row>
    <row r="533" spans="1:56">
      <c r="A533" s="91">
        <v>532</v>
      </c>
      <c r="B533" s="120">
        <v>0.96500337351172805</v>
      </c>
      <c r="C533" s="120">
        <v>0.27847190330380633</v>
      </c>
      <c r="D533" s="120">
        <v>2.3346748943531281E-3</v>
      </c>
      <c r="E533" s="120">
        <v>0.13775371566671368</v>
      </c>
      <c r="F533" s="120">
        <v>0.31518606632825441</v>
      </c>
      <c r="G533" s="120">
        <v>0.15530879880349135</v>
      </c>
      <c r="H533" s="120">
        <v>0.16423301680329794</v>
      </c>
      <c r="I533" s="120">
        <v>0.25935597362053908</v>
      </c>
      <c r="J533" s="120">
        <v>0.4569565746518498</v>
      </c>
      <c r="K533" s="100">
        <v>0.65902019390676103</v>
      </c>
      <c r="L533" s="101"/>
      <c r="M533" s="102">
        <v>532</v>
      </c>
      <c r="N533" s="123">
        <v>1.8119543333952044</v>
      </c>
      <c r="O533" s="123">
        <v>-0.58738702404560295</v>
      </c>
      <c r="P533" s="123">
        <v>-2.8290013781381451</v>
      </c>
      <c r="Q533" s="123">
        <v>-1.0904671155419752</v>
      </c>
      <c r="R533" s="123">
        <v>-0.48120313543213977</v>
      </c>
      <c r="S533" s="123">
        <v>-1.0139269772539528</v>
      </c>
      <c r="T533" s="123">
        <v>-0.97720831241714989</v>
      </c>
      <c r="U533" s="120">
        <v>-0.64533217354700612</v>
      </c>
      <c r="V533" s="120">
        <v>-0.10810405787294058</v>
      </c>
      <c r="W533" s="94">
        <v>0.40979053199725762</v>
      </c>
      <c r="X533" s="56"/>
      <c r="Y533" s="95">
        <v>532</v>
      </c>
      <c r="Z533" s="120">
        <f>(幕後結果!$AB$2+幕後結果!$AB$4*幕後結果_最佳化!$N1534)*12/3</f>
        <v>2.2013422968302869</v>
      </c>
      <c r="AA533" s="120">
        <f>(幕後結果!$AC$2+幕後結果!$AC$4*幕後結果_最佳化!$O1534)*12/3</f>
        <v>2.0088507956399431</v>
      </c>
      <c r="AB533" s="120">
        <f>(幕後結果!$AD$2+幕後結果!$AD$4*幕後結果_最佳化!$P1534)*12/3</f>
        <v>-2.0391843396218827</v>
      </c>
      <c r="AC533" s="120">
        <f>(幕後結果!$AE$2+幕後結果!$AE$4*幕後結果_最佳化!$Q1534)*12/3</f>
        <v>0.14742123146098468</v>
      </c>
      <c r="AD533" s="120">
        <f>(幕後結果!$AF$2+幕後結果!$AF$4*幕後結果_最佳化!$R1534)*12/3</f>
        <v>-0.86815533394989208</v>
      </c>
      <c r="AE533" s="120">
        <f>(幕後結果!$AG$2+幕後結果!$AG$4*幕後結果_最佳化!$S1534)*12/3</f>
        <v>-1.7320427207679998</v>
      </c>
      <c r="AF533" s="120">
        <f>(幕後結果!$AH$2+幕後結果!$AH$4*幕後結果_最佳化!$T1534)*12/3</f>
        <v>-0.78628429392553156</v>
      </c>
      <c r="AG533" s="120">
        <f>(幕後結果!$AI$2+幕後結果!$AI$4*幕後結果_最佳化!$U1534)*12/3</f>
        <v>-0.83698110122398595</v>
      </c>
      <c r="AH533" s="120">
        <f>(幕後結果!$AJ$2+幕後結果!$AJ$4*幕後結果_最佳化!$V1534)*12/3</f>
        <v>-2.570485080956959</v>
      </c>
      <c r="AI533" s="96">
        <f>(幕後結果!$AK$2+幕後結果!$AK$4*幕後結果_最佳化!$W1534)*12/3</f>
        <v>0.18149741147381651</v>
      </c>
      <c r="AJ533" s="56"/>
      <c r="AK533" s="56"/>
      <c r="AL533" s="56"/>
      <c r="AM533" s="104">
        <v>532</v>
      </c>
      <c r="AN533" s="124">
        <f t="shared" si="105"/>
        <v>0.13082427887056841</v>
      </c>
      <c r="AO533" s="124">
        <f t="shared" si="106"/>
        <v>3.7626580004822092E-3</v>
      </c>
      <c r="AP533" s="124">
        <f t="shared" si="107"/>
        <v>9.1968409540767432E-2</v>
      </c>
      <c r="AQ533" s="124">
        <f t="shared" si="108"/>
        <v>0.1570862867171631</v>
      </c>
      <c r="AR533" s="124">
        <f t="shared" si="109"/>
        <v>0.15158564728351825</v>
      </c>
      <c r="AS533" s="124">
        <f t="shared" si="110"/>
        <v>4.8777898747097717E-2</v>
      </c>
      <c r="AT533" s="124">
        <f t="shared" si="111"/>
        <v>9.9542376376126826E-2</v>
      </c>
      <c r="AU533" s="124">
        <f t="shared" si="112"/>
        <v>7.6921458874574272E-2</v>
      </c>
      <c r="AV533" s="124">
        <f t="shared" si="113"/>
        <v>6.3887258606220673E-2</v>
      </c>
      <c r="AW533" s="124">
        <f t="shared" si="114"/>
        <v>0.17564372698348113</v>
      </c>
      <c r="AX533" s="124">
        <f t="shared" si="115"/>
        <v>1</v>
      </c>
      <c r="AY533" s="124">
        <f>SUMPRODUCT(AN533:AW533,幕後結果_最佳化!$Z$1005:$AI$1005)</f>
        <v>-0.10358557816841014</v>
      </c>
      <c r="AZ533" s="124">
        <f>(SUMPRODUCT(AN533:AW533,MMULT(AN533:AW533,幕後結果!$AB$9:$AK$18)))*252</f>
        <v>5.4445464493604684E-2</v>
      </c>
      <c r="BA533" s="124">
        <f t="shared" si="116"/>
        <v>0.23333551914272435</v>
      </c>
      <c r="BB533" s="119">
        <f t="shared" si="117"/>
        <v>-0.62778945402996833</v>
      </c>
      <c r="BC533" s="56"/>
      <c r="BD533" s="56"/>
    </row>
    <row r="534" spans="1:56">
      <c r="A534" s="91">
        <v>533</v>
      </c>
      <c r="B534" s="120">
        <v>7.6129417989489578E-2</v>
      </c>
      <c r="C534" s="120">
        <v>0.93313086640661336</v>
      </c>
      <c r="D534" s="120">
        <v>0.72325404058866938</v>
      </c>
      <c r="E534" s="120">
        <v>0.32223191420265507</v>
      </c>
      <c r="F534" s="120">
        <v>0.48088285629237015</v>
      </c>
      <c r="G534" s="120">
        <v>0.25710105558751239</v>
      </c>
      <c r="H534" s="120">
        <v>8.6472429938852402E-2</v>
      </c>
      <c r="I534" s="120">
        <v>0.59741989779550253</v>
      </c>
      <c r="J534" s="120">
        <v>0.58061341676184042</v>
      </c>
      <c r="K534" s="100">
        <v>0.80483333918404409</v>
      </c>
      <c r="L534" s="101"/>
      <c r="M534" s="102">
        <v>533</v>
      </c>
      <c r="N534" s="123">
        <v>-1.4315982317967524</v>
      </c>
      <c r="O534" s="123">
        <v>1.4995219944732101</v>
      </c>
      <c r="P534" s="123">
        <v>0.59253570493546437</v>
      </c>
      <c r="Q534" s="123">
        <v>-0.46146667038201677</v>
      </c>
      <c r="R534" s="123">
        <v>-4.7937927205016197E-2</v>
      </c>
      <c r="S534" s="123">
        <v>-0.65230860322838757</v>
      </c>
      <c r="T534" s="123">
        <v>-1.3628021927745151</v>
      </c>
      <c r="U534" s="120">
        <v>0.24667442048729915</v>
      </c>
      <c r="V534" s="120">
        <v>0.20346299494154779</v>
      </c>
      <c r="W534" s="94">
        <v>0.85901304019810498</v>
      </c>
      <c r="X534" s="56"/>
      <c r="Y534" s="95">
        <v>533</v>
      </c>
      <c r="Z534" s="120">
        <f>(幕後結果!$AB$2+幕後結果!$AB$4*幕後結果_最佳化!$N1535)*12/3</f>
        <v>-1.825691677806603</v>
      </c>
      <c r="AA534" s="120">
        <f>(幕後結果!$AC$2+幕後結果!$AC$4*幕後結果_最佳化!$O1535)*12/3</f>
        <v>2.0265346098069514</v>
      </c>
      <c r="AB534" s="120">
        <f>(幕後結果!$AD$2+幕後結果!$AD$4*幕後結果_最佳化!$P1535)*12/3</f>
        <v>-1.1156942033309289</v>
      </c>
      <c r="AC534" s="120">
        <f>(幕後結果!$AE$2+幕後結果!$AE$4*幕後結果_最佳化!$Q1535)*12/3</f>
        <v>-0.39939380552544446</v>
      </c>
      <c r="AD534" s="120">
        <f>(幕後結果!$AF$2+幕後結果!$AF$4*幕後結果_最佳化!$R1535)*12/3</f>
        <v>-0.57941138165372064</v>
      </c>
      <c r="AE534" s="120">
        <f>(幕後結果!$AG$2+幕後結果!$AG$4*幕後結果_最佳化!$S1535)*12/3</f>
        <v>-1.7470859215705719</v>
      </c>
      <c r="AF534" s="120">
        <f>(幕後結果!$AH$2+幕後結果!$AH$4*幕後結果_最佳化!$T1535)*12/3</f>
        <v>-1.0622453330597303</v>
      </c>
      <c r="AG534" s="120">
        <f>(幕後結果!$AI$2+幕後結果!$AI$4*幕後結果_最佳化!$U1535)*12/3</f>
        <v>-0.16615283021303145</v>
      </c>
      <c r="AH534" s="120">
        <f>(幕後結果!$AJ$2+幕後結果!$AJ$4*幕後結果_最佳化!$V1535)*12/3</f>
        <v>-2.3348829713465147</v>
      </c>
      <c r="AI534" s="96">
        <f>(幕後結果!$AK$2+幕後結果!$AK$4*幕後結果_最佳化!$W1535)*12/3</f>
        <v>1.1138520172986688</v>
      </c>
      <c r="AJ534" s="56"/>
      <c r="AK534" s="56"/>
      <c r="AL534" s="56"/>
      <c r="AM534" s="104">
        <v>533</v>
      </c>
      <c r="AN534" s="124">
        <f t="shared" si="105"/>
        <v>0.10158306905051633</v>
      </c>
      <c r="AO534" s="124">
        <f t="shared" si="106"/>
        <v>0.17776536157961836</v>
      </c>
      <c r="AP534" s="124">
        <f t="shared" si="107"/>
        <v>0.16569210240956392</v>
      </c>
      <c r="AQ534" s="124">
        <f t="shared" si="108"/>
        <v>4.0573204900515398E-3</v>
      </c>
      <c r="AR534" s="124">
        <f t="shared" si="109"/>
        <v>7.1667358404911757E-2</v>
      </c>
      <c r="AS534" s="124">
        <f t="shared" si="110"/>
        <v>0.15455657156259286</v>
      </c>
      <c r="AT534" s="124">
        <f t="shared" si="111"/>
        <v>6.9157681268092519E-2</v>
      </c>
      <c r="AU534" s="124">
        <f t="shared" si="112"/>
        <v>0.12617985817905369</v>
      </c>
      <c r="AV534" s="124">
        <f t="shared" si="113"/>
        <v>8.4121562170348024E-2</v>
      </c>
      <c r="AW534" s="124">
        <f t="shared" si="114"/>
        <v>4.5219114885250988E-2</v>
      </c>
      <c r="AX534" s="124">
        <f t="shared" si="115"/>
        <v>0.99999999999999989</v>
      </c>
      <c r="AY534" s="124">
        <f>SUMPRODUCT(AN534:AW534,幕後結果_最佳化!$Z$1005:$AI$1005)</f>
        <v>-0.19332224755210342</v>
      </c>
      <c r="AZ534" s="124">
        <f>(SUMPRODUCT(AN534:AW534,MMULT(AN534:AW534,幕後結果!$AB$9:$AK$18)))*252</f>
        <v>9.0791016736471358E-2</v>
      </c>
      <c r="BA534" s="124">
        <f t="shared" si="116"/>
        <v>0.30131547709414358</v>
      </c>
      <c r="BB534" s="119">
        <f t="shared" si="117"/>
        <v>-0.78396984393303393</v>
      </c>
      <c r="BC534" s="56"/>
      <c r="BD534" s="56"/>
    </row>
    <row r="535" spans="1:56">
      <c r="A535" s="91">
        <v>534</v>
      </c>
      <c r="B535" s="120">
        <v>0.29670593268077949</v>
      </c>
      <c r="C535" s="120">
        <v>0.77524904451058219</v>
      </c>
      <c r="D535" s="120">
        <v>0.54618508624387507</v>
      </c>
      <c r="E535" s="120">
        <v>0.79314793785133086</v>
      </c>
      <c r="F535" s="120">
        <v>0.14700514422566702</v>
      </c>
      <c r="G535" s="120">
        <v>7.051653308629624E-2</v>
      </c>
      <c r="H535" s="120">
        <v>4.1749109758355551E-3</v>
      </c>
      <c r="I535" s="120">
        <v>0.36416477600539188</v>
      </c>
      <c r="J535" s="120">
        <v>6.4689652564663858E-2</v>
      </c>
      <c r="K535" s="100">
        <v>0.49462584733084669</v>
      </c>
      <c r="L535" s="101"/>
      <c r="M535" s="102">
        <v>534</v>
      </c>
      <c r="N535" s="123">
        <v>-0.53389834761079746</v>
      </c>
      <c r="O535" s="123">
        <v>0.75624567753750804</v>
      </c>
      <c r="P535" s="123">
        <v>0.11602866036013726</v>
      </c>
      <c r="Q535" s="123">
        <v>0.81739256314128672</v>
      </c>
      <c r="R535" s="123">
        <v>-1.0493647216734863</v>
      </c>
      <c r="S535" s="123">
        <v>-1.4719548653178638</v>
      </c>
      <c r="T535" s="123">
        <v>-2.6375869381302031</v>
      </c>
      <c r="U535" s="120">
        <v>-0.34734845538771203</v>
      </c>
      <c r="V535" s="120">
        <v>-1.5165540857342392</v>
      </c>
      <c r="W535" s="94">
        <v>-1.3471410484385379E-2</v>
      </c>
      <c r="X535" s="56"/>
      <c r="Y535" s="95">
        <v>534</v>
      </c>
      <c r="Z535" s="120">
        <f>(幕後結果!$AB$2+幕後結果!$AB$4*幕後結果_最佳化!$N1536)*12/3</f>
        <v>-0.71115203031040197</v>
      </c>
      <c r="AA535" s="120">
        <f>(幕後結果!$AC$2+幕後結果!$AC$4*幕後結果_最佳化!$O1536)*12/3</f>
        <v>1.8505212116260161</v>
      </c>
      <c r="AB535" s="120">
        <f>(幕後結果!$AD$2+幕後結果!$AD$4*幕後結果_最佳化!$P1536)*12/3</f>
        <v>-0.94771058665537122</v>
      </c>
      <c r="AC535" s="120">
        <f>(幕後結果!$AE$2+幕後結果!$AE$4*幕後結果_最佳化!$Q1536)*12/3</f>
        <v>1.0049268725906477</v>
      </c>
      <c r="AD535" s="120">
        <f>(幕後結果!$AF$2+幕後結果!$AF$4*幕後結果_最佳化!$R1536)*12/3</f>
        <v>-0.93362183903382456</v>
      </c>
      <c r="AE535" s="120">
        <f>(幕後結果!$AG$2+幕後結果!$AG$4*幕後結果_最佳化!$S1536)*12/3</f>
        <v>-2.7167716240135094</v>
      </c>
      <c r="AF535" s="120">
        <f>(幕後結果!$AH$2+幕後結果!$AH$4*幕後結果_最佳化!$T1536)*12/3</f>
        <v>-1.9772599952391487</v>
      </c>
      <c r="AG535" s="120">
        <f>(幕後結果!$AI$2+幕後結果!$AI$4*幕後結果_最佳化!$U1536)*12/3</f>
        <v>-0.44458244557808341</v>
      </c>
      <c r="AH535" s="120">
        <f>(幕後結果!$AJ$2+幕後結果!$AJ$4*幕後結果_最佳化!$V1536)*12/3</f>
        <v>-4.9259797658907978</v>
      </c>
      <c r="AI535" s="96">
        <f>(幕後結果!$AK$2+幕後結果!$AK$4*幕後結果_最佳化!$W1536)*12/3</f>
        <v>0.22746166547543467</v>
      </c>
      <c r="AJ535" s="56"/>
      <c r="AK535" s="56"/>
      <c r="AL535" s="56"/>
      <c r="AM535" s="104">
        <v>534</v>
      </c>
      <c r="AN535" s="124">
        <f t="shared" si="105"/>
        <v>8.6599742590739548E-2</v>
      </c>
      <c r="AO535" s="124">
        <f t="shared" si="106"/>
        <v>0.11187864945438671</v>
      </c>
      <c r="AP535" s="124">
        <f t="shared" si="107"/>
        <v>0.12182788298056701</v>
      </c>
      <c r="AQ535" s="124">
        <f t="shared" si="108"/>
        <v>5.0078530956556101E-2</v>
      </c>
      <c r="AR535" s="124">
        <f t="shared" si="109"/>
        <v>5.4802943007390033E-2</v>
      </c>
      <c r="AS535" s="124">
        <f t="shared" si="110"/>
        <v>8.2841303370596669E-2</v>
      </c>
      <c r="AT535" s="124">
        <f t="shared" si="111"/>
        <v>7.3970730089868736E-2</v>
      </c>
      <c r="AU535" s="124">
        <f t="shared" si="112"/>
        <v>0.10698094269172238</v>
      </c>
      <c r="AV535" s="124">
        <f t="shared" si="113"/>
        <v>0.15951343334653248</v>
      </c>
      <c r="AW535" s="124">
        <f t="shared" si="114"/>
        <v>0.15150584151164037</v>
      </c>
      <c r="AX535" s="124">
        <f t="shared" si="115"/>
        <v>1</v>
      </c>
      <c r="AY535" s="124">
        <f>SUMPRODUCT(AN535:AW535,幕後結果_最佳化!$Z$1005:$AI$1005)</f>
        <v>-0.20084243320034312</v>
      </c>
      <c r="AZ535" s="124">
        <f>(SUMPRODUCT(AN535:AW535,MMULT(AN535:AW535,幕後結果!$AB$9:$AK$18)))*252</f>
        <v>7.2317364453494695E-2</v>
      </c>
      <c r="BA535" s="124">
        <f t="shared" si="116"/>
        <v>0.26891888080515042</v>
      </c>
      <c r="BB535" s="119">
        <f t="shared" si="117"/>
        <v>-0.90637902578863805</v>
      </c>
      <c r="BC535" s="56"/>
      <c r="BD535" s="56"/>
    </row>
    <row r="536" spans="1:56">
      <c r="A536" s="91">
        <v>535</v>
      </c>
      <c r="B536" s="120">
        <v>0.3666956828878607</v>
      </c>
      <c r="C536" s="120">
        <v>0.35885213464478305</v>
      </c>
      <c r="D536" s="120">
        <v>0.20785972693436761</v>
      </c>
      <c r="E536" s="120">
        <v>8.5269129721905257E-2</v>
      </c>
      <c r="F536" s="120">
        <v>0.47351994720767365</v>
      </c>
      <c r="G536" s="120">
        <v>0.82238355651396455</v>
      </c>
      <c r="H536" s="120">
        <v>1.683386289368638E-2</v>
      </c>
      <c r="I536" s="120">
        <v>0.39247264892868183</v>
      </c>
      <c r="J536" s="120">
        <v>0.98303951146544311</v>
      </c>
      <c r="K536" s="100">
        <v>0.60817494087418589</v>
      </c>
      <c r="L536" s="101"/>
      <c r="M536" s="102">
        <v>535</v>
      </c>
      <c r="N536" s="123">
        <v>-0.34061774916366111</v>
      </c>
      <c r="O536" s="123">
        <v>-0.36152867985729137</v>
      </c>
      <c r="P536" s="123">
        <v>-0.81386995578207844</v>
      </c>
      <c r="Q536" s="123">
        <v>-1.3704763294492166</v>
      </c>
      <c r="R536" s="123">
        <v>-6.6424463170941903E-2</v>
      </c>
      <c r="S536" s="123">
        <v>0.92448686522259427</v>
      </c>
      <c r="T536" s="123">
        <v>-2.1240289150528655</v>
      </c>
      <c r="U536" s="120">
        <v>-0.27288021217336322</v>
      </c>
      <c r="V536" s="120">
        <v>2.1210098078285671</v>
      </c>
      <c r="W536" s="94">
        <v>0.27456544365567487</v>
      </c>
      <c r="X536" s="56"/>
      <c r="Y536" s="95">
        <v>535</v>
      </c>
      <c r="Z536" s="120">
        <f>(幕後結果!$AB$2+幕後結果!$AB$4*幕後結果_最佳化!$N1537)*12/3</f>
        <v>-0.47118442659786447</v>
      </c>
      <c r="AA536" s="120">
        <f>(幕後結果!$AC$2+幕後結果!$AC$4*幕後結果_最佳化!$O1537)*12/3</f>
        <v>0.82352501330379135</v>
      </c>
      <c r="AB536" s="120">
        <f>(幕後結果!$AD$2+幕後結果!$AD$4*幕後結果_最佳化!$P1537)*12/3</f>
        <v>-2.1730534390818383</v>
      </c>
      <c r="AC536" s="120">
        <f>(幕後結果!$AE$2+幕後結果!$AE$4*幕後結果_最佳化!$Q1537)*12/3</f>
        <v>-0.80724724633969036</v>
      </c>
      <c r="AD536" s="120">
        <f>(幕後結果!$AF$2+幕後結果!$AF$4*幕後結果_最佳化!$R1537)*12/3</f>
        <v>-0.86725763769638886</v>
      </c>
      <c r="AE536" s="120">
        <f>(幕後結果!$AG$2+幕後結果!$AG$4*幕後結果_最佳化!$S1537)*12/3</f>
        <v>-0.12483621862986505</v>
      </c>
      <c r="AF536" s="120">
        <f>(幕後結果!$AH$2+幕後結果!$AH$4*幕後結果_最佳化!$T1537)*12/3</f>
        <v>-1.8057679918145935</v>
      </c>
      <c r="AG536" s="120">
        <f>(幕後結果!$AI$2+幕後結果!$AI$4*幕後結果_最佳化!$U1537)*12/3</f>
        <v>-0.46367443486535881</v>
      </c>
      <c r="AH536" s="120">
        <f>(幕後結果!$AJ$2+幕後結果!$AJ$4*幕後結果_最佳化!$V1537)*12/3</f>
        <v>0.81653793432069177</v>
      </c>
      <c r="AI536" s="96">
        <f>(幕後結果!$AK$2+幕後結果!$AK$4*幕後結果_最佳化!$W1537)*12/3</f>
        <v>0.25408014063445372</v>
      </c>
      <c r="AJ536" s="56"/>
      <c r="AK536" s="56"/>
      <c r="AL536" s="56"/>
      <c r="AM536" s="104">
        <v>535</v>
      </c>
      <c r="AN536" s="124">
        <f t="shared" si="105"/>
        <v>8.4873837279480974E-2</v>
      </c>
      <c r="AO536" s="124">
        <f t="shared" si="106"/>
        <v>0.19514062899955861</v>
      </c>
      <c r="AP536" s="124">
        <f t="shared" si="107"/>
        <v>0.13948934309334934</v>
      </c>
      <c r="AQ536" s="124">
        <f t="shared" si="108"/>
        <v>0.11591996771808082</v>
      </c>
      <c r="AR536" s="124">
        <f t="shared" si="109"/>
        <v>6.9317762800356619E-2</v>
      </c>
      <c r="AS536" s="124">
        <f t="shared" si="110"/>
        <v>4.2613847244801724E-2</v>
      </c>
      <c r="AT536" s="124">
        <f t="shared" si="111"/>
        <v>0.17992390570106606</v>
      </c>
      <c r="AU536" s="124">
        <f t="shared" si="112"/>
        <v>9.8362091869727844E-2</v>
      </c>
      <c r="AV536" s="124">
        <f t="shared" si="113"/>
        <v>5.1717342093168944E-2</v>
      </c>
      <c r="AW536" s="124">
        <f t="shared" si="114"/>
        <v>2.2641273200409099E-2</v>
      </c>
      <c r="AX536" s="124">
        <f t="shared" si="115"/>
        <v>1.0000000000000002</v>
      </c>
      <c r="AY536" s="124">
        <f>SUMPRODUCT(AN536:AW536,幕後結果_最佳化!$Z$1005:$AI$1005)</f>
        <v>9.7300875688620073E-2</v>
      </c>
      <c r="AZ536" s="124">
        <f>(SUMPRODUCT(AN536:AW536,MMULT(AN536:AW536,幕後結果!$AB$9:$AK$18)))*252</f>
        <v>8.2643611887682114E-2</v>
      </c>
      <c r="BA536" s="124">
        <f t="shared" si="116"/>
        <v>0.28747801983400767</v>
      </c>
      <c r="BB536" s="119">
        <f t="shared" si="117"/>
        <v>0.18923490470691157</v>
      </c>
      <c r="BC536" s="56"/>
      <c r="BD536" s="56"/>
    </row>
    <row r="537" spans="1:56">
      <c r="A537" s="91">
        <v>536</v>
      </c>
      <c r="B537" s="120">
        <v>0.87671190605029325</v>
      </c>
      <c r="C537" s="120">
        <v>0.74648860035488318</v>
      </c>
      <c r="D537" s="120">
        <v>0.5098509262054689</v>
      </c>
      <c r="E537" s="120">
        <v>0.63798830892269276</v>
      </c>
      <c r="F537" s="120">
        <v>0.35730570370581316</v>
      </c>
      <c r="G537" s="120">
        <v>0.76000689217818596</v>
      </c>
      <c r="H537" s="120">
        <v>0.63627915073328656</v>
      </c>
      <c r="I537" s="120">
        <v>0.20371097694136764</v>
      </c>
      <c r="J537" s="120">
        <v>0.30917304373152832</v>
      </c>
      <c r="K537" s="100">
        <v>0.50268232840696414</v>
      </c>
      <c r="L537" s="101"/>
      <c r="M537" s="102">
        <v>536</v>
      </c>
      <c r="N537" s="123">
        <v>1.1587056478586462</v>
      </c>
      <c r="O537" s="123">
        <v>0.6634806015392638</v>
      </c>
      <c r="P537" s="123">
        <v>2.4695119977170093E-2</v>
      </c>
      <c r="Q537" s="123">
        <v>0.35308678173744162</v>
      </c>
      <c r="R537" s="123">
        <v>-0.36566990234592123</v>
      </c>
      <c r="S537" s="123">
        <v>0.70632473339804036</v>
      </c>
      <c r="T537" s="123">
        <v>0.34853065149622742</v>
      </c>
      <c r="U537" s="120">
        <v>-0.82843895332818596</v>
      </c>
      <c r="V537" s="120">
        <v>-0.49819573615917628</v>
      </c>
      <c r="W537" s="94">
        <v>6.7236508862856008E-3</v>
      </c>
      <c r="X537" s="56"/>
      <c r="Y537" s="95">
        <v>536</v>
      </c>
      <c r="Z537" s="120">
        <f>(幕後結果!$AB$2+幕後結果!$AB$4*幕後結果_最佳化!$N1538)*12/3</f>
        <v>1.3903011320366696</v>
      </c>
      <c r="AA537" s="120">
        <f>(幕後結果!$AC$2+幕後結果!$AC$4*幕後結果_最佳化!$O1538)*12/3</f>
        <v>2.8701716254116003</v>
      </c>
      <c r="AB537" s="120">
        <f>(幕後結果!$AD$2+幕後結果!$AD$4*幕後結果_最佳化!$P1538)*12/3</f>
        <v>0.75456331640901142</v>
      </c>
      <c r="AC537" s="120">
        <f>(幕後結果!$AE$2+幕後結果!$AE$4*幕後結果_最佳化!$Q1538)*12/3</f>
        <v>1.113555513569346</v>
      </c>
      <c r="AD537" s="120">
        <f>(幕後結果!$AF$2+幕後結果!$AF$4*幕後結果_最佳化!$R1538)*12/3</f>
        <v>-0.44897718589987751</v>
      </c>
      <c r="AE537" s="120">
        <f>(幕後結果!$AG$2+幕後結果!$AG$4*幕後結果_最佳化!$S1538)*12/3</f>
        <v>0.34254146418488074</v>
      </c>
      <c r="AF537" s="120">
        <f>(幕後結果!$AH$2+幕後結果!$AH$4*幕後結果_最佳化!$T1538)*12/3</f>
        <v>1.4266771261399842</v>
      </c>
      <c r="AG537" s="120">
        <f>(幕後結果!$AI$2+幕後結果!$AI$4*幕後結果_最佳化!$U1538)*12/3</f>
        <v>-0.57486148794839675</v>
      </c>
      <c r="AH537" s="120">
        <f>(幕後結果!$AJ$2+幕後結果!$AJ$4*幕後結果_最佳化!$V1538)*12/3</f>
        <v>-1.940904466009177</v>
      </c>
      <c r="AI537" s="96">
        <f>(幕後結果!$AK$2+幕後結果!$AK$4*幕後結果_最佳化!$W1538)*12/3</f>
        <v>0.56555945068945068</v>
      </c>
      <c r="AJ537" s="56"/>
      <c r="AK537" s="56"/>
      <c r="AL537" s="56"/>
      <c r="AM537" s="104">
        <v>536</v>
      </c>
      <c r="AN537" s="124">
        <f t="shared" si="105"/>
        <v>6.7682031418035013E-2</v>
      </c>
      <c r="AO537" s="124">
        <f t="shared" si="106"/>
        <v>0.11755577984310209</v>
      </c>
      <c r="AP537" s="124">
        <f t="shared" si="107"/>
        <v>0.14114022195740314</v>
      </c>
      <c r="AQ537" s="124">
        <f t="shared" si="108"/>
        <v>0.15907271549215915</v>
      </c>
      <c r="AR537" s="124">
        <f t="shared" si="109"/>
        <v>4.9057554543248519E-2</v>
      </c>
      <c r="AS537" s="124">
        <f t="shared" si="110"/>
        <v>8.4888046004517367E-2</v>
      </c>
      <c r="AT537" s="124">
        <f t="shared" si="111"/>
        <v>2.0756917522713747E-2</v>
      </c>
      <c r="AU537" s="124">
        <f t="shared" si="112"/>
        <v>0.11941486209472164</v>
      </c>
      <c r="AV537" s="124">
        <f t="shared" si="113"/>
        <v>8.7154664399590437E-2</v>
      </c>
      <c r="AW537" s="124">
        <f t="shared" si="114"/>
        <v>0.15327720672450881</v>
      </c>
      <c r="AX537" s="124">
        <f t="shared" si="115"/>
        <v>1</v>
      </c>
      <c r="AY537" s="124">
        <f>SUMPRODUCT(AN537:AW537,幕後結果_最佳化!$Z$1005:$AI$1005)</f>
        <v>-6.4056590370001609E-2</v>
      </c>
      <c r="AZ537" s="124">
        <f>(SUMPRODUCT(AN537:AW537,MMULT(AN537:AW537,幕後結果!$AB$9:$AK$18)))*252</f>
        <v>6.5041690182650283E-2</v>
      </c>
      <c r="BA537" s="124">
        <f t="shared" si="116"/>
        <v>0.25503272374864033</v>
      </c>
      <c r="BB537" s="119">
        <f t="shared" si="117"/>
        <v>-0.41938379043239082</v>
      </c>
      <c r="BC537" s="56"/>
      <c r="BD537" s="56"/>
    </row>
    <row r="538" spans="1:56">
      <c r="A538" s="91">
        <v>537</v>
      </c>
      <c r="B538" s="120">
        <v>0.62870232553061034</v>
      </c>
      <c r="C538" s="120">
        <v>0.30619213512803833</v>
      </c>
      <c r="D538" s="120">
        <v>0.1545804732622531</v>
      </c>
      <c r="E538" s="120">
        <v>0.47695719850351637</v>
      </c>
      <c r="F538" s="120">
        <v>9.1651550884345623E-2</v>
      </c>
      <c r="G538" s="120">
        <v>0.41728301144148472</v>
      </c>
      <c r="H538" s="120">
        <v>0.6675192089989801</v>
      </c>
      <c r="I538" s="120">
        <v>0.35810251367999157</v>
      </c>
      <c r="J538" s="120">
        <v>9.2284008431911202E-2</v>
      </c>
      <c r="K538" s="100">
        <v>0.59412167322819553</v>
      </c>
      <c r="L538" s="101"/>
      <c r="M538" s="102">
        <v>537</v>
      </c>
      <c r="N538" s="123">
        <v>0.32841837844318339</v>
      </c>
      <c r="O538" s="123">
        <v>-0.50667301134855258</v>
      </c>
      <c r="P538" s="123">
        <v>-1.0169841984202925</v>
      </c>
      <c r="Q538" s="123">
        <v>-5.7791891530242882E-2</v>
      </c>
      <c r="R538" s="123">
        <v>-1.3306533428978888</v>
      </c>
      <c r="S538" s="123">
        <v>-0.2088491221168142</v>
      </c>
      <c r="T538" s="123">
        <v>0.4330732135997053</v>
      </c>
      <c r="U538" s="120">
        <v>-0.36353532817260958</v>
      </c>
      <c r="V538" s="120">
        <v>-1.326820652959819</v>
      </c>
      <c r="W538" s="94">
        <v>0.23816044663835645</v>
      </c>
      <c r="X538" s="56"/>
      <c r="Y538" s="95">
        <v>537</v>
      </c>
      <c r="Z538" s="120">
        <f>(幕後結果!$AB$2+幕後結果!$AB$4*幕後結果_最佳化!$N1539)*12/3</f>
        <v>0.35945764316394219</v>
      </c>
      <c r="AA538" s="120">
        <f>(幕後結果!$AC$2+幕後結果!$AC$4*幕後結果_最佳化!$O1539)*12/3</f>
        <v>1.1145338887674885</v>
      </c>
      <c r="AB538" s="120">
        <f>(幕後結果!$AD$2+幕後結果!$AD$4*幕後結果_最佳化!$P1539)*12/3</f>
        <v>-1.7197617405043519</v>
      </c>
      <c r="AC538" s="120">
        <f>(幕後結果!$AE$2+幕後結果!$AE$4*幕後結果_最佳化!$Q1539)*12/3</f>
        <v>0.54519061115219369</v>
      </c>
      <c r="AD538" s="120">
        <f>(幕後結果!$AF$2+幕後結果!$AF$4*幕後結果_最佳化!$R1539)*12/3</f>
        <v>-1.3296685615617472</v>
      </c>
      <c r="AE538" s="120">
        <f>(幕後結果!$AG$2+幕後結果!$AG$4*幕後結果_最佳化!$S1539)*12/3</f>
        <v>-1.4368855410941901</v>
      </c>
      <c r="AF538" s="120">
        <f>(幕後結果!$AH$2+幕後結果!$AH$4*幕後結果_最佳化!$T1539)*12/3</f>
        <v>0.53852164860868157</v>
      </c>
      <c r="AG538" s="120">
        <f>(幕後結果!$AI$2+幕後結果!$AI$4*幕後結果_最佳化!$U1539)*12/3</f>
        <v>-0.6738470536287452</v>
      </c>
      <c r="AH538" s="120">
        <f>(幕後結果!$AJ$2+幕後結果!$AJ$4*幕後結果_最佳化!$V1539)*12/3</f>
        <v>-4.0638978359491924</v>
      </c>
      <c r="AI538" s="96">
        <f>(幕後結果!$AK$2+幕後結果!$AK$4*幕後結果_最佳化!$W1539)*12/3</f>
        <v>0.2970402462865695</v>
      </c>
      <c r="AJ538" s="56"/>
      <c r="AK538" s="56"/>
      <c r="AL538" s="56"/>
      <c r="AM538" s="104">
        <v>537</v>
      </c>
      <c r="AN538" s="124">
        <f t="shared" si="105"/>
        <v>0.14982055113753526</v>
      </c>
      <c r="AO538" s="124">
        <f t="shared" si="106"/>
        <v>0.19920721152347007</v>
      </c>
      <c r="AP538" s="124">
        <f t="shared" si="107"/>
        <v>7.93718785419395E-3</v>
      </c>
      <c r="AQ538" s="124">
        <f t="shared" si="108"/>
        <v>0.15879165079174792</v>
      </c>
      <c r="AR538" s="124">
        <f t="shared" si="109"/>
        <v>8.4288336165009914E-2</v>
      </c>
      <c r="AS538" s="124">
        <f t="shared" si="110"/>
        <v>2.1139137054656129E-2</v>
      </c>
      <c r="AT538" s="124">
        <f t="shared" si="111"/>
        <v>0.16109941798991928</v>
      </c>
      <c r="AU538" s="124">
        <f t="shared" si="112"/>
        <v>9.6659730490687587E-2</v>
      </c>
      <c r="AV538" s="124">
        <f t="shared" si="113"/>
        <v>0.11696097154816294</v>
      </c>
      <c r="AW538" s="124">
        <f t="shared" si="114"/>
        <v>4.0958054446170065E-3</v>
      </c>
      <c r="AX538" s="124">
        <f t="shared" si="115"/>
        <v>1</v>
      </c>
      <c r="AY538" s="124">
        <f>SUMPRODUCT(AN538:AW538,幕後結果_最佳化!$Z$1005:$AI$1005)</f>
        <v>0.10883719918199233</v>
      </c>
      <c r="AZ538" s="124">
        <f>(SUMPRODUCT(AN538:AW538,MMULT(AN538:AW538,幕後結果!$AB$9:$AK$18)))*252</f>
        <v>7.1093278169174018E-2</v>
      </c>
      <c r="BA538" s="124">
        <f t="shared" si="116"/>
        <v>0.26663322780398924</v>
      </c>
      <c r="BB538" s="119">
        <f t="shared" si="117"/>
        <v>0.24729550673431039</v>
      </c>
      <c r="BC538" s="56"/>
      <c r="BD538" s="56"/>
    </row>
    <row r="539" spans="1:56">
      <c r="A539" s="91">
        <v>538</v>
      </c>
      <c r="B539" s="120">
        <v>0.14706377873781462</v>
      </c>
      <c r="C539" s="120">
        <v>0.26210114476725987</v>
      </c>
      <c r="D539" s="120">
        <v>0.26979620103395829</v>
      </c>
      <c r="E539" s="120">
        <v>0.97084490877527463</v>
      </c>
      <c r="F539" s="120">
        <v>0.98493255603019203</v>
      </c>
      <c r="G539" s="120">
        <v>0.82078202205206896</v>
      </c>
      <c r="H539" s="120">
        <v>0.95137936587507022</v>
      </c>
      <c r="I539" s="120">
        <v>0.96000166491473782</v>
      </c>
      <c r="J539" s="120">
        <v>0.51431436695133215</v>
      </c>
      <c r="K539" s="100">
        <v>0.24926268351362757</v>
      </c>
      <c r="L539" s="101"/>
      <c r="M539" s="102">
        <v>538</v>
      </c>
      <c r="N539" s="123">
        <v>-1.0491098624193611</v>
      </c>
      <c r="O539" s="123">
        <v>-0.63688110769451423</v>
      </c>
      <c r="P539" s="123">
        <v>-0.61342947442737117</v>
      </c>
      <c r="Q539" s="123">
        <v>1.8933587101068408</v>
      </c>
      <c r="R539" s="123">
        <v>2.1683128954839717</v>
      </c>
      <c r="S539" s="123">
        <v>0.91834943158387972</v>
      </c>
      <c r="T539" s="123">
        <v>1.6583776331530731</v>
      </c>
      <c r="U539" s="120">
        <v>1.7507053920132065</v>
      </c>
      <c r="V539" s="120">
        <v>3.5888499416665519E-2</v>
      </c>
      <c r="W539" s="94">
        <v>-0.67681180523969553</v>
      </c>
      <c r="X539" s="56"/>
      <c r="Y539" s="95">
        <v>538</v>
      </c>
      <c r="Z539" s="120">
        <f>(幕後結果!$AB$2+幕後結果!$AB$4*幕後結果_最佳化!$N1540)*12/3</f>
        <v>-1.350813091001563</v>
      </c>
      <c r="AA539" s="120">
        <f>(幕後結果!$AC$2+幕後結果!$AC$4*幕後結果_最佳化!$O1540)*12/3</f>
        <v>7.2249872554839056E-2</v>
      </c>
      <c r="AB539" s="120">
        <f>(幕後結果!$AD$2+幕後結果!$AD$4*幕後結果_最佳化!$P1540)*12/3</f>
        <v>-2.8458658644673029</v>
      </c>
      <c r="AC539" s="120">
        <f>(幕後結果!$AE$2+幕後結果!$AE$4*幕後結果_最佳化!$Q1540)*12/3</f>
        <v>1.8191553603206885</v>
      </c>
      <c r="AD539" s="120">
        <f>(幕後結果!$AF$2+幕後結果!$AF$4*幕後結果_最佳化!$R1540)*12/3</f>
        <v>1.0220702147185097</v>
      </c>
      <c r="AE539" s="120">
        <f>(幕後結果!$AG$2+幕後結果!$AG$4*幕後結果_最佳化!$S1540)*12/3</f>
        <v>-0.16824338771790581</v>
      </c>
      <c r="AF539" s="120">
        <f>(幕後結果!$AH$2+幕後結果!$AH$4*幕後結果_最佳化!$T1540)*12/3</f>
        <v>2.325034171830259</v>
      </c>
      <c r="AG539" s="120">
        <f>(幕後結果!$AI$2+幕後結果!$AI$4*幕後結果_最佳化!$U1540)*12/3</f>
        <v>0.79178553556721443</v>
      </c>
      <c r="AH539" s="120">
        <f>(幕後結果!$AJ$2+幕後結果!$AJ$4*幕後結果_最佳化!$V1540)*12/3</f>
        <v>-0.69778338797758943</v>
      </c>
      <c r="AI539" s="96">
        <f>(幕後結果!$AK$2+幕後結果!$AK$4*幕後結果_最佳化!$W1540)*12/3</f>
        <v>1.2752152623613404</v>
      </c>
      <c r="AJ539" s="56"/>
      <c r="AK539" s="56"/>
      <c r="AL539" s="56"/>
      <c r="AM539" s="104">
        <v>538</v>
      </c>
      <c r="AN539" s="124">
        <f t="shared" si="105"/>
        <v>8.6417962320619157E-2</v>
      </c>
      <c r="AO539" s="124">
        <f t="shared" si="106"/>
        <v>5.9016070834159495E-2</v>
      </c>
      <c r="AP539" s="124">
        <f t="shared" si="107"/>
        <v>8.4457642605892683E-2</v>
      </c>
      <c r="AQ539" s="124">
        <f t="shared" si="108"/>
        <v>0.22629485482211376</v>
      </c>
      <c r="AR539" s="124">
        <f t="shared" si="109"/>
        <v>0.11350406467176367</v>
      </c>
      <c r="AS539" s="124">
        <f t="shared" si="110"/>
        <v>6.5749813047495581E-2</v>
      </c>
      <c r="AT539" s="124">
        <f t="shared" si="111"/>
        <v>1.7288475494690869E-2</v>
      </c>
      <c r="AU539" s="124">
        <f t="shared" si="112"/>
        <v>0.1672583529011322</v>
      </c>
      <c r="AV539" s="124">
        <f t="shared" si="113"/>
        <v>0.10616599553805814</v>
      </c>
      <c r="AW539" s="124">
        <f t="shared" si="114"/>
        <v>7.3846767764074686E-2</v>
      </c>
      <c r="AX539" s="124">
        <f t="shared" si="115"/>
        <v>1.0000000000000004</v>
      </c>
      <c r="AY539" s="124">
        <f>SUMPRODUCT(AN539:AW539,幕後結果_最佳化!$Z$1005:$AI$1005)</f>
        <v>-0.18163122942219456</v>
      </c>
      <c r="AZ539" s="124">
        <f>(SUMPRODUCT(AN539:AW539,MMULT(AN539:AW539,幕後結果!$AB$9:$AK$18)))*252</f>
        <v>5.465553854979624E-2</v>
      </c>
      <c r="BA539" s="124">
        <f t="shared" si="116"/>
        <v>0.23378524023084998</v>
      </c>
      <c r="BB539" s="119">
        <f t="shared" si="117"/>
        <v>-0.96041661655150856</v>
      </c>
      <c r="BC539" s="56"/>
      <c r="BD539" s="56"/>
    </row>
    <row r="540" spans="1:56">
      <c r="A540" s="91">
        <v>539</v>
      </c>
      <c r="B540" s="120">
        <v>0.85811524589310872</v>
      </c>
      <c r="C540" s="120">
        <v>0.95662185279792111</v>
      </c>
      <c r="D540" s="120">
        <v>0.29341923778772516</v>
      </c>
      <c r="E540" s="120">
        <v>0.30455961110030105</v>
      </c>
      <c r="F540" s="120">
        <v>7.2912044920075969E-2</v>
      </c>
      <c r="G540" s="120">
        <v>0.64993691474370863</v>
      </c>
      <c r="H540" s="120">
        <v>0.13775070301042724</v>
      </c>
      <c r="I540" s="120">
        <v>0.70821857195668336</v>
      </c>
      <c r="J540" s="120">
        <v>0.51935631340588695</v>
      </c>
      <c r="K540" s="100">
        <v>0.25904220901469222</v>
      </c>
      <c r="L540" s="101"/>
      <c r="M540" s="102">
        <v>539</v>
      </c>
      <c r="N540" s="123">
        <v>1.0718898532556556</v>
      </c>
      <c r="O540" s="123">
        <v>1.7127622133657168</v>
      </c>
      <c r="P540" s="123">
        <v>-0.54342317111769367</v>
      </c>
      <c r="Q540" s="123">
        <v>-0.51133111327480418</v>
      </c>
      <c r="R540" s="123">
        <v>-1.4544409638113918</v>
      </c>
      <c r="S540" s="123">
        <v>0.3851501549707087</v>
      </c>
      <c r="T540" s="123">
        <v>-1.0904808009127651</v>
      </c>
      <c r="U540" s="120">
        <v>0.54818794879954114</v>
      </c>
      <c r="V540" s="120">
        <v>4.8538134649650573E-2</v>
      </c>
      <c r="W540" s="94">
        <v>-0.64630103453358223</v>
      </c>
      <c r="X540" s="56"/>
      <c r="Y540" s="95">
        <v>539</v>
      </c>
      <c r="Z540" s="120">
        <f>(幕後結果!$AB$2+幕後結果!$AB$4*幕後結果_最佳化!$N1541)*12/3</f>
        <v>1.2825149477912938</v>
      </c>
      <c r="AA540" s="120">
        <f>(幕後結果!$AC$2+幕後結果!$AC$4*幕後結果_最佳化!$O1541)*12/3</f>
        <v>3.8965945550346781</v>
      </c>
      <c r="AB540" s="120">
        <f>(幕後結果!$AD$2+幕後結果!$AD$4*幕後結果_最佳化!$P1541)*12/3</f>
        <v>0.50010908811782917</v>
      </c>
      <c r="AC540" s="120">
        <f>(幕後結果!$AE$2+幕後結果!$AE$4*幕後結果_最佳化!$Q1541)*12/3</f>
        <v>0.34390697837745626</v>
      </c>
      <c r="AD540" s="120">
        <f>(幕後結果!$AF$2+幕後結果!$AF$4*幕後結果_最佳化!$R1541)*12/3</f>
        <v>-1.1646883683928211</v>
      </c>
      <c r="AE540" s="120">
        <f>(幕後結果!$AG$2+幕後結果!$AG$4*幕後結果_最佳化!$S1541)*12/3</f>
        <v>-0.13622143008941323</v>
      </c>
      <c r="AF540" s="120">
        <f>(幕後結果!$AH$2+幕後結果!$AH$4*幕後結果_最佳化!$T1541)*12/3</f>
        <v>-8.4771687669629781E-2</v>
      </c>
      <c r="AG540" s="120">
        <f>(幕後結果!$AI$2+幕後結果!$AI$4*幕後結果_最佳化!$U1541)*12/3</f>
        <v>-0.18730538318348081</v>
      </c>
      <c r="AH540" s="120">
        <f>(幕後結果!$AJ$2+幕後結果!$AJ$4*幕後結果_最佳化!$V1541)*12/3</f>
        <v>-2.0495767406876428</v>
      </c>
      <c r="AI540" s="96">
        <f>(幕後結果!$AK$2+幕後結果!$AK$4*幕後結果_最佳化!$W1541)*12/3</f>
        <v>0.31130775440822672</v>
      </c>
      <c r="AJ540" s="56"/>
      <c r="AK540" s="56"/>
      <c r="AL540" s="56"/>
      <c r="AM540" s="104">
        <v>539</v>
      </c>
      <c r="AN540" s="124">
        <f t="shared" si="105"/>
        <v>0.12889348931181843</v>
      </c>
      <c r="AO540" s="124">
        <f t="shared" si="106"/>
        <v>0.10119955549355406</v>
      </c>
      <c r="AP540" s="124">
        <f t="shared" si="107"/>
        <v>2.0931588234103824E-2</v>
      </c>
      <c r="AQ540" s="124">
        <f t="shared" si="108"/>
        <v>0.10021654804735079</v>
      </c>
      <c r="AR540" s="124">
        <f t="shared" si="109"/>
        <v>0.1292109749313223</v>
      </c>
      <c r="AS540" s="124">
        <f t="shared" si="110"/>
        <v>5.7040650679846441E-2</v>
      </c>
      <c r="AT540" s="124">
        <f t="shared" si="111"/>
        <v>0.10843218694457098</v>
      </c>
      <c r="AU540" s="124">
        <f t="shared" si="112"/>
        <v>0.16642643286468686</v>
      </c>
      <c r="AV540" s="124">
        <f t="shared" si="113"/>
        <v>0.16621755214741471</v>
      </c>
      <c r="AW540" s="124">
        <f t="shared" si="114"/>
        <v>2.1431021345331657E-2</v>
      </c>
      <c r="AX540" s="124">
        <f t="shared" si="115"/>
        <v>1</v>
      </c>
      <c r="AY540" s="124">
        <f>SUMPRODUCT(AN540:AW540,幕後結果_最佳化!$Z$1005:$AI$1005)</f>
        <v>-0.2248426754287956</v>
      </c>
      <c r="AZ540" s="124">
        <f>(SUMPRODUCT(AN540:AW540,MMULT(AN540:AW540,幕後結果!$AB$9:$AK$18)))*252</f>
        <v>5.9875503686399836E-2</v>
      </c>
      <c r="BA540" s="124">
        <f t="shared" si="116"/>
        <v>0.2446947152808982</v>
      </c>
      <c r="BB540" s="119">
        <f t="shared" si="117"/>
        <v>-1.0941906739646559</v>
      </c>
      <c r="BC540" s="56"/>
      <c r="BD540" s="56"/>
    </row>
    <row r="541" spans="1:56">
      <c r="A541" s="91">
        <v>540</v>
      </c>
      <c r="B541" s="120">
        <v>0.95634019488935262</v>
      </c>
      <c r="C541" s="120">
        <v>0.52180138219245231</v>
      </c>
      <c r="D541" s="120">
        <v>6.8706654315255467E-2</v>
      </c>
      <c r="E541" s="120">
        <v>0.29142977989029539</v>
      </c>
      <c r="F541" s="120">
        <v>0.34155605062604666</v>
      </c>
      <c r="G541" s="120">
        <v>0.70481604524360053</v>
      </c>
      <c r="H541" s="120">
        <v>0.1295820584338323</v>
      </c>
      <c r="I541" s="120">
        <v>0.98530706802216472</v>
      </c>
      <c r="J541" s="120">
        <v>0.35200852240254199</v>
      </c>
      <c r="K541" s="100">
        <v>0.26486156175750741</v>
      </c>
      <c r="L541" s="101"/>
      <c r="M541" s="102">
        <v>540</v>
      </c>
      <c r="N541" s="123">
        <v>1.7097094725812692</v>
      </c>
      <c r="O541" s="123">
        <v>5.4675189605572078E-2</v>
      </c>
      <c r="P541" s="123">
        <v>-1.4854928779828231</v>
      </c>
      <c r="Q541" s="123">
        <v>-0.54921259808166134</v>
      </c>
      <c r="R541" s="123">
        <v>-0.4082200884110927</v>
      </c>
      <c r="S541" s="123">
        <v>0.53830295804901507</v>
      </c>
      <c r="T541" s="123">
        <v>-1.1283689935644001</v>
      </c>
      <c r="U541" s="120">
        <v>2.1782710392169298</v>
      </c>
      <c r="V541" s="120">
        <v>-0.3799035058714697</v>
      </c>
      <c r="W541" s="94">
        <v>-0.62842872656333293</v>
      </c>
      <c r="X541" s="56"/>
      <c r="Y541" s="95">
        <v>540</v>
      </c>
      <c r="Z541" s="120">
        <f>(幕後結果!$AB$2+幕後結果!$AB$4*幕後結果_最佳化!$N1542)*12/3</f>
        <v>2.074400149307122</v>
      </c>
      <c r="AA541" s="120">
        <f>(幕後結果!$AC$2+幕後結果!$AC$4*幕後結果_最佳化!$O1542)*12/3</f>
        <v>2.6045536505485458</v>
      </c>
      <c r="AB541" s="120">
        <f>(幕後結果!$AD$2+幕後結果!$AD$4*幕後結果_最佳化!$P1542)*12/3</f>
        <v>-0.47919582535762079</v>
      </c>
      <c r="AC541" s="120">
        <f>(幕後結果!$AE$2+幕後結果!$AE$4*幕後結果_最佳化!$Q1542)*12/3</f>
        <v>0.54316794438789229</v>
      </c>
      <c r="AD541" s="120">
        <f>(幕後結果!$AF$2+幕後結果!$AF$4*幕後結果_最佳化!$R1542)*12/3</f>
        <v>-0.65970117851924848</v>
      </c>
      <c r="AE541" s="120">
        <f>(幕後結果!$AG$2+幕後結果!$AG$4*幕後結果_最佳化!$S1542)*12/3</f>
        <v>0.11074978148200132</v>
      </c>
      <c r="AF541" s="120">
        <f>(幕後結果!$AH$2+幕後結果!$AH$4*幕後結果_最佳化!$T1542)*12/3</f>
        <v>-0.21579130607055017</v>
      </c>
      <c r="AG541" s="120">
        <f>(幕後結果!$AI$2+幕後結果!$AI$4*幕後結果_最佳化!$U1542)*12/3</f>
        <v>0.46516170752617403</v>
      </c>
      <c r="AH541" s="120">
        <f>(幕後結果!$AJ$2+幕後結果!$AJ$4*幕後結果_最佳化!$V1542)*12/3</f>
        <v>-1.7820272826158785</v>
      </c>
      <c r="AI541" s="96">
        <f>(幕後結果!$AK$2+幕後結果!$AK$4*幕後結果_最佳化!$W1542)*12/3</f>
        <v>0.64445905729370068</v>
      </c>
      <c r="AJ541" s="56"/>
      <c r="AK541" s="56"/>
      <c r="AL541" s="56"/>
      <c r="AM541" s="104">
        <v>540</v>
      </c>
      <c r="AN541" s="124">
        <f t="shared" si="105"/>
        <v>0.20090660774862817</v>
      </c>
      <c r="AO541" s="124">
        <f t="shared" si="106"/>
        <v>0.12747099046221388</v>
      </c>
      <c r="AP541" s="124">
        <f t="shared" si="107"/>
        <v>0.14236847648520901</v>
      </c>
      <c r="AQ541" s="124">
        <f t="shared" si="108"/>
        <v>0.12249716896299993</v>
      </c>
      <c r="AR541" s="124">
        <f t="shared" si="109"/>
        <v>1.8922812614607844E-2</v>
      </c>
      <c r="AS541" s="124">
        <f t="shared" si="110"/>
        <v>8.3310728422585814E-2</v>
      </c>
      <c r="AT541" s="124">
        <f t="shared" si="111"/>
        <v>4.2462669279544223E-2</v>
      </c>
      <c r="AU541" s="124">
        <f t="shared" si="112"/>
        <v>0.15807136747898512</v>
      </c>
      <c r="AV541" s="124">
        <f t="shared" si="113"/>
        <v>9.8565895976031298E-2</v>
      </c>
      <c r="AW541" s="124">
        <f t="shared" si="114"/>
        <v>5.4232825691947432E-3</v>
      </c>
      <c r="AX541" s="124">
        <f t="shared" si="115"/>
        <v>1</v>
      </c>
      <c r="AY541" s="124">
        <f>SUMPRODUCT(AN541:AW541,幕後結果_最佳化!$Z$1005:$AI$1005)</f>
        <v>-0.1833136311407611</v>
      </c>
      <c r="AZ541" s="124">
        <f>(SUMPRODUCT(AN541:AW541,MMULT(AN541:AW541,幕後結果!$AB$9:$AK$18)))*252</f>
        <v>8.9958057814257891E-2</v>
      </c>
      <c r="BA541" s="124">
        <f t="shared" si="116"/>
        <v>0.29993008821099942</v>
      </c>
      <c r="BB541" s="119">
        <f t="shared" si="117"/>
        <v>-0.75422120031392403</v>
      </c>
      <c r="BC541" s="56"/>
      <c r="BD541" s="56"/>
    </row>
    <row r="542" spans="1:56">
      <c r="A542" s="91">
        <v>541</v>
      </c>
      <c r="B542" s="120">
        <v>0.73631756774372104</v>
      </c>
      <c r="C542" s="120">
        <v>0.84302393421479516</v>
      </c>
      <c r="D542" s="120">
        <v>0.13763143768030983</v>
      </c>
      <c r="E542" s="120">
        <v>0.84342051285603259</v>
      </c>
      <c r="F542" s="120">
        <v>0.971226102473145</v>
      </c>
      <c r="G542" s="120">
        <v>0.79611444227129824</v>
      </c>
      <c r="H542" s="120">
        <v>0.46356475033375033</v>
      </c>
      <c r="I542" s="120">
        <v>0.12420850823849316</v>
      </c>
      <c r="J542" s="120">
        <v>0.18572001542337047</v>
      </c>
      <c r="K542" s="100">
        <v>0.89233793523606875</v>
      </c>
      <c r="L542" s="101"/>
      <c r="M542" s="102">
        <v>541</v>
      </c>
      <c r="N542" s="123">
        <v>0.63203368774320345</v>
      </c>
      <c r="O542" s="123">
        <v>1.0069638811259431</v>
      </c>
      <c r="P542" s="123">
        <v>-1.0910227428781545</v>
      </c>
      <c r="Q542" s="123">
        <v>1.0086157011815455</v>
      </c>
      <c r="R542" s="123">
        <v>1.8991268846973806</v>
      </c>
      <c r="S542" s="123">
        <v>0.82782234974578472</v>
      </c>
      <c r="T542" s="123">
        <v>-9.1456963944119549E-2</v>
      </c>
      <c r="U542" s="120">
        <v>-1.1542028449844448</v>
      </c>
      <c r="V542" s="120">
        <v>-0.89377921742376198</v>
      </c>
      <c r="W542" s="94">
        <v>1.2390577028912375</v>
      </c>
      <c r="X542" s="56"/>
      <c r="Y542" s="95">
        <v>541</v>
      </c>
      <c r="Z542" s="120">
        <f>(幕後結果!$AB$2+幕後結果!$AB$4*幕後結果_最佳化!$N1543)*12/3</f>
        <v>0.73641135092625498</v>
      </c>
      <c r="AA542" s="120">
        <f>(幕後結果!$AC$2+幕後結果!$AC$4*幕後結果_最佳化!$O1543)*12/3</f>
        <v>2.8778156975333791</v>
      </c>
      <c r="AB542" s="120">
        <f>(幕後結果!$AD$2+幕後結果!$AD$4*幕後結果_最佳化!$P1543)*12/3</f>
        <v>-0.84178521876377577</v>
      </c>
      <c r="AC542" s="120">
        <f>(幕後結果!$AE$2+幕後結果!$AE$4*幕後結果_最佳化!$Q1543)*12/3</f>
        <v>1.5573263871336369</v>
      </c>
      <c r="AD542" s="120">
        <f>(幕後結果!$AF$2+幕後結果!$AF$4*幕後結果_最佳化!$R1543)*12/3</f>
        <v>1.045930044342984</v>
      </c>
      <c r="AE542" s="120">
        <f>(幕後結果!$AG$2+幕後結果!$AG$4*幕後結果_最佳化!$S1543)*12/3</f>
        <v>0.56262039765432892</v>
      </c>
      <c r="AF542" s="120">
        <f>(幕後結果!$AH$2+幕後結果!$AH$4*幕後結果_最佳化!$T1543)*12/3</f>
        <v>1.3052698366981663</v>
      </c>
      <c r="AG542" s="120">
        <f>(幕後結果!$AI$2+幕後結果!$AI$4*幕後結果_最佳化!$U1543)*12/3</f>
        <v>-0.33814502385548262</v>
      </c>
      <c r="AH542" s="120">
        <f>(幕後結果!$AJ$2+幕後結果!$AJ$4*幕後結果_最佳化!$V1543)*12/3</f>
        <v>-2.3837053139052466</v>
      </c>
      <c r="AI542" s="96">
        <f>(幕後結果!$AK$2+幕後結果!$AK$4*幕後結果_最佳化!$W1543)*12/3</f>
        <v>1.3725440284424792</v>
      </c>
      <c r="AJ542" s="56"/>
      <c r="AK542" s="56"/>
      <c r="AL542" s="56"/>
      <c r="AM542" s="104">
        <v>541</v>
      </c>
      <c r="AN542" s="124">
        <f t="shared" si="105"/>
        <v>0.17140538474173295</v>
      </c>
      <c r="AO542" s="124">
        <f t="shared" si="106"/>
        <v>8.1127881635623872E-2</v>
      </c>
      <c r="AP542" s="124">
        <f t="shared" si="107"/>
        <v>0.10231119496629372</v>
      </c>
      <c r="AQ542" s="124">
        <f t="shared" si="108"/>
        <v>7.2728681702858141E-3</v>
      </c>
      <c r="AR542" s="124">
        <f t="shared" si="109"/>
        <v>7.3284786760704559E-2</v>
      </c>
      <c r="AS542" s="124">
        <f t="shared" si="110"/>
        <v>0.12365437475635035</v>
      </c>
      <c r="AT542" s="124">
        <f t="shared" si="111"/>
        <v>0.12923804675637995</v>
      </c>
      <c r="AU542" s="124">
        <f t="shared" si="112"/>
        <v>0.19113016401641411</v>
      </c>
      <c r="AV542" s="124">
        <f t="shared" si="113"/>
        <v>5.5674605372810285E-2</v>
      </c>
      <c r="AW542" s="124">
        <f t="shared" si="114"/>
        <v>6.490069282340459E-2</v>
      </c>
      <c r="AX542" s="124">
        <f t="shared" si="115"/>
        <v>1.0000000000000002</v>
      </c>
      <c r="AY542" s="124">
        <f>SUMPRODUCT(AN542:AW542,幕後結果_最佳化!$Z$1005:$AI$1005)</f>
        <v>-0.18446107461961431</v>
      </c>
      <c r="AZ542" s="124">
        <f>(SUMPRODUCT(AN542:AW542,MMULT(AN542:AW542,幕後結果!$AB$9:$AK$18)))*252</f>
        <v>6.8042604744984803E-2</v>
      </c>
      <c r="BA542" s="124">
        <f t="shared" si="116"/>
        <v>0.26084977428586131</v>
      </c>
      <c r="BB542" s="119">
        <f t="shared" si="117"/>
        <v>-0.87161691146587972</v>
      </c>
      <c r="BC542" s="56"/>
      <c r="BD542" s="56"/>
    </row>
    <row r="543" spans="1:56">
      <c r="A543" s="91">
        <v>542</v>
      </c>
      <c r="B543" s="120">
        <v>0.71531774944003002</v>
      </c>
      <c r="C543" s="120">
        <v>0.25609018112455773</v>
      </c>
      <c r="D543" s="120">
        <v>0.57125920148187204</v>
      </c>
      <c r="E543" s="120">
        <v>0.19758031638514395</v>
      </c>
      <c r="F543" s="120">
        <v>0.47183416348430174</v>
      </c>
      <c r="G543" s="120">
        <v>0.29091061781957506</v>
      </c>
      <c r="H543" s="120">
        <v>9.7742015473116783E-2</v>
      </c>
      <c r="I543" s="120">
        <v>0.9841830784116854</v>
      </c>
      <c r="J543" s="120">
        <v>0.58647811930327154</v>
      </c>
      <c r="K543" s="100">
        <v>3.6332949213691679E-2</v>
      </c>
      <c r="L543" s="101"/>
      <c r="M543" s="102">
        <v>542</v>
      </c>
      <c r="N543" s="123">
        <v>0.56898767946379569</v>
      </c>
      <c r="O543" s="123">
        <v>-0.65544643622943921</v>
      </c>
      <c r="P543" s="123">
        <v>0.17958090439686389</v>
      </c>
      <c r="Q543" s="123">
        <v>-0.85029583290879573</v>
      </c>
      <c r="R543" s="123">
        <v>-7.0660037232428169E-2</v>
      </c>
      <c r="S543" s="123">
        <v>-0.55072641263351885</v>
      </c>
      <c r="T543" s="123">
        <v>-1.2945253149065388</v>
      </c>
      <c r="U543" s="120">
        <v>2.1490070237320733</v>
      </c>
      <c r="V543" s="120">
        <v>0.21849460496865289</v>
      </c>
      <c r="W543" s="94">
        <v>-1.7949234420940601</v>
      </c>
      <c r="X543" s="56"/>
      <c r="Y543" s="95">
        <v>542</v>
      </c>
      <c r="Z543" s="120">
        <f>(幕後結果!$AB$2+幕後結果!$AB$4*幕後結果_最佳化!$N1544)*12/3</f>
        <v>0.6581365543248352</v>
      </c>
      <c r="AA543" s="120">
        <f>(幕後結果!$AC$2+幕後結果!$AC$4*幕後結果_最佳化!$O1544)*12/3</f>
        <v>1.1194284647436183</v>
      </c>
      <c r="AB543" s="120">
        <f>(幕後結果!$AD$2+幕後結果!$AD$4*幕後結果_最佳化!$P1544)*12/3</f>
        <v>-0.26868266919511452</v>
      </c>
      <c r="AC543" s="120">
        <f>(幕後結果!$AE$2+幕後結果!$AE$4*幕後結果_最佳化!$Q1544)*12/3</f>
        <v>-0.10791843147908442</v>
      </c>
      <c r="AD543" s="120">
        <f>(幕後結果!$AF$2+幕後結果!$AF$4*幕後結果_最佳化!$R1544)*12/3</f>
        <v>-0.71497863360369818</v>
      </c>
      <c r="AE543" s="120">
        <f>(幕後結果!$AG$2+幕後結果!$AG$4*幕後結果_最佳化!$S1544)*12/3</f>
        <v>-1.2018520584605317</v>
      </c>
      <c r="AF543" s="120">
        <f>(幕後結果!$AH$2+幕後結果!$AH$4*幕後結果_最佳化!$T1544)*12/3</f>
        <v>-0.97706340735447184</v>
      </c>
      <c r="AG543" s="120">
        <f>(幕後結果!$AI$2+幕後結果!$AI$4*幕後結果_最佳化!$U1544)*12/3</f>
        <v>0.39070590694637941</v>
      </c>
      <c r="AH543" s="120">
        <f>(幕後結果!$AJ$2+幕後結果!$AJ$4*幕後結果_最佳化!$V1544)*12/3</f>
        <v>-0.98611987415098612</v>
      </c>
      <c r="AI543" s="96">
        <f>(幕後結果!$AK$2+幕後結果!$AK$4*幕後結果_最佳化!$W1544)*12/3</f>
        <v>0.15753542035785711</v>
      </c>
      <c r="AJ543" s="56"/>
      <c r="AK543" s="56"/>
      <c r="AL543" s="56"/>
      <c r="AM543" s="104">
        <v>542</v>
      </c>
      <c r="AN543" s="124">
        <f t="shared" si="105"/>
        <v>0.10640420749877325</v>
      </c>
      <c r="AO543" s="124">
        <f t="shared" si="106"/>
        <v>0.17593539105998326</v>
      </c>
      <c r="AP543" s="124">
        <f t="shared" si="107"/>
        <v>0.15466344233064017</v>
      </c>
      <c r="AQ543" s="124">
        <f t="shared" si="108"/>
        <v>0.16520638919205183</v>
      </c>
      <c r="AR543" s="124">
        <f t="shared" si="109"/>
        <v>0.12907455613575322</v>
      </c>
      <c r="AS543" s="124">
        <f t="shared" si="110"/>
        <v>2.9839473430976829E-2</v>
      </c>
      <c r="AT543" s="124">
        <f t="shared" si="111"/>
        <v>7.4727199474426978E-2</v>
      </c>
      <c r="AU543" s="124">
        <f t="shared" si="112"/>
        <v>2.924411147818759E-2</v>
      </c>
      <c r="AV543" s="124">
        <f t="shared" si="113"/>
        <v>3.8798667071854726E-2</v>
      </c>
      <c r="AW543" s="124">
        <f t="shared" si="114"/>
        <v>9.6106562327352235E-2</v>
      </c>
      <c r="AX543" s="124">
        <f t="shared" si="115"/>
        <v>1</v>
      </c>
      <c r="AY543" s="124">
        <f>SUMPRODUCT(AN543:AW543,幕後結果_最佳化!$Z$1005:$AI$1005)</f>
        <v>0.10535849555730316</v>
      </c>
      <c r="AZ543" s="124">
        <f>(SUMPRODUCT(AN543:AW543,MMULT(AN543:AW543,幕後結果!$AB$9:$AK$18)))*252</f>
        <v>8.1353037865359926E-2</v>
      </c>
      <c r="BA543" s="124">
        <f t="shared" si="116"/>
        <v>0.28522453938144932</v>
      </c>
      <c r="BB543" s="119">
        <f t="shared" si="117"/>
        <v>0.21898009088822948</v>
      </c>
      <c r="BC543" s="56"/>
      <c r="BD543" s="56"/>
    </row>
    <row r="544" spans="1:56">
      <c r="A544" s="91">
        <v>543</v>
      </c>
      <c r="B544" s="120">
        <v>0.7533347776551127</v>
      </c>
      <c r="C544" s="120">
        <v>3.1145807346419696E-2</v>
      </c>
      <c r="D544" s="120">
        <v>0.32344477233653279</v>
      </c>
      <c r="E544" s="120">
        <v>0.83304616843837431</v>
      </c>
      <c r="F544" s="120">
        <v>0.15153974703160866</v>
      </c>
      <c r="G544" s="120">
        <v>0.94430685565143913</v>
      </c>
      <c r="H544" s="120">
        <v>0.65203460398796298</v>
      </c>
      <c r="I544" s="120">
        <v>0.36858133042611163</v>
      </c>
      <c r="J544" s="120">
        <v>6.0808301826163591E-2</v>
      </c>
      <c r="K544" s="100">
        <v>7.1497260994365819E-2</v>
      </c>
      <c r="L544" s="101"/>
      <c r="M544" s="102">
        <v>543</v>
      </c>
      <c r="N544" s="123">
        <v>0.68502135620833904</v>
      </c>
      <c r="O544" s="123">
        <v>-1.8642143092720111</v>
      </c>
      <c r="P544" s="123">
        <v>-0.45808754784352845</v>
      </c>
      <c r="Q544" s="123">
        <v>0.96627285949234609</v>
      </c>
      <c r="R544" s="123">
        <v>-1.0298519831373569</v>
      </c>
      <c r="S544" s="123">
        <v>1.5919929497530991</v>
      </c>
      <c r="T544" s="123">
        <v>0.39081932160209309</v>
      </c>
      <c r="U544" s="120">
        <v>-0.33561307775774374</v>
      </c>
      <c r="V544" s="120">
        <v>-1.5480236455337355</v>
      </c>
      <c r="W544" s="94">
        <v>-1.4647302734038823</v>
      </c>
      <c r="X544" s="56"/>
      <c r="Y544" s="95">
        <v>543</v>
      </c>
      <c r="Z544" s="120">
        <f>(幕後結果!$AB$2+幕後結果!$AB$4*幕後結果_最佳化!$N1545)*12/3</f>
        <v>0.80219821173924399</v>
      </c>
      <c r="AA544" s="120">
        <f>(幕後結果!$AC$2+幕後結果!$AC$4*幕後結果_最佳化!$O1545)*12/3</f>
        <v>-5.2447385483091136E-2</v>
      </c>
      <c r="AB544" s="120">
        <f>(幕後結果!$AD$2+幕後結果!$AD$4*幕後結果_最佳化!$P1545)*12/3</f>
        <v>-1.3097804798214163</v>
      </c>
      <c r="AC544" s="120">
        <f>(幕後結果!$AE$2+幕後結果!$AE$4*幕後結果_最佳化!$Q1545)*12/3</f>
        <v>1.5376632043299807</v>
      </c>
      <c r="AD544" s="120">
        <f>(幕後結果!$AF$2+幕後結果!$AF$4*幕後結果_最佳化!$R1545)*12/3</f>
        <v>-1.0703762464126652</v>
      </c>
      <c r="AE544" s="120">
        <f>(幕後結果!$AG$2+幕後結果!$AG$4*幕後結果_最佳化!$S1545)*12/3</f>
        <v>0.44880817974702247</v>
      </c>
      <c r="AF544" s="120">
        <f>(幕後結果!$AH$2+幕後結果!$AH$4*幕後結果_最佳化!$T1545)*12/3</f>
        <v>1.0890461842664938</v>
      </c>
      <c r="AG544" s="120">
        <f>(幕後結果!$AI$2+幕後結果!$AI$4*幕後結果_最佳化!$U1545)*12/3</f>
        <v>-0.47698385953621941</v>
      </c>
      <c r="AH544" s="120">
        <f>(幕後結果!$AJ$2+幕後結果!$AJ$4*幕後結果_最佳化!$V1545)*12/3</f>
        <v>-3.0916427326033591</v>
      </c>
      <c r="AI544" s="96">
        <f>(幕後結果!$AK$2+幕後結果!$AK$4*幕後結果_最佳化!$W1545)*12/3</f>
        <v>-0.48971383785660416</v>
      </c>
      <c r="AJ544" s="56"/>
      <c r="AK544" s="56"/>
      <c r="AL544" s="56"/>
      <c r="AM544" s="104">
        <v>543</v>
      </c>
      <c r="AN544" s="124">
        <f t="shared" si="105"/>
        <v>0.14360959666553763</v>
      </c>
      <c r="AO544" s="124">
        <f t="shared" si="106"/>
        <v>6.2279053646581595E-2</v>
      </c>
      <c r="AP544" s="124">
        <f t="shared" si="107"/>
        <v>7.3200942505206007E-2</v>
      </c>
      <c r="AQ544" s="124">
        <f t="shared" si="108"/>
        <v>0.10536801841311685</v>
      </c>
      <c r="AR544" s="124">
        <f t="shared" si="109"/>
        <v>0.14219112507036466</v>
      </c>
      <c r="AS544" s="124">
        <f t="shared" si="110"/>
        <v>6.5268967124531646E-2</v>
      </c>
      <c r="AT544" s="124">
        <f t="shared" si="111"/>
        <v>9.2775777473361326E-2</v>
      </c>
      <c r="AU544" s="124">
        <f t="shared" si="112"/>
        <v>0.14093315719061772</v>
      </c>
      <c r="AV544" s="124">
        <f t="shared" si="113"/>
        <v>6.9599450187056615E-3</v>
      </c>
      <c r="AW544" s="124">
        <f t="shared" si="114"/>
        <v>0.16741341689197672</v>
      </c>
      <c r="AX544" s="124">
        <f t="shared" si="115"/>
        <v>0.99999999999999989</v>
      </c>
      <c r="AY544" s="124">
        <f>SUMPRODUCT(AN544:AW544,幕後結果_最佳化!$Z$1005:$AI$1005)</f>
        <v>2.5843306523367068E-2</v>
      </c>
      <c r="AZ544" s="124">
        <f>(SUMPRODUCT(AN544:AW544,MMULT(AN544:AW544,幕後結果!$AB$9:$AK$18)))*252</f>
        <v>5.0334990681443009E-2</v>
      </c>
      <c r="BA544" s="124">
        <f t="shared" si="116"/>
        <v>0.22435460922709613</v>
      </c>
      <c r="BB544" s="119">
        <f t="shared" si="117"/>
        <v>-7.6025598651141654E-2</v>
      </c>
      <c r="BC544" s="56"/>
      <c r="BD544" s="56"/>
    </row>
    <row r="545" spans="1:56">
      <c r="A545" s="91">
        <v>544</v>
      </c>
      <c r="B545" s="120">
        <v>0.21198458804795495</v>
      </c>
      <c r="C545" s="120">
        <v>0.73687598519711672</v>
      </c>
      <c r="D545" s="120">
        <v>0.76224692748845291</v>
      </c>
      <c r="E545" s="120">
        <v>0.88344886149042856</v>
      </c>
      <c r="F545" s="120">
        <v>0.14006577060157244</v>
      </c>
      <c r="G545" s="120">
        <v>0.52183847957555796</v>
      </c>
      <c r="H545" s="120">
        <v>0.38900152201282623</v>
      </c>
      <c r="I545" s="120">
        <v>0.2585428683988138</v>
      </c>
      <c r="J545" s="120">
        <v>8.9161830211772264E-2</v>
      </c>
      <c r="K545" s="100">
        <v>0.50541934530583954</v>
      </c>
      <c r="L545" s="101"/>
      <c r="M545" s="102">
        <v>544</v>
      </c>
      <c r="N545" s="123">
        <v>-0.79955412428150285</v>
      </c>
      <c r="O545" s="123">
        <v>0.63374380889701076</v>
      </c>
      <c r="P545" s="123">
        <v>0.71354893262664487</v>
      </c>
      <c r="Q545" s="123">
        <v>1.1924055197431997</v>
      </c>
      <c r="R545" s="123">
        <v>-1.0800238916336664</v>
      </c>
      <c r="S545" s="123">
        <v>5.4768318286217886E-2</v>
      </c>
      <c r="T545" s="123">
        <v>-0.28192235979828684</v>
      </c>
      <c r="U545" s="120">
        <v>-0.64784418062880333</v>
      </c>
      <c r="V545" s="120">
        <v>-1.3459344407766312</v>
      </c>
      <c r="W545" s="94">
        <v>1.3584701991537881E-2</v>
      </c>
      <c r="X545" s="56"/>
      <c r="Y545" s="95">
        <v>544</v>
      </c>
      <c r="Z545" s="120">
        <f>(幕後結果!$AB$2+幕後結果!$AB$4*幕後結果_最佳化!$N1546)*12/3</f>
        <v>-1.0409770652711561</v>
      </c>
      <c r="AA545" s="120">
        <f>(幕後結果!$AC$2+幕後結果!$AC$4*幕後結果_最佳化!$O1546)*12/3</f>
        <v>1.5489371960875042</v>
      </c>
      <c r="AB545" s="120">
        <f>(幕後結果!$AD$2+幕後結果!$AD$4*幕後結果_最佳化!$P1546)*12/3</f>
        <v>-0.66154716892758125</v>
      </c>
      <c r="AC545" s="120">
        <f>(幕後結果!$AE$2+幕後結果!$AE$4*幕後結果_最佳化!$Q1546)*12/3</f>
        <v>1.2345253213332188</v>
      </c>
      <c r="AD545" s="120">
        <f>(幕後結果!$AF$2+幕後結果!$AF$4*幕後結果_最佳化!$R1546)*12/3</f>
        <v>-0.92223380258503573</v>
      </c>
      <c r="AE545" s="120">
        <f>(幕後結果!$AG$2+幕後結果!$AG$4*幕後結果_最佳化!$S1546)*12/3</f>
        <v>-1.2037301851292292</v>
      </c>
      <c r="AF545" s="120">
        <f>(幕後結果!$AH$2+幕後結果!$AH$4*幕後結果_最佳化!$T1546)*12/3</f>
        <v>0.40842745692582766</v>
      </c>
      <c r="AG545" s="120">
        <f>(幕後結果!$AI$2+幕後結果!$AI$4*幕後結果_最佳化!$U1546)*12/3</f>
        <v>-0.49778165659289453</v>
      </c>
      <c r="AH545" s="120">
        <f>(幕後結果!$AJ$2+幕後結果!$AJ$4*幕後結果_最佳化!$V1546)*12/3</f>
        <v>-4.0195489551208059</v>
      </c>
      <c r="AI545" s="96">
        <f>(幕後結果!$AK$2+幕後結果!$AK$4*幕後結果_最佳化!$W1546)*12/3</f>
        <v>0.4236938186103667</v>
      </c>
      <c r="AJ545" s="56"/>
      <c r="AK545" s="56"/>
      <c r="AL545" s="56"/>
      <c r="AM545" s="104">
        <v>544</v>
      </c>
      <c r="AN545" s="124">
        <f t="shared" si="105"/>
        <v>9.8107418499070481E-2</v>
      </c>
      <c r="AO545" s="124">
        <f t="shared" si="106"/>
        <v>9.1503110159943751E-2</v>
      </c>
      <c r="AP545" s="124">
        <f t="shared" si="107"/>
        <v>2.5064163148388933E-2</v>
      </c>
      <c r="AQ545" s="124">
        <f t="shared" si="108"/>
        <v>0.27802226077439979</v>
      </c>
      <c r="AR545" s="124">
        <f t="shared" si="109"/>
        <v>8.7315209034348945E-2</v>
      </c>
      <c r="AS545" s="124">
        <f t="shared" si="110"/>
        <v>0.26462406505948666</v>
      </c>
      <c r="AT545" s="124">
        <f t="shared" si="111"/>
        <v>4.5590305747697355E-4</v>
      </c>
      <c r="AU545" s="124">
        <f t="shared" si="112"/>
        <v>8.6155211259184586E-2</v>
      </c>
      <c r="AV545" s="124">
        <f t="shared" si="113"/>
        <v>1.2986562331273379E-2</v>
      </c>
      <c r="AW545" s="124">
        <f t="shared" si="114"/>
        <v>5.5766096676426652E-2</v>
      </c>
      <c r="AX545" s="124">
        <f t="shared" si="115"/>
        <v>1.0000000000000002</v>
      </c>
      <c r="AY545" s="124">
        <f>SUMPRODUCT(AN545:AW545,幕後結果_最佳化!$Z$1005:$AI$1005)</f>
        <v>-7.3158856795923849E-2</v>
      </c>
      <c r="AZ545" s="124">
        <f>(SUMPRODUCT(AN545:AW545,MMULT(AN545:AW545,幕後結果!$AB$9:$AK$18)))*252</f>
        <v>6.3163158188743004E-2</v>
      </c>
      <c r="BA545" s="124">
        <f t="shared" si="116"/>
        <v>0.25132281668949796</v>
      </c>
      <c r="BB545" s="119">
        <f t="shared" si="117"/>
        <v>-0.46179196272223538</v>
      </c>
      <c r="BC545" s="56"/>
      <c r="BD545" s="56"/>
    </row>
    <row r="546" spans="1:56">
      <c r="A546" s="91">
        <v>545</v>
      </c>
      <c r="B546" s="120">
        <v>0.66162652231694929</v>
      </c>
      <c r="C546" s="120">
        <v>0.8421511152290313</v>
      </c>
      <c r="D546" s="120">
        <v>0.20079782170879379</v>
      </c>
      <c r="E546" s="120">
        <v>0.19277210925050681</v>
      </c>
      <c r="F546" s="120">
        <v>0.67062321245159118</v>
      </c>
      <c r="G546" s="120">
        <v>0.98365884483017663</v>
      </c>
      <c r="H546" s="120">
        <v>0.5566211687553142</v>
      </c>
      <c r="I546" s="120">
        <v>0.18689588787535172</v>
      </c>
      <c r="J546" s="120">
        <v>0.55077459102658444</v>
      </c>
      <c r="K546" s="100">
        <v>0.97056227592280075</v>
      </c>
      <c r="L546" s="101"/>
      <c r="M546" s="102">
        <v>545</v>
      </c>
      <c r="N546" s="123">
        <v>0.4169062861998597</v>
      </c>
      <c r="O546" s="123">
        <v>1.0033380784861978</v>
      </c>
      <c r="P546" s="123">
        <v>-0.83877489090629043</v>
      </c>
      <c r="Q546" s="123">
        <v>-0.86772623814021099</v>
      </c>
      <c r="R546" s="123">
        <v>0.44163469261952265</v>
      </c>
      <c r="S546" s="123">
        <v>2.1359644652302956</v>
      </c>
      <c r="T546" s="123">
        <v>0.14240810282425176</v>
      </c>
      <c r="U546" s="120">
        <v>-0.88939324183437429</v>
      </c>
      <c r="V546" s="120">
        <v>0.12761859099854495</v>
      </c>
      <c r="W546" s="94">
        <v>1.8891222614848695</v>
      </c>
      <c r="X546" s="56"/>
      <c r="Y546" s="95">
        <v>545</v>
      </c>
      <c r="Z546" s="120">
        <f>(幕後結果!$AB$2+幕後結果!$AB$4*幕後結果_最佳化!$N1547)*12/3</f>
        <v>0.46931984015891576</v>
      </c>
      <c r="AA546" s="120">
        <f>(幕後結果!$AC$2+幕後結果!$AC$4*幕後結果_最佳化!$O1547)*12/3</f>
        <v>2.7322988375837571</v>
      </c>
      <c r="AB546" s="120">
        <f>(幕後結果!$AD$2+幕後結果!$AD$4*幕後結果_最佳化!$P1547)*12/3</f>
        <v>-0.8128028778455354</v>
      </c>
      <c r="AC546" s="120">
        <f>(幕後結果!$AE$2+幕後結果!$AE$4*幕後結果_最佳化!$Q1547)*12/3</f>
        <v>-0.1499615775145412</v>
      </c>
      <c r="AD546" s="120">
        <f>(幕後結果!$AF$2+幕後結果!$AF$4*幕後結果_最佳化!$R1547)*12/3</f>
        <v>-0.22756651678867237</v>
      </c>
      <c r="AE546" s="120">
        <f>(幕後結果!$AG$2+幕後結果!$AG$4*幕後結果_最佳化!$S1547)*12/3</f>
        <v>1.6839503764466237</v>
      </c>
      <c r="AF546" s="120">
        <f>(幕後結果!$AH$2+幕後結果!$AH$4*幕後結果_最佳化!$T1547)*12/3</f>
        <v>1.0629617611913666</v>
      </c>
      <c r="AG546" s="120">
        <f>(幕後結果!$AI$2+幕後結果!$AI$4*幕後結果_最佳化!$U1547)*12/3</f>
        <v>-0.51917801627155202</v>
      </c>
      <c r="AH546" s="120">
        <f>(幕後結果!$AJ$2+幕後結果!$AJ$4*幕後結果_最佳化!$V1547)*12/3</f>
        <v>-1.1970578590204077</v>
      </c>
      <c r="AI546" s="96">
        <f>(幕後結果!$AK$2+幕後結果!$AK$4*幕後結果_最佳化!$W1547)*12/3</f>
        <v>1.366948958678486</v>
      </c>
      <c r="AJ546" s="56"/>
      <c r="AK546" s="56"/>
      <c r="AL546" s="56"/>
      <c r="AM546" s="104">
        <v>545</v>
      </c>
      <c r="AN546" s="124">
        <f t="shared" si="105"/>
        <v>0.13326030466150385</v>
      </c>
      <c r="AO546" s="124">
        <f t="shared" si="106"/>
        <v>0.1411990262943818</v>
      </c>
      <c r="AP546" s="124">
        <f t="shared" si="107"/>
        <v>1.7348192783840814E-2</v>
      </c>
      <c r="AQ546" s="124">
        <f t="shared" si="108"/>
        <v>0.15745664873231718</v>
      </c>
      <c r="AR546" s="124">
        <f t="shared" si="109"/>
        <v>7.520688069591687E-2</v>
      </c>
      <c r="AS546" s="124">
        <f t="shared" si="110"/>
        <v>0.15119967226820039</v>
      </c>
      <c r="AT546" s="124">
        <f t="shared" si="111"/>
        <v>9.1641951948755573E-2</v>
      </c>
      <c r="AU546" s="124">
        <f t="shared" si="112"/>
        <v>9.140616687615194E-2</v>
      </c>
      <c r="AV546" s="124">
        <f t="shared" si="113"/>
        <v>9.1354145481763998E-3</v>
      </c>
      <c r="AW546" s="124">
        <f t="shared" si="114"/>
        <v>0.1321457411907552</v>
      </c>
      <c r="AX546" s="124">
        <f t="shared" si="115"/>
        <v>1</v>
      </c>
      <c r="AY546" s="124">
        <f>SUMPRODUCT(AN546:AW546,幕後結果_最佳化!$Z$1005:$AI$1005)</f>
        <v>0.14582237265688122</v>
      </c>
      <c r="AZ546" s="124">
        <f>(SUMPRODUCT(AN546:AW546,MMULT(AN546:AW546,幕後結果!$AB$9:$AK$18)))*252</f>
        <v>5.7832463883553023E-2</v>
      </c>
      <c r="BA546" s="124">
        <f t="shared" si="116"/>
        <v>0.24048381210292102</v>
      </c>
      <c r="BB546" s="119">
        <f t="shared" si="117"/>
        <v>0.42798046054273725</v>
      </c>
      <c r="BC546" s="56"/>
      <c r="BD546" s="56"/>
    </row>
    <row r="547" spans="1:56">
      <c r="A547" s="91">
        <v>546</v>
      </c>
      <c r="B547" s="120">
        <v>0.99681187972960283</v>
      </c>
      <c r="C547" s="120">
        <v>0.6210466031237738</v>
      </c>
      <c r="D547" s="120">
        <v>0.46401118154622689</v>
      </c>
      <c r="E547" s="120">
        <v>0.99837869587246031</v>
      </c>
      <c r="F547" s="120">
        <v>0.45591336245341618</v>
      </c>
      <c r="G547" s="120">
        <v>0.10903781341747432</v>
      </c>
      <c r="H547" s="120">
        <v>0.49619575059864096</v>
      </c>
      <c r="I547" s="120">
        <v>0.18110398690316032</v>
      </c>
      <c r="J547" s="120">
        <v>9.3270423327217689E-2</v>
      </c>
      <c r="K547" s="100">
        <v>0.82330702220112273</v>
      </c>
      <c r="L547" s="101"/>
      <c r="M547" s="102">
        <v>546</v>
      </c>
      <c r="N547" s="123">
        <v>2.7277785109635562</v>
      </c>
      <c r="O547" s="123">
        <v>0.30823069990939717</v>
      </c>
      <c r="P547" s="123">
        <v>-9.0333294524333349E-2</v>
      </c>
      <c r="Q547" s="123">
        <v>2.9437509444787286</v>
      </c>
      <c r="R547" s="123">
        <v>-0.11073470461108685</v>
      </c>
      <c r="S547" s="123">
        <v>-1.2316613135852108</v>
      </c>
      <c r="T547" s="123">
        <v>-9.5359836369764018E-3</v>
      </c>
      <c r="U547" s="120">
        <v>-0.91116588937459819</v>
      </c>
      <c r="V547" s="120">
        <v>-1.3208815975341011</v>
      </c>
      <c r="W547" s="94">
        <v>0.92804166847836944</v>
      </c>
      <c r="X547" s="56"/>
      <c r="Y547" s="95">
        <v>546</v>
      </c>
      <c r="Z547" s="120">
        <f>(幕後結果!$AB$2+幕後結果!$AB$4*幕後結果_最佳化!$N1548)*12/3</f>
        <v>3.3383841679686932</v>
      </c>
      <c r="AA547" s="120">
        <f>(幕後結果!$AC$2+幕後結果!$AC$4*幕後結果_最佳化!$O1548)*12/3</f>
        <v>3.5373342950529665</v>
      </c>
      <c r="AB547" s="120">
        <f>(幕後結果!$AD$2+幕後結果!$AD$4*幕後結果_最佳化!$P1548)*12/3</f>
        <v>2.1894761229624535</v>
      </c>
      <c r="AC547" s="120">
        <f>(幕後結果!$AE$2+幕後結果!$AE$4*幕後結果_最佳化!$Q1548)*12/3</f>
        <v>3.849443592734513</v>
      </c>
      <c r="AD547" s="120">
        <f>(幕後結果!$AF$2+幕後結果!$AF$4*幕後結果_最佳化!$R1548)*12/3</f>
        <v>0.32613798658655652</v>
      </c>
      <c r="AE547" s="120">
        <f>(幕後結果!$AG$2+幕後結果!$AG$4*幕後結果_最佳化!$S1548)*12/3</f>
        <v>-1.2235941258850078</v>
      </c>
      <c r="AF547" s="120">
        <f>(幕後結果!$AH$2+幕後結果!$AH$4*幕後結果_最佳化!$T1548)*12/3</f>
        <v>1.8518354446465031</v>
      </c>
      <c r="AG547" s="120">
        <f>(幕後結果!$AI$2+幕後結果!$AI$4*幕後結果_最佳化!$U1548)*12/3</f>
        <v>-0.4557572982652322</v>
      </c>
      <c r="AH547" s="120">
        <f>(幕後結果!$AJ$2+幕後結果!$AJ$4*幕後結果_最佳化!$V1548)*12/3</f>
        <v>-2.6989593844144224</v>
      </c>
      <c r="AI547" s="96">
        <f>(幕後結果!$AK$2+幕後結果!$AK$4*幕後結果_最佳化!$W1548)*12/3</f>
        <v>1.1785474339172075</v>
      </c>
      <c r="AJ547" s="56"/>
      <c r="AK547" s="56"/>
      <c r="AL547" s="56"/>
      <c r="AM547" s="104">
        <v>546</v>
      </c>
      <c r="AN547" s="124">
        <f t="shared" si="105"/>
        <v>1.16304583824479E-2</v>
      </c>
      <c r="AO547" s="124">
        <f t="shared" si="106"/>
        <v>9.1977047840107184E-3</v>
      </c>
      <c r="AP547" s="124">
        <f t="shared" si="107"/>
        <v>0.13466920488001596</v>
      </c>
      <c r="AQ547" s="124">
        <f t="shared" si="108"/>
        <v>0.20415549494749066</v>
      </c>
      <c r="AR547" s="124">
        <f t="shared" si="109"/>
        <v>0.13788685300569542</v>
      </c>
      <c r="AS547" s="124">
        <f t="shared" si="110"/>
        <v>0.12666614680219157</v>
      </c>
      <c r="AT547" s="124">
        <f t="shared" si="111"/>
        <v>8.8347070283537471E-2</v>
      </c>
      <c r="AU547" s="124">
        <f t="shared" si="112"/>
        <v>8.3037336406615536E-2</v>
      </c>
      <c r="AV547" s="124">
        <f t="shared" si="113"/>
        <v>5.9916673245111567E-2</v>
      </c>
      <c r="AW547" s="124">
        <f t="shared" si="114"/>
        <v>0.14449305726288311</v>
      </c>
      <c r="AX547" s="124">
        <f t="shared" si="115"/>
        <v>1</v>
      </c>
      <c r="AY547" s="124">
        <f>SUMPRODUCT(AN547:AW547,幕後結果_最佳化!$Z$1005:$AI$1005)</f>
        <v>-0.18236841685339206</v>
      </c>
      <c r="AZ547" s="124">
        <f>(SUMPRODUCT(AN547:AW547,MMULT(AN547:AW547,幕後結果!$AB$9:$AK$18)))*252</f>
        <v>5.513513247343016E-2</v>
      </c>
      <c r="BA547" s="124">
        <f t="shared" si="116"/>
        <v>0.23480871464541123</v>
      </c>
      <c r="BB547" s="119">
        <f t="shared" si="117"/>
        <v>-0.95936991603388255</v>
      </c>
      <c r="BC547" s="56"/>
      <c r="BD547" s="56"/>
    </row>
    <row r="548" spans="1:56">
      <c r="A548" s="91">
        <v>547</v>
      </c>
      <c r="B548" s="120">
        <v>0.62936679310957389</v>
      </c>
      <c r="C548" s="120">
        <v>0.96157606570595111</v>
      </c>
      <c r="D548" s="120">
        <v>0.57703731058361774</v>
      </c>
      <c r="E548" s="120">
        <v>0.60564561868363587</v>
      </c>
      <c r="F548" s="120">
        <v>0.2517546648013933</v>
      </c>
      <c r="G548" s="120">
        <v>0.55744740528588976</v>
      </c>
      <c r="H548" s="120">
        <v>2.7977571095970877E-2</v>
      </c>
      <c r="I548" s="120">
        <v>0.8407013627241311</v>
      </c>
      <c r="J548" s="120">
        <v>9.4174107176198563E-2</v>
      </c>
      <c r="K548" s="100">
        <v>0.31818819920176811</v>
      </c>
      <c r="L548" s="101"/>
      <c r="M548" s="102">
        <v>547</v>
      </c>
      <c r="N548" s="123">
        <v>0.33017674959526505</v>
      </c>
      <c r="O548" s="123">
        <v>1.7692757480349772</v>
      </c>
      <c r="P548" s="123">
        <v>0.19431993299414635</v>
      </c>
      <c r="Q548" s="123">
        <v>0.26798773106241858</v>
      </c>
      <c r="R548" s="123">
        <v>-0.66897828576097895</v>
      </c>
      <c r="S548" s="123">
        <v>0.14450059146941482</v>
      </c>
      <c r="T548" s="123">
        <v>-1.9113848498149453</v>
      </c>
      <c r="U548" s="120">
        <v>0.99734459506337347</v>
      </c>
      <c r="V548" s="120">
        <v>-1.3154812513136294</v>
      </c>
      <c r="W548" s="94">
        <v>-0.47277123483578309</v>
      </c>
      <c r="X548" s="56"/>
      <c r="Y548" s="95">
        <v>547</v>
      </c>
      <c r="Z548" s="120">
        <f>(幕後結果!$AB$2+幕後結果!$AB$4*幕後結果_最佳化!$N1549)*12/3</f>
        <v>0.36164074956568332</v>
      </c>
      <c r="AA548" s="120">
        <f>(幕後結果!$AC$2+幕後結果!$AC$4*幕後結果_最佳化!$O1549)*12/3</f>
        <v>3.4661577698950889</v>
      </c>
      <c r="AB548" s="120">
        <f>(幕後結果!$AD$2+幕後結果!$AD$4*幕後結果_最佳化!$P1549)*12/3</f>
        <v>0.49055243741707111</v>
      </c>
      <c r="AC548" s="120">
        <f>(幕後結果!$AE$2+幕後結果!$AE$4*幕後結果_最佳化!$Q1549)*12/3</f>
        <v>0.77691176559218622</v>
      </c>
      <c r="AD548" s="120">
        <f>(幕後結果!$AF$2+幕後結果!$AF$4*幕後結果_最佳化!$R1549)*12/3</f>
        <v>-0.60619661044592332</v>
      </c>
      <c r="AE548" s="120">
        <f>(幕後結果!$AG$2+幕後結果!$AG$4*幕後結果_最佳化!$S1549)*12/3</f>
        <v>-0.43751664666008089</v>
      </c>
      <c r="AF548" s="120">
        <f>(幕後結果!$AH$2+幕後結果!$AH$4*幕後結果_最佳化!$T1549)*12/3</f>
        <v>-0.68019308175158033</v>
      </c>
      <c r="AG548" s="120">
        <f>(幕後結果!$AI$2+幕後結果!$AI$4*幕後結果_最佳化!$U1549)*12/3</f>
        <v>0.1849462266481352</v>
      </c>
      <c r="AH548" s="120">
        <f>(幕後結果!$AJ$2+幕後結果!$AJ$4*幕後結果_最佳化!$V1549)*12/3</f>
        <v>-3.6964458152436994</v>
      </c>
      <c r="AI548" s="96">
        <f>(幕後結果!$AK$2+幕後結果!$AK$4*幕後結果_最佳化!$W1549)*12/3</f>
        <v>0.64299882789419116</v>
      </c>
      <c r="AJ548" s="56"/>
      <c r="AK548" s="56"/>
      <c r="AL548" s="56"/>
      <c r="AM548" s="104">
        <v>547</v>
      </c>
      <c r="AN548" s="124">
        <f t="shared" si="105"/>
        <v>8.5285854129352898E-2</v>
      </c>
      <c r="AO548" s="124">
        <f t="shared" si="106"/>
        <v>8.6611209464977357E-3</v>
      </c>
      <c r="AP548" s="124">
        <f t="shared" si="107"/>
        <v>0.11887848758775155</v>
      </c>
      <c r="AQ548" s="124">
        <f t="shared" si="108"/>
        <v>0.27342758317207416</v>
      </c>
      <c r="AR548" s="124">
        <f t="shared" si="109"/>
        <v>0.14739793902586829</v>
      </c>
      <c r="AS548" s="124">
        <f t="shared" si="110"/>
        <v>9.1349602069563121E-2</v>
      </c>
      <c r="AT548" s="124">
        <f t="shared" si="111"/>
        <v>7.4686285665755386E-2</v>
      </c>
      <c r="AU548" s="124">
        <f t="shared" si="112"/>
        <v>9.0372512937376429E-2</v>
      </c>
      <c r="AV548" s="124">
        <f t="shared" si="113"/>
        <v>9.291133175016511E-2</v>
      </c>
      <c r="AW548" s="124">
        <f t="shared" si="114"/>
        <v>1.7029282715595194E-2</v>
      </c>
      <c r="AX548" s="124">
        <f t="shared" si="115"/>
        <v>0.99999999999999989</v>
      </c>
      <c r="AY548" s="124">
        <f>SUMPRODUCT(AN548:AW548,幕後結果_最佳化!$Z$1005:$AI$1005)</f>
        <v>-0.26667902544274691</v>
      </c>
      <c r="AZ548" s="124">
        <f>(SUMPRODUCT(AN548:AW548,MMULT(AN548:AW548,幕後結果!$AB$9:$AK$18)))*252</f>
        <v>6.5950378136690205E-2</v>
      </c>
      <c r="BA548" s="124">
        <f t="shared" si="116"/>
        <v>0.25680805699333153</v>
      </c>
      <c r="BB548" s="119">
        <f t="shared" si="117"/>
        <v>-1.205487978326107</v>
      </c>
      <c r="BC548" s="56"/>
      <c r="BD548" s="56"/>
    </row>
    <row r="549" spans="1:56">
      <c r="A549" s="91">
        <v>548</v>
      </c>
      <c r="B549" s="120">
        <v>0.86834465427726459</v>
      </c>
      <c r="C549" s="120">
        <v>0.50545854687721548</v>
      </c>
      <c r="D549" s="120">
        <v>0.58107994866986323</v>
      </c>
      <c r="E549" s="120">
        <v>0.4927928322344699</v>
      </c>
      <c r="F549" s="120">
        <v>0.1953512984054786</v>
      </c>
      <c r="G549" s="120">
        <v>0.16972373518321082</v>
      </c>
      <c r="H549" s="120">
        <v>2.0146520788398625E-2</v>
      </c>
      <c r="I549" s="120">
        <v>0.88365599190183208</v>
      </c>
      <c r="J549" s="120">
        <v>0.2055840872243917</v>
      </c>
      <c r="K549" s="100">
        <v>0.90951092600469652</v>
      </c>
      <c r="L549" s="101"/>
      <c r="M549" s="102">
        <v>548</v>
      </c>
      <c r="N549" s="123">
        <v>1.1186003093434527</v>
      </c>
      <c r="O549" s="123">
        <v>1.3682974891933429E-2</v>
      </c>
      <c r="P549" s="123">
        <v>0.20465701996352992</v>
      </c>
      <c r="Q549" s="123">
        <v>-1.8066673294099146E-2</v>
      </c>
      <c r="R549" s="123">
        <v>-0.85834389717571058</v>
      </c>
      <c r="S549" s="123">
        <v>-0.95525754714879696</v>
      </c>
      <c r="T549" s="123">
        <v>-2.0507321159105167</v>
      </c>
      <c r="U549" s="120">
        <v>1.1934631999541125</v>
      </c>
      <c r="V549" s="120">
        <v>-0.82183963182922071</v>
      </c>
      <c r="W549" s="94">
        <v>1.3377493802656901</v>
      </c>
      <c r="X549" s="56"/>
      <c r="Y549" s="95">
        <v>548</v>
      </c>
      <c r="Z549" s="120">
        <f>(幕後結果!$AB$2+幕後結果!$AB$4*幕後結果_最佳化!$N1550)*12/3</f>
        <v>1.3405083330858563</v>
      </c>
      <c r="AA549" s="120">
        <f>(幕後結果!$AC$2+幕後結果!$AC$4*幕後結果_最佳化!$O1550)*12/3</f>
        <v>2.1726690708147092</v>
      </c>
      <c r="AB549" s="120">
        <f>(幕後結果!$AD$2+幕後結果!$AD$4*幕後結果_最佳化!$P1550)*12/3</f>
        <v>0.6305388797896827</v>
      </c>
      <c r="AC549" s="120">
        <f>(幕後結果!$AE$2+幕後結果!$AE$4*幕後結果_最佳化!$Q1550)*12/3</f>
        <v>0.77725986436979255</v>
      </c>
      <c r="AD549" s="120">
        <f>(幕後結果!$AF$2+幕後結果!$AF$4*幕後結果_最佳化!$R1550)*12/3</f>
        <v>-0.90007513441953668</v>
      </c>
      <c r="AE549" s="120">
        <f>(幕後結果!$AG$2+幕後結果!$AG$4*幕後結果_最佳化!$S1550)*12/3</f>
        <v>-1.5253996951548601</v>
      </c>
      <c r="AF549" s="120">
        <f>(幕後結果!$AH$2+幕後結果!$AH$4*幕後結果_最佳化!$T1550)*12/3</f>
        <v>-1.250646834410502</v>
      </c>
      <c r="AG549" s="120">
        <f>(幕後結果!$AI$2+幕後結果!$AI$4*幕後結果_最佳化!$U1550)*12/3</f>
        <v>4.4739885236114219E-2</v>
      </c>
      <c r="AH549" s="120">
        <f>(幕後結果!$AJ$2+幕後結果!$AJ$4*幕後結果_最佳化!$V1550)*12/3</f>
        <v>-2.7583278142811438</v>
      </c>
      <c r="AI549" s="96">
        <f>(幕後結果!$AK$2+幕後結果!$AK$4*幕後結果_最佳化!$W1550)*12/3</f>
        <v>1.2695748062584613</v>
      </c>
      <c r="AJ549" s="56"/>
      <c r="AK549" s="56"/>
      <c r="AL549" s="56"/>
      <c r="AM549" s="104">
        <v>548</v>
      </c>
      <c r="AN549" s="124">
        <f t="shared" si="105"/>
        <v>3.4828939239647819E-2</v>
      </c>
      <c r="AO549" s="124">
        <f t="shared" si="106"/>
        <v>0.10623404810799712</v>
      </c>
      <c r="AP549" s="124">
        <f t="shared" si="107"/>
        <v>0.20058174969225115</v>
      </c>
      <c r="AQ549" s="124">
        <f t="shared" si="108"/>
        <v>8.4493114630057251E-3</v>
      </c>
      <c r="AR549" s="124">
        <f t="shared" si="109"/>
        <v>0.11946464620302422</v>
      </c>
      <c r="AS549" s="124">
        <f t="shared" si="110"/>
        <v>1.4628690162947013E-2</v>
      </c>
      <c r="AT549" s="124">
        <f t="shared" si="111"/>
        <v>0.18009967145826053</v>
      </c>
      <c r="AU549" s="124">
        <f t="shared" si="112"/>
        <v>0.17779830744395447</v>
      </c>
      <c r="AV549" s="124">
        <f t="shared" si="113"/>
        <v>1.2698507052268656E-2</v>
      </c>
      <c r="AW549" s="124">
        <f t="shared" si="114"/>
        <v>0.14521612917664328</v>
      </c>
      <c r="AX549" s="124">
        <f t="shared" si="115"/>
        <v>0.99999999999999978</v>
      </c>
      <c r="AY549" s="124">
        <f>SUMPRODUCT(AN549:AW549,幕後結果_最佳化!$Z$1005:$AI$1005)</f>
        <v>7.229568657292143E-3</v>
      </c>
      <c r="AZ549" s="124">
        <f>(SUMPRODUCT(AN549:AW549,MMULT(AN549:AW549,幕後結果!$AB$9:$AK$18)))*252</f>
        <v>6.6384268577895075E-2</v>
      </c>
      <c r="BA549" s="124">
        <f t="shared" si="116"/>
        <v>0.25765144784746519</v>
      </c>
      <c r="BB549" s="119">
        <f t="shared" si="117"/>
        <v>-0.13844452123484852</v>
      </c>
      <c r="BC549" s="56"/>
      <c r="BD549" s="56"/>
    </row>
    <row r="550" spans="1:56">
      <c r="A550" s="91">
        <v>549</v>
      </c>
      <c r="B550" s="120">
        <v>0.64351610696357375</v>
      </c>
      <c r="C550" s="120">
        <v>0.65893096524005856</v>
      </c>
      <c r="D550" s="120">
        <v>0.25839853447638905</v>
      </c>
      <c r="E550" s="120">
        <v>0.36550298235138468</v>
      </c>
      <c r="F550" s="120">
        <v>0.36555274443403607</v>
      </c>
      <c r="G550" s="120">
        <v>0.84613524545465757</v>
      </c>
      <c r="H550" s="120">
        <v>0.90874222171336783</v>
      </c>
      <c r="I550" s="120">
        <v>0.48907278995593417</v>
      </c>
      <c r="J550" s="120">
        <v>0.67013548429903347</v>
      </c>
      <c r="K550" s="100">
        <v>4.1611036434589632E-2</v>
      </c>
      <c r="L550" s="101"/>
      <c r="M550" s="102">
        <v>549</v>
      </c>
      <c r="N550" s="123">
        <v>0.36787319775661265</v>
      </c>
      <c r="O550" s="123">
        <v>0.40954729039261073</v>
      </c>
      <c r="P550" s="123">
        <v>-0.64829051291091655</v>
      </c>
      <c r="Q550" s="123">
        <v>-0.34378768182920516</v>
      </c>
      <c r="R550" s="123">
        <v>-0.34365535642443018</v>
      </c>
      <c r="S550" s="123">
        <v>1.0199977895344214</v>
      </c>
      <c r="T550" s="123">
        <v>1.3330495108153666</v>
      </c>
      <c r="U550" s="120">
        <v>-2.739387944730573E-2</v>
      </c>
      <c r="V550" s="120">
        <v>0.44028730879645833</v>
      </c>
      <c r="W550" s="94">
        <v>-1.7322892620835475</v>
      </c>
      <c r="X550" s="56"/>
      <c r="Y550" s="95">
        <v>549</v>
      </c>
      <c r="Z550" s="120">
        <f>(幕後結果!$AB$2+幕後結果!$AB$4*幕後結果_最佳化!$N1551)*12/3</f>
        <v>0.40844278974162257</v>
      </c>
      <c r="AA550" s="120">
        <f>(幕後結果!$AC$2+幕後結果!$AC$4*幕後結果_最佳化!$O1551)*12/3</f>
        <v>2.0867533010619104</v>
      </c>
      <c r="AB550" s="120">
        <f>(幕後結果!$AD$2+幕後結果!$AD$4*幕後結果_最佳化!$P1551)*12/3</f>
        <v>-0.91234067712445543</v>
      </c>
      <c r="AC550" s="120">
        <f>(幕後結果!$AE$2+幕後結果!$AE$4*幕後結果_最佳化!$Q1551)*12/3</f>
        <v>0.29026043235889143</v>
      </c>
      <c r="AD550" s="120">
        <f>(幕後結果!$AF$2+幕後結果!$AF$4*幕後結果_最佳化!$R1551)*12/3</f>
        <v>-0.67709960849414319</v>
      </c>
      <c r="AE550" s="120">
        <f>(幕後結果!$AG$2+幕後結果!$AG$4*幕後結果_最佳化!$S1551)*12/3</f>
        <v>0.26075232279322047</v>
      </c>
      <c r="AF550" s="120">
        <f>(幕後結果!$AH$2+幕後結果!$AH$4*幕後結果_最佳化!$T1551)*12/3</f>
        <v>1.80098248523805</v>
      </c>
      <c r="AG550" s="120">
        <f>(幕後結果!$AI$2+幕後結果!$AI$4*幕後結果_最佳化!$U1551)*12/3</f>
        <v>-0.35840056912663804</v>
      </c>
      <c r="AH550" s="120">
        <f>(幕後結果!$AJ$2+幕後結果!$AJ$4*幕後結果_最佳化!$V1551)*12/3</f>
        <v>-0.97256614566171218</v>
      </c>
      <c r="AI550" s="96">
        <f>(幕後結果!$AK$2+幕後結果!$AK$4*幕後結果_最佳化!$W1551)*12/3</f>
        <v>-8.6257701473843928E-2</v>
      </c>
      <c r="AJ550" s="56"/>
      <c r="AK550" s="56"/>
      <c r="AL550" s="56"/>
      <c r="AM550" s="104">
        <v>549</v>
      </c>
      <c r="AN550" s="124">
        <f t="shared" si="105"/>
        <v>0.10982908061100669</v>
      </c>
      <c r="AO550" s="124">
        <f t="shared" si="106"/>
        <v>0.12405872383707049</v>
      </c>
      <c r="AP550" s="124">
        <f t="shared" si="107"/>
        <v>1.5994477322093435E-2</v>
      </c>
      <c r="AQ550" s="124">
        <f t="shared" si="108"/>
        <v>0.14443032823919288</v>
      </c>
      <c r="AR550" s="124">
        <f t="shared" si="109"/>
        <v>0.10346620651860891</v>
      </c>
      <c r="AS550" s="124">
        <f t="shared" si="110"/>
        <v>0.13860077388116429</v>
      </c>
      <c r="AT550" s="124">
        <f t="shared" si="111"/>
        <v>4.7492413417778011E-2</v>
      </c>
      <c r="AU550" s="124">
        <f t="shared" si="112"/>
        <v>5.1296523285736799E-2</v>
      </c>
      <c r="AV550" s="124">
        <f t="shared" si="113"/>
        <v>0.12290808988521204</v>
      </c>
      <c r="AW550" s="124">
        <f t="shared" si="114"/>
        <v>0.14192338300213625</v>
      </c>
      <c r="AX550" s="124">
        <f t="shared" si="115"/>
        <v>0.99999999999999978</v>
      </c>
      <c r="AY550" s="124">
        <f>SUMPRODUCT(AN550:AW550,幕後結果_最佳化!$Z$1005:$AI$1005)</f>
        <v>-7.1200530273150986E-2</v>
      </c>
      <c r="AZ550" s="124">
        <f>(SUMPRODUCT(AN550:AW550,MMULT(AN550:AW550,幕後結果!$AB$9:$AK$18)))*252</f>
        <v>5.9596527050158318E-2</v>
      </c>
      <c r="BA550" s="124">
        <f t="shared" si="116"/>
        <v>0.24412399933263079</v>
      </c>
      <c r="BB550" s="119">
        <f t="shared" si="117"/>
        <v>-0.46738760050249495</v>
      </c>
      <c r="BC550" s="56"/>
      <c r="BD550" s="56"/>
    </row>
    <row r="551" spans="1:56">
      <c r="A551" s="91">
        <v>550</v>
      </c>
      <c r="B551" s="120">
        <v>0.57607730180419536</v>
      </c>
      <c r="C551" s="120">
        <v>0.82262847864244915</v>
      </c>
      <c r="D551" s="120">
        <v>0.83509671259615881</v>
      </c>
      <c r="E551" s="120">
        <v>0.77381178599141731</v>
      </c>
      <c r="F551" s="120">
        <v>0.51149630057418438</v>
      </c>
      <c r="G551" s="120">
        <v>0.57521811392319822</v>
      </c>
      <c r="H551" s="120">
        <v>0.48721702034348557</v>
      </c>
      <c r="I551" s="120">
        <v>0.17718920957718143</v>
      </c>
      <c r="J551" s="120">
        <v>0.2512761558214085</v>
      </c>
      <c r="K551" s="100">
        <v>0.61752210647337069</v>
      </c>
      <c r="L551" s="101"/>
      <c r="M551" s="102">
        <v>550</v>
      </c>
      <c r="N551" s="123">
        <v>0.19186826504002719</v>
      </c>
      <c r="O551" s="123">
        <v>0.9254285327114965</v>
      </c>
      <c r="P551" s="123">
        <v>0.97450355512467024</v>
      </c>
      <c r="Q551" s="123">
        <v>0.75145906418530195</v>
      </c>
      <c r="R551" s="123">
        <v>2.8820941579022204E-2</v>
      </c>
      <c r="S551" s="123">
        <v>0.18967505119158012</v>
      </c>
      <c r="T551" s="123">
        <v>-3.2047663169271004E-2</v>
      </c>
      <c r="U551" s="120">
        <v>-0.92613001136324458</v>
      </c>
      <c r="V551" s="120">
        <v>-0.67047927833368315</v>
      </c>
      <c r="W551" s="94">
        <v>0.29897936911384382</v>
      </c>
      <c r="X551" s="56"/>
      <c r="Y551" s="95">
        <v>550</v>
      </c>
      <c r="Z551" s="120">
        <f>(幕後結果!$AB$2+幕後結果!$AB$4*幕後結果_最佳化!$N1552)*12/3</f>
        <v>0.18992379567333217</v>
      </c>
      <c r="AA551" s="120">
        <f>(幕後結果!$AC$2+幕後結果!$AC$4*幕後結果_最佳化!$O1552)*12/3</f>
        <v>2.5035348727268207</v>
      </c>
      <c r="AB551" s="120">
        <f>(幕後結果!$AD$2+幕後結果!$AD$4*幕後結果_最佳化!$P1552)*12/3</f>
        <v>0.80758129390454181</v>
      </c>
      <c r="AC551" s="120">
        <f>(幕後結果!$AE$2+幕後結果!$AE$4*幕後結果_最佳化!$Q1552)*12/3</f>
        <v>1.1389744702056559</v>
      </c>
      <c r="AD551" s="120">
        <f>(幕後結果!$AF$2+幕後結果!$AF$4*幕後結果_最佳化!$R1552)*12/3</f>
        <v>-0.2018417598375902</v>
      </c>
      <c r="AE551" s="120">
        <f>(幕後結果!$AG$2+幕後結果!$AG$4*幕後結果_最佳化!$S1552)*12/3</f>
        <v>-0.32523304008740528</v>
      </c>
      <c r="AF551" s="120">
        <f>(幕後結果!$AH$2+幕後結果!$AH$4*幕後結果_最佳化!$T1552)*12/3</f>
        <v>0.99420446716281541</v>
      </c>
      <c r="AG551" s="120">
        <f>(幕後結果!$AI$2+幕後結果!$AI$4*幕後結果_最佳化!$U1552)*12/3</f>
        <v>-0.51306556464349606</v>
      </c>
      <c r="AH551" s="120">
        <f>(幕後結果!$AJ$2+幕後結果!$AJ$4*幕後結果_最佳化!$V1552)*12/3</f>
        <v>-2.3238658191180157</v>
      </c>
      <c r="AI551" s="96">
        <f>(幕後結果!$AK$2+幕後結果!$AK$4*幕後結果_最佳化!$W1552)*12/3</f>
        <v>0.80992635484546993</v>
      </c>
      <c r="AJ551" s="56"/>
      <c r="AK551" s="56"/>
      <c r="AL551" s="56"/>
      <c r="AM551" s="104">
        <v>550</v>
      </c>
      <c r="AN551" s="124">
        <f t="shared" si="105"/>
        <v>2.687084078913804E-2</v>
      </c>
      <c r="AO551" s="124">
        <f t="shared" si="106"/>
        <v>2.1880312877708714E-3</v>
      </c>
      <c r="AP551" s="124">
        <f t="shared" si="107"/>
        <v>0.159073496479123</v>
      </c>
      <c r="AQ551" s="124">
        <f t="shared" si="108"/>
        <v>6.6854282366417953E-2</v>
      </c>
      <c r="AR551" s="124">
        <f t="shared" si="109"/>
        <v>0.16151038195673478</v>
      </c>
      <c r="AS551" s="124">
        <f t="shared" si="110"/>
        <v>7.0498327997638666E-2</v>
      </c>
      <c r="AT551" s="124">
        <f t="shared" si="111"/>
        <v>0.1574056097088524</v>
      </c>
      <c r="AU551" s="124">
        <f t="shared" si="112"/>
        <v>0.11781982376770786</v>
      </c>
      <c r="AV551" s="124">
        <f t="shared" si="113"/>
        <v>0.14426421527285335</v>
      </c>
      <c r="AW551" s="124">
        <f t="shared" si="114"/>
        <v>9.3514990373763054E-2</v>
      </c>
      <c r="AX551" s="124">
        <f t="shared" si="115"/>
        <v>1</v>
      </c>
      <c r="AY551" s="124">
        <f>SUMPRODUCT(AN551:AW551,幕後結果_最佳化!$Z$1005:$AI$1005)</f>
        <v>-0.38837856386714142</v>
      </c>
      <c r="AZ551" s="124">
        <f>(SUMPRODUCT(AN551:AW551,MMULT(AN551:AW551,幕後結果!$AB$9:$AK$18)))*252</f>
        <v>6.5425741071611851E-2</v>
      </c>
      <c r="BA551" s="124">
        <f t="shared" si="116"/>
        <v>0.25578455987727611</v>
      </c>
      <c r="BB551" s="119">
        <f t="shared" si="117"/>
        <v>-1.6861008501610351</v>
      </c>
      <c r="BC551" s="56"/>
      <c r="BD551" s="56"/>
    </row>
    <row r="552" spans="1:56">
      <c r="A552" s="91">
        <v>551</v>
      </c>
      <c r="B552" s="120">
        <v>0.17461070828248593</v>
      </c>
      <c r="C552" s="120">
        <v>0.77219345715800047</v>
      </c>
      <c r="D552" s="120">
        <v>0.21958277047432828</v>
      </c>
      <c r="E552" s="120">
        <v>5.7706163880801631E-2</v>
      </c>
      <c r="F552" s="120">
        <v>0.88322638891314109</v>
      </c>
      <c r="G552" s="120">
        <v>9.0983768103322538E-2</v>
      </c>
      <c r="H552" s="120">
        <v>0.17241508058451505</v>
      </c>
      <c r="I552" s="120">
        <v>0.94076339721260749</v>
      </c>
      <c r="J552" s="120">
        <v>0.80790815699783458</v>
      </c>
      <c r="K552" s="100">
        <v>0.7798701508711956</v>
      </c>
      <c r="L552" s="101"/>
      <c r="M552" s="102">
        <v>551</v>
      </c>
      <c r="N552" s="123">
        <v>-0.93610055646632462</v>
      </c>
      <c r="O552" s="123">
        <v>0.74608994043052312</v>
      </c>
      <c r="P552" s="123">
        <v>-0.77360309554743112</v>
      </c>
      <c r="Q552" s="123">
        <v>-1.5743250224674461</v>
      </c>
      <c r="R552" s="123">
        <v>1.1912709808748498</v>
      </c>
      <c r="S552" s="123">
        <v>-1.3347214324766368</v>
      </c>
      <c r="T552" s="123">
        <v>-0.94466454928713295</v>
      </c>
      <c r="U552" s="120">
        <v>1.5612142597196594</v>
      </c>
      <c r="V552" s="120">
        <v>0.87021359822194799</v>
      </c>
      <c r="W552" s="94">
        <v>0.77175474757171381</v>
      </c>
      <c r="X552" s="56"/>
      <c r="Y552" s="95">
        <v>551</v>
      </c>
      <c r="Z552" s="120">
        <f>(幕後結果!$AB$2+幕後結果!$AB$4*幕後結果_最佳化!$N1553)*12/3</f>
        <v>-1.2105063423436822</v>
      </c>
      <c r="AA552" s="120">
        <f>(幕後結果!$AC$2+幕後結果!$AC$4*幕後結果_最佳化!$O1553)*12/3</f>
        <v>1.5749753777775843</v>
      </c>
      <c r="AB552" s="120">
        <f>(幕後結果!$AD$2+幕後結果!$AD$4*幕後結果_最佳化!$P1553)*12/3</f>
        <v>-2.3188075261505139</v>
      </c>
      <c r="AC552" s="120">
        <f>(幕後結果!$AE$2+幕後結果!$AE$4*幕後結果_最佳化!$Q1553)*12/3</f>
        <v>-1.1732838792339151</v>
      </c>
      <c r="AD552" s="120">
        <f>(幕後結果!$AF$2+幕後結果!$AF$4*幕後結果_最佳化!$R1553)*12/3</f>
        <v>-7.4584158368596498E-2</v>
      </c>
      <c r="AE552" s="120">
        <f>(幕後結果!$AG$2+幕後結果!$AG$4*幕後結果_最佳化!$S1553)*12/3</f>
        <v>-2.2422562084717423</v>
      </c>
      <c r="AF552" s="120">
        <f>(幕後結果!$AH$2+幕後結果!$AH$4*幕後結果_最佳化!$T1553)*12/3</f>
        <v>-1.1699153143150605</v>
      </c>
      <c r="AG552" s="120">
        <f>(幕後結果!$AI$2+幕後結果!$AI$4*幕後結果_最佳化!$U1553)*12/3</f>
        <v>0.25425551932462254</v>
      </c>
      <c r="AH552" s="120">
        <f>(幕後結果!$AJ$2+幕後結果!$AJ$4*幕後結果_最佳化!$V1553)*12/3</f>
        <v>-1.2295162707067586</v>
      </c>
      <c r="AI552" s="96">
        <f>(幕後結果!$AK$2+幕後結果!$AK$4*幕後結果_最佳化!$W1553)*12/3</f>
        <v>1.4343405371311597</v>
      </c>
      <c r="AJ552" s="56"/>
      <c r="AK552" s="56"/>
      <c r="AL552" s="56"/>
      <c r="AM552" s="104">
        <v>551</v>
      </c>
      <c r="AN552" s="124">
        <f t="shared" si="105"/>
        <v>5.2160938341622781E-3</v>
      </c>
      <c r="AO552" s="124">
        <f t="shared" si="106"/>
        <v>9.0691163267620667E-2</v>
      </c>
      <c r="AP552" s="124">
        <f t="shared" si="107"/>
        <v>7.0056533976226602E-3</v>
      </c>
      <c r="AQ552" s="124">
        <f t="shared" si="108"/>
        <v>0.19862689543275194</v>
      </c>
      <c r="AR552" s="124">
        <f t="shared" si="109"/>
        <v>2.3810425867956665E-2</v>
      </c>
      <c r="AS552" s="124">
        <f t="shared" si="110"/>
        <v>0.16994266252801915</v>
      </c>
      <c r="AT552" s="124">
        <f t="shared" si="111"/>
        <v>0.13442381028245159</v>
      </c>
      <c r="AU552" s="124">
        <f t="shared" si="112"/>
        <v>0.16216438480968054</v>
      </c>
      <c r="AV552" s="124">
        <f t="shared" si="113"/>
        <v>4.9386418402396479E-2</v>
      </c>
      <c r="AW552" s="124">
        <f t="shared" si="114"/>
        <v>0.15873249217733804</v>
      </c>
      <c r="AX552" s="124">
        <f t="shared" si="115"/>
        <v>1</v>
      </c>
      <c r="AY552" s="124">
        <f>SUMPRODUCT(AN552:AW552,幕後結果_最佳化!$Z$1005:$AI$1005)</f>
        <v>7.3019200764480374E-2</v>
      </c>
      <c r="AZ552" s="124">
        <f>(SUMPRODUCT(AN552:AW552,MMULT(AN552:AW552,幕後結果!$AB$9:$AK$18)))*252</f>
        <v>4.5957769677926759E-2</v>
      </c>
      <c r="BA552" s="124">
        <f t="shared" si="116"/>
        <v>0.21437763334342219</v>
      </c>
      <c r="BB552" s="119">
        <f t="shared" si="117"/>
        <v>0.1404960036863124</v>
      </c>
      <c r="BC552" s="56"/>
      <c r="BD552" s="56"/>
    </row>
    <row r="553" spans="1:56">
      <c r="A553" s="91">
        <v>552</v>
      </c>
      <c r="B553" s="120">
        <v>0.96143855553610869</v>
      </c>
      <c r="C553" s="120">
        <v>0.80997295385738965</v>
      </c>
      <c r="D553" s="120">
        <v>0.23332023860767115</v>
      </c>
      <c r="E553" s="120">
        <v>0.91942083585423307</v>
      </c>
      <c r="F553" s="120">
        <v>0.36938623959819394</v>
      </c>
      <c r="G553" s="120">
        <v>0.26095814321529875</v>
      </c>
      <c r="H553" s="120">
        <v>0.70448693999017942</v>
      </c>
      <c r="I553" s="120">
        <v>0.6015289072183041</v>
      </c>
      <c r="J553" s="120">
        <v>0.75670275932416531</v>
      </c>
      <c r="K553" s="100">
        <v>0.99615097904826322</v>
      </c>
      <c r="L553" s="101"/>
      <c r="M553" s="102">
        <v>552</v>
      </c>
      <c r="N553" s="123">
        <v>1.7676293447271769</v>
      </c>
      <c r="O553" s="123">
        <v>0.87779663248591278</v>
      </c>
      <c r="P553" s="123">
        <v>-0.72795607181458666</v>
      </c>
      <c r="Q553" s="123">
        <v>1.4011864395136016</v>
      </c>
      <c r="R553" s="123">
        <v>-0.33347934386218164</v>
      </c>
      <c r="S553" s="123">
        <v>-0.64039430184944013</v>
      </c>
      <c r="T553" s="123">
        <v>0.53734964365943461</v>
      </c>
      <c r="U553" s="120">
        <v>0.25730648640760906</v>
      </c>
      <c r="V553" s="120">
        <v>0.69573551246319909</v>
      </c>
      <c r="W553" s="94">
        <v>2.6650345255935974</v>
      </c>
      <c r="X553" s="56"/>
      <c r="Y553" s="95">
        <v>552</v>
      </c>
      <c r="Z553" s="120">
        <f>(幕後結果!$AB$2+幕後結果!$AB$4*幕後結果_最佳化!$N1554)*12/3</f>
        <v>2.1463105895574999</v>
      </c>
      <c r="AA553" s="120">
        <f>(幕後結果!$AC$2+幕後結果!$AC$4*幕後結果_最佳化!$O1554)*12/3</f>
        <v>3.4927948357695073</v>
      </c>
      <c r="AB553" s="120">
        <f>(幕後結果!$AD$2+幕後結果!$AD$4*幕後結果_最佳化!$P1554)*12/3</f>
        <v>0.71648985524746633</v>
      </c>
      <c r="AC553" s="120">
        <f>(幕後結果!$AE$2+幕後結果!$AE$4*幕後結果_最佳化!$Q1554)*12/3</f>
        <v>2.2313717223704912</v>
      </c>
      <c r="AD553" s="120">
        <f>(幕後結果!$AF$2+幕後結果!$AF$4*幕後結果_最佳化!$R1554)*12/3</f>
        <v>-0.13738076631646612</v>
      </c>
      <c r="AE553" s="120">
        <f>(幕後結果!$AG$2+幕後結果!$AG$4*幕後結果_最佳化!$S1554)*12/3</f>
        <v>-0.95826657942444837</v>
      </c>
      <c r="AF553" s="120">
        <f>(幕後結果!$AH$2+幕後結果!$AH$4*幕後結果_最佳化!$T1554)*12/3</f>
        <v>1.7622532139848894</v>
      </c>
      <c r="AG553" s="120">
        <f>(幕後結果!$AI$2+幕後結果!$AI$4*幕後結果_最佳化!$U1554)*12/3</f>
        <v>-0.13783307465073225</v>
      </c>
      <c r="AH553" s="120">
        <f>(幕後結果!$AJ$2+幕後結果!$AJ$4*幕後結果_最佳化!$V1554)*12/3</f>
        <v>-0.53493242381495199</v>
      </c>
      <c r="AI553" s="96">
        <f>(幕後結果!$AK$2+幕後結果!$AK$4*幕後結果_最佳化!$W1554)*12/3</f>
        <v>2.1570687634777888</v>
      </c>
      <c r="AJ553" s="56"/>
      <c r="AK553" s="56"/>
      <c r="AL553" s="56"/>
      <c r="AM553" s="104">
        <v>552</v>
      </c>
      <c r="AN553" s="124">
        <f t="shared" si="105"/>
        <v>5.512174175235994E-3</v>
      </c>
      <c r="AO553" s="124">
        <f t="shared" si="106"/>
        <v>0.18485105402410063</v>
      </c>
      <c r="AP553" s="124">
        <f t="shared" si="107"/>
        <v>0.13546164387692658</v>
      </c>
      <c r="AQ553" s="124">
        <f t="shared" si="108"/>
        <v>0.12942209046484388</v>
      </c>
      <c r="AR553" s="124">
        <f t="shared" si="109"/>
        <v>3.9801848606578663E-2</v>
      </c>
      <c r="AS553" s="124">
        <f t="shared" si="110"/>
        <v>5.4344140883396237E-2</v>
      </c>
      <c r="AT553" s="124">
        <f t="shared" si="111"/>
        <v>0.15251152587402023</v>
      </c>
      <c r="AU553" s="124">
        <f t="shared" si="112"/>
        <v>9.2235956664376423E-2</v>
      </c>
      <c r="AV553" s="124">
        <f t="shared" si="113"/>
        <v>5.0472482508520815E-2</v>
      </c>
      <c r="AW553" s="124">
        <f t="shared" si="114"/>
        <v>0.15538708292200054</v>
      </c>
      <c r="AX553" s="124">
        <f t="shared" si="115"/>
        <v>1</v>
      </c>
      <c r="AY553" s="124">
        <f>SUMPRODUCT(AN553:AW553,幕後結果_最佳化!$Z$1005:$AI$1005)</f>
        <v>0.1835435559572873</v>
      </c>
      <c r="AZ553" s="124">
        <f>(SUMPRODUCT(AN553:AW553,MMULT(AN553:AW553,幕後結果!$AB$9:$AK$18)))*252</f>
        <v>6.7727184276920468E-2</v>
      </c>
      <c r="BA553" s="124">
        <f t="shared" si="116"/>
        <v>0.26024447021391339</v>
      </c>
      <c r="BB553" s="119">
        <f t="shared" si="117"/>
        <v>0.54042860484867317</v>
      </c>
      <c r="BC553" s="56"/>
      <c r="BD553" s="56"/>
    </row>
    <row r="554" spans="1:56">
      <c r="A554" s="91">
        <v>553</v>
      </c>
      <c r="B554" s="120">
        <v>0.63292267108047451</v>
      </c>
      <c r="C554" s="120">
        <v>0.42151882395180462</v>
      </c>
      <c r="D554" s="120">
        <v>0.99046993031546848</v>
      </c>
      <c r="E554" s="120">
        <v>0.30904201688522881</v>
      </c>
      <c r="F554" s="120">
        <v>0.62370862644710123</v>
      </c>
      <c r="G554" s="120">
        <v>0.11117451256505761</v>
      </c>
      <c r="H554" s="120">
        <v>0.35471467200552032</v>
      </c>
      <c r="I554" s="120">
        <v>0.84568172247090012</v>
      </c>
      <c r="J554" s="120">
        <v>0.23482249966717528</v>
      </c>
      <c r="K554" s="100">
        <v>0.5460868684260165</v>
      </c>
      <c r="L554" s="101"/>
      <c r="M554" s="102">
        <v>553</v>
      </c>
      <c r="N554" s="123">
        <v>0.33960414284870849</v>
      </c>
      <c r="O554" s="123">
        <v>-0.19800947835495047</v>
      </c>
      <c r="P554" s="123">
        <v>2.3443526662770275</v>
      </c>
      <c r="Q554" s="123">
        <v>-0.49856760191486577</v>
      </c>
      <c r="R554" s="123">
        <v>0.31523564012505306</v>
      </c>
      <c r="S554" s="123">
        <v>-1.2203056595931199</v>
      </c>
      <c r="T554" s="123">
        <v>-0.37262260801025776</v>
      </c>
      <c r="U554" s="120">
        <v>1.018087121455334</v>
      </c>
      <c r="V554" s="120">
        <v>-0.72305678257710104</v>
      </c>
      <c r="W554" s="94">
        <v>0.11578080554974002</v>
      </c>
      <c r="X554" s="56"/>
      <c r="Y554" s="95">
        <v>553</v>
      </c>
      <c r="Z554" s="120">
        <f>(幕後結果!$AB$2+幕後結果!$AB$4*幕後結果_最佳化!$N1555)*12/3</f>
        <v>0.37334533340110282</v>
      </c>
      <c r="AA554" s="120">
        <f>(幕後結果!$AC$2+幕後結果!$AC$4*幕後結果_最佳化!$O1555)*12/3</f>
        <v>1.440674900121911</v>
      </c>
      <c r="AB554" s="120">
        <f>(幕後結果!$AD$2+幕後結果!$AD$4*幕後結果_最佳化!$P1555)*12/3</f>
        <v>1.9360821751691597</v>
      </c>
      <c r="AC554" s="120">
        <f>(幕後結果!$AE$2+幕後結果!$AE$4*幕後結果_最佳化!$Q1555)*12/3</f>
        <v>6.0938044177099859E-2</v>
      </c>
      <c r="AD554" s="120">
        <f>(幕後結果!$AF$2+幕後結果!$AF$4*幕後結果_最佳化!$R1555)*12/3</f>
        <v>-0.3900438746582508</v>
      </c>
      <c r="AE554" s="120">
        <f>(幕後結果!$AG$2+幕後結果!$AG$4*幕後結果_最佳化!$S1555)*12/3</f>
        <v>-1.5110267617082451</v>
      </c>
      <c r="AF554" s="120">
        <f>(幕後結果!$AH$2+幕後結果!$AH$4*幕後結果_最佳化!$T1555)*12/3</f>
        <v>5.1858072510155284E-3</v>
      </c>
      <c r="AG554" s="120">
        <f>(幕後結果!$AI$2+幕後結果!$AI$4*幕後結果_最佳化!$U1555)*12/3</f>
        <v>1.5844000103201861E-2</v>
      </c>
      <c r="AH554" s="120">
        <f>(幕後結果!$AJ$2+幕後結果!$AJ$4*幕後結果_最佳化!$V1555)*12/3</f>
        <v>-1.8216769140348026</v>
      </c>
      <c r="AI554" s="96">
        <f>(幕後結果!$AK$2+幕後結果!$AK$4*幕後結果_最佳化!$W1555)*12/3</f>
        <v>1.1677830565439407</v>
      </c>
      <c r="AJ554" s="56"/>
      <c r="AK554" s="56"/>
      <c r="AL554" s="56"/>
      <c r="AM554" s="104">
        <v>553</v>
      </c>
      <c r="AN554" s="124">
        <f t="shared" si="105"/>
        <v>0.10304248359777615</v>
      </c>
      <c r="AO554" s="124">
        <f t="shared" si="106"/>
        <v>0.15005682835124884</v>
      </c>
      <c r="AP554" s="124">
        <f t="shared" si="107"/>
        <v>8.7548275599178479E-2</v>
      </c>
      <c r="AQ554" s="124">
        <f t="shared" si="108"/>
        <v>4.9907620443615387E-2</v>
      </c>
      <c r="AR554" s="124">
        <f t="shared" si="109"/>
        <v>0.16871018193107318</v>
      </c>
      <c r="AS554" s="124">
        <f t="shared" si="110"/>
        <v>3.698500438136304E-2</v>
      </c>
      <c r="AT554" s="124">
        <f t="shared" si="111"/>
        <v>0.1208264238990928</v>
      </c>
      <c r="AU554" s="124">
        <f t="shared" si="112"/>
        <v>6.4729234033000779E-2</v>
      </c>
      <c r="AV554" s="124">
        <f t="shared" si="113"/>
        <v>6.032521213274538E-2</v>
      </c>
      <c r="AW554" s="124">
        <f t="shared" si="114"/>
        <v>0.157868735630906</v>
      </c>
      <c r="AX554" s="124">
        <f t="shared" si="115"/>
        <v>1.0000000000000002</v>
      </c>
      <c r="AY554" s="124">
        <f>SUMPRODUCT(AN554:AW554,幕後結果_最佳化!$Z$1005:$AI$1005)</f>
        <v>6.5479733100889226E-2</v>
      </c>
      <c r="AZ554" s="124">
        <f>(SUMPRODUCT(AN554:AW554,MMULT(AN554:AW554,幕後結果!$AB$9:$AK$18)))*252</f>
        <v>6.2150261812624008E-2</v>
      </c>
      <c r="BA554" s="124">
        <f t="shared" si="116"/>
        <v>0.24929954234339061</v>
      </c>
      <c r="BB554" s="119">
        <f t="shared" si="117"/>
        <v>9.0572701773304537E-2</v>
      </c>
      <c r="BC554" s="56"/>
      <c r="BD554" s="56"/>
    </row>
    <row r="555" spans="1:56">
      <c r="A555" s="91">
        <v>554</v>
      </c>
      <c r="B555" s="120">
        <v>0.9694960194997615</v>
      </c>
      <c r="C555" s="120">
        <v>0.62455583093949252</v>
      </c>
      <c r="D555" s="120">
        <v>0.93146667141203587</v>
      </c>
      <c r="E555" s="120">
        <v>0.24164672834105727</v>
      </c>
      <c r="F555" s="120">
        <v>0.54821390551911331</v>
      </c>
      <c r="G555" s="120">
        <v>0.57856328866227869</v>
      </c>
      <c r="H555" s="120">
        <v>5.1670675477702099E-2</v>
      </c>
      <c r="I555" s="120">
        <v>5.0813083658996172E-2</v>
      </c>
      <c r="J555" s="120">
        <v>0.64726716363939207</v>
      </c>
      <c r="K555" s="100">
        <v>0.7182371600755264</v>
      </c>
      <c r="L555" s="101"/>
      <c r="M555" s="102">
        <v>554</v>
      </c>
      <c r="N555" s="123">
        <v>1.873437751787665</v>
      </c>
      <c r="O555" s="123">
        <v>0.31746823563023574</v>
      </c>
      <c r="P555" s="123">
        <v>1.4868037259045337</v>
      </c>
      <c r="Q555" s="123">
        <v>-0.70101531650447291</v>
      </c>
      <c r="R555" s="123">
        <v>0.12115004742846952</v>
      </c>
      <c r="S555" s="123">
        <v>0.19821938331275582</v>
      </c>
      <c r="T555" s="123">
        <v>-1.6288661800889623</v>
      </c>
      <c r="U555" s="120">
        <v>-1.6370205905141542</v>
      </c>
      <c r="V555" s="120">
        <v>0.37795277989118448</v>
      </c>
      <c r="W555" s="94">
        <v>0.5776126272203691</v>
      </c>
      <c r="X555" s="56"/>
      <c r="Y555" s="95">
        <v>554</v>
      </c>
      <c r="Z555" s="120">
        <f>(幕後結果!$AB$2+幕後結果!$AB$4*幕後結果_最佳化!$N1556)*12/3</f>
        <v>2.2776770593373965</v>
      </c>
      <c r="AA555" s="120">
        <f>(幕後結果!$AC$2+幕後結果!$AC$4*幕後結果_最佳化!$O1556)*12/3</f>
        <v>2.9838502593055605</v>
      </c>
      <c r="AB555" s="120">
        <f>(幕後結果!$AD$2+幕後結果!$AD$4*幕後結果_最佳化!$P1556)*12/3</f>
        <v>2.9162116742541357</v>
      </c>
      <c r="AC555" s="120">
        <f>(幕後結果!$AE$2+幕後結果!$AE$4*幕後結果_最佳化!$Q1556)*12/3</f>
        <v>0.36870726207499827</v>
      </c>
      <c r="AD555" s="120">
        <f>(幕後結果!$AF$2+幕後結果!$AF$4*幕後結果_最佳化!$R1556)*12/3</f>
        <v>-0.33128052492419374</v>
      </c>
      <c r="AE555" s="120">
        <f>(幕後結果!$AG$2+幕後結果!$AG$4*幕後結果_最佳化!$S1556)*12/3</f>
        <v>0.46308600704160208</v>
      </c>
      <c r="AF555" s="120">
        <f>(幕後結果!$AH$2+幕後結果!$AH$4*幕後結果_最佳化!$T1556)*12/3</f>
        <v>-0.36601882936574209</v>
      </c>
      <c r="AG555" s="120">
        <f>(幕後結果!$AI$2+幕後結果!$AI$4*幕後結果_最佳化!$U1556)*12/3</f>
        <v>-0.92062158373933023</v>
      </c>
      <c r="AH555" s="120">
        <f>(幕後結果!$AJ$2+幕後結果!$AJ$4*幕後結果_最佳化!$V1556)*12/3</f>
        <v>-0.20214604674415093</v>
      </c>
      <c r="AI555" s="96">
        <f>(幕後結果!$AK$2+幕後結果!$AK$4*幕後結果_最佳化!$W1556)*12/3</f>
        <v>0.58337284795492494</v>
      </c>
      <c r="AJ555" s="56"/>
      <c r="AK555" s="56"/>
      <c r="AL555" s="56"/>
      <c r="AM555" s="104">
        <v>554</v>
      </c>
      <c r="AN555" s="124">
        <f t="shared" si="105"/>
        <v>0.19832660776062905</v>
      </c>
      <c r="AO555" s="124">
        <f t="shared" si="106"/>
        <v>0.22908212661622976</v>
      </c>
      <c r="AP555" s="124">
        <f t="shared" si="107"/>
        <v>2.0720725355874606E-2</v>
      </c>
      <c r="AQ555" s="124">
        <f t="shared" si="108"/>
        <v>2.9775335115099943E-2</v>
      </c>
      <c r="AR555" s="124">
        <f t="shared" si="109"/>
        <v>3.9181486802794124E-2</v>
      </c>
      <c r="AS555" s="124">
        <f t="shared" si="110"/>
        <v>3.4136397964224512E-2</v>
      </c>
      <c r="AT555" s="124">
        <f t="shared" si="111"/>
        <v>0.15657687102797965</v>
      </c>
      <c r="AU555" s="124">
        <f t="shared" si="112"/>
        <v>0.10793074125051355</v>
      </c>
      <c r="AV555" s="124">
        <f t="shared" si="113"/>
        <v>0.14215975289804986</v>
      </c>
      <c r="AW555" s="124">
        <f t="shared" si="114"/>
        <v>4.210995520860504E-2</v>
      </c>
      <c r="AX555" s="124">
        <f t="shared" si="115"/>
        <v>1</v>
      </c>
      <c r="AY555" s="124">
        <f>SUMPRODUCT(AN555:AW555,幕後結果_最佳化!$Z$1005:$AI$1005)</f>
        <v>6.5791918202068866E-2</v>
      </c>
      <c r="AZ555" s="124">
        <f>(SUMPRODUCT(AN555:AW555,MMULT(AN555:AW555,幕後結果!$AB$9:$AK$18)))*252</f>
        <v>8.3178110863602814E-2</v>
      </c>
      <c r="BA555" s="124">
        <f t="shared" si="116"/>
        <v>0.28840615607785286</v>
      </c>
      <c r="BB555" s="119">
        <f t="shared" si="117"/>
        <v>7.937388893976792E-2</v>
      </c>
      <c r="BC555" s="56"/>
      <c r="BD555" s="56"/>
    </row>
    <row r="556" spans="1:56">
      <c r="A556" s="91">
        <v>555</v>
      </c>
      <c r="B556" s="120">
        <v>5.685961387596139E-2</v>
      </c>
      <c r="C556" s="120">
        <v>0.31463359491491394</v>
      </c>
      <c r="D556" s="120">
        <v>0.96345287588762263</v>
      </c>
      <c r="E556" s="120">
        <v>0.56373527916257027</v>
      </c>
      <c r="F556" s="120">
        <v>0.17460688679620717</v>
      </c>
      <c r="G556" s="120">
        <v>0.49978921750665983</v>
      </c>
      <c r="H556" s="120">
        <v>0.84219881370901017</v>
      </c>
      <c r="I556" s="120">
        <v>0.11986620208464749</v>
      </c>
      <c r="J556" s="120">
        <v>0.91663316416425333</v>
      </c>
      <c r="K556" s="100">
        <v>0.91636787898303873</v>
      </c>
      <c r="L556" s="101"/>
      <c r="M556" s="102">
        <v>555</v>
      </c>
      <c r="N556" s="123">
        <v>-1.5816949428768234</v>
      </c>
      <c r="O556" s="123">
        <v>-0.48275854327226958</v>
      </c>
      <c r="P556" s="123">
        <v>1.7922417584391097</v>
      </c>
      <c r="Q556" s="123">
        <v>0.16044639928704088</v>
      </c>
      <c r="R556" s="123">
        <v>-0.93611540241532065</v>
      </c>
      <c r="S556" s="123">
        <v>-5.2835338218596567E-4</v>
      </c>
      <c r="T556" s="123">
        <v>1.0035358833387769</v>
      </c>
      <c r="U556" s="120">
        <v>-1.1756559092663394</v>
      </c>
      <c r="V556" s="120">
        <v>1.3827756362884116</v>
      </c>
      <c r="W556" s="94">
        <v>1.3810478714164363</v>
      </c>
      <c r="X556" s="56"/>
      <c r="Y556" s="95">
        <v>555</v>
      </c>
      <c r="Z556" s="120">
        <f>(幕後結果!$AB$2+幕後結果!$AB$4*幕後結果_最佳化!$N1557)*12/3</f>
        <v>-2.0120443090194509</v>
      </c>
      <c r="AA556" s="120">
        <f>(幕後結果!$AC$2+幕後結果!$AC$4*幕後結果_最佳化!$O1557)*12/3</f>
        <v>-0.11956342659109787</v>
      </c>
      <c r="AB556" s="120">
        <f>(幕後結果!$AD$2+幕後結果!$AD$4*幕後結果_最佳化!$P1557)*12/3</f>
        <v>-0.84348818926522739</v>
      </c>
      <c r="AC556" s="120">
        <f>(幕後結果!$AE$2+幕後結果!$AE$4*幕後結果_最佳化!$Q1557)*12/3</f>
        <v>7.5168124030427608E-2</v>
      </c>
      <c r="AD556" s="120">
        <f>(幕後結果!$AF$2+幕後結果!$AF$4*幕後結果_最佳化!$R1557)*12/3</f>
        <v>-1.246034295512676</v>
      </c>
      <c r="AE556" s="120">
        <f>(幕後結果!$AG$2+幕後結果!$AG$4*幕後結果_最佳化!$S1557)*12/3</f>
        <v>-1.453642202731654</v>
      </c>
      <c r="AF556" s="120">
        <f>(幕後結果!$AH$2+幕後結果!$AH$4*幕後結果_最佳化!$T1557)*12/3</f>
        <v>0.85168802983158232</v>
      </c>
      <c r="AG556" s="120">
        <f>(幕後結果!$AI$2+幕後結果!$AI$4*幕後結果_最佳化!$U1557)*12/3</f>
        <v>-0.87213033497260595</v>
      </c>
      <c r="AH556" s="120">
        <f>(幕後結果!$AJ$2+幕後結果!$AJ$4*幕後結果_最佳化!$V1557)*12/3</f>
        <v>-0.13529409466239173</v>
      </c>
      <c r="AI556" s="96">
        <f>(幕後結果!$AK$2+幕後結果!$AK$4*幕後結果_最佳化!$W1557)*12/3</f>
        <v>0.93521643007045119</v>
      </c>
      <c r="AJ556" s="56"/>
      <c r="AK556" s="56"/>
      <c r="AL556" s="56"/>
      <c r="AM556" s="104">
        <v>555</v>
      </c>
      <c r="AN556" s="124">
        <f t="shared" si="105"/>
        <v>7.6057501041709927E-2</v>
      </c>
      <c r="AO556" s="124">
        <f t="shared" si="106"/>
        <v>0.14296996738997544</v>
      </c>
      <c r="AP556" s="124">
        <f t="shared" si="107"/>
        <v>0.10828703539246755</v>
      </c>
      <c r="AQ556" s="124">
        <f t="shared" si="108"/>
        <v>2.8891405327360953E-2</v>
      </c>
      <c r="AR556" s="124">
        <f t="shared" si="109"/>
        <v>0.16424662694322692</v>
      </c>
      <c r="AS556" s="124">
        <f t="shared" si="110"/>
        <v>0.13817245366086023</v>
      </c>
      <c r="AT556" s="124">
        <f t="shared" si="111"/>
        <v>8.0023118675942806E-2</v>
      </c>
      <c r="AU556" s="124">
        <f t="shared" si="112"/>
        <v>7.1416094149866133E-2</v>
      </c>
      <c r="AV556" s="124">
        <f t="shared" si="113"/>
        <v>0.10539201688259682</v>
      </c>
      <c r="AW556" s="124">
        <f t="shared" si="114"/>
        <v>8.4543780535993235E-2</v>
      </c>
      <c r="AX556" s="124">
        <f t="shared" si="115"/>
        <v>0.99999999999999989</v>
      </c>
      <c r="AY556" s="124">
        <f>SUMPRODUCT(AN556:AW556,幕後結果_最佳化!$Z$1005:$AI$1005)</f>
        <v>-0.1980178438089652</v>
      </c>
      <c r="AZ556" s="124">
        <f>(SUMPRODUCT(AN556:AW556,MMULT(AN556:AW556,幕後結果!$AB$9:$AK$18)))*252</f>
        <v>7.1669022492030623E-2</v>
      </c>
      <c r="BA556" s="124">
        <f t="shared" si="116"/>
        <v>0.26771070671908254</v>
      </c>
      <c r="BB556" s="119">
        <f t="shared" si="117"/>
        <v>-0.8999185978085219</v>
      </c>
      <c r="BC556" s="56"/>
      <c r="BD556" s="56"/>
    </row>
    <row r="557" spans="1:56">
      <c r="A557" s="91">
        <v>556</v>
      </c>
      <c r="B557" s="120">
        <v>0.94550190044617</v>
      </c>
      <c r="C557" s="120">
        <v>0.49618768173634953</v>
      </c>
      <c r="D557" s="120">
        <v>0.16456087164052757</v>
      </c>
      <c r="E557" s="120">
        <v>0.83321217556036542</v>
      </c>
      <c r="F557" s="120">
        <v>0.96325030728133165</v>
      </c>
      <c r="G557" s="120">
        <v>0.3233440538378487</v>
      </c>
      <c r="H557" s="120">
        <v>0.42952490897176854</v>
      </c>
      <c r="I557" s="120">
        <v>0.21504709375978592</v>
      </c>
      <c r="J557" s="120">
        <v>0.16974123477986214</v>
      </c>
      <c r="K557" s="100">
        <v>0.25891229795178483</v>
      </c>
      <c r="L557" s="101"/>
      <c r="M557" s="102">
        <v>556</v>
      </c>
      <c r="N557" s="123">
        <v>1.6027212984969799</v>
      </c>
      <c r="O557" s="123">
        <v>-9.5562101969221963E-3</v>
      </c>
      <c r="P557" s="123">
        <v>-0.97588442078985271</v>
      </c>
      <c r="Q557" s="123">
        <v>0.96693675957107816</v>
      </c>
      <c r="R557" s="123">
        <v>1.7897172028480761</v>
      </c>
      <c r="S557" s="123">
        <v>-0.45836795827495502</v>
      </c>
      <c r="T557" s="123">
        <v>-0.17758383831999353</v>
      </c>
      <c r="U557" s="120">
        <v>-0.78903048790110686</v>
      </c>
      <c r="V557" s="120">
        <v>-0.95518832355235639</v>
      </c>
      <c r="W557" s="94">
        <v>-0.64670235924106956</v>
      </c>
      <c r="X557" s="56"/>
      <c r="Y557" s="95">
        <v>556</v>
      </c>
      <c r="Z557" s="120">
        <f>(幕後結果!$AB$2+幕後結果!$AB$4*幕後結果_最佳化!$N1558)*12/3</f>
        <v>1.941568939310591</v>
      </c>
      <c r="AA557" s="120">
        <f>(幕後結果!$AC$2+幕後結果!$AC$4*幕後結果_最佳化!$O1558)*12/3</f>
        <v>2.4677123731941357</v>
      </c>
      <c r="AB557" s="120">
        <f>(幕後結果!$AD$2+幕後結果!$AD$4*幕後結果_最佳化!$P1558)*12/3</f>
        <v>-8.8762607827603146E-2</v>
      </c>
      <c r="AC557" s="120">
        <f>(幕後結果!$AE$2+幕後結果!$AE$4*幕後結果_最佳化!$Q1558)*12/3</f>
        <v>1.8170991207784262</v>
      </c>
      <c r="AD557" s="120">
        <f>(幕後結果!$AF$2+幕後結果!$AF$4*幕後結果_最佳化!$R1558)*12/3</f>
        <v>0.95113201123182112</v>
      </c>
      <c r="AE557" s="120">
        <f>(幕後結果!$AG$2+幕後結果!$AG$4*幕後結果_最佳化!$S1558)*12/3</f>
        <v>-0.52328975590317339</v>
      </c>
      <c r="AF557" s="120">
        <f>(幕後結果!$AH$2+幕後結果!$AH$4*幕後結果_最佳化!$T1558)*12/3</f>
        <v>1.0254075444816864</v>
      </c>
      <c r="AG557" s="120">
        <f>(幕後結果!$AI$2+幕後結果!$AI$4*幕後結果_最佳化!$U1558)*12/3</f>
        <v>-0.35413183976136758</v>
      </c>
      <c r="AH557" s="120">
        <f>(幕後結果!$AJ$2+幕後結果!$AJ$4*幕後結果_最佳化!$V1558)*12/3</f>
        <v>-2.2016694553816638</v>
      </c>
      <c r="AI557" s="96">
        <f>(幕後結果!$AK$2+幕後結果!$AK$4*幕後結果_最佳化!$W1558)*12/3</f>
        <v>0.52684514961199491</v>
      </c>
      <c r="AJ557" s="56"/>
      <c r="AK557" s="56"/>
      <c r="AL557" s="56"/>
      <c r="AM557" s="104">
        <v>556</v>
      </c>
      <c r="AN557" s="124">
        <f t="shared" si="105"/>
        <v>1.5662534139995146E-2</v>
      </c>
      <c r="AO557" s="124">
        <f t="shared" si="106"/>
        <v>0.17360902852993337</v>
      </c>
      <c r="AP557" s="124">
        <f t="shared" si="107"/>
        <v>5.3218989665857225E-2</v>
      </c>
      <c r="AQ557" s="124">
        <f t="shared" si="108"/>
        <v>1.4274419672688271E-2</v>
      </c>
      <c r="AR557" s="124">
        <f t="shared" si="109"/>
        <v>0.2949234925127428</v>
      </c>
      <c r="AS557" s="124">
        <f t="shared" si="110"/>
        <v>3.1992596024203027E-2</v>
      </c>
      <c r="AT557" s="124">
        <f t="shared" si="111"/>
        <v>0.11029002269997648</v>
      </c>
      <c r="AU557" s="124">
        <f t="shared" si="112"/>
        <v>0.22114217524645877</v>
      </c>
      <c r="AV557" s="124">
        <f t="shared" si="113"/>
        <v>7.5316962540454266E-2</v>
      </c>
      <c r="AW557" s="124">
        <f t="shared" si="114"/>
        <v>9.5697789676909804E-3</v>
      </c>
      <c r="AX557" s="124">
        <f t="shared" si="115"/>
        <v>1.0000000000000002</v>
      </c>
      <c r="AY557" s="124">
        <f>SUMPRODUCT(AN557:AW557,幕後結果_最佳化!$Z$1005:$AI$1005)</f>
        <v>-0.1064628492918068</v>
      </c>
      <c r="AZ557" s="124">
        <f>(SUMPRODUCT(AN557:AW557,MMULT(AN557:AW557,幕後結果!$AB$9:$AK$18)))*252</f>
        <v>4.846739382521164E-2</v>
      </c>
      <c r="BA557" s="124">
        <f t="shared" si="116"/>
        <v>0.220153114502638</v>
      </c>
      <c r="BB557" s="119">
        <f t="shared" si="117"/>
        <v>-0.6784498580873678</v>
      </c>
      <c r="BC557" s="56"/>
      <c r="BD557" s="56"/>
    </row>
    <row r="558" spans="1:56">
      <c r="A558" s="91">
        <v>557</v>
      </c>
      <c r="B558" s="120">
        <v>0.53466477338722807</v>
      </c>
      <c r="C558" s="120">
        <v>0.25834457699528124</v>
      </c>
      <c r="D558" s="120">
        <v>0.19433002676146249</v>
      </c>
      <c r="E558" s="120">
        <v>0.30663511993012804</v>
      </c>
      <c r="F558" s="120">
        <v>0.89387287375884195</v>
      </c>
      <c r="G558" s="120">
        <v>0.70660551292058238</v>
      </c>
      <c r="H558" s="120">
        <v>0.23708722437919039</v>
      </c>
      <c r="I558" s="120">
        <v>0.62433702263972624</v>
      </c>
      <c r="J558" s="120">
        <v>0.66431600356442821</v>
      </c>
      <c r="K558" s="100">
        <v>0.67202847762526652</v>
      </c>
      <c r="L558" s="101"/>
      <c r="M558" s="102">
        <v>557</v>
      </c>
      <c r="N558" s="123">
        <v>8.7001332145119931E-2</v>
      </c>
      <c r="O558" s="123">
        <v>-0.64845740197049173</v>
      </c>
      <c r="P558" s="123">
        <v>-0.86204991004027554</v>
      </c>
      <c r="Q558" s="123">
        <v>-0.50541093532145664</v>
      </c>
      <c r="R558" s="123">
        <v>1.2473907611781347</v>
      </c>
      <c r="S558" s="123">
        <v>0.54349508480067399</v>
      </c>
      <c r="T558" s="123">
        <v>-0.71570350071123756</v>
      </c>
      <c r="U558" s="120">
        <v>0.31689146995333917</v>
      </c>
      <c r="V558" s="120">
        <v>0.42427126508382795</v>
      </c>
      <c r="W558" s="94">
        <v>0.44552133555622736</v>
      </c>
      <c r="X558" s="56"/>
      <c r="Y558" s="95">
        <v>557</v>
      </c>
      <c r="Z558" s="120">
        <f>(幕後結果!$AB$2+幕後結果!$AB$4*幕後結果_最佳化!$N1559)*12/3</f>
        <v>5.9726213517371007E-2</v>
      </c>
      <c r="AA558" s="120">
        <f>(幕後結果!$AC$2+幕後結果!$AC$4*幕後結果_最佳化!$O1559)*12/3</f>
        <v>0.80900973158178646</v>
      </c>
      <c r="AB558" s="120">
        <f>(幕後結果!$AD$2+幕後結果!$AD$4*幕後結果_最佳化!$P1559)*12/3</f>
        <v>-1.8782350938293684</v>
      </c>
      <c r="AC558" s="120">
        <f>(幕後結果!$AE$2+幕後結果!$AE$4*幕後結果_最佳化!$Q1559)*12/3</f>
        <v>7.8789158742048948E-2</v>
      </c>
      <c r="AD558" s="120">
        <f>(幕後結果!$AF$2+幕後結果!$AF$4*幕後結果_最佳化!$R1559)*12/3</f>
        <v>0.10950052352143852</v>
      </c>
      <c r="AE558" s="120">
        <f>(幕後結果!$AG$2+幕後結果!$AG$4*幕後結果_最佳化!$S1559)*12/3</f>
        <v>-0.17765170553510956</v>
      </c>
      <c r="AF558" s="120">
        <f>(幕後結果!$AH$2+幕後結果!$AH$4*幕後結果_最佳化!$T1559)*12/3</f>
        <v>-0.24967424681977643</v>
      </c>
      <c r="AG558" s="120">
        <f>(幕後結果!$AI$2+幕後結果!$AI$4*幕後結果_最佳化!$U1559)*12/3</f>
        <v>-8.122802311294583E-2</v>
      </c>
      <c r="AH558" s="120">
        <f>(幕後結果!$AJ$2+幕後結果!$AJ$4*幕後結果_最佳化!$V1559)*12/3</f>
        <v>-0.69987458437432171</v>
      </c>
      <c r="AI558" s="96">
        <f>(幕後結果!$AK$2+幕後結果!$AK$4*幕後結果_最佳化!$W1559)*12/3</f>
        <v>0.89559187903705295</v>
      </c>
      <c r="AJ558" s="56"/>
      <c r="AK558" s="56"/>
      <c r="AL558" s="56"/>
      <c r="AM558" s="104">
        <v>557</v>
      </c>
      <c r="AN558" s="124">
        <f t="shared" si="105"/>
        <v>0.22865324189195943</v>
      </c>
      <c r="AO558" s="124">
        <f t="shared" si="106"/>
        <v>5.9384851326355747E-3</v>
      </c>
      <c r="AP558" s="124">
        <f t="shared" si="107"/>
        <v>0.21900366985548028</v>
      </c>
      <c r="AQ558" s="124">
        <f t="shared" si="108"/>
        <v>3.5254975804431862E-2</v>
      </c>
      <c r="AR558" s="124">
        <f t="shared" si="109"/>
        <v>1.4759900328197262E-2</v>
      </c>
      <c r="AS558" s="124">
        <f t="shared" si="110"/>
        <v>6.0489364356985523E-3</v>
      </c>
      <c r="AT558" s="124">
        <f t="shared" si="111"/>
        <v>7.6551155846518573E-2</v>
      </c>
      <c r="AU558" s="124">
        <f t="shared" si="112"/>
        <v>8.8426275493315373E-2</v>
      </c>
      <c r="AV558" s="124">
        <f t="shared" si="113"/>
        <v>6.4025960572201474E-2</v>
      </c>
      <c r="AW558" s="124">
        <f t="shared" si="114"/>
        <v>0.26133739863956157</v>
      </c>
      <c r="AX558" s="124">
        <f t="shared" si="115"/>
        <v>1</v>
      </c>
      <c r="AY558" s="124">
        <f>SUMPRODUCT(AN558:AW558,幕後結果_最佳化!$Z$1005:$AI$1005)</f>
        <v>-0.1237206151405055</v>
      </c>
      <c r="AZ558" s="124">
        <f>(SUMPRODUCT(AN558:AW558,MMULT(AN558:AW558,幕後結果!$AB$9:$AK$18)))*252</f>
        <v>8.9890514212062123E-2</v>
      </c>
      <c r="BA558" s="124">
        <f t="shared" si="116"/>
        <v>0.29981746815698068</v>
      </c>
      <c r="BB558" s="119">
        <f t="shared" si="117"/>
        <v>-0.55574018473555054</v>
      </c>
      <c r="BC558" s="56"/>
      <c r="BD558" s="56"/>
    </row>
    <row r="559" spans="1:56">
      <c r="A559" s="91">
        <v>558</v>
      </c>
      <c r="B559" s="120">
        <v>0.17516436887221398</v>
      </c>
      <c r="C559" s="120">
        <v>9.723332193988754E-2</v>
      </c>
      <c r="D559" s="120">
        <v>0.570623310243348</v>
      </c>
      <c r="E559" s="120">
        <v>0.35383068370118598</v>
      </c>
      <c r="F559" s="120">
        <v>0.66266590598613018</v>
      </c>
      <c r="G559" s="120">
        <v>0.90289824253642714</v>
      </c>
      <c r="H559" s="120">
        <v>0.83752924137538187</v>
      </c>
      <c r="I559" s="120">
        <v>0.72943398456831399</v>
      </c>
      <c r="J559" s="120">
        <v>0.20193103463191275</v>
      </c>
      <c r="K559" s="100">
        <v>0.43219404376703885</v>
      </c>
      <c r="L559" s="101"/>
      <c r="M559" s="102">
        <v>558</v>
      </c>
      <c r="N559" s="123">
        <v>-0.93395183689238925</v>
      </c>
      <c r="O559" s="123">
        <v>-1.297478366671853</v>
      </c>
      <c r="P559" s="123">
        <v>0.17796128618077384</v>
      </c>
      <c r="Q559" s="123">
        <v>-0.37499878884593779</v>
      </c>
      <c r="R559" s="123">
        <v>0.41974987214879678</v>
      </c>
      <c r="S559" s="123">
        <v>1.2982439647767892</v>
      </c>
      <c r="T559" s="123">
        <v>0.98435393873001009</v>
      </c>
      <c r="U559" s="120">
        <v>0.61110203776459504</v>
      </c>
      <c r="V559" s="120">
        <v>-0.8347436322045434</v>
      </c>
      <c r="W559" s="94">
        <v>-0.17079102355586578</v>
      </c>
      <c r="X559" s="56"/>
      <c r="Y559" s="95">
        <v>558</v>
      </c>
      <c r="Z559" s="120">
        <f>(幕後結果!$AB$2+幕後結果!$AB$4*幕後結果_最佳化!$N1560)*12/3</f>
        <v>-1.2078385987038645</v>
      </c>
      <c r="AA559" s="120">
        <f>(幕後結果!$AC$2+幕後結果!$AC$4*幕後結果_最佳化!$O1560)*12/3</f>
        <v>-0.53408490051951185</v>
      </c>
      <c r="AB559" s="120">
        <f>(幕後結果!$AD$2+幕後結果!$AD$4*幕後結果_最佳化!$P1560)*12/3</f>
        <v>-2.1663534419698443</v>
      </c>
      <c r="AC559" s="120">
        <f>(幕後結果!$AE$2+幕後結果!$AE$4*幕後結果_最佳化!$Q1560)*12/3</f>
        <v>-0.1418326963414499</v>
      </c>
      <c r="AD559" s="120">
        <f>(幕後結果!$AF$2+幕後結果!$AF$4*幕後結果_最佳化!$R1560)*12/3</f>
        <v>-0.54900982928254838</v>
      </c>
      <c r="AE559" s="120">
        <f>(幕後結果!$AG$2+幕後結果!$AG$4*幕後結果_最佳化!$S1560)*12/3</f>
        <v>8.7115096260162339E-2</v>
      </c>
      <c r="AF559" s="120">
        <f>(幕後結果!$AH$2+幕後結果!$AH$4*幕後結果_最佳化!$T1560)*12/3</f>
        <v>0.98096061443628901</v>
      </c>
      <c r="AG559" s="120">
        <f>(幕後結果!$AI$2+幕後結果!$AI$4*幕後結果_最佳化!$U1560)*12/3</f>
        <v>-6.6854326452430946E-2</v>
      </c>
      <c r="AH559" s="120">
        <f>(幕後結果!$AJ$2+幕後結果!$AJ$4*幕後結果_最佳化!$V1560)*12/3</f>
        <v>-2.2314002432639803</v>
      </c>
      <c r="AI559" s="96">
        <f>(幕後結果!$AK$2+幕後結果!$AK$4*幕後結果_最佳化!$W1560)*12/3</f>
        <v>0.64702571195413927</v>
      </c>
      <c r="AJ559" s="56"/>
      <c r="AK559" s="56"/>
      <c r="AL559" s="56"/>
      <c r="AM559" s="104">
        <v>558</v>
      </c>
      <c r="AN559" s="124">
        <f t="shared" si="105"/>
        <v>0.18159388726888928</v>
      </c>
      <c r="AO559" s="124">
        <f t="shared" si="106"/>
        <v>0.10574212412813556</v>
      </c>
      <c r="AP559" s="124">
        <f t="shared" si="107"/>
        <v>0.10279680661354874</v>
      </c>
      <c r="AQ559" s="124">
        <f t="shared" si="108"/>
        <v>5.6285227214375455E-2</v>
      </c>
      <c r="AR559" s="124">
        <f t="shared" si="109"/>
        <v>1.4507655081849978E-2</v>
      </c>
      <c r="AS559" s="124">
        <f t="shared" si="110"/>
        <v>0.1225908595270271</v>
      </c>
      <c r="AT559" s="124">
        <f t="shared" si="111"/>
        <v>0.16218649259578582</v>
      </c>
      <c r="AU559" s="124">
        <f t="shared" si="112"/>
        <v>0.15022406154497794</v>
      </c>
      <c r="AV559" s="124">
        <f t="shared" si="113"/>
        <v>0.10103769689433774</v>
      </c>
      <c r="AW559" s="124">
        <f t="shared" si="114"/>
        <v>3.0351891310721789E-3</v>
      </c>
      <c r="AX559" s="124">
        <f t="shared" si="115"/>
        <v>0.99999999999999978</v>
      </c>
      <c r="AY559" s="124">
        <f>SUMPRODUCT(AN559:AW559,幕後結果_最佳化!$Z$1005:$AI$1005)</f>
        <v>-0.19241875893171004</v>
      </c>
      <c r="AZ559" s="124">
        <f>(SUMPRODUCT(AN559:AW559,MMULT(AN559:AW559,幕後結果!$AB$9:$AK$18)))*252</f>
        <v>8.388206672857873E-2</v>
      </c>
      <c r="BA559" s="124">
        <f t="shared" si="116"/>
        <v>0.28962400924056475</v>
      </c>
      <c r="BB559" s="119">
        <f t="shared" si="117"/>
        <v>-0.81249741535154218</v>
      </c>
      <c r="BC559" s="56"/>
      <c r="BD559" s="56"/>
    </row>
    <row r="560" spans="1:56">
      <c r="A560" s="91">
        <v>559</v>
      </c>
      <c r="B560" s="120">
        <v>9.1471356899650136E-2</v>
      </c>
      <c r="C560" s="120">
        <v>5.7865716827438129E-2</v>
      </c>
      <c r="D560" s="120">
        <v>1.5585694030906261E-3</v>
      </c>
      <c r="E560" s="120">
        <v>0.65795435217291431</v>
      </c>
      <c r="F560" s="120">
        <v>0.66552608969786053</v>
      </c>
      <c r="G560" s="120">
        <v>0.85624959906845066</v>
      </c>
      <c r="H560" s="120">
        <v>0.46995166439593672</v>
      </c>
      <c r="I560" s="120">
        <v>0.63050733835768535</v>
      </c>
      <c r="J560" s="120">
        <v>0.44816865458461197</v>
      </c>
      <c r="K560" s="100">
        <v>4.6618036183623923E-2</v>
      </c>
      <c r="L560" s="101"/>
      <c r="M560" s="102">
        <v>559</v>
      </c>
      <c r="N560" s="123">
        <v>-1.3317489026190794</v>
      </c>
      <c r="O560" s="123">
        <v>-1.5729455199472995</v>
      </c>
      <c r="P560" s="123">
        <v>-2.9559438031545406</v>
      </c>
      <c r="Q560" s="123">
        <v>0.40688657624276342</v>
      </c>
      <c r="R560" s="123">
        <v>0.42759250916970859</v>
      </c>
      <c r="S560" s="123">
        <v>1.0636201689760556</v>
      </c>
      <c r="T560" s="123">
        <v>-7.5391365751567394E-2</v>
      </c>
      <c r="U560" s="120">
        <v>0.33319734345950697</v>
      </c>
      <c r="V560" s="120">
        <v>-0.13028959843525478</v>
      </c>
      <c r="W560" s="94">
        <v>-1.6785690003198745</v>
      </c>
      <c r="X560" s="56"/>
      <c r="Y560" s="95">
        <v>559</v>
      </c>
      <c r="Z560" s="120">
        <f>(幕後結果!$AB$2+幕後結果!$AB$4*幕後結果_最佳化!$N1561)*12/3</f>
        <v>-1.7017237035371942</v>
      </c>
      <c r="AA560" s="120">
        <f>(幕後結果!$AC$2+幕後結果!$AC$4*幕後結果_最佳化!$O1561)*12/3</f>
        <v>-1.0807255933604873</v>
      </c>
      <c r="AB560" s="120">
        <f>(幕後結果!$AD$2+幕後結果!$AD$4*幕後結果_最佳化!$P1561)*12/3</f>
        <v>-5.9899733532791544</v>
      </c>
      <c r="AC560" s="120">
        <f>(幕後結果!$AE$2+幕後結果!$AE$4*幕後結果_最佳化!$Q1561)*12/3</f>
        <v>0.51610485293082253</v>
      </c>
      <c r="AD560" s="120">
        <f>(幕後結果!$AF$2+幕後結果!$AF$4*幕後結果_最佳化!$R1561)*12/3</f>
        <v>-0.45275769963081752</v>
      </c>
      <c r="AE560" s="120">
        <f>(幕後結果!$AG$2+幕後結果!$AG$4*幕後結果_最佳化!$S1561)*12/3</f>
        <v>-0.90646444359677725</v>
      </c>
      <c r="AF560" s="120">
        <f>(幕後結果!$AH$2+幕後結果!$AH$4*幕後結果_最佳化!$T1561)*12/3</f>
        <v>-0.17251272482741351</v>
      </c>
      <c r="AG560" s="120">
        <f>(幕後結果!$AI$2+幕後結果!$AI$4*幕後結果_最佳化!$U1561)*12/3</f>
        <v>-0.11874853658412021</v>
      </c>
      <c r="AH560" s="120">
        <f>(幕後結果!$AJ$2+幕後結果!$AJ$4*幕後結果_最佳化!$V1561)*12/3</f>
        <v>-2.5775168111953857</v>
      </c>
      <c r="AI560" s="96">
        <f>(幕後結果!$AK$2+幕後結果!$AK$4*幕後結果_最佳化!$W1561)*12/3</f>
        <v>-0.49678530235875829</v>
      </c>
      <c r="AJ560" s="56"/>
      <c r="AK560" s="56"/>
      <c r="AL560" s="56"/>
      <c r="AM560" s="104">
        <v>559</v>
      </c>
      <c r="AN560" s="124">
        <f t="shared" si="105"/>
        <v>4.7985145195177124E-2</v>
      </c>
      <c r="AO560" s="124">
        <f t="shared" si="106"/>
        <v>9.7819062494385475E-2</v>
      </c>
      <c r="AP560" s="124">
        <f t="shared" si="107"/>
        <v>0.11543469172812731</v>
      </c>
      <c r="AQ560" s="124">
        <f t="shared" si="108"/>
        <v>3.1677811158095572E-2</v>
      </c>
      <c r="AR560" s="124">
        <f t="shared" si="109"/>
        <v>0.13387247947297548</v>
      </c>
      <c r="AS560" s="124">
        <f t="shared" si="110"/>
        <v>9.8770184548639922E-2</v>
      </c>
      <c r="AT560" s="124">
        <f t="shared" si="111"/>
        <v>0.16466466488045536</v>
      </c>
      <c r="AU560" s="124">
        <f t="shared" si="112"/>
        <v>0.1470946337543802</v>
      </c>
      <c r="AV560" s="124">
        <f t="shared" si="113"/>
        <v>0.13849823172327302</v>
      </c>
      <c r="AW560" s="124">
        <f t="shared" si="114"/>
        <v>2.418309504449043E-2</v>
      </c>
      <c r="AX560" s="124">
        <f t="shared" si="115"/>
        <v>0.99999999999999989</v>
      </c>
      <c r="AY560" s="124">
        <f>SUMPRODUCT(AN560:AW560,幕後結果_最佳化!$Z$1005:$AI$1005)</f>
        <v>-0.29210225495711412</v>
      </c>
      <c r="AZ560" s="124">
        <f>(SUMPRODUCT(AN560:AW560,MMULT(AN560:AW560,幕後結果!$AB$9:$AK$18)))*252</f>
        <v>6.8228770849609044E-2</v>
      </c>
      <c r="BA560" s="124">
        <f t="shared" si="116"/>
        <v>0.26120637597426494</v>
      </c>
      <c r="BB560" s="119">
        <f t="shared" si="117"/>
        <v>-1.2825194396867243</v>
      </c>
      <c r="BC560" s="56"/>
      <c r="BD560" s="56"/>
    </row>
    <row r="561" spans="1:56">
      <c r="A561" s="91">
        <v>560</v>
      </c>
      <c r="B561" s="120">
        <v>0.8936886244328055</v>
      </c>
      <c r="C561" s="120">
        <v>0.82337124203433287</v>
      </c>
      <c r="D561" s="120">
        <v>9.5687117383044251E-2</v>
      </c>
      <c r="E561" s="120">
        <v>0.30051421380398202</v>
      </c>
      <c r="F561" s="120">
        <v>0.22694483360893569</v>
      </c>
      <c r="G561" s="120">
        <v>0.77245950864868762</v>
      </c>
      <c r="H561" s="120">
        <v>0.28391644522968273</v>
      </c>
      <c r="I561" s="120">
        <v>0.4910504907279627</v>
      </c>
      <c r="J561" s="120">
        <v>0.39101692661941811</v>
      </c>
      <c r="K561" s="100">
        <v>0.83083275533010181</v>
      </c>
      <c r="L561" s="101"/>
      <c r="M561" s="102">
        <v>560</v>
      </c>
      <c r="N561" s="123">
        <v>1.2463859110888795</v>
      </c>
      <c r="O561" s="123">
        <v>0.92828931346482813</v>
      </c>
      <c r="P561" s="123">
        <v>-1.3065245534530834</v>
      </c>
      <c r="Q561" s="123">
        <v>-0.52292215316502944</v>
      </c>
      <c r="R561" s="123">
        <v>-0.74894614283708227</v>
      </c>
      <c r="S561" s="123">
        <v>0.74697113842121976</v>
      </c>
      <c r="T561" s="123">
        <v>-0.57124601489447158</v>
      </c>
      <c r="U561" s="120">
        <v>-2.243497486881393E-2</v>
      </c>
      <c r="V561" s="120">
        <v>-0.27666955237331975</v>
      </c>
      <c r="W561" s="94">
        <v>0.95746126320296798</v>
      </c>
      <c r="X561" s="56"/>
      <c r="Y561" s="95">
        <v>560</v>
      </c>
      <c r="Z561" s="120">
        <f>(幕後結果!$AB$2+幕後結果!$AB$4*幕後結果_最佳化!$N1562)*12/3</f>
        <v>1.4991605976492945</v>
      </c>
      <c r="AA561" s="120">
        <f>(幕後結果!$AC$2+幕後結果!$AC$4*幕後結果_最佳化!$O1562)*12/3</f>
        <v>3.2014330543042728</v>
      </c>
      <c r="AB561" s="120">
        <f>(幕後結果!$AD$2+幕後結果!$AD$4*幕後結果_最佳化!$P1562)*12/3</f>
        <v>-0.43328124627116998</v>
      </c>
      <c r="AC561" s="120">
        <f>(幕後結果!$AE$2+幕後結果!$AE$4*幕後結果_最佳化!$Q1562)*12/3</f>
        <v>0.41493888589590061</v>
      </c>
      <c r="AD561" s="120">
        <f>(幕後結果!$AF$2+幕後結果!$AF$4*幕後結果_最佳化!$R1562)*12/3</f>
        <v>-0.80819502122436448</v>
      </c>
      <c r="AE561" s="120">
        <f>(幕後結果!$AG$2+幕後結果!$AG$4*幕後結果_最佳化!$S1562)*12/3</f>
        <v>0.22114723558777949</v>
      </c>
      <c r="AF561" s="120">
        <f>(幕後結果!$AH$2+幕後結果!$AH$4*幕後結果_最佳化!$T1562)*12/3</f>
        <v>0.33182804531273002</v>
      </c>
      <c r="AG561" s="120">
        <f>(幕後結果!$AI$2+幕後結果!$AI$4*幕後結果_最佳化!$U1562)*12/3</f>
        <v>-0.37036093889732569</v>
      </c>
      <c r="AH561" s="120">
        <f>(幕後結果!$AJ$2+幕後結果!$AJ$4*幕後結果_最佳化!$V1562)*12/3</f>
        <v>-2.235512062544625</v>
      </c>
      <c r="AI561" s="96">
        <f>(幕後結果!$AK$2+幕後結果!$AK$4*幕後結果_最佳化!$W1562)*12/3</f>
        <v>0.89944254205154284</v>
      </c>
      <c r="AJ561" s="56"/>
      <c r="AK561" s="56"/>
      <c r="AL561" s="56"/>
      <c r="AM561" s="104">
        <v>560</v>
      </c>
      <c r="AN561" s="124">
        <f t="shared" si="105"/>
        <v>2.723142302855008E-2</v>
      </c>
      <c r="AO561" s="124">
        <f t="shared" si="106"/>
        <v>0.10566997410799758</v>
      </c>
      <c r="AP561" s="124">
        <f t="shared" si="107"/>
        <v>2.5364005699281291E-2</v>
      </c>
      <c r="AQ561" s="124">
        <f t="shared" si="108"/>
        <v>2.0337480888668227E-2</v>
      </c>
      <c r="AR561" s="124">
        <f t="shared" si="109"/>
        <v>0.19538953647567919</v>
      </c>
      <c r="AS561" s="124">
        <f t="shared" si="110"/>
        <v>0.22101302210670362</v>
      </c>
      <c r="AT561" s="124">
        <f t="shared" si="111"/>
        <v>0.11098711580122989</v>
      </c>
      <c r="AU561" s="124">
        <f t="shared" si="112"/>
        <v>0.1433378424460876</v>
      </c>
      <c r="AV561" s="124">
        <f t="shared" si="113"/>
        <v>5.6090724449366379E-2</v>
      </c>
      <c r="AW561" s="124">
        <f t="shared" si="114"/>
        <v>9.4578874996436205E-2</v>
      </c>
      <c r="AX561" s="124">
        <f t="shared" si="115"/>
        <v>1</v>
      </c>
      <c r="AY561" s="124">
        <f>SUMPRODUCT(AN561:AW561,幕後結果_最佳化!$Z$1005:$AI$1005)</f>
        <v>-0.18616881354907552</v>
      </c>
      <c r="AZ561" s="124">
        <f>(SUMPRODUCT(AN561:AW561,MMULT(AN561:AW561,幕後結果!$AB$9:$AK$18)))*252</f>
        <v>5.2763992933483952E-2</v>
      </c>
      <c r="BA561" s="124">
        <f t="shared" si="116"/>
        <v>0.2297041421774626</v>
      </c>
      <c r="BB561" s="119">
        <f t="shared" si="117"/>
        <v>-0.99723414378876873</v>
      </c>
      <c r="BC561" s="56"/>
      <c r="BD561" s="56"/>
    </row>
    <row r="562" spans="1:56">
      <c r="A562" s="91">
        <v>561</v>
      </c>
      <c r="B562" s="120">
        <v>0.18357428348743365</v>
      </c>
      <c r="C562" s="120">
        <v>0.51841656425633031</v>
      </c>
      <c r="D562" s="120">
        <v>2.1807005755460684E-2</v>
      </c>
      <c r="E562" s="120">
        <v>0.76510944894169719</v>
      </c>
      <c r="F562" s="120">
        <v>0.87718061455619845</v>
      </c>
      <c r="G562" s="120">
        <v>4.6453863549973384E-2</v>
      </c>
      <c r="H562" s="120">
        <v>0.21085316527439368</v>
      </c>
      <c r="I562" s="120">
        <v>0.80880942202166084</v>
      </c>
      <c r="J562" s="120">
        <v>0.23225453892130443</v>
      </c>
      <c r="K562" s="100">
        <v>0.94475477995619039</v>
      </c>
      <c r="L562" s="101"/>
      <c r="M562" s="102">
        <v>561</v>
      </c>
      <c r="N562" s="123">
        <v>-0.90182739088272124</v>
      </c>
      <c r="O562" s="123">
        <v>4.6179889171926676E-2</v>
      </c>
      <c r="P562" s="123">
        <v>-2.017781604799092</v>
      </c>
      <c r="Q562" s="123">
        <v>0.72283525940899518</v>
      </c>
      <c r="R562" s="123">
        <v>1.1610076931356661</v>
      </c>
      <c r="S562" s="123">
        <v>-1.6802549243961102</v>
      </c>
      <c r="T562" s="123">
        <v>-0.80346446013425776</v>
      </c>
      <c r="U562" s="120">
        <v>0.87351734569593742</v>
      </c>
      <c r="V562" s="120">
        <v>-0.73144223152858545</v>
      </c>
      <c r="W562" s="94">
        <v>1.5959926242627813</v>
      </c>
      <c r="X562" s="56"/>
      <c r="Y562" s="95">
        <v>561</v>
      </c>
      <c r="Z562" s="120">
        <f>(幕後結果!$AB$2+幕後結果!$AB$4*幕後結果_最佳化!$N1563)*12/3</f>
        <v>-1.1679544800107964</v>
      </c>
      <c r="AA562" s="120">
        <f>(幕後結果!$AC$2+幕後結果!$AC$4*幕後結果_最佳化!$O1563)*12/3</f>
        <v>0.87473628453293806</v>
      </c>
      <c r="AB562" s="120">
        <f>(幕後結果!$AD$2+幕後結果!$AD$4*幕後結果_最佳化!$P1563)*12/3</f>
        <v>-3.8725581264074247</v>
      </c>
      <c r="AC562" s="120">
        <f>(幕後結果!$AE$2+幕後結果!$AE$4*幕後結果_最佳化!$Q1563)*12/3</f>
        <v>0.88110982877648636</v>
      </c>
      <c r="AD562" s="120">
        <f>(幕後結果!$AF$2+幕後結果!$AF$4*幕後結果_最佳化!$R1563)*12/3</f>
        <v>0.28066038375202856</v>
      </c>
      <c r="AE562" s="120">
        <f>(幕後結果!$AG$2+幕後結果!$AG$4*幕後結果_最佳化!$S1563)*12/3</f>
        <v>-3.0467814698995084</v>
      </c>
      <c r="AF562" s="120">
        <f>(幕後結果!$AH$2+幕後結果!$AH$4*幕後結果_最佳化!$T1563)*12/3</f>
        <v>-0.69578464510259275</v>
      </c>
      <c r="AG562" s="120">
        <f>(幕後結果!$AI$2+幕後結果!$AI$4*幕後結果_最佳化!$U1563)*12/3</f>
        <v>0.1471687291213391</v>
      </c>
      <c r="AH562" s="120">
        <f>(幕後結果!$AJ$2+幕後結果!$AJ$4*幕後結果_最佳化!$V1563)*12/3</f>
        <v>-3.6864391694237679</v>
      </c>
      <c r="AI562" s="96">
        <f>(幕後結果!$AK$2+幕後結果!$AK$4*幕後結果_最佳化!$W1563)*12/3</f>
        <v>1.5643957929536534</v>
      </c>
      <c r="AJ562" s="56"/>
      <c r="AK562" s="56"/>
      <c r="AL562" s="56"/>
      <c r="AM562" s="104">
        <v>561</v>
      </c>
      <c r="AN562" s="124">
        <f t="shared" si="105"/>
        <v>2.3489303949822581E-2</v>
      </c>
      <c r="AO562" s="124">
        <f t="shared" si="106"/>
        <v>0.1364610181352873</v>
      </c>
      <c r="AP562" s="124">
        <f t="shared" si="107"/>
        <v>0.1853378937677751</v>
      </c>
      <c r="AQ562" s="124">
        <f t="shared" si="108"/>
        <v>0.11248892832909832</v>
      </c>
      <c r="AR562" s="124">
        <f t="shared" si="109"/>
        <v>9.1364147494474607E-2</v>
      </c>
      <c r="AS562" s="124">
        <f t="shared" si="110"/>
        <v>0.10322606593780546</v>
      </c>
      <c r="AT562" s="124">
        <f t="shared" si="111"/>
        <v>4.7010811831788721E-2</v>
      </c>
      <c r="AU562" s="124">
        <f t="shared" si="112"/>
        <v>3.4073728608734366E-2</v>
      </c>
      <c r="AV562" s="124">
        <f t="shared" si="113"/>
        <v>0.12753956093184954</v>
      </c>
      <c r="AW562" s="124">
        <f t="shared" si="114"/>
        <v>0.13900854101336399</v>
      </c>
      <c r="AX562" s="124">
        <f t="shared" si="115"/>
        <v>0.99999999999999989</v>
      </c>
      <c r="AY562" s="124">
        <f>SUMPRODUCT(AN562:AW562,幕後結果_最佳化!$Z$1005:$AI$1005)</f>
        <v>-0.16806490517584088</v>
      </c>
      <c r="AZ562" s="124">
        <f>(SUMPRODUCT(AN562:AW562,MMULT(AN562:AW562,幕後結果!$AB$9:$AK$18)))*252</f>
        <v>8.0790370821154034E-2</v>
      </c>
      <c r="BA562" s="124">
        <f t="shared" si="116"/>
        <v>0.28423646989989521</v>
      </c>
      <c r="BB562" s="119">
        <f t="shared" si="117"/>
        <v>-0.74221617391371442</v>
      </c>
      <c r="BC562" s="56"/>
      <c r="BD562" s="56"/>
    </row>
    <row r="563" spans="1:56">
      <c r="A563" s="91">
        <v>562</v>
      </c>
      <c r="B563" s="120">
        <v>0.30034636954948968</v>
      </c>
      <c r="C563" s="120">
        <v>0.92995675383687959</v>
      </c>
      <c r="D563" s="120">
        <v>0.40381159857577087</v>
      </c>
      <c r="E563" s="120">
        <v>4.8799055625971643E-2</v>
      </c>
      <c r="F563" s="120">
        <v>0.78125060163236193</v>
      </c>
      <c r="G563" s="120">
        <v>0.71957489260754515</v>
      </c>
      <c r="H563" s="120">
        <v>0.46735208545421347</v>
      </c>
      <c r="I563" s="120">
        <v>0.64382616563459116</v>
      </c>
      <c r="J563" s="120">
        <v>0.70742107702739476</v>
      </c>
      <c r="K563" s="100">
        <v>0.12728894476649244</v>
      </c>
      <c r="L563" s="101"/>
      <c r="M563" s="102">
        <v>562</v>
      </c>
      <c r="N563" s="123">
        <v>-0.52340457793265449</v>
      </c>
      <c r="O563" s="123">
        <v>1.4754690161106536</v>
      </c>
      <c r="P563" s="123">
        <v>-0.24349340022339389</v>
      </c>
      <c r="Q563" s="123">
        <v>-1.6566111765647729</v>
      </c>
      <c r="R563" s="123">
        <v>0.77642379971263542</v>
      </c>
      <c r="S563" s="123">
        <v>0.58157911374103799</v>
      </c>
      <c r="T563" s="123">
        <v>-8.1927745465469257E-2</v>
      </c>
      <c r="U563" s="120">
        <v>0.36870493661343562</v>
      </c>
      <c r="V563" s="120">
        <v>0.54586629860167002</v>
      </c>
      <c r="W563" s="94">
        <v>-1.1393003810224407</v>
      </c>
      <c r="X563" s="56"/>
      <c r="Y563" s="95">
        <v>562</v>
      </c>
      <c r="Z563" s="120">
        <f>(幕後結果!$AB$2+幕後結果!$AB$4*幕後結果_最佳化!$N1564)*12/3</f>
        <v>-0.69812348640166633</v>
      </c>
      <c r="AA563" s="120">
        <f>(幕後結果!$AC$2+幕後結果!$AC$4*幕後結果_最佳化!$O1564)*12/3</f>
        <v>2.6002080395746825</v>
      </c>
      <c r="AB563" s="120">
        <f>(幕後結果!$AD$2+幕後結果!$AD$4*幕後結果_最佳化!$P1564)*12/3</f>
        <v>-1.0149189317639133</v>
      </c>
      <c r="AC563" s="120">
        <f>(幕後結果!$AE$2+幕後結果!$AE$4*幕後結果_最佳化!$Q1564)*12/3</f>
        <v>-1.1418454999913625</v>
      </c>
      <c r="AD563" s="120">
        <f>(幕後結果!$AF$2+幕後結果!$AF$4*幕後結果_最佳化!$R1564)*12/3</f>
        <v>-0.2193114829939288</v>
      </c>
      <c r="AE563" s="120">
        <f>(幕後結果!$AG$2+幕後結果!$AG$4*幕後結果_最佳化!$S1564)*12/3</f>
        <v>-2.771861980118695E-4</v>
      </c>
      <c r="AF563" s="120">
        <f>(幕後結果!$AH$2+幕後結果!$AH$4*幕後結果_最佳化!$T1564)*12/3</f>
        <v>0.21647089515586085</v>
      </c>
      <c r="AG563" s="120">
        <f>(幕後結果!$AI$2+幕後結果!$AI$4*幕後結果_最佳化!$U1564)*12/3</f>
        <v>-0.12770327755411343</v>
      </c>
      <c r="AH563" s="120">
        <f>(幕後結果!$AJ$2+幕後結果!$AJ$4*幕後結果_最佳化!$V1564)*12/3</f>
        <v>-1.145928317279453</v>
      </c>
      <c r="AI563" s="96">
        <f>(幕後結果!$AK$2+幕後結果!$AK$4*幕後結果_最佳化!$W1564)*12/3</f>
        <v>0.40919236649427787</v>
      </c>
      <c r="AJ563" s="56"/>
      <c r="AK563" s="56"/>
      <c r="AL563" s="56"/>
      <c r="AM563" s="104">
        <v>562</v>
      </c>
      <c r="AN563" s="124">
        <f t="shared" si="105"/>
        <v>7.6428156780052381E-2</v>
      </c>
      <c r="AO563" s="124">
        <f t="shared" si="106"/>
        <v>9.3447763612702711E-2</v>
      </c>
      <c r="AP563" s="124">
        <f t="shared" si="107"/>
        <v>0.1523607461885908</v>
      </c>
      <c r="AQ563" s="124">
        <f t="shared" si="108"/>
        <v>0.10222997178227997</v>
      </c>
      <c r="AR563" s="124">
        <f t="shared" si="109"/>
        <v>0.14886564002974179</v>
      </c>
      <c r="AS563" s="124">
        <f t="shared" si="110"/>
        <v>0.12661477809260188</v>
      </c>
      <c r="AT563" s="124">
        <f t="shared" si="111"/>
        <v>7.1475672612518873E-2</v>
      </c>
      <c r="AU563" s="124">
        <f t="shared" si="112"/>
        <v>6.5155383704148659E-3</v>
      </c>
      <c r="AV563" s="124">
        <f t="shared" si="113"/>
        <v>6.3341652151436001E-2</v>
      </c>
      <c r="AW563" s="124">
        <f t="shared" si="114"/>
        <v>0.15872008037966065</v>
      </c>
      <c r="AX563" s="124">
        <f t="shared" si="115"/>
        <v>1</v>
      </c>
      <c r="AY563" s="124">
        <f>SUMPRODUCT(AN563:AW563,幕後結果_最佳化!$Z$1005:$AI$1005)</f>
        <v>-0.1198989942088646</v>
      </c>
      <c r="AZ563" s="124">
        <f>(SUMPRODUCT(AN563:AW563,MMULT(AN563:AW563,幕後結果!$AB$9:$AK$18)))*252</f>
        <v>7.1963874000126701E-2</v>
      </c>
      <c r="BA563" s="124">
        <f t="shared" si="116"/>
        <v>0.26826083202757478</v>
      </c>
      <c r="BB563" s="119">
        <f t="shared" si="117"/>
        <v>-0.60686829671850995</v>
      </c>
      <c r="BC563" s="56"/>
      <c r="BD563" s="56"/>
    </row>
    <row r="564" spans="1:56">
      <c r="A564" s="91">
        <v>563</v>
      </c>
      <c r="B564" s="120">
        <v>0.94609648553240255</v>
      </c>
      <c r="C564" s="120">
        <v>0.68417143041293138</v>
      </c>
      <c r="D564" s="120">
        <v>0.77647377882099389</v>
      </c>
      <c r="E564" s="120">
        <v>0.28530708624205126</v>
      </c>
      <c r="F564" s="120">
        <v>0.46927225485514379</v>
      </c>
      <c r="G564" s="120">
        <v>0.65444499938545797</v>
      </c>
      <c r="H564" s="120">
        <v>0.50907437986373583</v>
      </c>
      <c r="I564" s="120">
        <v>0.49740755841766382</v>
      </c>
      <c r="J564" s="120">
        <v>4.1725379060075785E-2</v>
      </c>
      <c r="K564" s="100">
        <v>0.3279617620959383</v>
      </c>
      <c r="L564" s="101"/>
      <c r="M564" s="102">
        <v>563</v>
      </c>
      <c r="N564" s="123">
        <v>1.6081285436504422</v>
      </c>
      <c r="O564" s="123">
        <v>0.47939571795642377</v>
      </c>
      <c r="P564" s="123">
        <v>0.76033821874859431</v>
      </c>
      <c r="Q564" s="123">
        <v>-0.56714720690088039</v>
      </c>
      <c r="R564" s="123">
        <v>-7.7099350474623574E-2</v>
      </c>
      <c r="S564" s="123">
        <v>0.39734915890409184</v>
      </c>
      <c r="T564" s="123">
        <v>2.2748058911109814E-2</v>
      </c>
      <c r="U564" s="120">
        <v>-6.4983331059525274E-3</v>
      </c>
      <c r="V564" s="120">
        <v>-1.7310056423623934</v>
      </c>
      <c r="W564" s="94">
        <v>-0.44554835374094115</v>
      </c>
      <c r="X564" s="56"/>
      <c r="Y564" s="95">
        <v>563</v>
      </c>
      <c r="Z564" s="120">
        <f>(幕後結果!$AB$2+幕後結果!$AB$4*幕後結果_最佳化!$N1565)*12/3</f>
        <v>1.9482823066769359</v>
      </c>
      <c r="AA564" s="120">
        <f>(幕後結果!$AC$2+幕後結果!$AC$4*幕後結果_最佳化!$O1565)*12/3</f>
        <v>2.9762364263912731</v>
      </c>
      <c r="AB564" s="120">
        <f>(幕後結果!$AD$2+幕後結果!$AD$4*幕後結果_最佳化!$P1565)*12/3</f>
        <v>1.9354708337852518</v>
      </c>
      <c r="AC564" s="120">
        <f>(幕後結果!$AE$2+幕後結果!$AE$4*幕後結果_最佳化!$Q1565)*12/3</f>
        <v>0.42620502150538836</v>
      </c>
      <c r="AD564" s="120">
        <f>(幕後結果!$AF$2+幕後結果!$AF$4*幕後結果_最佳化!$R1565)*12/3</f>
        <v>-0.43114535212528998</v>
      </c>
      <c r="AE564" s="120">
        <f>(幕後結果!$AG$2+幕後結果!$AG$4*幕後結果_最佳化!$S1565)*12/3</f>
        <v>0.41820991935380847</v>
      </c>
      <c r="AF564" s="120">
        <f>(幕後結果!$AH$2+幕後結果!$AH$4*幕後結果_最佳化!$T1565)*12/3</f>
        <v>0.99996460328109593</v>
      </c>
      <c r="AG564" s="120">
        <f>(幕後結果!$AI$2+幕後結果!$AI$4*幕後結果_最佳化!$U1565)*12/3</f>
        <v>-0.33587563845242935</v>
      </c>
      <c r="AH564" s="120">
        <f>(幕後結果!$AJ$2+幕後結果!$AJ$4*幕後結果_最佳化!$V1565)*12/3</f>
        <v>-3.0949185627554328</v>
      </c>
      <c r="AI564" s="96">
        <f>(幕後結果!$AK$2+幕後結果!$AK$4*幕後結果_最佳化!$W1565)*12/3</f>
        <v>0.59401051151330531</v>
      </c>
      <c r="AJ564" s="56"/>
      <c r="AK564" s="56"/>
      <c r="AL564" s="56"/>
      <c r="AM564" s="104">
        <v>563</v>
      </c>
      <c r="AN564" s="124">
        <f t="shared" si="105"/>
        <v>0.17662449112749973</v>
      </c>
      <c r="AO564" s="124">
        <f t="shared" si="106"/>
        <v>3.2205175143643634E-2</v>
      </c>
      <c r="AP564" s="124">
        <f t="shared" si="107"/>
        <v>0.1263054739063918</v>
      </c>
      <c r="AQ564" s="124">
        <f t="shared" si="108"/>
        <v>5.4720919003520642E-2</v>
      </c>
      <c r="AR564" s="124">
        <f t="shared" si="109"/>
        <v>2.438752693747448E-2</v>
      </c>
      <c r="AS564" s="124">
        <f t="shared" si="110"/>
        <v>0.17955618935499049</v>
      </c>
      <c r="AT564" s="124">
        <f t="shared" si="111"/>
        <v>2.4133719739099547E-2</v>
      </c>
      <c r="AU564" s="124">
        <f t="shared" si="112"/>
        <v>0.1743173516027294</v>
      </c>
      <c r="AV564" s="124">
        <f t="shared" si="113"/>
        <v>9.3160193782458198E-2</v>
      </c>
      <c r="AW564" s="124">
        <f t="shared" si="114"/>
        <v>0.11458895940219217</v>
      </c>
      <c r="AX564" s="124">
        <f t="shared" si="115"/>
        <v>1.0000000000000002</v>
      </c>
      <c r="AY564" s="124">
        <f>SUMPRODUCT(AN564:AW564,幕後結果_最佳化!$Z$1005:$AI$1005)</f>
        <v>-0.34724572290743594</v>
      </c>
      <c r="AZ564" s="124">
        <f>(SUMPRODUCT(AN564:AW564,MMULT(AN564:AW564,幕後結果!$AB$9:$AK$18)))*252</f>
        <v>7.39949460771092E-2</v>
      </c>
      <c r="BA564" s="124">
        <f t="shared" si="116"/>
        <v>0.27202012072107679</v>
      </c>
      <c r="BB564" s="119">
        <f t="shared" si="117"/>
        <v>-1.4342531790414226</v>
      </c>
      <c r="BC564" s="56"/>
      <c r="BD564" s="56"/>
    </row>
    <row r="565" spans="1:56">
      <c r="A565" s="91">
        <v>564</v>
      </c>
      <c r="B565" s="120">
        <v>0.84723532425857884</v>
      </c>
      <c r="C565" s="120">
        <v>0.15392660023963778</v>
      </c>
      <c r="D565" s="120">
        <v>0.71915260370958345</v>
      </c>
      <c r="E565" s="120">
        <v>0.12316836093755246</v>
      </c>
      <c r="F565" s="120">
        <v>0.47731768670844632</v>
      </c>
      <c r="G565" s="120">
        <v>0.149704998611351</v>
      </c>
      <c r="H565" s="120">
        <v>0.69036536621180455</v>
      </c>
      <c r="I565" s="120">
        <v>0.56129387030128108</v>
      </c>
      <c r="J565" s="120">
        <v>0.80840044777242248</v>
      </c>
      <c r="K565" s="100">
        <v>0.55508292158899786</v>
      </c>
      <c r="L565" s="101"/>
      <c r="M565" s="102">
        <v>564</v>
      </c>
      <c r="N565" s="123">
        <v>1.0246479062171445</v>
      </c>
      <c r="O565" s="123">
        <v>-1.0197370177137335</v>
      </c>
      <c r="P565" s="123">
        <v>0.58032600694019731</v>
      </c>
      <c r="Q565" s="123">
        <v>-1.1592931281414462</v>
      </c>
      <c r="R565" s="123">
        <v>-5.6886794906185513E-2</v>
      </c>
      <c r="S565" s="123">
        <v>-1.0376994583317212</v>
      </c>
      <c r="T565" s="123">
        <v>0.49688625106496437</v>
      </c>
      <c r="U565" s="120">
        <v>0.15425045685154634</v>
      </c>
      <c r="V565" s="120">
        <v>0.87201699821002499</v>
      </c>
      <c r="W565" s="94">
        <v>0.138514062061905</v>
      </c>
      <c r="X565" s="56"/>
      <c r="Y565" s="95">
        <v>564</v>
      </c>
      <c r="Z565" s="120">
        <f>(幕後結果!$AB$2+幕後結果!$AB$4*幕後結果_最佳化!$N1566)*12/3</f>
        <v>1.2238616896959309</v>
      </c>
      <c r="AA565" s="120">
        <f>(幕後結果!$AC$2+幕後結果!$AC$4*幕後結果_最佳化!$O1566)*12/3</f>
        <v>1.0434979928537464</v>
      </c>
      <c r="AB565" s="120">
        <f>(幕後結果!$AD$2+幕後結果!$AD$4*幕後結果_最佳化!$P1566)*12/3</f>
        <v>0.49414486371398803</v>
      </c>
      <c r="AC565" s="120">
        <f>(幕後結果!$AE$2+幕後結果!$AE$4*幕後結果_最佳化!$Q1566)*12/3</f>
        <v>-0.24942336986564084</v>
      </c>
      <c r="AD565" s="120">
        <f>(幕後結果!$AF$2+幕後結果!$AF$4*幕後結果_最佳化!$R1566)*12/3</f>
        <v>-0.76435940642979305</v>
      </c>
      <c r="AE565" s="120">
        <f>(幕後結果!$AG$2+幕後結果!$AG$4*幕後結果_最佳化!$S1566)*12/3</f>
        <v>-1.4861144180058359</v>
      </c>
      <c r="AF565" s="120">
        <f>(幕後結果!$AH$2+幕後結果!$AH$4*幕後結果_最佳化!$T1566)*12/3</f>
        <v>0.45182305178710652</v>
      </c>
      <c r="AG565" s="120">
        <f>(幕後結果!$AI$2+幕後結果!$AI$4*幕後結果_最佳化!$U1566)*12/3</f>
        <v>-0.51141182640891192</v>
      </c>
      <c r="AH565" s="120">
        <f>(幕後結果!$AJ$2+幕後結果!$AJ$4*幕後結果_最佳化!$V1566)*12/3</f>
        <v>-1.8704458705379734E-2</v>
      </c>
      <c r="AI565" s="96">
        <f>(幕後結果!$AK$2+幕後結果!$AK$4*幕後結果_最佳化!$W1566)*12/3</f>
        <v>0.71219000792564169</v>
      </c>
      <c r="AJ565" s="56"/>
      <c r="AK565" s="56"/>
      <c r="AL565" s="56"/>
      <c r="AM565" s="104">
        <v>564</v>
      </c>
      <c r="AN565" s="124">
        <f t="shared" si="105"/>
        <v>0.17128022592973327</v>
      </c>
      <c r="AO565" s="124">
        <f t="shared" si="106"/>
        <v>0.15418949702211915</v>
      </c>
      <c r="AP565" s="124">
        <f t="shared" si="107"/>
        <v>5.5787171220421851E-2</v>
      </c>
      <c r="AQ565" s="124">
        <f t="shared" si="108"/>
        <v>2.98064235175836E-2</v>
      </c>
      <c r="AR565" s="124">
        <f t="shared" si="109"/>
        <v>1.1918629417563921E-2</v>
      </c>
      <c r="AS565" s="124">
        <f t="shared" si="110"/>
        <v>0.11344083181087013</v>
      </c>
      <c r="AT565" s="124">
        <f t="shared" si="111"/>
        <v>5.5801276761123432E-2</v>
      </c>
      <c r="AU565" s="124">
        <f t="shared" si="112"/>
        <v>0.19566004872915957</v>
      </c>
      <c r="AV565" s="124">
        <f t="shared" si="113"/>
        <v>4.3923127277605639E-2</v>
      </c>
      <c r="AW565" s="124">
        <f t="shared" si="114"/>
        <v>0.16819276831381946</v>
      </c>
      <c r="AX565" s="124">
        <f t="shared" si="115"/>
        <v>1</v>
      </c>
      <c r="AY565" s="124">
        <f>SUMPRODUCT(AN565:AW565,幕後結果_最佳化!$Z$1005:$AI$1005)</f>
        <v>5.7051745894278978E-2</v>
      </c>
      <c r="AZ565" s="124">
        <f>(SUMPRODUCT(AN565:AW565,MMULT(AN565:AW565,幕後結果!$AB$9:$AK$18)))*252</f>
        <v>6.1499959485528097E-2</v>
      </c>
      <c r="BA565" s="124">
        <f t="shared" si="116"/>
        <v>0.2479918536676721</v>
      </c>
      <c r="BB565" s="119">
        <f t="shared" si="117"/>
        <v>5.7065365998850072E-2</v>
      </c>
      <c r="BC565" s="56"/>
      <c r="BD565" s="56"/>
    </row>
    <row r="566" spans="1:56">
      <c r="A566" s="91">
        <v>565</v>
      </c>
      <c r="B566" s="120">
        <v>0.75694490121647107</v>
      </c>
      <c r="C566" s="120">
        <v>0.3695509656565501</v>
      </c>
      <c r="D566" s="120">
        <v>0.91877726273667149</v>
      </c>
      <c r="E566" s="120">
        <v>0.57615329926577474</v>
      </c>
      <c r="F566" s="120">
        <v>0.62106844445720433</v>
      </c>
      <c r="G566" s="120">
        <v>0.69488208331891399</v>
      </c>
      <c r="H566" s="120">
        <v>9.9305365178622873E-2</v>
      </c>
      <c r="I566" s="120">
        <v>0.9629154889427356</v>
      </c>
      <c r="J566" s="120">
        <v>0.9758462289413925</v>
      </c>
      <c r="K566" s="100">
        <v>0.11948064392756619</v>
      </c>
      <c r="L566" s="101"/>
      <c r="M566" s="102">
        <v>565</v>
      </c>
      <c r="N566" s="123">
        <v>0.69650888083904294</v>
      </c>
      <c r="O566" s="123">
        <v>-0.33304285892658414</v>
      </c>
      <c r="P566" s="123">
        <v>1.3968939156468336</v>
      </c>
      <c r="Q566" s="123">
        <v>0.19206230494031326</v>
      </c>
      <c r="R566" s="123">
        <v>0.30828811198557271</v>
      </c>
      <c r="S566" s="123">
        <v>0.50973684916945627</v>
      </c>
      <c r="T566" s="123">
        <v>-1.2855197194400556</v>
      </c>
      <c r="U566" s="120">
        <v>1.7855692953691744</v>
      </c>
      <c r="V566" s="120">
        <v>1.974652981730427</v>
      </c>
      <c r="W566" s="94">
        <v>-1.1775870179236627</v>
      </c>
      <c r="X566" s="56"/>
      <c r="Y566" s="95">
        <v>565</v>
      </c>
      <c r="Z566" s="120">
        <f>(幕後結果!$AB$2+幕後結果!$AB$4*幕後結果_最佳化!$N1567)*12/3</f>
        <v>0.81646055250373983</v>
      </c>
      <c r="AA566" s="120">
        <f>(幕後結果!$AC$2+幕後結果!$AC$4*幕後結果_最佳化!$O1567)*12/3</f>
        <v>1.5364262652767053</v>
      </c>
      <c r="AB566" s="120">
        <f>(幕後結果!$AD$2+幕後結果!$AD$4*幕後結果_最佳化!$P1567)*12/3</f>
        <v>1.2763446460584793</v>
      </c>
      <c r="AC566" s="120">
        <f>(幕後結果!$AE$2+幕後結果!$AE$4*幕後結果_最佳化!$Q1567)*12/3</f>
        <v>0.79972898964836636</v>
      </c>
      <c r="AD566" s="120">
        <f>(幕後結果!$AF$2+幕後結果!$AF$4*幕後結果_最佳化!$R1567)*12/3</f>
        <v>-0.236487507476738</v>
      </c>
      <c r="AE566" s="120">
        <f>(幕後結果!$AG$2+幕後結果!$AG$4*幕後結果_最佳化!$S1567)*12/3</f>
        <v>0.19051108276789908</v>
      </c>
      <c r="AF566" s="120">
        <f>(幕後結果!$AH$2+幕後結果!$AH$4*幕後結果_最佳化!$T1567)*12/3</f>
        <v>-0.20851186899223415</v>
      </c>
      <c r="AG566" s="120">
        <f>(幕後結果!$AI$2+幕後結果!$AI$4*幕後結果_最佳化!$U1567)*12/3</f>
        <v>0.49701273411853353</v>
      </c>
      <c r="AH566" s="120">
        <f>(幕後結果!$AJ$2+幕後結果!$AJ$4*幕後結果_最佳化!$V1567)*12/3</f>
        <v>2.2209834043401457</v>
      </c>
      <c r="AI566" s="96">
        <f>(幕後結果!$AK$2+幕後結果!$AK$4*幕後結果_最佳化!$W1567)*12/3</f>
        <v>0.64455871087424277</v>
      </c>
      <c r="AJ566" s="56"/>
      <c r="AK566" s="56"/>
      <c r="AL566" s="56"/>
      <c r="AM566" s="104">
        <v>565</v>
      </c>
      <c r="AN566" s="124">
        <f t="shared" si="105"/>
        <v>9.395073776551352E-2</v>
      </c>
      <c r="AO566" s="124">
        <f t="shared" si="106"/>
        <v>6.7931043631262705E-2</v>
      </c>
      <c r="AP566" s="124">
        <f t="shared" si="107"/>
        <v>0.13575120793473183</v>
      </c>
      <c r="AQ566" s="124">
        <f t="shared" si="108"/>
        <v>4.5328449604181441E-2</v>
      </c>
      <c r="AR566" s="124">
        <f t="shared" si="109"/>
        <v>0.18914627629397399</v>
      </c>
      <c r="AS566" s="124">
        <f t="shared" si="110"/>
        <v>3.7207559123380592E-2</v>
      </c>
      <c r="AT566" s="124">
        <f t="shared" si="111"/>
        <v>0.12907574388768248</v>
      </c>
      <c r="AU566" s="124">
        <f t="shared" si="112"/>
        <v>5.030408951652058E-2</v>
      </c>
      <c r="AV566" s="124">
        <f t="shared" si="113"/>
        <v>6.7521562879604313E-2</v>
      </c>
      <c r="AW566" s="124">
        <f t="shared" si="114"/>
        <v>0.18378332936314848</v>
      </c>
      <c r="AX566" s="124">
        <f t="shared" si="115"/>
        <v>0.99999999999999989</v>
      </c>
      <c r="AY566" s="124">
        <f>SUMPRODUCT(AN566:AW566,幕後結果_最佳化!$Z$1005:$AI$1005)</f>
        <v>-8.5203691760215861E-2</v>
      </c>
      <c r="AZ566" s="124">
        <f>(SUMPRODUCT(AN566:AW566,MMULT(AN566:AW566,幕後結果!$AB$9:$AK$18)))*252</f>
        <v>6.2563749452522271E-2</v>
      </c>
      <c r="BA566" s="124">
        <f t="shared" si="116"/>
        <v>0.25012746640967337</v>
      </c>
      <c r="BB566" s="119">
        <f t="shared" si="117"/>
        <v>-0.5121536374993706</v>
      </c>
      <c r="BC566" s="56"/>
      <c r="BD566" s="56"/>
    </row>
    <row r="567" spans="1:56">
      <c r="A567" s="91">
        <v>566</v>
      </c>
      <c r="B567" s="120">
        <v>0.40432559904149046</v>
      </c>
      <c r="C567" s="120">
        <v>0.96910376700213674</v>
      </c>
      <c r="D567" s="120">
        <v>0.36002376292653082</v>
      </c>
      <c r="E567" s="120">
        <v>0.85811412243127405</v>
      </c>
      <c r="F567" s="120">
        <v>0.54404325220161764</v>
      </c>
      <c r="G567" s="120">
        <v>0.88444345213505526</v>
      </c>
      <c r="H567" s="120">
        <v>0.21057751255821722</v>
      </c>
      <c r="I567" s="120">
        <v>3.443144695364686E-2</v>
      </c>
      <c r="J567" s="120">
        <v>0.24772978767891929</v>
      </c>
      <c r="K567" s="100">
        <v>0.11724905540334496</v>
      </c>
      <c r="L567" s="101"/>
      <c r="M567" s="102">
        <v>566</v>
      </c>
      <c r="N567" s="123">
        <v>-0.24216644013297592</v>
      </c>
      <c r="O567" s="123">
        <v>1.8677819814716798</v>
      </c>
      <c r="P567" s="123">
        <v>-0.35839527672287885</v>
      </c>
      <c r="Q567" s="123">
        <v>1.0718848513217281</v>
      </c>
      <c r="R567" s="123">
        <v>0.11062528553172016</v>
      </c>
      <c r="S567" s="123">
        <v>1.1974964877103376</v>
      </c>
      <c r="T567" s="123">
        <v>-0.80441901154451667</v>
      </c>
      <c r="U567" s="120">
        <v>-1.81931822879502</v>
      </c>
      <c r="V567" s="120">
        <v>-0.6816511309809733</v>
      </c>
      <c r="W567" s="94">
        <v>-1.1888514932400043</v>
      </c>
      <c r="X567" s="56"/>
      <c r="Y567" s="95">
        <v>566</v>
      </c>
      <c r="Z567" s="120">
        <f>(幕後結果!$AB$2+幕後結果!$AB$4*幕後結果_最佳化!$N1568)*12/3</f>
        <v>-0.34895216479680391</v>
      </c>
      <c r="AA567" s="120">
        <f>(幕後結果!$AC$2+幕後結果!$AC$4*幕後結果_最佳化!$O1568)*12/3</f>
        <v>3.1907059977835122</v>
      </c>
      <c r="AB567" s="120">
        <f>(幕後結果!$AD$2+幕後結果!$AD$4*幕後結果_最佳化!$P1568)*12/3</f>
        <v>-0.66775097627065183</v>
      </c>
      <c r="AC567" s="120">
        <f>(幕後結果!$AE$2+幕後結果!$AE$4*幕後結果_最佳化!$Q1568)*12/3</f>
        <v>1.3209632551603712</v>
      </c>
      <c r="AD567" s="120">
        <f>(幕後結果!$AF$2+幕後結果!$AF$4*幕後結果_最佳化!$R1568)*12/3</f>
        <v>-2.0102510512348903E-2</v>
      </c>
      <c r="AE567" s="120">
        <f>(幕後結果!$AG$2+幕後結果!$AG$4*幕後結果_最佳化!$S1568)*12/3</f>
        <v>0.45502582044123918</v>
      </c>
      <c r="AF567" s="120">
        <f>(幕後結果!$AH$2+幕後結果!$AH$4*幕後結果_最佳化!$T1568)*12/3</f>
        <v>0.60132972439424748</v>
      </c>
      <c r="AG567" s="120">
        <f>(幕後結果!$AI$2+幕後結果!$AI$4*幕後結果_最佳化!$U1568)*12/3</f>
        <v>-0.68857497314124227</v>
      </c>
      <c r="AH567" s="120">
        <f>(幕後結果!$AJ$2+幕後結果!$AJ$4*幕後結果_最佳化!$V1568)*12/3</f>
        <v>-2.9749082276710381</v>
      </c>
      <c r="AI567" s="96">
        <f>(幕後結果!$AK$2+幕後結果!$AK$4*幕後結果_最佳化!$W1568)*12/3</f>
        <v>-0.16594823094826094</v>
      </c>
      <c r="AJ567" s="56"/>
      <c r="AK567" s="56"/>
      <c r="AL567" s="56"/>
      <c r="AM567" s="104">
        <v>566</v>
      </c>
      <c r="AN567" s="124">
        <f t="shared" si="105"/>
        <v>0.20467964802395192</v>
      </c>
      <c r="AO567" s="124">
        <f t="shared" si="106"/>
        <v>0.17169936718150214</v>
      </c>
      <c r="AP567" s="124">
        <f t="shared" si="107"/>
        <v>1.9504260238401041E-2</v>
      </c>
      <c r="AQ567" s="124">
        <f t="shared" si="108"/>
        <v>0.12633620496967793</v>
      </c>
      <c r="AR567" s="124">
        <f t="shared" si="109"/>
        <v>3.035509695042584E-2</v>
      </c>
      <c r="AS567" s="124">
        <f t="shared" si="110"/>
        <v>0.10689450465906195</v>
      </c>
      <c r="AT567" s="124">
        <f t="shared" si="111"/>
        <v>0.16242136767071585</v>
      </c>
      <c r="AU567" s="124">
        <f t="shared" si="112"/>
        <v>0.17315155202445659</v>
      </c>
      <c r="AV567" s="124">
        <f t="shared" si="113"/>
        <v>1.128370755718448E-3</v>
      </c>
      <c r="AW567" s="124">
        <f t="shared" si="114"/>
        <v>3.8296275260882029E-3</v>
      </c>
      <c r="AX567" s="124">
        <f t="shared" si="115"/>
        <v>0.99999999999999978</v>
      </c>
      <c r="AY567" s="124">
        <f>SUMPRODUCT(AN567:AW567,幕後結果_最佳化!$Z$1005:$AI$1005)</f>
        <v>0.16136084934119596</v>
      </c>
      <c r="AZ567" s="124">
        <f>(SUMPRODUCT(AN567:AW567,MMULT(AN567:AW567,幕後結果!$AB$9:$AK$18)))*252</f>
        <v>7.1119889245676762E-2</v>
      </c>
      <c r="BA567" s="124">
        <f t="shared" si="116"/>
        <v>0.26668312516107345</v>
      </c>
      <c r="BB567" s="119">
        <f t="shared" si="117"/>
        <v>0.44420076924494944</v>
      </c>
      <c r="BC567" s="56"/>
      <c r="BD567" s="56"/>
    </row>
    <row r="568" spans="1:56">
      <c r="A568" s="91">
        <v>567</v>
      </c>
      <c r="B568" s="120">
        <v>0.21777291811159483</v>
      </c>
      <c r="C568" s="120">
        <v>0.40392831019489539</v>
      </c>
      <c r="D568" s="120">
        <v>0.75991031802224485</v>
      </c>
      <c r="E568" s="120">
        <v>0.8436338288483034</v>
      </c>
      <c r="F568" s="120">
        <v>0.58107495167338352</v>
      </c>
      <c r="G568" s="120">
        <v>0.86089907698296653</v>
      </c>
      <c r="H568" s="120">
        <v>0.58557313247683007</v>
      </c>
      <c r="I568" s="120">
        <v>0.74403486699428334</v>
      </c>
      <c r="J568" s="120">
        <v>0.30074642984509348</v>
      </c>
      <c r="K568" s="100">
        <v>0.14418283173901614</v>
      </c>
      <c r="L568" s="101"/>
      <c r="M568" s="102">
        <v>567</v>
      </c>
      <c r="N568" s="123">
        <v>-0.77973676096299227</v>
      </c>
      <c r="O568" s="123">
        <v>-0.24319205622113033</v>
      </c>
      <c r="P568" s="123">
        <v>0.70601410810842724</v>
      </c>
      <c r="Q568" s="123">
        <v>1.00950533923409</v>
      </c>
      <c r="R568" s="123">
        <v>0.2046442292871182</v>
      </c>
      <c r="S568" s="123">
        <v>1.0843675940596245</v>
      </c>
      <c r="T568" s="123">
        <v>0.21617192720203549</v>
      </c>
      <c r="U568" s="120">
        <v>0.65583504361435752</v>
      </c>
      <c r="V568" s="120">
        <v>-0.52225490897351423</v>
      </c>
      <c r="W568" s="94">
        <v>-1.0617137319105796</v>
      </c>
      <c r="X568" s="56"/>
      <c r="Y568" s="95">
        <v>567</v>
      </c>
      <c r="Z568" s="120">
        <f>(幕後結果!$AB$2+幕後結果!$AB$4*幕後結果_最佳化!$N1569)*12/3</f>
        <v>-1.0163728099778118</v>
      </c>
      <c r="AA568" s="120">
        <f>(幕後結果!$AC$2+幕後結果!$AC$4*幕後結果_最佳化!$O1569)*12/3</f>
        <v>0.65634972518648604</v>
      </c>
      <c r="AB568" s="120">
        <f>(幕後結果!$AD$2+幕後結果!$AD$4*幕後結果_最佳化!$P1569)*12/3</f>
        <v>-1.010638584029647</v>
      </c>
      <c r="AC568" s="120">
        <f>(幕後結果!$AE$2+幕後結果!$AE$4*幕後結果_最佳化!$Q1569)*12/3</f>
        <v>1.0875733418719655</v>
      </c>
      <c r="AD568" s="120">
        <f>(幕後結果!$AF$2+幕後結果!$AF$4*幕後結果_最佳化!$R1569)*12/3</f>
        <v>-0.27577247342303723</v>
      </c>
      <c r="AE568" s="120">
        <f>(幕後結果!$AG$2+幕後結果!$AG$4*幕後結果_最佳化!$S1569)*12/3</f>
        <v>2.2355576448468861E-2</v>
      </c>
      <c r="AF568" s="120">
        <f>(幕後結果!$AH$2+幕後結果!$AH$4*幕後結果_最佳化!$T1569)*12/3</f>
        <v>0.95359955394699991</v>
      </c>
      <c r="AG568" s="120">
        <f>(幕後結果!$AI$2+幕後結果!$AI$4*幕後結果_最佳化!$U1569)*12/3</f>
        <v>0.13737959569946062</v>
      </c>
      <c r="AH568" s="120">
        <f>(幕後結果!$AJ$2+幕後結果!$AJ$4*幕後結果_最佳化!$V1569)*12/3</f>
        <v>-1.8472584631025752</v>
      </c>
      <c r="AI568" s="96">
        <f>(幕後結果!$AK$2+幕後結果!$AK$4*幕後結果_最佳化!$W1569)*12/3</f>
        <v>0.42892144142484961</v>
      </c>
      <c r="AJ568" s="56"/>
      <c r="AK568" s="56"/>
      <c r="AL568" s="56"/>
      <c r="AM568" s="104">
        <v>567</v>
      </c>
      <c r="AN568" s="124">
        <f t="shared" si="105"/>
        <v>7.2608631037431884E-2</v>
      </c>
      <c r="AO568" s="124">
        <f t="shared" si="106"/>
        <v>7.8028376979907194E-2</v>
      </c>
      <c r="AP568" s="124">
        <f t="shared" si="107"/>
        <v>0.13030204019884115</v>
      </c>
      <c r="AQ568" s="124">
        <f t="shared" si="108"/>
        <v>0.16993457664110856</v>
      </c>
      <c r="AR568" s="124">
        <f t="shared" si="109"/>
        <v>0.13799412979624437</v>
      </c>
      <c r="AS568" s="124">
        <f t="shared" si="110"/>
        <v>8.1273101570445136E-2</v>
      </c>
      <c r="AT568" s="124">
        <f t="shared" si="111"/>
        <v>8.8914090494414733E-2</v>
      </c>
      <c r="AU568" s="124">
        <f t="shared" si="112"/>
        <v>0.1365070937107194</v>
      </c>
      <c r="AV568" s="124">
        <f t="shared" si="113"/>
        <v>8.875506245302682E-2</v>
      </c>
      <c r="AW568" s="124">
        <f t="shared" si="114"/>
        <v>1.5682897117860892E-2</v>
      </c>
      <c r="AX568" s="124">
        <f t="shared" si="115"/>
        <v>0.99999999999999989</v>
      </c>
      <c r="AY568" s="124">
        <f>SUMPRODUCT(AN568:AW568,幕後結果_最佳化!$Z$1005:$AI$1005)</f>
        <v>-0.21266786093968917</v>
      </c>
      <c r="AZ568" s="124">
        <f>(SUMPRODUCT(AN568:AW568,MMULT(AN568:AW568,幕後結果!$AB$9:$AK$18)))*252</f>
        <v>6.4240846586929301E-2</v>
      </c>
      <c r="BA568" s="124">
        <f t="shared" si="116"/>
        <v>0.25345778067940489</v>
      </c>
      <c r="BB568" s="119">
        <f t="shared" si="117"/>
        <v>-1.0083251745305595</v>
      </c>
      <c r="BC568" s="56"/>
      <c r="BD568" s="56"/>
    </row>
    <row r="569" spans="1:56">
      <c r="A569" s="91">
        <v>568</v>
      </c>
      <c r="B569" s="120">
        <v>0.82204843126659588</v>
      </c>
      <c r="C569" s="120">
        <v>0.8451242576749094</v>
      </c>
      <c r="D569" s="120">
        <v>0.82028500973109986</v>
      </c>
      <c r="E569" s="120">
        <v>0.27894545146946692</v>
      </c>
      <c r="F569" s="120">
        <v>0.45131126342902128</v>
      </c>
      <c r="G569" s="120">
        <v>0.92795109881960003</v>
      </c>
      <c r="H569" s="120">
        <v>0.67236507566640391</v>
      </c>
      <c r="I569" s="120">
        <v>0.94661337176869909</v>
      </c>
      <c r="J569" s="120">
        <v>1.3622955180838892E-2</v>
      </c>
      <c r="K569" s="100">
        <v>4.264435210293982E-2</v>
      </c>
      <c r="L569" s="101"/>
      <c r="M569" s="102">
        <v>568</v>
      </c>
      <c r="N569" s="123">
        <v>0.92319971478582086</v>
      </c>
      <c r="O569" s="123">
        <v>1.0157436319896298</v>
      </c>
      <c r="P569" s="123">
        <v>0.91645179342930572</v>
      </c>
      <c r="Q569" s="123">
        <v>-0.58597710137411874</v>
      </c>
      <c r="R569" s="123">
        <v>-0.12234912653947408</v>
      </c>
      <c r="S569" s="123">
        <v>1.4606999515793588</v>
      </c>
      <c r="T569" s="123">
        <v>0.44645328667460438</v>
      </c>
      <c r="U569" s="120">
        <v>1.6128676882633715</v>
      </c>
      <c r="V569" s="120">
        <v>-2.2079765145019707</v>
      </c>
      <c r="W569" s="94">
        <v>-1.7207912862199646</v>
      </c>
      <c r="X569" s="56"/>
      <c r="Y569" s="95">
        <v>568</v>
      </c>
      <c r="Z569" s="120">
        <f>(幕後結果!$AB$2+幕後結果!$AB$4*幕後結果_最佳化!$N1570)*12/3</f>
        <v>1.097908647360935</v>
      </c>
      <c r="AA569" s="120">
        <f>(幕後結果!$AC$2+幕後結果!$AC$4*幕後結果_最佳化!$O1570)*12/3</f>
        <v>3.0787659017267601</v>
      </c>
      <c r="AB569" s="120">
        <f>(幕後結果!$AD$2+幕後結果!$AD$4*幕後結果_最佳化!$P1570)*12/3</f>
        <v>1.577579591004951</v>
      </c>
      <c r="AC569" s="120">
        <f>(幕後結果!$AE$2+幕後結果!$AE$4*幕後結果_最佳化!$Q1570)*12/3</f>
        <v>0.19499887153690898</v>
      </c>
      <c r="AD569" s="120">
        <f>(幕後結果!$AF$2+幕後結果!$AF$4*幕後結果_最佳化!$R1570)*12/3</f>
        <v>-0.4697412806370036</v>
      </c>
      <c r="AE569" s="120">
        <f>(幕後結果!$AG$2+幕後結果!$AG$4*幕後結果_最佳化!$S1570)*12/3</f>
        <v>1.3347488007872883</v>
      </c>
      <c r="AF569" s="120">
        <f>(幕後結果!$AH$2+幕後結果!$AH$4*幕後結果_最佳化!$T1570)*12/3</f>
        <v>1.498203263049211</v>
      </c>
      <c r="AG569" s="120">
        <f>(幕後結果!$AI$2+幕後結果!$AI$4*幕後結果_最佳化!$U1570)*12/3</f>
        <v>0.37081656652205169</v>
      </c>
      <c r="AH569" s="120">
        <f>(幕後結果!$AJ$2+幕後結果!$AJ$4*幕後結果_最佳化!$V1570)*12/3</f>
        <v>-3.5383412225715709</v>
      </c>
      <c r="AI569" s="96">
        <f>(幕後結果!$AK$2+幕後結果!$AK$4*幕後結果_最佳化!$W1570)*12/3</f>
        <v>0.49512984673580912</v>
      </c>
      <c r="AJ569" s="56"/>
      <c r="AK569" s="56"/>
      <c r="AL569" s="56"/>
      <c r="AM569" s="104">
        <v>568</v>
      </c>
      <c r="AN569" s="124">
        <f t="shared" si="105"/>
        <v>9.6415725793488727E-2</v>
      </c>
      <c r="AO569" s="124">
        <f t="shared" si="106"/>
        <v>0.14938929191734235</v>
      </c>
      <c r="AP569" s="124">
        <f t="shared" si="107"/>
        <v>0.20417398547226609</v>
      </c>
      <c r="AQ569" s="124">
        <f t="shared" si="108"/>
        <v>2.134839291502658E-2</v>
      </c>
      <c r="AR569" s="124">
        <f t="shared" si="109"/>
        <v>5.8445331548081673E-2</v>
      </c>
      <c r="AS569" s="124">
        <f t="shared" si="110"/>
        <v>8.2667439777602394E-2</v>
      </c>
      <c r="AT569" s="124">
        <f t="shared" si="111"/>
        <v>0.12054582949874645</v>
      </c>
      <c r="AU569" s="124">
        <f t="shared" si="112"/>
        <v>1.2715902743379895E-2</v>
      </c>
      <c r="AV569" s="124">
        <f t="shared" si="113"/>
        <v>0.11417859386378028</v>
      </c>
      <c r="AW569" s="124">
        <f t="shared" si="114"/>
        <v>0.14011950647028562</v>
      </c>
      <c r="AX569" s="124">
        <f t="shared" si="115"/>
        <v>1</v>
      </c>
      <c r="AY569" s="124">
        <f>SUMPRODUCT(AN569:AW569,幕後結果_最佳化!$Z$1005:$AI$1005)</f>
        <v>-0.11924540180126693</v>
      </c>
      <c r="AZ569" s="124">
        <f>(SUMPRODUCT(AN569:AW569,MMULT(AN569:AW569,幕後結果!$AB$9:$AK$18)))*252</f>
        <v>9.9649189464950758E-2</v>
      </c>
      <c r="BA569" s="124">
        <f t="shared" si="116"/>
        <v>0.31567259853359264</v>
      </c>
      <c r="BB569" s="119">
        <f t="shared" si="117"/>
        <v>-0.5136505434886901</v>
      </c>
      <c r="BC569" s="56"/>
      <c r="BD569" s="56"/>
    </row>
    <row r="570" spans="1:56">
      <c r="A570" s="91">
        <v>569</v>
      </c>
      <c r="B570" s="120">
        <v>0.7944748247296749</v>
      </c>
      <c r="C570" s="120">
        <v>0.4935269238893325</v>
      </c>
      <c r="D570" s="120">
        <v>0.50558039722486003</v>
      </c>
      <c r="E570" s="120">
        <v>0.71454014749883088</v>
      </c>
      <c r="F570" s="120">
        <v>0.91540746434453713</v>
      </c>
      <c r="G570" s="120">
        <v>0.47683593323759421</v>
      </c>
      <c r="H570" s="120">
        <v>0.61768116160508901</v>
      </c>
      <c r="I570" s="120">
        <v>0.25091650568678348</v>
      </c>
      <c r="J570" s="120">
        <v>0.96858326017315322</v>
      </c>
      <c r="K570" s="100">
        <v>0.89706072256794966</v>
      </c>
      <c r="L570" s="101"/>
      <c r="M570" s="102">
        <v>569</v>
      </c>
      <c r="N570" s="123">
        <v>0.82204664404814454</v>
      </c>
      <c r="O570" s="123">
        <v>-1.6226307620411919E-2</v>
      </c>
      <c r="P570" s="123">
        <v>1.3988437655275783E-2</v>
      </c>
      <c r="Q570" s="123">
        <v>0.56669752157716691</v>
      </c>
      <c r="R570" s="123">
        <v>1.3748270451952052</v>
      </c>
      <c r="S570" s="123">
        <v>-5.8096369192160054E-2</v>
      </c>
      <c r="T570" s="123">
        <v>0.29939631068883937</v>
      </c>
      <c r="U570" s="120">
        <v>-0.67160842808893484</v>
      </c>
      <c r="V570" s="120">
        <v>1.8603679942994862</v>
      </c>
      <c r="W570" s="94">
        <v>1.2649798397184777</v>
      </c>
      <c r="X570" s="56"/>
      <c r="Y570" s="95">
        <v>569</v>
      </c>
      <c r="Z570" s="120">
        <f>(幕後結果!$AB$2+幕後結果!$AB$4*幕後結果_最佳化!$N1571)*12/3</f>
        <v>0.97232201224026626</v>
      </c>
      <c r="AA570" s="120">
        <f>(幕後結果!$AC$2+幕後結果!$AC$4*幕後結果_最佳化!$O1571)*12/3</f>
        <v>1.9463469992598199</v>
      </c>
      <c r="AB570" s="120">
        <f>(幕後結果!$AD$2+幕後結果!$AD$4*幕後結果_最佳化!$P1571)*12/3</f>
        <v>9.7015082056664537E-2</v>
      </c>
      <c r="AC570" s="120">
        <f>(幕後結果!$AE$2+幕後結果!$AE$4*幕後結果_最佳化!$Q1571)*12/3</f>
        <v>1.2034287363628937</v>
      </c>
      <c r="AD570" s="120">
        <f>(幕後結果!$AF$2+幕後結果!$AF$4*幕後結果_最佳化!$R1571)*12/3</f>
        <v>0.53863639542955521</v>
      </c>
      <c r="AE570" s="120">
        <f>(幕後結果!$AG$2+幕後結果!$AG$4*幕後結果_最佳化!$S1571)*12/3</f>
        <v>-0.32198545646284971</v>
      </c>
      <c r="AF570" s="120">
        <f>(幕後結果!$AH$2+幕後結果!$AH$4*幕後結果_最佳化!$T1571)*12/3</f>
        <v>1.2167471761861275</v>
      </c>
      <c r="AG570" s="120">
        <f>(幕後結果!$AI$2+幕後結果!$AI$4*幕後結果_最佳化!$U1571)*12/3</f>
        <v>-0.36957633041489468</v>
      </c>
      <c r="AH570" s="120">
        <f>(幕後結果!$AJ$2+幕後結果!$AJ$4*幕後結果_最佳化!$V1571)*12/3</f>
        <v>1.5851282158698679</v>
      </c>
      <c r="AI570" s="96">
        <f>(幕後結果!$AK$2+幕後結果!$AK$4*幕後結果_最佳化!$W1571)*12/3</f>
        <v>1.4354910132510359</v>
      </c>
      <c r="AJ570" s="56"/>
      <c r="AK570" s="56"/>
      <c r="AL570" s="56"/>
      <c r="AM570" s="104">
        <v>569</v>
      </c>
      <c r="AN570" s="124">
        <f t="shared" si="105"/>
        <v>0.14852279466689264</v>
      </c>
      <c r="AO570" s="124">
        <f t="shared" si="106"/>
        <v>2.4246160427288565E-2</v>
      </c>
      <c r="AP570" s="124">
        <f t="shared" si="107"/>
        <v>0.18207319365600083</v>
      </c>
      <c r="AQ570" s="124">
        <f t="shared" si="108"/>
        <v>0.15544847988037774</v>
      </c>
      <c r="AR570" s="124">
        <f t="shared" si="109"/>
        <v>7.1483052705207467E-2</v>
      </c>
      <c r="AS570" s="124">
        <f t="shared" si="110"/>
        <v>9.3601951009282008E-2</v>
      </c>
      <c r="AT570" s="124">
        <f t="shared" si="111"/>
        <v>0.13755250694428686</v>
      </c>
      <c r="AU570" s="124">
        <f t="shared" si="112"/>
        <v>1.5434561685785168E-2</v>
      </c>
      <c r="AV570" s="124">
        <f t="shared" si="113"/>
        <v>0.15427097224718339</v>
      </c>
      <c r="AW570" s="124">
        <f t="shared" si="114"/>
        <v>1.7366326777695295E-2</v>
      </c>
      <c r="AX570" s="124">
        <f t="shared" si="115"/>
        <v>1</v>
      </c>
      <c r="AY570" s="124">
        <f>SUMPRODUCT(AN570:AW570,幕後結果_最佳化!$Z$1005:$AI$1005)</f>
        <v>-0.37549169472417543</v>
      </c>
      <c r="AZ570" s="124">
        <f>(SUMPRODUCT(AN570:AW570,MMULT(AN570:AW570,幕後結果!$AB$9:$AK$18)))*252</f>
        <v>0.10016819964058166</v>
      </c>
      <c r="BA570" s="124">
        <f t="shared" si="116"/>
        <v>0.31649360126325093</v>
      </c>
      <c r="BB570" s="119">
        <f t="shared" si="117"/>
        <v>-1.3219594110408834</v>
      </c>
      <c r="BC570" s="56"/>
      <c r="BD570" s="56"/>
    </row>
    <row r="571" spans="1:56">
      <c r="A571" s="91">
        <v>570</v>
      </c>
      <c r="B571" s="120">
        <v>0.80010744949262214</v>
      </c>
      <c r="C571" s="120">
        <v>0.49681186506615971</v>
      </c>
      <c r="D571" s="120">
        <v>0.35604227431654722</v>
      </c>
      <c r="E571" s="120">
        <v>0.7308294101584385</v>
      </c>
      <c r="F571" s="120">
        <v>0.33033679690730477</v>
      </c>
      <c r="G571" s="120">
        <v>0.45989738011018244</v>
      </c>
      <c r="H571" s="120">
        <v>2.6940254656314666E-2</v>
      </c>
      <c r="I571" s="120">
        <v>0.92473752408581023</v>
      </c>
      <c r="J571" s="120">
        <v>0.57234712569761759</v>
      </c>
      <c r="K571" s="100">
        <v>0.26428514686318905</v>
      </c>
      <c r="L571" s="101"/>
      <c r="M571" s="102">
        <v>570</v>
      </c>
      <c r="N571" s="123">
        <v>0.84200509596647788</v>
      </c>
      <c r="O571" s="123">
        <v>-7.9915542310419821E-3</v>
      </c>
      <c r="P571" s="123">
        <v>-0.36905792624552097</v>
      </c>
      <c r="Q571" s="123">
        <v>0.6153233809222779</v>
      </c>
      <c r="R571" s="123">
        <v>-0.43898335959183971</v>
      </c>
      <c r="S571" s="123">
        <v>-0.10069225439555818</v>
      </c>
      <c r="T571" s="123">
        <v>-1.9277959690448432</v>
      </c>
      <c r="U571" s="120">
        <v>1.4376797129565817</v>
      </c>
      <c r="V571" s="120">
        <v>0.18235294810368724</v>
      </c>
      <c r="W571" s="94">
        <v>-0.63018998076109634</v>
      </c>
      <c r="X571" s="56"/>
      <c r="Y571" s="95">
        <v>570</v>
      </c>
      <c r="Z571" s="120">
        <f>(幕後結果!$AB$2+幕後結果!$AB$4*幕後結果_最佳化!$N1572)*12/3</f>
        <v>0.99710143614071667</v>
      </c>
      <c r="AA571" s="120">
        <f>(幕後結果!$AC$2+幕後結果!$AC$4*幕後結果_最佳化!$O1572)*12/3</f>
        <v>1.9680042990070035</v>
      </c>
      <c r="AB571" s="120">
        <f>(幕後結果!$AD$2+幕後結果!$AD$4*幕後結果_最佳化!$P1572)*12/3</f>
        <v>-0.27860371313274157</v>
      </c>
      <c r="AC571" s="120">
        <f>(幕後結果!$AE$2+幕後結果!$AE$4*幕後結果_最佳化!$Q1572)*12/3</f>
        <v>1.2633025695124012</v>
      </c>
      <c r="AD571" s="120">
        <f>(幕後結果!$AF$2+幕後結果!$AF$4*幕後結果_最佳化!$R1572)*12/3</f>
        <v>-0.55023723764407517</v>
      </c>
      <c r="AE571" s="120">
        <f>(幕後結果!$AG$2+幕後結果!$AG$4*幕後結果_最佳化!$S1572)*12/3</f>
        <v>-0.80511504636041009</v>
      </c>
      <c r="AF571" s="120">
        <f>(幕後結果!$AH$2+幕後結果!$AH$4*幕後結果_最佳化!$T1572)*12/3</f>
        <v>-0.87344332019292603</v>
      </c>
      <c r="AG571" s="120">
        <f>(幕後結果!$AI$2+幕後結果!$AI$4*幕後結果_最佳化!$U1572)*12/3</f>
        <v>0.29809904193483894</v>
      </c>
      <c r="AH571" s="120">
        <f>(幕後結果!$AJ$2+幕後結果!$AJ$4*幕後結果_最佳化!$V1572)*12/3</f>
        <v>-1.254880712977795</v>
      </c>
      <c r="AI571" s="96">
        <f>(幕後結果!$AK$2+幕後結果!$AK$4*幕後結果_最佳化!$W1572)*12/3</f>
        <v>0.50275209181394942</v>
      </c>
      <c r="AJ571" s="56"/>
      <c r="AK571" s="56"/>
      <c r="AL571" s="56"/>
      <c r="AM571" s="104">
        <v>570</v>
      </c>
      <c r="AN571" s="124">
        <f t="shared" si="105"/>
        <v>0.10543264022457573</v>
      </c>
      <c r="AO571" s="124">
        <f t="shared" si="106"/>
        <v>0.29229232546003453</v>
      </c>
      <c r="AP571" s="124">
        <f t="shared" si="107"/>
        <v>8.7244205014362392E-2</v>
      </c>
      <c r="AQ571" s="124">
        <f t="shared" si="108"/>
        <v>7.2900877665320787E-2</v>
      </c>
      <c r="AR571" s="124">
        <f t="shared" si="109"/>
        <v>5.4430478988755797E-2</v>
      </c>
      <c r="AS571" s="124">
        <f t="shared" si="110"/>
        <v>4.6400441110846839E-2</v>
      </c>
      <c r="AT571" s="124">
        <f t="shared" si="111"/>
        <v>0.10077552904989506</v>
      </c>
      <c r="AU571" s="124">
        <f t="shared" si="112"/>
        <v>1.8259887812571589E-2</v>
      </c>
      <c r="AV571" s="124">
        <f t="shared" si="113"/>
        <v>1.6419193287195051E-2</v>
      </c>
      <c r="AW571" s="124">
        <f t="shared" si="114"/>
        <v>0.20584442138644224</v>
      </c>
      <c r="AX571" s="124">
        <f t="shared" si="115"/>
        <v>1</v>
      </c>
      <c r="AY571" s="124">
        <f>SUMPRODUCT(AN571:AW571,幕後結果_最佳化!$Z$1005:$AI$1005)</f>
        <v>0.42446602953242996</v>
      </c>
      <c r="AZ571" s="124">
        <f>(SUMPRODUCT(AN571:AW571,MMULT(AN571:AW571,幕後結果!$AB$9:$AK$18)))*252</f>
        <v>8.3832144335249145E-2</v>
      </c>
      <c r="BA571" s="124">
        <f t="shared" si="116"/>
        <v>0.28953781158123226</v>
      </c>
      <c r="BB571" s="119">
        <f t="shared" si="117"/>
        <v>1.3178452494636557</v>
      </c>
      <c r="BC571" s="56"/>
      <c r="BD571" s="56"/>
    </row>
    <row r="572" spans="1:56">
      <c r="A572" s="91">
        <v>571</v>
      </c>
      <c r="B572" s="120">
        <v>0.82186074787309304</v>
      </c>
      <c r="C572" s="120">
        <v>3.3297401104314339E-2</v>
      </c>
      <c r="D572" s="120">
        <v>7.20404211299841E-3</v>
      </c>
      <c r="E572" s="120">
        <v>8.7149342445983047E-2</v>
      </c>
      <c r="F572" s="120">
        <v>0.16804424204997903</v>
      </c>
      <c r="G572" s="120">
        <v>0.74456829652601475</v>
      </c>
      <c r="H572" s="120">
        <v>0.641400606186592</v>
      </c>
      <c r="I572" s="120">
        <v>0.45612166273267341</v>
      </c>
      <c r="J572" s="120">
        <v>0.62565168837863583</v>
      </c>
      <c r="K572" s="100">
        <v>0.89792397648899813</v>
      </c>
      <c r="L572" s="101"/>
      <c r="M572" s="102">
        <v>571</v>
      </c>
      <c r="N572" s="123">
        <v>0.92247952736445293</v>
      </c>
      <c r="O572" s="123">
        <v>-1.8343989039141575</v>
      </c>
      <c r="P572" s="123">
        <v>-2.4469249373269912</v>
      </c>
      <c r="Q572" s="123">
        <v>-1.3585201761967254</v>
      </c>
      <c r="R572" s="123">
        <v>-0.96192260204689073</v>
      </c>
      <c r="S572" s="123">
        <v>0.65749387671099746</v>
      </c>
      <c r="T572" s="123">
        <v>0.36220507467131891</v>
      </c>
      <c r="U572" s="120">
        <v>-0.1102093774306042</v>
      </c>
      <c r="V572" s="120">
        <v>0.32035844461161145</v>
      </c>
      <c r="W572" s="94">
        <v>1.269810759913629</v>
      </c>
      <c r="X572" s="56"/>
      <c r="Y572" s="95">
        <v>571</v>
      </c>
      <c r="Z572" s="120">
        <f>(幕後結果!$AB$2+幕後結果!$AB$4*幕後結果_最佳化!$N1573)*12/3</f>
        <v>1.0970144983821026</v>
      </c>
      <c r="AA572" s="120">
        <f>(幕後結果!$AC$2+幕後結果!$AC$4*幕後結果_最佳化!$O1573)*12/3</f>
        <v>0.13483287395704036</v>
      </c>
      <c r="AB572" s="120">
        <f>(幕後結果!$AD$2+幕後結果!$AD$4*幕後結果_最佳化!$P1573)*12/3</f>
        <v>-3.1202222056490356</v>
      </c>
      <c r="AC572" s="120">
        <f>(幕後結果!$AE$2+幕後結果!$AE$4*幕後結果_最佳化!$Q1573)*12/3</f>
        <v>-0.35671415119539684</v>
      </c>
      <c r="AD572" s="120">
        <f>(幕後結果!$AF$2+幕後結果!$AF$4*幕後結果_最佳化!$R1573)*12/3</f>
        <v>-1.4465406312035531</v>
      </c>
      <c r="AE572" s="120">
        <f>(幕後結果!$AG$2+幕後結果!$AG$4*幕後結果_最佳化!$S1573)*12/3</f>
        <v>-0.56190351985498499</v>
      </c>
      <c r="AF572" s="120">
        <f>(幕後結果!$AH$2+幕後結果!$AH$4*幕後結果_最佳化!$T1573)*12/3</f>
        <v>0.11648678920453581</v>
      </c>
      <c r="AG572" s="120">
        <f>(幕後結果!$AI$2+幕後結果!$AI$4*幕後結果_最佳化!$U1573)*12/3</f>
        <v>-0.70213022789942903</v>
      </c>
      <c r="AH572" s="120">
        <f>(幕後結果!$AJ$2+幕後結果!$AJ$4*幕後結果_最佳化!$V1573)*12/3</f>
        <v>-1.5438297913083454</v>
      </c>
      <c r="AI572" s="96">
        <f>(幕後結果!$AK$2+幕後結果!$AK$4*幕後結果_最佳化!$W1573)*12/3</f>
        <v>0.53396991327504517</v>
      </c>
      <c r="AJ572" s="56"/>
      <c r="AK572" s="56"/>
      <c r="AL572" s="56"/>
      <c r="AM572" s="104">
        <v>571</v>
      </c>
      <c r="AN572" s="124">
        <f t="shared" si="105"/>
        <v>4.8301310452635903E-3</v>
      </c>
      <c r="AO572" s="124">
        <f t="shared" si="106"/>
        <v>0.1469937388195007</v>
      </c>
      <c r="AP572" s="124">
        <f t="shared" si="107"/>
        <v>7.9074517627058319E-2</v>
      </c>
      <c r="AQ572" s="124">
        <f t="shared" si="108"/>
        <v>5.9299247034248402E-2</v>
      </c>
      <c r="AR572" s="124">
        <f t="shared" si="109"/>
        <v>0.19072551724605083</v>
      </c>
      <c r="AS572" s="124">
        <f t="shared" si="110"/>
        <v>0.1423138984643989</v>
      </c>
      <c r="AT572" s="124">
        <f t="shared" si="111"/>
        <v>6.06461399465167E-2</v>
      </c>
      <c r="AU572" s="124">
        <f t="shared" si="112"/>
        <v>8.2408202792659951E-2</v>
      </c>
      <c r="AV572" s="124">
        <f t="shared" si="113"/>
        <v>8.0327845901429579E-2</v>
      </c>
      <c r="AW572" s="124">
        <f t="shared" si="114"/>
        <v>0.15338076112287299</v>
      </c>
      <c r="AX572" s="124">
        <f t="shared" si="115"/>
        <v>1</v>
      </c>
      <c r="AY572" s="124">
        <f>SUMPRODUCT(AN572:AW572,幕後結果_最佳化!$Z$1005:$AI$1005)</f>
        <v>-8.8398253825079764E-2</v>
      </c>
      <c r="AZ572" s="124">
        <f>(SUMPRODUCT(AN572:AW572,MMULT(AN572:AW572,幕後結果!$AB$9:$AK$18)))*252</f>
        <v>5.5668181934806694E-2</v>
      </c>
      <c r="BA572" s="124">
        <f t="shared" si="116"/>
        <v>0.23594105606020901</v>
      </c>
      <c r="BB572" s="119">
        <f t="shared" si="117"/>
        <v>-0.5564875228479701</v>
      </c>
      <c r="BC572" s="56"/>
      <c r="BD572" s="56"/>
    </row>
    <row r="573" spans="1:56">
      <c r="A573" s="91">
        <v>572</v>
      </c>
      <c r="B573" s="120">
        <v>0.34955010752520965</v>
      </c>
      <c r="C573" s="120">
        <v>0.89155613472286999</v>
      </c>
      <c r="D573" s="120">
        <v>0.36446437233138695</v>
      </c>
      <c r="E573" s="120">
        <v>0.57290810887321264</v>
      </c>
      <c r="F573" s="120">
        <v>0.92798325429016071</v>
      </c>
      <c r="G573" s="120">
        <v>0.29529499786552904</v>
      </c>
      <c r="H573" s="120">
        <v>0.46002781609182319</v>
      </c>
      <c r="I573" s="120">
        <v>0.75917692724359331</v>
      </c>
      <c r="J573" s="120">
        <v>0.25039573086013345</v>
      </c>
      <c r="K573" s="100">
        <v>0.16300930726191365</v>
      </c>
      <c r="L573" s="101"/>
      <c r="M573" s="102">
        <v>572</v>
      </c>
      <c r="N573" s="123">
        <v>-0.38653536680288797</v>
      </c>
      <c r="O573" s="123">
        <v>1.2348462505235953</v>
      </c>
      <c r="P573" s="123">
        <v>-0.34655089178583121</v>
      </c>
      <c r="Q573" s="123">
        <v>0.18378288624106248</v>
      </c>
      <c r="R573" s="123">
        <v>1.4609342309772813</v>
      </c>
      <c r="S573" s="123">
        <v>-0.53798124644843826</v>
      </c>
      <c r="T573" s="123">
        <v>-0.10036364361382508</v>
      </c>
      <c r="U573" s="120">
        <v>0.70365741649047753</v>
      </c>
      <c r="V573" s="120">
        <v>-0.67324496095665454</v>
      </c>
      <c r="W573" s="94">
        <v>-0.98216490414418178</v>
      </c>
      <c r="X573" s="56"/>
      <c r="Y573" s="95">
        <v>572</v>
      </c>
      <c r="Z573" s="120">
        <f>(幕後結果!$AB$2+幕後結果!$AB$4*幕後結果_最佳化!$N1574)*12/3</f>
        <v>-0.52819346300193748</v>
      </c>
      <c r="AA573" s="120">
        <f>(幕後結果!$AC$2+幕後結果!$AC$4*幕後結果_最佳化!$O1574)*12/3</f>
        <v>2.4419060637572878</v>
      </c>
      <c r="AB573" s="120">
        <f>(幕後結果!$AD$2+幕後結果!$AD$4*幕後結果_最佳化!$P1574)*12/3</f>
        <v>-1.0737641360771573</v>
      </c>
      <c r="AC573" s="120">
        <f>(幕後結果!$AE$2+幕後結果!$AE$4*幕後結果_最佳化!$Q1574)*12/3</f>
        <v>0.50778287272614597</v>
      </c>
      <c r="AD573" s="120">
        <f>(幕後結果!$AF$2+幕後結果!$AF$4*幕後結果_最佳化!$R1574)*12/3</f>
        <v>0.54080345383651363</v>
      </c>
      <c r="AE573" s="120">
        <f>(幕後結果!$AG$2+幕後結果!$AG$4*幕後結果_最佳化!$S1574)*12/3</f>
        <v>-1.1299966731183977</v>
      </c>
      <c r="AF573" s="120">
        <f>(幕後結果!$AH$2+幕後結果!$AH$4*幕後結果_最佳化!$T1574)*12/3</f>
        <v>0.54016070126120264</v>
      </c>
      <c r="AG573" s="120">
        <f>(幕後結果!$AI$2+幕後結果!$AI$4*幕後結果_最佳化!$U1574)*12/3</f>
        <v>0.18596456943834838</v>
      </c>
      <c r="AH573" s="120">
        <f>(幕後結果!$AJ$2+幕後結果!$AJ$4*幕後結果_最佳化!$V1574)*12/3</f>
        <v>-2.6423943100299669</v>
      </c>
      <c r="AI573" s="96">
        <f>(幕後結果!$AK$2+幕後結果!$AK$4*幕後結果_最佳化!$W1574)*12/3</f>
        <v>0.77733926873418291</v>
      </c>
      <c r="AJ573" s="56"/>
      <c r="AK573" s="56"/>
      <c r="AL573" s="56"/>
      <c r="AM573" s="104">
        <v>572</v>
      </c>
      <c r="AN573" s="124">
        <f t="shared" si="105"/>
        <v>0.11099831010992618</v>
      </c>
      <c r="AO573" s="124">
        <f t="shared" si="106"/>
        <v>3.7538479295074291E-2</v>
      </c>
      <c r="AP573" s="124">
        <f t="shared" si="107"/>
        <v>0.1668073110977018</v>
      </c>
      <c r="AQ573" s="124">
        <f t="shared" si="108"/>
        <v>4.1399198838100434E-2</v>
      </c>
      <c r="AR573" s="124">
        <f t="shared" si="109"/>
        <v>0.13872356160745511</v>
      </c>
      <c r="AS573" s="124">
        <f t="shared" si="110"/>
        <v>4.0083443166792403E-2</v>
      </c>
      <c r="AT573" s="124">
        <f t="shared" si="111"/>
        <v>0.13309805691985693</v>
      </c>
      <c r="AU573" s="124">
        <f t="shared" si="112"/>
        <v>1.5946803297600783E-2</v>
      </c>
      <c r="AV573" s="124">
        <f t="shared" si="113"/>
        <v>0.18051944740783865</v>
      </c>
      <c r="AW573" s="124">
        <f t="shared" si="114"/>
        <v>0.13488538825965329</v>
      </c>
      <c r="AX573" s="124">
        <f t="shared" si="115"/>
        <v>1</v>
      </c>
      <c r="AY573" s="124">
        <f>SUMPRODUCT(AN573:AW573,幕後結果_最佳化!$Z$1005:$AI$1005)</f>
        <v>-0.34265016692803996</v>
      </c>
      <c r="AZ573" s="124">
        <f>(SUMPRODUCT(AN573:AW573,MMULT(AN573:AW573,幕後結果!$AB$9:$AK$18)))*252</f>
        <v>8.5486738707027818E-2</v>
      </c>
      <c r="BA573" s="124">
        <f t="shared" si="116"/>
        <v>0.29238115313239293</v>
      </c>
      <c r="BB573" s="119">
        <f t="shared" si="117"/>
        <v>-1.3186560173167496</v>
      </c>
      <c r="BC573" s="56"/>
      <c r="BD573" s="56"/>
    </row>
    <row r="574" spans="1:56">
      <c r="A574" s="91">
        <v>573</v>
      </c>
      <c r="B574" s="120">
        <v>0.52061040718678475</v>
      </c>
      <c r="C574" s="120">
        <v>0.77531547465180428</v>
      </c>
      <c r="D574" s="120">
        <v>0.59596494412146783</v>
      </c>
      <c r="E574" s="120">
        <v>0.76618140398175161</v>
      </c>
      <c r="F574" s="120">
        <v>8.5132324447576124E-2</v>
      </c>
      <c r="G574" s="120">
        <v>0.56773509008775735</v>
      </c>
      <c r="H574" s="120">
        <v>6.9242153434150966E-2</v>
      </c>
      <c r="I574" s="120">
        <v>0.62593441955296925</v>
      </c>
      <c r="J574" s="120">
        <v>0.49154626416936797</v>
      </c>
      <c r="K574" s="100">
        <v>0.98722193292697624</v>
      </c>
      <c r="L574" s="101"/>
      <c r="M574" s="102">
        <v>573</v>
      </c>
      <c r="N574" s="123">
        <v>5.1685632393734311E-2</v>
      </c>
      <c r="O574" s="123">
        <v>0.75646733362015739</v>
      </c>
      <c r="P574" s="123">
        <v>0.24291646313844026</v>
      </c>
      <c r="Q574" s="123">
        <v>0.7263288585467228</v>
      </c>
      <c r="R574" s="123">
        <v>-1.3713539384953715</v>
      </c>
      <c r="S574" s="123">
        <v>0.17061078149096995</v>
      </c>
      <c r="T574" s="123">
        <v>-1.481458984220122</v>
      </c>
      <c r="U574" s="120">
        <v>0.32110455191872583</v>
      </c>
      <c r="V574" s="120">
        <v>-2.1191959367601602E-2</v>
      </c>
      <c r="W574" s="94">
        <v>2.2328909862267312</v>
      </c>
      <c r="X574" s="56"/>
      <c r="Y574" s="95">
        <v>573</v>
      </c>
      <c r="Z574" s="120">
        <f>(幕後結果!$AB$2+幕後結果!$AB$4*幕後結果_最佳化!$N1575)*12/3</f>
        <v>1.5879992474707297E-2</v>
      </c>
      <c r="AA574" s="120">
        <f>(幕後結果!$AC$2+幕後結果!$AC$4*幕後結果_最佳化!$O1575)*12/3</f>
        <v>2.2366591902518485</v>
      </c>
      <c r="AB574" s="120">
        <f>(幕後結果!$AD$2+幕後結果!$AD$4*幕後結果_最佳化!$P1575)*12/3</f>
        <v>-0.17963477583096787</v>
      </c>
      <c r="AC574" s="120">
        <f>(幕後結果!$AE$2+幕後結果!$AE$4*幕後結果_最佳化!$Q1575)*12/3</f>
        <v>1.0981188020995731</v>
      </c>
      <c r="AD574" s="120">
        <f>(幕後結果!$AF$2+幕後結果!$AF$4*幕後結果_最佳化!$R1575)*12/3</f>
        <v>-1.0888061074115984</v>
      </c>
      <c r="AE574" s="120">
        <f>(幕後結果!$AG$2+幕後結果!$AG$4*幕後結果_最佳化!$S1575)*12/3</f>
        <v>-0.8361508341543763</v>
      </c>
      <c r="AF574" s="120">
        <f>(幕後結果!$AH$2+幕後結果!$AH$4*幕後結果_最佳化!$T1575)*12/3</f>
        <v>-0.51947905133240524</v>
      </c>
      <c r="AG574" s="120">
        <f>(幕後結果!$AI$2+幕後結果!$AI$4*幕後結果_最佳化!$U1575)*12/3</f>
        <v>-0.17033501992106126</v>
      </c>
      <c r="AH574" s="120">
        <f>(幕後結果!$AJ$2+幕後結果!$AJ$4*幕後結果_最佳化!$V1575)*12/3</f>
        <v>-2.1219715779579351</v>
      </c>
      <c r="AI574" s="96">
        <f>(幕後結果!$AK$2+幕後結果!$AK$4*幕後結果_最佳化!$W1575)*12/3</f>
        <v>1.49625063961381</v>
      </c>
      <c r="AJ574" s="56"/>
      <c r="AK574" s="56"/>
      <c r="AL574" s="56"/>
      <c r="AM574" s="104">
        <v>573</v>
      </c>
      <c r="AN574" s="124">
        <f t="shared" si="105"/>
        <v>6.4501506169478695E-2</v>
      </c>
      <c r="AO574" s="124">
        <f t="shared" si="106"/>
        <v>4.1090164734437443E-3</v>
      </c>
      <c r="AP574" s="124">
        <f t="shared" si="107"/>
        <v>0.17404739180337336</v>
      </c>
      <c r="AQ574" s="124">
        <f t="shared" si="108"/>
        <v>0.17518528694739802</v>
      </c>
      <c r="AR574" s="124">
        <f t="shared" si="109"/>
        <v>0.16644460562815602</v>
      </c>
      <c r="AS574" s="124">
        <f t="shared" si="110"/>
        <v>0.17028939963411122</v>
      </c>
      <c r="AT574" s="124">
        <f t="shared" si="111"/>
        <v>1.793434639257209E-2</v>
      </c>
      <c r="AU574" s="124">
        <f t="shared" si="112"/>
        <v>5.761505399205788E-2</v>
      </c>
      <c r="AV574" s="124">
        <f t="shared" si="113"/>
        <v>2.5483954121929045E-3</v>
      </c>
      <c r="AW574" s="124">
        <f t="shared" si="114"/>
        <v>0.16732499754721614</v>
      </c>
      <c r="AX574" s="124">
        <f t="shared" si="115"/>
        <v>1</v>
      </c>
      <c r="AY574" s="124">
        <f>SUMPRODUCT(AN574:AW574,幕後結果_最佳化!$Z$1005:$AI$1005)</f>
        <v>-0.20529371581953204</v>
      </c>
      <c r="AZ574" s="124">
        <f>(SUMPRODUCT(AN574:AW574,MMULT(AN574:AW574,幕後結果!$AB$9:$AK$18)))*252</f>
        <v>6.2508242587922092E-2</v>
      </c>
      <c r="BA574" s="124">
        <f t="shared" si="116"/>
        <v>0.25001648463235798</v>
      </c>
      <c r="BB574" s="119">
        <f t="shared" si="117"/>
        <v>-0.9927094054797776</v>
      </c>
      <c r="BC574" s="56"/>
      <c r="BD574" s="56"/>
    </row>
    <row r="575" spans="1:56">
      <c r="A575" s="91">
        <v>574</v>
      </c>
      <c r="B575" s="120">
        <v>0.18192320168799103</v>
      </c>
      <c r="C575" s="120">
        <v>5.088264339369708E-2</v>
      </c>
      <c r="D575" s="120">
        <v>0.73663014924523385</v>
      </c>
      <c r="E575" s="120">
        <v>6.825100620296265E-2</v>
      </c>
      <c r="F575" s="120">
        <v>5.027253094349371E-2</v>
      </c>
      <c r="G575" s="120">
        <v>0.3699544025181376</v>
      </c>
      <c r="H575" s="120">
        <v>0.45910252165996845</v>
      </c>
      <c r="I575" s="120">
        <v>0.3418981335690312</v>
      </c>
      <c r="J575" s="120">
        <v>0.34635060622993241</v>
      </c>
      <c r="K575" s="100">
        <v>0.46158705902542896</v>
      </c>
      <c r="L575" s="101"/>
      <c r="M575" s="102">
        <v>574</v>
      </c>
      <c r="N575" s="123">
        <v>-0.90806022524583563</v>
      </c>
      <c r="O575" s="123">
        <v>-1.6363551175956488</v>
      </c>
      <c r="P575" s="123">
        <v>0.63299072243455967</v>
      </c>
      <c r="Q575" s="123">
        <v>-1.4889443924655941</v>
      </c>
      <c r="R575" s="123">
        <v>-1.6422168982965446</v>
      </c>
      <c r="S575" s="123">
        <v>-0.33197411480382705</v>
      </c>
      <c r="T575" s="123">
        <v>-0.10269499844557492</v>
      </c>
      <c r="U575" s="120">
        <v>-0.40728828344173423</v>
      </c>
      <c r="V575" s="120">
        <v>-0.39519197806011047</v>
      </c>
      <c r="W575" s="94">
        <v>-9.6436230972828274E-2</v>
      </c>
      <c r="X575" s="56"/>
      <c r="Y575" s="95">
        <v>574</v>
      </c>
      <c r="Z575" s="120">
        <f>(幕後結果!$AB$2+幕後結果!$AB$4*幕後結果_最佳化!$N1576)*12/3</f>
        <v>-1.1756928579880499</v>
      </c>
      <c r="AA575" s="120">
        <f>(幕後結果!$AC$2+幕後結果!$AC$4*幕後結果_最佳化!$O1576)*12/3</f>
        <v>-0.86699375923016342</v>
      </c>
      <c r="AB575" s="120">
        <f>(幕後結果!$AD$2+幕後結果!$AD$4*幕後結果_最佳化!$P1576)*12/3</f>
        <v>-1.8024555831434348</v>
      </c>
      <c r="AC575" s="120">
        <f>(幕後結果!$AE$2+幕後結果!$AE$4*幕後結果_最佳化!$Q1576)*12/3</f>
        <v>-1.1159691774056753</v>
      </c>
      <c r="AD575" s="120">
        <f>(幕後結果!$AF$2+幕後結果!$AF$4*幕後結果_最佳化!$R1576)*12/3</f>
        <v>-2.0569955240891002</v>
      </c>
      <c r="AE575" s="120">
        <f>(幕後結果!$AG$2+幕後結果!$AG$4*幕後結果_最佳化!$S1576)*12/3</f>
        <v>-1.9151980557251089</v>
      </c>
      <c r="AF575" s="120">
        <f>(幕後結果!$AH$2+幕後結果!$AH$4*幕後結果_最佳化!$T1576)*12/3</f>
        <v>-0.83053852933112149</v>
      </c>
      <c r="AG575" s="120">
        <f>(幕後結果!$AI$2+幕後結果!$AI$4*幕後結果_最佳化!$U1576)*12/3</f>
        <v>-0.89524063439048118</v>
      </c>
      <c r="AH575" s="120">
        <f>(幕後結果!$AJ$2+幕後結果!$AJ$4*幕後結果_最佳化!$V1576)*12/3</f>
        <v>-2.8263693434583028</v>
      </c>
      <c r="AI575" s="96">
        <f>(幕後結果!$AK$2+幕後結果!$AK$4*幕後結果_最佳化!$W1576)*12/3</f>
        <v>-0.12317960892826874</v>
      </c>
      <c r="AJ575" s="56"/>
      <c r="AK575" s="56"/>
      <c r="AL575" s="56"/>
      <c r="AM575" s="104">
        <v>574</v>
      </c>
      <c r="AN575" s="124">
        <f t="shared" si="105"/>
        <v>8.872115815211111E-2</v>
      </c>
      <c r="AO575" s="124">
        <f t="shared" si="106"/>
        <v>7.2635365167427635E-2</v>
      </c>
      <c r="AP575" s="124">
        <f t="shared" si="107"/>
        <v>8.9564453532009883E-2</v>
      </c>
      <c r="AQ575" s="124">
        <f t="shared" si="108"/>
        <v>0.11748013628626595</v>
      </c>
      <c r="AR575" s="124">
        <f t="shared" si="109"/>
        <v>0.11548389242577144</v>
      </c>
      <c r="AS575" s="124">
        <f t="shared" si="110"/>
        <v>9.6463511491294233E-3</v>
      </c>
      <c r="AT575" s="124">
        <f t="shared" si="111"/>
        <v>0.19952558754950989</v>
      </c>
      <c r="AU575" s="124">
        <f t="shared" si="112"/>
        <v>0.12900760346394144</v>
      </c>
      <c r="AV575" s="124">
        <f t="shared" si="113"/>
        <v>0.14845778110506294</v>
      </c>
      <c r="AW575" s="124">
        <f t="shared" si="114"/>
        <v>2.9477671168770429E-2</v>
      </c>
      <c r="AX575" s="124">
        <f t="shared" si="115"/>
        <v>1.0000000000000002</v>
      </c>
      <c r="AY575" s="124">
        <f>SUMPRODUCT(AN575:AW575,幕後結果_最佳化!$Z$1005:$AI$1005)</f>
        <v>-0.17676123905223595</v>
      </c>
      <c r="AZ575" s="124">
        <f>(SUMPRODUCT(AN575:AW575,MMULT(AN575:AW575,幕後結果!$AB$9:$AK$18)))*252</f>
        <v>6.6314667260748972E-2</v>
      </c>
      <c r="BA575" s="124">
        <f t="shared" si="116"/>
        <v>0.25751634367695764</v>
      </c>
      <c r="BB575" s="119">
        <f t="shared" si="117"/>
        <v>-0.85299921517909882</v>
      </c>
      <c r="BC575" s="56"/>
      <c r="BD575" s="56"/>
    </row>
    <row r="576" spans="1:56">
      <c r="A576" s="91">
        <v>575</v>
      </c>
      <c r="B576" s="120">
        <v>0.80471092606970229</v>
      </c>
      <c r="C576" s="120">
        <v>0.18409320442765087</v>
      </c>
      <c r="D576" s="120">
        <v>8.7450531247799335E-2</v>
      </c>
      <c r="E576" s="120">
        <v>0.94988401121747157</v>
      </c>
      <c r="F576" s="120">
        <v>0.59753765636911282</v>
      </c>
      <c r="G576" s="120">
        <v>0.3700451073401092</v>
      </c>
      <c r="H576" s="120">
        <v>0.92410180298990752</v>
      </c>
      <c r="I576" s="120">
        <v>0.95544370570847659</v>
      </c>
      <c r="J576" s="120">
        <v>0.95982389752494623</v>
      </c>
      <c r="K576" s="100">
        <v>0.2954709205196977</v>
      </c>
      <c r="L576" s="101"/>
      <c r="M576" s="102">
        <v>575</v>
      </c>
      <c r="N576" s="123">
        <v>0.8585693612521248</v>
      </c>
      <c r="O576" s="123">
        <v>-0.89987568934923445</v>
      </c>
      <c r="P576" s="123">
        <v>-1.3566228973319936</v>
      </c>
      <c r="Q576" s="123">
        <v>1.6437300419504575</v>
      </c>
      <c r="R576" s="123">
        <v>0.24697872739527657</v>
      </c>
      <c r="S576" s="123">
        <v>-0.33173388100931295</v>
      </c>
      <c r="T576" s="123">
        <v>1.4332150358531262</v>
      </c>
      <c r="U576" s="120">
        <v>1.7000974940648146</v>
      </c>
      <c r="V576" s="120">
        <v>1.7486461428502995</v>
      </c>
      <c r="W576" s="94">
        <v>-0.53747168122995437</v>
      </c>
      <c r="X576" s="56"/>
      <c r="Y576" s="95">
        <v>575</v>
      </c>
      <c r="Z576" s="120">
        <f>(幕後結果!$AB$2+幕後結果!$AB$4*幕後結果_最佳化!$N1577)*12/3</f>
        <v>1.0176668062802479</v>
      </c>
      <c r="AA576" s="120">
        <f>(幕後結果!$AC$2+幕後結果!$AC$4*幕後結果_最佳化!$O1577)*12/3</f>
        <v>1.0578352973155942</v>
      </c>
      <c r="AB576" s="120">
        <f>(幕後結果!$AD$2+幕後結果!$AD$4*幕後結果_最佳化!$P1577)*12/3</f>
        <v>-1.6625432421926429</v>
      </c>
      <c r="AC576" s="120">
        <f>(幕後結果!$AE$2+幕後結果!$AE$4*幕後結果_最佳化!$Q1577)*12/3</f>
        <v>2.2004812820112138</v>
      </c>
      <c r="AD576" s="120">
        <f>(幕後結果!$AF$2+幕後結果!$AF$4*幕後結果_最佳化!$R1577)*12/3</f>
        <v>-3.0923718240565612E-2</v>
      </c>
      <c r="AE576" s="120">
        <f>(幕後結果!$AG$2+幕後結果!$AG$4*幕後結果_最佳化!$S1577)*12/3</f>
        <v>-1.2467685097166186</v>
      </c>
      <c r="AF576" s="120">
        <f>(幕後結果!$AH$2+幕後結果!$AH$4*幕後結果_最佳化!$T1577)*12/3</f>
        <v>2.0516952432858413</v>
      </c>
      <c r="AG576" s="120">
        <f>(幕後結果!$AI$2+幕後結果!$AI$4*幕後結果_最佳化!$U1577)*12/3</f>
        <v>0.41176194765854479</v>
      </c>
      <c r="AH576" s="120">
        <f>(幕後結果!$AJ$2+幕後結果!$AJ$4*幕後結果_最佳化!$V1577)*12/3</f>
        <v>1.158283438111996</v>
      </c>
      <c r="AI576" s="96">
        <f>(幕後結果!$AK$2+幕後結果!$AK$4*幕後結果_最佳化!$W1577)*12/3</f>
        <v>0.9575175324911136</v>
      </c>
      <c r="AJ576" s="56"/>
      <c r="AK576" s="56"/>
      <c r="AL576" s="56"/>
      <c r="AM576" s="104">
        <v>575</v>
      </c>
      <c r="AN576" s="124">
        <f t="shared" si="105"/>
        <v>7.6485256921198716E-2</v>
      </c>
      <c r="AO576" s="124">
        <f t="shared" si="106"/>
        <v>0.12821331687188317</v>
      </c>
      <c r="AP576" s="124">
        <f t="shared" si="107"/>
        <v>4.594132220334661E-2</v>
      </c>
      <c r="AQ576" s="124">
        <f t="shared" si="108"/>
        <v>8.013296480503436E-2</v>
      </c>
      <c r="AR576" s="124">
        <f t="shared" si="109"/>
        <v>0.11102186610526203</v>
      </c>
      <c r="AS576" s="124">
        <f t="shared" si="110"/>
        <v>0.11697828127404455</v>
      </c>
      <c r="AT576" s="124">
        <f t="shared" si="111"/>
        <v>0.17722486248142369</v>
      </c>
      <c r="AU576" s="124">
        <f t="shared" si="112"/>
        <v>3.3154170551010051E-3</v>
      </c>
      <c r="AV576" s="124">
        <f t="shared" si="113"/>
        <v>0.12555804159396783</v>
      </c>
      <c r="AW576" s="124">
        <f t="shared" si="114"/>
        <v>0.1351286706887381</v>
      </c>
      <c r="AX576" s="124">
        <f t="shared" si="115"/>
        <v>1</v>
      </c>
      <c r="AY576" s="124">
        <f>SUMPRODUCT(AN576:AW576,幕後結果_最佳化!$Z$1005:$AI$1005)</f>
        <v>-3.9520788698973103E-2</v>
      </c>
      <c r="AZ576" s="124">
        <f>(SUMPRODUCT(AN576:AW576,MMULT(AN576:AW576,幕後結果!$AB$9:$AK$18)))*252</f>
        <v>6.7978521940778358E-2</v>
      </c>
      <c r="BA576" s="124">
        <f t="shared" si="116"/>
        <v>0.26072691065706732</v>
      </c>
      <c r="BB576" s="119">
        <f t="shared" si="117"/>
        <v>-0.31611922410027216</v>
      </c>
      <c r="BC576" s="56"/>
      <c r="BD576" s="56"/>
    </row>
    <row r="577" spans="1:56">
      <c r="A577" s="91">
        <v>576</v>
      </c>
      <c r="B577" s="120">
        <v>0.9073749209150539</v>
      </c>
      <c r="C577" s="120">
        <v>0.46649001807579338</v>
      </c>
      <c r="D577" s="120">
        <v>0.16429122818942066</v>
      </c>
      <c r="E577" s="120">
        <v>0.51308038375297449</v>
      </c>
      <c r="F577" s="120">
        <v>0.77804689109003955</v>
      </c>
      <c r="G577" s="120">
        <v>0.43528783646095848</v>
      </c>
      <c r="H577" s="120">
        <v>0.76559768900338865</v>
      </c>
      <c r="I577" s="120">
        <v>0.92134827786723084</v>
      </c>
      <c r="J577" s="120">
        <v>0.25243241278191908</v>
      </c>
      <c r="K577" s="100">
        <v>0.44715075863651776</v>
      </c>
      <c r="L577" s="101"/>
      <c r="M577" s="102">
        <v>576</v>
      </c>
      <c r="N577" s="123">
        <v>1.3247618309517524</v>
      </c>
      <c r="O577" s="123">
        <v>-8.409608649077735E-2</v>
      </c>
      <c r="P577" s="123">
        <v>-0.97697312736876663</v>
      </c>
      <c r="Q577" s="123">
        <v>3.2793536592747662E-2</v>
      </c>
      <c r="R577" s="123">
        <v>0.76561365380719515</v>
      </c>
      <c r="S577" s="123">
        <v>-0.16292730356642182</v>
      </c>
      <c r="T577" s="123">
        <v>0.72442538172156856</v>
      </c>
      <c r="U577" s="120">
        <v>1.4141991269168588</v>
      </c>
      <c r="V577" s="120">
        <v>-0.66685489303450629</v>
      </c>
      <c r="W577" s="94">
        <v>-0.13286326789037925</v>
      </c>
      <c r="X577" s="56"/>
      <c r="Y577" s="95">
        <v>576</v>
      </c>
      <c r="Z577" s="120">
        <f>(幕後結果!$AB$2+幕後結果!$AB$4*幕後結果_最佳化!$N1578)*12/3</f>
        <v>1.5964682520614033</v>
      </c>
      <c r="AA577" s="120">
        <f>(幕後結果!$AC$2+幕後結果!$AC$4*幕後結果_最佳化!$O1578)*12/3</f>
        <v>2.2075523367673067</v>
      </c>
      <c r="AB577" s="120">
        <f>(幕後結果!$AD$2+幕後結果!$AD$4*幕後結果_最佳化!$P1578)*12/3</f>
        <v>-0.4222691974491804</v>
      </c>
      <c r="AC577" s="120">
        <f>(幕後結果!$AE$2+幕後結果!$AE$4*幕後結果_最佳化!$Q1578)*12/3</f>
        <v>0.91999688494051191</v>
      </c>
      <c r="AD577" s="120">
        <f>(幕後結果!$AF$2+幕後結果!$AF$4*幕後結果_最佳化!$R1578)*12/3</f>
        <v>0.11062019246271487</v>
      </c>
      <c r="AE577" s="120">
        <f>(幕後結果!$AG$2+幕後結果!$AG$4*幕後結果_最佳化!$S1578)*12/3</f>
        <v>-0.49256426162557365</v>
      </c>
      <c r="AF577" s="120">
        <f>(幕後結果!$AH$2+幕後結果!$AH$4*幕後結果_最佳化!$T1578)*12/3</f>
        <v>1.3964532876414351</v>
      </c>
      <c r="AG577" s="120">
        <f>(幕後結果!$AI$2+幕後結果!$AI$4*幕後結果_最佳化!$U1578)*12/3</f>
        <v>0.26928887384161981</v>
      </c>
      <c r="AH577" s="120">
        <f>(幕後結果!$AJ$2+幕後結果!$AJ$4*幕後結果_最佳化!$V1578)*12/3</f>
        <v>-1.8846480569748036</v>
      </c>
      <c r="AI577" s="96">
        <f>(幕後結果!$AK$2+幕後結果!$AK$4*幕後結果_最佳化!$W1578)*12/3</f>
        <v>1.1349441953701889</v>
      </c>
      <c r="AJ577" s="56"/>
      <c r="AK577" s="56"/>
      <c r="AL577" s="56"/>
      <c r="AM577" s="104">
        <v>576</v>
      </c>
      <c r="AN577" s="124">
        <f t="shared" si="105"/>
        <v>0.13825708082319874</v>
      </c>
      <c r="AO577" s="124">
        <f t="shared" si="106"/>
        <v>0.10420179446007324</v>
      </c>
      <c r="AP577" s="124">
        <f t="shared" si="107"/>
        <v>0.15877994569387846</v>
      </c>
      <c r="AQ577" s="124">
        <f t="shared" si="108"/>
        <v>3.0546335701348154E-2</v>
      </c>
      <c r="AR577" s="124">
        <f t="shared" si="109"/>
        <v>7.7806019411368457E-2</v>
      </c>
      <c r="AS577" s="124">
        <f t="shared" si="110"/>
        <v>5.2706846719370315E-3</v>
      </c>
      <c r="AT577" s="124">
        <f t="shared" si="111"/>
        <v>0.17090153073898015</v>
      </c>
      <c r="AU577" s="124">
        <f t="shared" si="112"/>
        <v>0.14924809358826141</v>
      </c>
      <c r="AV577" s="124">
        <f t="shared" si="113"/>
        <v>0.11123321899124447</v>
      </c>
      <c r="AW577" s="124">
        <f t="shared" si="114"/>
        <v>5.3755295919710087E-2</v>
      </c>
      <c r="AX577" s="124">
        <f t="shared" si="115"/>
        <v>1.0000000000000002</v>
      </c>
      <c r="AY577" s="124">
        <f>SUMPRODUCT(AN577:AW577,幕後結果_最佳化!$Z$1005:$AI$1005)</f>
        <v>-0.15279390392226652</v>
      </c>
      <c r="AZ577" s="124">
        <f>(SUMPRODUCT(AN577:AW577,MMULT(AN577:AW577,幕後結果!$AB$9:$AK$18)))*252</f>
        <v>7.9927346771663882E-2</v>
      </c>
      <c r="BA577" s="124">
        <f t="shared" si="116"/>
        <v>0.28271424932546979</v>
      </c>
      <c r="BB577" s="119">
        <f t="shared" si="117"/>
        <v>-0.69219681848075987</v>
      </c>
      <c r="BC577" s="56"/>
      <c r="BD577" s="56"/>
    </row>
    <row r="578" spans="1:56">
      <c r="A578" s="91">
        <v>577</v>
      </c>
      <c r="B578" s="120">
        <v>0.28961147112596075</v>
      </c>
      <c r="C578" s="120">
        <v>0.33832999726716584</v>
      </c>
      <c r="D578" s="120">
        <v>0.45456968638548756</v>
      </c>
      <c r="E578" s="120">
        <v>0.77327558533296381</v>
      </c>
      <c r="F578" s="120">
        <v>0.65717178936464737</v>
      </c>
      <c r="G578" s="120">
        <v>0.77813970801050614</v>
      </c>
      <c r="H578" s="120">
        <v>0.15812846410065151</v>
      </c>
      <c r="I578" s="120">
        <v>6.2882967249218824E-2</v>
      </c>
      <c r="J578" s="120">
        <v>0.48206674076318223</v>
      </c>
      <c r="K578" s="100">
        <v>5.9853865173702836E-2</v>
      </c>
      <c r="L578" s="101"/>
      <c r="M578" s="102">
        <v>577</v>
      </c>
      <c r="N578" s="123">
        <v>-0.55452011661424949</v>
      </c>
      <c r="O578" s="123">
        <v>-0.41702517390233451</v>
      </c>
      <c r="P578" s="123">
        <v>-0.11412415705189076</v>
      </c>
      <c r="Q578" s="123">
        <v>0.74967772003246391</v>
      </c>
      <c r="R578" s="123">
        <v>0.40475661628266907</v>
      </c>
      <c r="S578" s="123">
        <v>0.76592558076289263</v>
      </c>
      <c r="T578" s="123">
        <v>-1.0021794558628534</v>
      </c>
      <c r="U578" s="120">
        <v>-1.5310139924369897</v>
      </c>
      <c r="V578" s="120">
        <v>-4.4967164342153962E-2</v>
      </c>
      <c r="W578" s="94">
        <v>-1.5560015224260781</v>
      </c>
      <c r="X578" s="56"/>
      <c r="Y578" s="95">
        <v>577</v>
      </c>
      <c r="Z578" s="120">
        <f>(幕後結果!$AB$2+幕後結果!$AB$4*幕後結果_最佳化!$N1579)*12/3</f>
        <v>-0.73675499580114356</v>
      </c>
      <c r="AA578" s="120">
        <f>(幕後結果!$AC$2+幕後結果!$AC$4*幕後結果_最佳化!$O1579)*12/3</f>
        <v>0.62524649204522365</v>
      </c>
      <c r="AB578" s="120">
        <f>(幕後結果!$AD$2+幕後結果!$AD$4*幕後結果_最佳化!$P1579)*12/3</f>
        <v>-1.6961021329454482</v>
      </c>
      <c r="AC578" s="120">
        <f>(幕後結果!$AE$2+幕後結果!$AE$4*幕後結果_最佳化!$Q1579)*12/3</f>
        <v>0.95497504573569802</v>
      </c>
      <c r="AD578" s="120">
        <f>(幕後結果!$AF$2+幕後結果!$AF$4*幕後結果_最佳化!$R1579)*12/3</f>
        <v>-0.19914776032009693</v>
      </c>
      <c r="AE578" s="120">
        <f>(幕後結果!$AG$2+幕後結果!$AG$4*幕後結果_最佳化!$S1579)*12/3</f>
        <v>-0.31291597005658955</v>
      </c>
      <c r="AF578" s="120">
        <f>(幕後結果!$AH$2+幕後結果!$AH$4*幕後結果_最佳化!$T1579)*12/3</f>
        <v>-0.24471555448900281</v>
      </c>
      <c r="AG578" s="120">
        <f>(幕後結果!$AI$2+幕後結果!$AI$4*幕後結果_最佳化!$U1579)*12/3</f>
        <v>-0.71156487229660337</v>
      </c>
      <c r="AH578" s="120">
        <f>(幕後結果!$AJ$2+幕後結果!$AJ$4*幕後結果_最佳化!$V1579)*12/3</f>
        <v>-1.7658807615617735</v>
      </c>
      <c r="AI578" s="96">
        <f>(幕後結果!$AK$2+幕後結果!$AK$4*幕後結果_最佳化!$W1579)*12/3</f>
        <v>-0.53192331188460185</v>
      </c>
      <c r="AJ578" s="56"/>
      <c r="AK578" s="56"/>
      <c r="AL578" s="56"/>
      <c r="AM578" s="104">
        <v>577</v>
      </c>
      <c r="AN578" s="124">
        <f t="shared" si="105"/>
        <v>5.5425430480812471E-2</v>
      </c>
      <c r="AO578" s="124">
        <f t="shared" si="106"/>
        <v>0.2221580264864865</v>
      </c>
      <c r="AP578" s="124">
        <f t="shared" si="107"/>
        <v>0.1704112529831944</v>
      </c>
      <c r="AQ578" s="124">
        <f t="shared" si="108"/>
        <v>0.11575697729999543</v>
      </c>
      <c r="AR578" s="124">
        <f t="shared" si="109"/>
        <v>5.3408597038132985E-2</v>
      </c>
      <c r="AS578" s="124">
        <f t="shared" si="110"/>
        <v>0.11498341962847025</v>
      </c>
      <c r="AT578" s="124">
        <f t="shared" si="111"/>
        <v>7.5560061856121555E-3</v>
      </c>
      <c r="AU578" s="124">
        <f t="shared" si="112"/>
        <v>3.347778974356113E-2</v>
      </c>
      <c r="AV578" s="124">
        <f t="shared" si="113"/>
        <v>0.15055269615150726</v>
      </c>
      <c r="AW578" s="124">
        <f t="shared" si="114"/>
        <v>7.6269804002227506E-2</v>
      </c>
      <c r="AX578" s="124">
        <f t="shared" si="115"/>
        <v>1</v>
      </c>
      <c r="AY578" s="124">
        <f>SUMPRODUCT(AN578:AW578,幕後結果_最佳化!$Z$1005:$AI$1005)</f>
        <v>-0.12878111738823805</v>
      </c>
      <c r="AZ578" s="124">
        <f>(SUMPRODUCT(AN578:AW578,MMULT(AN578:AW578,幕後結果!$AB$9:$AK$18)))*252</f>
        <v>9.7672822264192022E-2</v>
      </c>
      <c r="BA578" s="124">
        <f t="shared" si="116"/>
        <v>0.31252651449787749</v>
      </c>
      <c r="BB578" s="119">
        <f t="shared" si="117"/>
        <v>-0.54933296672146514</v>
      </c>
      <c r="BC578" s="56"/>
      <c r="BD578" s="56"/>
    </row>
    <row r="579" spans="1:56">
      <c r="A579" s="91">
        <v>578</v>
      </c>
      <c r="B579" s="120">
        <v>0.16227393699788495</v>
      </c>
      <c r="C579" s="120">
        <v>8.3506346439869983E-2</v>
      </c>
      <c r="D579" s="120">
        <v>0.67282846321051748</v>
      </c>
      <c r="E579" s="120">
        <v>0.88406236730871401</v>
      </c>
      <c r="F579" s="120">
        <v>0.94136370263358438</v>
      </c>
      <c r="G579" s="120">
        <v>0.41451805592588142</v>
      </c>
      <c r="H579" s="120">
        <v>0.47670485022382181</v>
      </c>
      <c r="I579" s="120">
        <v>0.40534765685505514</v>
      </c>
      <c r="J579" s="120">
        <v>0.78111437081500834</v>
      </c>
      <c r="K579" s="100">
        <v>0.21195691442169551</v>
      </c>
      <c r="L579" s="101"/>
      <c r="M579" s="102">
        <v>578</v>
      </c>
      <c r="N579" s="123">
        <v>-0.98515513596600068</v>
      </c>
      <c r="O579" s="123">
        <v>-1.3818665092055704</v>
      </c>
      <c r="P579" s="123">
        <v>0.44773691931280457</v>
      </c>
      <c r="Q579" s="123">
        <v>1.1955421830901127</v>
      </c>
      <c r="R579" s="123">
        <v>1.5663248137748089</v>
      </c>
      <c r="S579" s="123">
        <v>-0.21593795410710601</v>
      </c>
      <c r="T579" s="123">
        <v>-5.842550370521668E-2</v>
      </c>
      <c r="U579" s="120">
        <v>-0.23952912687709096</v>
      </c>
      <c r="V579" s="120">
        <v>0.77596227897535053</v>
      </c>
      <c r="W579" s="94">
        <v>-0.79964962177013144</v>
      </c>
      <c r="X579" s="56"/>
      <c r="Y579" s="95">
        <v>578</v>
      </c>
      <c r="Z579" s="120">
        <f>(幕後結果!$AB$2+幕後結果!$AB$4*幕後結果_最佳化!$N1580)*12/3</f>
        <v>-1.2714100749906141</v>
      </c>
      <c r="AA579" s="120">
        <f>(幕後結果!$AC$2+幕後結果!$AC$4*幕後結果_最佳化!$O1580)*12/3</f>
        <v>-0.65497975679058817</v>
      </c>
      <c r="AB579" s="120">
        <f>(幕後結果!$AD$2+幕後結果!$AD$4*幕後結果_最佳化!$P1580)*12/3</f>
        <v>-1.9746115898542398</v>
      </c>
      <c r="AC579" s="120">
        <f>(幕後結果!$AE$2+幕後結果!$AE$4*幕後結果_最佳化!$Q1580)*12/3</f>
        <v>1.2036687266994472</v>
      </c>
      <c r="AD579" s="120">
        <f>(幕後結果!$AF$2+幕後結果!$AF$4*幕後結果_最佳化!$R1580)*12/3</f>
        <v>0.43738099660552782</v>
      </c>
      <c r="AE579" s="120">
        <f>(幕後結果!$AG$2+幕後結果!$AG$4*幕後結果_最佳化!$S1580)*12/3</f>
        <v>-1.3248985644922884</v>
      </c>
      <c r="AF579" s="120">
        <f>(幕後結果!$AH$2+幕後結果!$AH$4*幕後結果_最佳化!$T1580)*12/3</f>
        <v>0.32074505161874883</v>
      </c>
      <c r="AG579" s="120">
        <f>(幕後結果!$AI$2+幕後結果!$AI$4*幕後結果_最佳化!$U1580)*12/3</f>
        <v>-0.16386438011691745</v>
      </c>
      <c r="AH579" s="120">
        <f>(幕後結果!$AJ$2+幕後結果!$AJ$4*幕後結果_最佳化!$V1580)*12/3</f>
        <v>-0.11532674396121978</v>
      </c>
      <c r="AI579" s="96">
        <f>(幕後結果!$AK$2+幕後結果!$AK$4*幕後結果_最佳化!$W1580)*12/3</f>
        <v>0.40411780227579691</v>
      </c>
      <c r="AJ579" s="56"/>
      <c r="AK579" s="56"/>
      <c r="AL579" s="56"/>
      <c r="AM579" s="104">
        <v>578</v>
      </c>
      <c r="AN579" s="124">
        <f t="shared" si="105"/>
        <v>9.4008214125372112E-3</v>
      </c>
      <c r="AO579" s="124">
        <f t="shared" si="106"/>
        <v>4.7237783761941238E-2</v>
      </c>
      <c r="AP579" s="124">
        <f t="shared" si="107"/>
        <v>7.4728254073000308E-2</v>
      </c>
      <c r="AQ579" s="124">
        <f t="shared" si="108"/>
        <v>0.15579292016265059</v>
      </c>
      <c r="AR579" s="124">
        <f t="shared" si="109"/>
        <v>4.7373310854316883E-2</v>
      </c>
      <c r="AS579" s="124">
        <f t="shared" si="110"/>
        <v>0.21611740092864534</v>
      </c>
      <c r="AT579" s="124">
        <f t="shared" si="111"/>
        <v>0.13832892870131039</v>
      </c>
      <c r="AU579" s="124">
        <f t="shared" si="112"/>
        <v>0.12166802540307682</v>
      </c>
      <c r="AV579" s="124">
        <f t="shared" si="113"/>
        <v>0.14567487671861562</v>
      </c>
      <c r="AW579" s="124">
        <f t="shared" si="114"/>
        <v>4.3677677983905608E-2</v>
      </c>
      <c r="AX579" s="124">
        <f t="shared" si="115"/>
        <v>1.0000000000000002</v>
      </c>
      <c r="AY579" s="124">
        <f>SUMPRODUCT(AN579:AW579,幕後結果_最佳化!$Z$1005:$AI$1005)</f>
        <v>-0.33616787794319691</v>
      </c>
      <c r="AZ579" s="124">
        <f>(SUMPRODUCT(AN579:AW579,MMULT(AN579:AW579,幕後結果!$AB$9:$AK$18)))*252</f>
        <v>6.7376822746872775E-2</v>
      </c>
      <c r="BA579" s="124">
        <f t="shared" si="116"/>
        <v>0.25957045815514673</v>
      </c>
      <c r="BB579" s="119">
        <f t="shared" si="117"/>
        <v>-1.4603660240743801</v>
      </c>
      <c r="BC579" s="56"/>
      <c r="BD579" s="56"/>
    </row>
    <row r="580" spans="1:56">
      <c r="A580" s="91">
        <v>579</v>
      </c>
      <c r="B580" s="120">
        <v>6.3767467297692892E-2</v>
      </c>
      <c r="C580" s="120">
        <v>5.4002365432419541E-3</v>
      </c>
      <c r="D580" s="120">
        <v>6.7676721568820764E-2</v>
      </c>
      <c r="E580" s="120">
        <v>0.2165169669362812</v>
      </c>
      <c r="F580" s="120">
        <v>0.79171469638466374</v>
      </c>
      <c r="G580" s="120">
        <v>0.93608888311116933</v>
      </c>
      <c r="H580" s="120">
        <v>0.32069720887051179</v>
      </c>
      <c r="I580" s="120">
        <v>0.56884782795457034</v>
      </c>
      <c r="J580" s="120">
        <v>3.1948506162691181E-2</v>
      </c>
      <c r="K580" s="100">
        <v>0.38259207794451822</v>
      </c>
      <c r="L580" s="101"/>
      <c r="M580" s="102">
        <v>579</v>
      </c>
      <c r="N580" s="123">
        <v>-1.5238950324086409</v>
      </c>
      <c r="O580" s="123">
        <v>-2.5490890080396187</v>
      </c>
      <c r="P580" s="123">
        <v>-1.4933199985427812</v>
      </c>
      <c r="Q580" s="123">
        <v>-0.7840105261707998</v>
      </c>
      <c r="R580" s="123">
        <v>0.81238524991968919</v>
      </c>
      <c r="S580" s="123">
        <v>1.5227461232756094</v>
      </c>
      <c r="T580" s="123">
        <v>-0.46575005667756902</v>
      </c>
      <c r="U580" s="120">
        <v>0.17344158015627731</v>
      </c>
      <c r="V580" s="120">
        <v>-1.8528977733903356</v>
      </c>
      <c r="W580" s="94">
        <v>-0.29868008211326608</v>
      </c>
      <c r="X580" s="56"/>
      <c r="Y580" s="95">
        <v>579</v>
      </c>
      <c r="Z580" s="120">
        <f>(幕後結果!$AB$2+幕後結果!$AB$4*幕後結果_最佳化!$N1581)*12/3</f>
        <v>-1.9402828072376641</v>
      </c>
      <c r="AA580" s="120">
        <f>(幕後結果!$AC$2+幕後結果!$AC$4*幕後結果_最佳化!$O1581)*12/3</f>
        <v>-2.2154561019822898</v>
      </c>
      <c r="AB580" s="120">
        <f>(幕後結果!$AD$2+幕後結果!$AD$4*幕後結果_最佳化!$P1581)*12/3</f>
        <v>-5.0722180987144014</v>
      </c>
      <c r="AC580" s="120">
        <f>(幕後結果!$AE$2+幕後結果!$AE$4*幕後結果_最佳化!$Q1581)*12/3</f>
        <v>-0.61661860899118526</v>
      </c>
      <c r="AD580" s="120">
        <f>(幕後結果!$AF$2+幕後結果!$AF$4*幕後結果_最佳化!$R1581)*12/3</f>
        <v>-0.58709133887191323</v>
      </c>
      <c r="AE580" s="120">
        <f>(幕後結果!$AG$2+幕後結果!$AG$4*幕後結果_最佳化!$S1581)*12/3</f>
        <v>-0.25030761491075182</v>
      </c>
      <c r="AF580" s="120">
        <f>(幕後結果!$AH$2+幕後結果!$AH$4*幕後結果_最佳化!$T1581)*12/3</f>
        <v>-0.84185064214852778</v>
      </c>
      <c r="AG580" s="120">
        <f>(幕後結果!$AI$2+幕後結果!$AI$4*幕後結果_最佳化!$U1581)*12/3</f>
        <v>-0.25170062089572975</v>
      </c>
      <c r="AH580" s="120">
        <f>(幕後結果!$AJ$2+幕後結果!$AJ$4*幕後結果_最佳化!$V1581)*12/3</f>
        <v>-4.15731304548064</v>
      </c>
      <c r="AI580" s="96">
        <f>(幕後結果!$AK$2+幕後結果!$AK$4*幕後結果_最佳化!$W1581)*12/3</f>
        <v>1.1410193093529197E-2</v>
      </c>
      <c r="AJ580" s="56"/>
      <c r="AK580" s="56"/>
      <c r="AL580" s="56"/>
      <c r="AM580" s="104">
        <v>579</v>
      </c>
      <c r="AN580" s="124">
        <f t="shared" ref="AN580:AN643" si="118">B1581/SUM($B1581:$K1581)</f>
        <v>0.16095344064155023</v>
      </c>
      <c r="AO580" s="124">
        <f t="shared" ref="AO580:AO643" si="119">C1581/SUM($B1581:$K1581)</f>
        <v>8.3747276760301387E-2</v>
      </c>
      <c r="AP580" s="124">
        <f t="shared" ref="AP580:AP643" si="120">D1581/SUM($B1581:$K1581)</f>
        <v>0.10835068301402759</v>
      </c>
      <c r="AQ580" s="124">
        <f t="shared" ref="AQ580:AQ643" si="121">E1581/SUM($B1581:$K1581)</f>
        <v>0.15446146479173373</v>
      </c>
      <c r="AR580" s="124">
        <f t="shared" ref="AR580:AR643" si="122">F1581/SUM($B1581:$K1581)</f>
        <v>9.877413896884002E-2</v>
      </c>
      <c r="AS580" s="124">
        <f t="shared" ref="AS580:AS643" si="123">G1581/SUM($B1581:$K1581)</f>
        <v>8.6506488527697614E-2</v>
      </c>
      <c r="AT580" s="124">
        <f t="shared" ref="AT580:AT643" si="124">H1581/SUM($B1581:$K1581)</f>
        <v>4.2963931732575213E-2</v>
      </c>
      <c r="AU580" s="124">
        <f t="shared" ref="AU580:AU643" si="125">I1581/SUM($B1581:$K1581)</f>
        <v>6.4308406224118903E-2</v>
      </c>
      <c r="AV580" s="124">
        <f t="shared" ref="AV580:AV643" si="126">J1581/SUM($B1581:$K1581)</f>
        <v>8.1620177681961018E-2</v>
      </c>
      <c r="AW580" s="124">
        <f t="shared" ref="AW580:AW643" si="127">K1581/SUM($B1581:$K1581)</f>
        <v>0.11831399165719413</v>
      </c>
      <c r="AX580" s="124">
        <f t="shared" ref="AX580:AX643" si="128">SUM(AN580:AW580)</f>
        <v>0.99999999999999989</v>
      </c>
      <c r="AY580" s="124">
        <f>SUMPRODUCT(AN580:AW580,幕後結果_最佳化!$Z$1005:$AI$1005)</f>
        <v>-0.10829572704476702</v>
      </c>
      <c r="AZ580" s="124">
        <f>(SUMPRODUCT(AN580:AW580,MMULT(AN580:AW580,幕後結果!$AB$9:$AK$18)))*252</f>
        <v>7.0387437952262627E-2</v>
      </c>
      <c r="BA580" s="124">
        <f t="shared" ref="BA580:BA643" si="129">AZ580^0.5</f>
        <v>0.26530630967291868</v>
      </c>
      <c r="BB580" s="119">
        <f t="shared" ref="BB580:BB643" si="130">(AY580-$BC$2)/$BA580</f>
        <v>-0.56989118438671049</v>
      </c>
      <c r="BC580" s="56"/>
      <c r="BD580" s="56"/>
    </row>
    <row r="581" spans="1:56">
      <c r="A581" s="91">
        <v>580</v>
      </c>
      <c r="B581" s="120">
        <v>0.79030092287481035</v>
      </c>
      <c r="C581" s="120">
        <v>0.94664732372036697</v>
      </c>
      <c r="D581" s="120">
        <v>0.25631626488671588</v>
      </c>
      <c r="E581" s="120">
        <v>0.34333117376440248</v>
      </c>
      <c r="F581" s="120">
        <v>0.79823777347827019</v>
      </c>
      <c r="G581" s="120">
        <v>0.41595131611502634</v>
      </c>
      <c r="H581" s="120">
        <v>0.56177587446219901</v>
      </c>
      <c r="I581" s="120">
        <v>0.89965911640171981</v>
      </c>
      <c r="J581" s="120">
        <v>0.16673869958075471</v>
      </c>
      <c r="K581" s="100">
        <v>0.58417901901269476</v>
      </c>
      <c r="L581" s="101"/>
      <c r="M581" s="102">
        <v>580</v>
      </c>
      <c r="N581" s="123">
        <v>0.80746582839489689</v>
      </c>
      <c r="O581" s="123">
        <v>1.6131802518824745</v>
      </c>
      <c r="P581" s="123">
        <v>-0.65474409525255317</v>
      </c>
      <c r="Q581" s="123">
        <v>-0.40338863309719791</v>
      </c>
      <c r="R581" s="123">
        <v>0.83534328448432027</v>
      </c>
      <c r="S581" s="123">
        <v>-0.21226200936095574</v>
      </c>
      <c r="T581" s="123">
        <v>0.15547323709913394</v>
      </c>
      <c r="U581" s="120">
        <v>1.2796116027096001</v>
      </c>
      <c r="V581" s="120">
        <v>-0.96713330274200504</v>
      </c>
      <c r="W581" s="94">
        <v>0.21259616625830652</v>
      </c>
      <c r="X581" s="56"/>
      <c r="Y581" s="95">
        <v>580</v>
      </c>
      <c r="Z581" s="120">
        <f>(幕後結果!$AB$2+幕後結果!$AB$4*幕後結果_最佳化!$N1582)*12/3</f>
        <v>0.95421919477904504</v>
      </c>
      <c r="AA581" s="120">
        <f>(幕後結果!$AC$2+幕後結果!$AC$4*幕後結果_最佳化!$O1582)*12/3</f>
        <v>3.6194926060309189</v>
      </c>
      <c r="AB581" s="120">
        <f>(幕後結果!$AD$2+幕後結果!$AD$4*幕後結果_最佳化!$P1582)*12/3</f>
        <v>5.5622778033836306E-2</v>
      </c>
      <c r="AC581" s="120">
        <f>(幕後結果!$AE$2+幕後結果!$AE$4*幕後結果_最佳化!$Q1582)*12/3</f>
        <v>0.36238445889571635</v>
      </c>
      <c r="AD581" s="120">
        <f>(幕後結果!$AF$2+幕後結果!$AF$4*幕後結果_最佳化!$R1582)*12/3</f>
        <v>0.21069965888275152</v>
      </c>
      <c r="AE581" s="120">
        <f>(幕後結果!$AG$2+幕後結果!$AG$4*幕後結果_最佳化!$S1582)*12/3</f>
        <v>-0.41097284939954393</v>
      </c>
      <c r="AF581" s="120">
        <f>(幕後結果!$AH$2+幕後結果!$AH$4*幕後結果_最佳化!$T1582)*12/3</f>
        <v>0.9939018699840334</v>
      </c>
      <c r="AG581" s="120">
        <f>(幕後結果!$AI$2+幕後結果!$AI$4*幕後結果_最佳化!$U1582)*12/3</f>
        <v>0.2918636803026794</v>
      </c>
      <c r="AH581" s="120">
        <f>(幕後結果!$AJ$2+幕後結果!$AJ$4*幕後結果_最佳化!$V1582)*12/3</f>
        <v>-2.780642818323257</v>
      </c>
      <c r="AI581" s="96">
        <f>(幕後結果!$AK$2+幕後結果!$AK$4*幕後結果_最佳化!$W1582)*12/3</f>
        <v>1.4129888937892361</v>
      </c>
      <c r="AJ581" s="56"/>
      <c r="AK581" s="56"/>
      <c r="AL581" s="56"/>
      <c r="AM581" s="104">
        <v>580</v>
      </c>
      <c r="AN581" s="124">
        <f t="shared" si="118"/>
        <v>9.9864080882024989E-2</v>
      </c>
      <c r="AO581" s="124">
        <f t="shared" si="119"/>
        <v>8.0228999859881051E-2</v>
      </c>
      <c r="AP581" s="124">
        <f t="shared" si="120"/>
        <v>6.7039838375887173E-2</v>
      </c>
      <c r="AQ581" s="124">
        <f t="shared" si="121"/>
        <v>0.11088838629624467</v>
      </c>
      <c r="AR581" s="124">
        <f t="shared" si="122"/>
        <v>0.13651735485090349</v>
      </c>
      <c r="AS581" s="124">
        <f t="shared" si="123"/>
        <v>0.17851056073614496</v>
      </c>
      <c r="AT581" s="124">
        <f t="shared" si="124"/>
        <v>0.14972935739252882</v>
      </c>
      <c r="AU581" s="124">
        <f t="shared" si="125"/>
        <v>0.1589058783853966</v>
      </c>
      <c r="AV581" s="124">
        <f t="shared" si="126"/>
        <v>6.0699481090936962E-3</v>
      </c>
      <c r="AW581" s="124">
        <f t="shared" si="127"/>
        <v>1.2245595111894532E-2</v>
      </c>
      <c r="AX581" s="124">
        <f t="shared" si="128"/>
        <v>0.99999999999999989</v>
      </c>
      <c r="AY581" s="124">
        <f>SUMPRODUCT(AN581:AW581,幕後結果_最佳化!$Z$1005:$AI$1005)</f>
        <v>-0.11731100780568718</v>
      </c>
      <c r="AZ581" s="124">
        <f>(SUMPRODUCT(AN581:AW581,MMULT(AN581:AW581,幕後結果!$AB$9:$AK$18)))*252</f>
        <v>5.9197432101357327E-2</v>
      </c>
      <c r="BA581" s="124">
        <f t="shared" si="129"/>
        <v>0.24330522415549841</v>
      </c>
      <c r="BB581" s="119">
        <f t="shared" si="130"/>
        <v>-0.65847746739418545</v>
      </c>
      <c r="BC581" s="56"/>
      <c r="BD581" s="56"/>
    </row>
    <row r="582" spans="1:56">
      <c r="A582" s="91">
        <v>581</v>
      </c>
      <c r="B582" s="120">
        <v>0.4172404918684629</v>
      </c>
      <c r="C582" s="120">
        <v>0.89080913731206812</v>
      </c>
      <c r="D582" s="120">
        <v>0.52158059879114949</v>
      </c>
      <c r="E582" s="120">
        <v>0.85349315533384185</v>
      </c>
      <c r="F582" s="120">
        <v>9.782018947497817E-2</v>
      </c>
      <c r="G582" s="120">
        <v>0.48862963366895196</v>
      </c>
      <c r="H582" s="120">
        <v>8.979756229119995E-2</v>
      </c>
      <c r="I582" s="120">
        <v>3.0554724964486413E-2</v>
      </c>
      <c r="J582" s="120">
        <v>0.36240170441268171</v>
      </c>
      <c r="K582" s="100">
        <v>0.49517982736532651</v>
      </c>
      <c r="L582" s="101"/>
      <c r="M582" s="102">
        <v>581</v>
      </c>
      <c r="N582" s="123">
        <v>-0.20895805406948317</v>
      </c>
      <c r="O582" s="123">
        <v>1.2308426369878882</v>
      </c>
      <c r="P582" s="123">
        <v>5.412094824696094E-2</v>
      </c>
      <c r="Q582" s="123">
        <v>1.0515333747151034</v>
      </c>
      <c r="R582" s="123">
        <v>-1.294072501337012</v>
      </c>
      <c r="S582" s="123">
        <v>-2.8505141543853019E-2</v>
      </c>
      <c r="T582" s="123">
        <v>-1.3420026865249004</v>
      </c>
      <c r="U582" s="120">
        <v>-1.8727027028726027</v>
      </c>
      <c r="V582" s="120">
        <v>-0.35204647476106199</v>
      </c>
      <c r="W582" s="94">
        <v>-1.2082675001942484E-2</v>
      </c>
      <c r="X582" s="56"/>
      <c r="Y582" s="95">
        <v>581</v>
      </c>
      <c r="Z582" s="120">
        <f>(幕後結果!$AB$2+幕後結果!$AB$4*幕後結果_最佳化!$N1583)*12/3</f>
        <v>-0.3077222798997083</v>
      </c>
      <c r="AA582" s="120">
        <f>(幕後結果!$AC$2+幕後結果!$AC$4*幕後結果_最佳化!$O1583)*12/3</f>
        <v>2.5547976146162421</v>
      </c>
      <c r="AB582" s="120">
        <f>(幕後結果!$AD$2+幕後結果!$AD$4*幕後結果_最佳化!$P1583)*12/3</f>
        <v>-0.46366682883215099</v>
      </c>
      <c r="AC582" s="120">
        <f>(幕後結果!$AE$2+幕後結果!$AE$4*幕後結果_最佳化!$Q1583)*12/3</f>
        <v>1.3053082314266513</v>
      </c>
      <c r="AD582" s="120">
        <f>(幕後結果!$AF$2+幕後結果!$AF$4*幕後結果_最佳化!$R1583)*12/3</f>
        <v>-0.94945962674556539</v>
      </c>
      <c r="AE582" s="120">
        <f>(幕後結果!$AG$2+幕後結果!$AG$4*幕後結果_最佳化!$S1583)*12/3</f>
        <v>-1.1131113789794616</v>
      </c>
      <c r="AF582" s="120">
        <f>(幕後結果!$AH$2+幕後結果!$AH$4*幕後結果_最佳化!$T1583)*12/3</f>
        <v>-0.33930742354219395</v>
      </c>
      <c r="AG582" s="120">
        <f>(幕後結果!$AI$2+幕後結果!$AI$4*幕後結果_最佳化!$U1583)*12/3</f>
        <v>-0.96371014153825241</v>
      </c>
      <c r="AH582" s="120">
        <f>(幕後結果!$AJ$2+幕後結果!$AJ$4*幕後結果_最佳化!$V1583)*12/3</f>
        <v>-3.1098897312559779</v>
      </c>
      <c r="AI582" s="96">
        <f>(幕後結果!$AK$2+幕後結果!$AK$4*幕後結果_最佳化!$W1583)*12/3</f>
        <v>4.9682507583304059E-3</v>
      </c>
      <c r="AJ582" s="56"/>
      <c r="AK582" s="56"/>
      <c r="AL582" s="56"/>
      <c r="AM582" s="104">
        <v>581</v>
      </c>
      <c r="AN582" s="124">
        <f t="shared" si="118"/>
        <v>0.10901299294727776</v>
      </c>
      <c r="AO582" s="124">
        <f t="shared" si="119"/>
        <v>1.7895510481121604E-2</v>
      </c>
      <c r="AP582" s="124">
        <f t="shared" si="120"/>
        <v>0.1647596042667504</v>
      </c>
      <c r="AQ582" s="124">
        <f t="shared" si="121"/>
        <v>0.1407397237926247</v>
      </c>
      <c r="AR582" s="124">
        <f t="shared" si="122"/>
        <v>0.12393011587682567</v>
      </c>
      <c r="AS582" s="124">
        <f t="shared" si="123"/>
        <v>0.12576641294731497</v>
      </c>
      <c r="AT582" s="124">
        <f t="shared" si="124"/>
        <v>9.3201127655680921E-2</v>
      </c>
      <c r="AU582" s="124">
        <f t="shared" si="125"/>
        <v>3.0667161299367668E-2</v>
      </c>
      <c r="AV582" s="124">
        <f t="shared" si="126"/>
        <v>9.9383922211368728E-2</v>
      </c>
      <c r="AW582" s="124">
        <f t="shared" si="127"/>
        <v>9.4643428521667489E-2</v>
      </c>
      <c r="AX582" s="124">
        <f t="shared" si="128"/>
        <v>0.99999999999999989</v>
      </c>
      <c r="AY582" s="124">
        <f>SUMPRODUCT(AN582:AW582,幕後結果_最佳化!$Z$1005:$AI$1005)</f>
        <v>-0.30700708403855365</v>
      </c>
      <c r="AZ582" s="124">
        <f>(SUMPRODUCT(AN582:AW582,MMULT(AN582:AW582,幕後結果!$AB$9:$AK$18)))*252</f>
        <v>7.7407554264542183E-2</v>
      </c>
      <c r="BA582" s="124">
        <f t="shared" si="129"/>
        <v>0.27822213115520156</v>
      </c>
      <c r="BB582" s="119">
        <f t="shared" si="130"/>
        <v>-1.2576536689792079</v>
      </c>
      <c r="BC582" s="56"/>
      <c r="BD582" s="56"/>
    </row>
    <row r="583" spans="1:56">
      <c r="A583" s="91">
        <v>582</v>
      </c>
      <c r="B583" s="120">
        <v>0.51650807623451467</v>
      </c>
      <c r="C583" s="120">
        <v>0.98239672137615353</v>
      </c>
      <c r="D583" s="120">
        <v>8.0109421512108758E-2</v>
      </c>
      <c r="E583" s="120">
        <v>0.50047155118912778</v>
      </c>
      <c r="F583" s="120">
        <v>0.950175411643986</v>
      </c>
      <c r="G583" s="120">
        <v>0.52783238680557165</v>
      </c>
      <c r="H583" s="120">
        <v>0.62140973705656055</v>
      </c>
      <c r="I583" s="120">
        <v>0.17482253716864826</v>
      </c>
      <c r="J583" s="120">
        <v>0.14076189626548286</v>
      </c>
      <c r="K583" s="100">
        <v>5.9889036206377533E-2</v>
      </c>
      <c r="L583" s="101"/>
      <c r="M583" s="102">
        <v>582</v>
      </c>
      <c r="N583" s="123">
        <v>4.1391426590769061E-2</v>
      </c>
      <c r="O583" s="123">
        <v>2.1059746173922154</v>
      </c>
      <c r="P583" s="123">
        <v>-1.404335919243874</v>
      </c>
      <c r="Q583" s="123">
        <v>1.1820038188396105E-3</v>
      </c>
      <c r="R583" s="123">
        <v>1.646556797143492</v>
      </c>
      <c r="S583" s="123">
        <v>6.9822138266680725E-2</v>
      </c>
      <c r="T583" s="123">
        <v>0.3091853650293751</v>
      </c>
      <c r="U583" s="120">
        <v>-0.93527795278144765</v>
      </c>
      <c r="V583" s="120">
        <v>-1.0769025751692478</v>
      </c>
      <c r="W583" s="94">
        <v>-1.555705776234525</v>
      </c>
      <c r="X583" s="56"/>
      <c r="Y583" s="95">
        <v>582</v>
      </c>
      <c r="Z583" s="120">
        <f>(幕後結果!$AB$2+幕後結果!$AB$4*幕後結果_最佳化!$N1584)*12/3</f>
        <v>3.0992171744026048E-3</v>
      </c>
      <c r="AA583" s="120">
        <f>(幕後結果!$AC$2+幕後結果!$AC$4*幕後結果_最佳化!$O1584)*12/3</f>
        <v>3.623566345335179</v>
      </c>
      <c r="AB583" s="120">
        <f>(幕後結果!$AD$2+幕後結果!$AD$4*幕後結果_最佳化!$P1584)*12/3</f>
        <v>-1.3557021213986402</v>
      </c>
      <c r="AC583" s="120">
        <f>(幕後結果!$AE$2+幕後結果!$AE$4*幕後結果_最佳化!$Q1584)*12/3</f>
        <v>0.50328377600627971</v>
      </c>
      <c r="AD583" s="120">
        <f>(幕後結果!$AF$2+幕後結果!$AF$4*幕後結果_最佳化!$R1584)*12/3</f>
        <v>0.7650993147452777</v>
      </c>
      <c r="AE583" s="120">
        <f>(幕後結果!$AG$2+幕後結果!$AG$4*幕後結果_最佳化!$S1584)*12/3</f>
        <v>-0.33032382873184984</v>
      </c>
      <c r="AF583" s="120">
        <f>(幕後結果!$AH$2+幕後結果!$AH$4*幕後結果_最佳化!$T1584)*12/3</f>
        <v>1.1927994724403335</v>
      </c>
      <c r="AG583" s="120">
        <f>(幕後結果!$AI$2+幕後結果!$AI$4*幕後結果_最佳化!$U1584)*12/3</f>
        <v>-0.38668506783172579</v>
      </c>
      <c r="AH583" s="120">
        <f>(幕後結果!$AJ$2+幕後結果!$AJ$4*幕後結果_最佳化!$V1584)*12/3</f>
        <v>-3.4940356096811094</v>
      </c>
      <c r="AI583" s="96">
        <f>(幕後結果!$AK$2+幕後結果!$AK$4*幕後結果_最佳化!$W1584)*12/3</f>
        <v>0.19573972700901984</v>
      </c>
      <c r="AJ583" s="56"/>
      <c r="AK583" s="56"/>
      <c r="AL583" s="56"/>
      <c r="AM583" s="104">
        <v>582</v>
      </c>
      <c r="AN583" s="124">
        <f t="shared" si="118"/>
        <v>9.7885591188507926E-2</v>
      </c>
      <c r="AO583" s="124">
        <f t="shared" si="119"/>
        <v>0.14910298516826856</v>
      </c>
      <c r="AP583" s="124">
        <f t="shared" si="120"/>
        <v>0.13399566798539134</v>
      </c>
      <c r="AQ583" s="124">
        <f t="shared" si="121"/>
        <v>3.9109399233779298E-2</v>
      </c>
      <c r="AR583" s="124">
        <f t="shared" si="122"/>
        <v>7.226363645724608E-2</v>
      </c>
      <c r="AS583" s="124">
        <f t="shared" si="123"/>
        <v>0.15009002976221053</v>
      </c>
      <c r="AT583" s="124">
        <f t="shared" si="124"/>
        <v>3.6705845377431857E-2</v>
      </c>
      <c r="AU583" s="124">
        <f t="shared" si="125"/>
        <v>6.8875123303012709E-2</v>
      </c>
      <c r="AV583" s="124">
        <f t="shared" si="126"/>
        <v>0.11706019353568571</v>
      </c>
      <c r="AW583" s="124">
        <f t="shared" si="127"/>
        <v>0.13491152798846603</v>
      </c>
      <c r="AX583" s="124">
        <f t="shared" si="128"/>
        <v>1</v>
      </c>
      <c r="AY583" s="124">
        <f>SUMPRODUCT(AN583:AW583,幕後結果_最佳化!$Z$1005:$AI$1005)</f>
        <v>-0.17989247764958438</v>
      </c>
      <c r="AZ583" s="124">
        <f>(SUMPRODUCT(AN583:AW583,MMULT(AN583:AW583,幕後結果!$AB$9:$AK$18)))*252</f>
        <v>8.1120986305033962E-2</v>
      </c>
      <c r="BA583" s="124">
        <f t="shared" si="129"/>
        <v>0.28481746137664027</v>
      </c>
      <c r="BB583" s="119">
        <f t="shared" si="130"/>
        <v>-0.7822289987865787</v>
      </c>
      <c r="BC583" s="56"/>
      <c r="BD583" s="56"/>
    </row>
    <row r="584" spans="1:56">
      <c r="A584" s="91">
        <v>583</v>
      </c>
      <c r="B584" s="120">
        <v>0.7836975312001988</v>
      </c>
      <c r="C584" s="120">
        <v>4.0168674862122611E-2</v>
      </c>
      <c r="D584" s="120">
        <v>0.65508133726565498</v>
      </c>
      <c r="E584" s="120">
        <v>0.74543997990589594</v>
      </c>
      <c r="F584" s="120">
        <v>0.64666867840048137</v>
      </c>
      <c r="G584" s="120">
        <v>0.35954030043843388</v>
      </c>
      <c r="H584" s="120">
        <v>0.15642740008071376</v>
      </c>
      <c r="I584" s="120">
        <v>0.50101504871396774</v>
      </c>
      <c r="J584" s="120">
        <v>0.84310966417196753</v>
      </c>
      <c r="K584" s="100">
        <v>0.5689482827346799</v>
      </c>
      <c r="L584" s="101"/>
      <c r="M584" s="102">
        <v>583</v>
      </c>
      <c r="N584" s="123">
        <v>0.7847418545634165</v>
      </c>
      <c r="O584" s="123">
        <v>-1.7487320356351483</v>
      </c>
      <c r="P584" s="123">
        <v>0.39907583743030256</v>
      </c>
      <c r="Q584" s="123">
        <v>0.66020849712449337</v>
      </c>
      <c r="R584" s="123">
        <v>0.37634202122531241</v>
      </c>
      <c r="S584" s="123">
        <v>-0.35968782083942014</v>
      </c>
      <c r="T584" s="123">
        <v>-1.0092499011884459</v>
      </c>
      <c r="U584" s="120">
        <v>2.5443525517985666E-3</v>
      </c>
      <c r="V584" s="120">
        <v>1.0073207286786774</v>
      </c>
      <c r="W584" s="94">
        <v>0.17369720460748098</v>
      </c>
      <c r="X584" s="56"/>
      <c r="Y584" s="95">
        <v>583</v>
      </c>
      <c r="Z584" s="120">
        <f>(幕後結果!$AB$2+幕後結果!$AB$4*幕後結果_最佳化!$N1585)*12/3</f>
        <v>0.92600623604972798</v>
      </c>
      <c r="AA584" s="120">
        <f>(幕後結果!$AC$2+幕後結果!$AC$4*幕後結果_最佳化!$O1585)*12/3</f>
        <v>0.1325332462956712</v>
      </c>
      <c r="AB584" s="120">
        <f>(幕後結果!$AD$2+幕後結果!$AD$4*幕後結果_最佳化!$P1585)*12/3</f>
        <v>-0.25722211412917018</v>
      </c>
      <c r="AC584" s="120">
        <f>(幕後結果!$AE$2+幕後結果!$AE$4*幕後結果_最佳化!$Q1585)*12/3</f>
        <v>1.2743446003155756</v>
      </c>
      <c r="AD584" s="120">
        <f>(幕後結果!$AF$2+幕後結果!$AF$4*幕後結果_最佳化!$R1585)*12/3</f>
        <v>-0.25476749053968095</v>
      </c>
      <c r="AE584" s="120">
        <f>(幕後結果!$AG$2+幕後結果!$AG$4*幕後結果_最佳化!$S1585)*12/3</f>
        <v>-1.0481187095580997</v>
      </c>
      <c r="AF584" s="120">
        <f>(幕後結果!$AH$2+幕後結果!$AH$4*幕後結果_最佳化!$T1585)*12/3</f>
        <v>-0.35220597802418457</v>
      </c>
      <c r="AG584" s="120">
        <f>(幕後結果!$AI$2+幕後結果!$AI$4*幕後結果_最佳化!$U1585)*12/3</f>
        <v>-0.28152183392827795</v>
      </c>
      <c r="AH584" s="120">
        <f>(幕後結果!$AJ$2+幕後結果!$AJ$4*幕後結果_最佳化!$V1585)*12/3</f>
        <v>0.47891802190829891</v>
      </c>
      <c r="AI584" s="96">
        <f>(幕後結果!$AK$2+幕後結果!$AK$4*幕後結果_最佳化!$W1585)*12/3</f>
        <v>0.59446891911422017</v>
      </c>
      <c r="AJ584" s="56"/>
      <c r="AK584" s="56"/>
      <c r="AL584" s="56"/>
      <c r="AM584" s="104">
        <v>583</v>
      </c>
      <c r="AN584" s="124">
        <f t="shared" si="118"/>
        <v>0.12099087413774327</v>
      </c>
      <c r="AO584" s="124">
        <f t="shared" si="119"/>
        <v>2.7205395476625348E-3</v>
      </c>
      <c r="AP584" s="124">
        <f t="shared" si="120"/>
        <v>0.11077427903963637</v>
      </c>
      <c r="AQ584" s="124">
        <f t="shared" si="121"/>
        <v>0.11844824525145031</v>
      </c>
      <c r="AR584" s="124">
        <f t="shared" si="122"/>
        <v>2.363518171623585E-2</v>
      </c>
      <c r="AS584" s="124">
        <f t="shared" si="123"/>
        <v>0.12068994196814929</v>
      </c>
      <c r="AT584" s="124">
        <f t="shared" si="124"/>
        <v>0.2033544480023334</v>
      </c>
      <c r="AU584" s="124">
        <f t="shared" si="125"/>
        <v>0.1127855916055424</v>
      </c>
      <c r="AV584" s="124">
        <f t="shared" si="126"/>
        <v>1.8425366426056509E-3</v>
      </c>
      <c r="AW584" s="124">
        <f t="shared" si="127"/>
        <v>0.18475836208864077</v>
      </c>
      <c r="AX584" s="124">
        <f t="shared" si="128"/>
        <v>0.99999999999999978</v>
      </c>
      <c r="AY584" s="124">
        <f>SUMPRODUCT(AN584:AW584,幕後結果_最佳化!$Z$1005:$AI$1005)</f>
        <v>2.5007174458800407E-3</v>
      </c>
      <c r="AZ584" s="124">
        <f>(SUMPRODUCT(AN584:AW584,MMULT(AN584:AW584,幕後結果!$AB$9:$AK$18)))*252</f>
        <v>6.0891908116734832E-2</v>
      </c>
      <c r="BA584" s="124">
        <f t="shared" si="129"/>
        <v>0.24676285805755863</v>
      </c>
      <c r="BB584" s="119">
        <f t="shared" si="130"/>
        <v>-0.16371703129121901</v>
      </c>
      <c r="BC584" s="56"/>
      <c r="BD584" s="56"/>
    </row>
    <row r="585" spans="1:56">
      <c r="A585" s="91">
        <v>584</v>
      </c>
      <c r="B585" s="120">
        <v>0.57562209981162682</v>
      </c>
      <c r="C585" s="120">
        <v>0.73139143744435042</v>
      </c>
      <c r="D585" s="120">
        <v>0.63784859959766105</v>
      </c>
      <c r="E585" s="120">
        <v>0.24277497196673714</v>
      </c>
      <c r="F585" s="120">
        <v>0.89402175697182273</v>
      </c>
      <c r="G585" s="120">
        <v>0.25992083076465233</v>
      </c>
      <c r="H585" s="120">
        <v>0.97240302056301808</v>
      </c>
      <c r="I585" s="120">
        <v>0.60609380258386181</v>
      </c>
      <c r="J585" s="120">
        <v>0.60922435528366048</v>
      </c>
      <c r="K585" s="100">
        <v>0.15861099196514461</v>
      </c>
      <c r="L585" s="101"/>
      <c r="M585" s="102">
        <v>584</v>
      </c>
      <c r="N585" s="123">
        <v>0.19070617520181915</v>
      </c>
      <c r="O585" s="123">
        <v>0.61702668436109398</v>
      </c>
      <c r="P585" s="123">
        <v>0.35271408244418734</v>
      </c>
      <c r="Q585" s="123">
        <v>-0.69740408798429632</v>
      </c>
      <c r="R585" s="123">
        <v>1.2482036543059496</v>
      </c>
      <c r="S585" s="123">
        <v>-0.64358949892899864</v>
      </c>
      <c r="T585" s="123">
        <v>1.9173462421636485</v>
      </c>
      <c r="U585" s="120">
        <v>0.2691524174887347</v>
      </c>
      <c r="V585" s="120">
        <v>0.27729800743701905</v>
      </c>
      <c r="W585" s="94">
        <v>-1.000182939549412</v>
      </c>
      <c r="X585" s="56"/>
      <c r="Y585" s="95">
        <v>584</v>
      </c>
      <c r="Z585" s="120">
        <f>(幕後結果!$AB$2+幕後結果!$AB$4*幕後結果_最佳化!$N1586)*12/3</f>
        <v>0.18848100257348702</v>
      </c>
      <c r="AA585" s="120">
        <f>(幕後結果!$AC$2+幕後結果!$AC$4*幕後結果_最佳化!$O1586)*12/3</f>
        <v>2.1842698731793173</v>
      </c>
      <c r="AB585" s="120">
        <f>(幕後結果!$AD$2+幕後結果!$AD$4*幕後結果_最佳化!$P1586)*12/3</f>
        <v>2.8355460949701539E-2</v>
      </c>
      <c r="AC585" s="120">
        <f>(幕後結果!$AE$2+幕後結果!$AE$4*幕後結果_最佳化!$Q1586)*12/3</f>
        <v>-0.10287534029779921</v>
      </c>
      <c r="AD585" s="120">
        <f>(幕後結果!$AF$2+幕後結果!$AF$4*幕後結果_最佳化!$R1586)*12/3</f>
        <v>0.22447380760744765</v>
      </c>
      <c r="AE585" s="120">
        <f>(幕後結果!$AG$2+幕後結果!$AG$4*幕後結果_最佳化!$S1586)*12/3</f>
        <v>-0.97043687293365632</v>
      </c>
      <c r="AF585" s="120">
        <f>(幕後結果!$AH$2+幕後結果!$AH$4*幕後結果_最佳化!$T1586)*12/3</f>
        <v>2.0666718632724796</v>
      </c>
      <c r="AG585" s="120">
        <f>(幕後結果!$AI$2+幕後結果!$AI$4*幕後結果_最佳化!$U1586)*12/3</f>
        <v>-0.19498327983218047</v>
      </c>
      <c r="AH585" s="120">
        <f>(幕後結果!$AJ$2+幕後結果!$AJ$4*幕後結果_最佳化!$V1586)*12/3</f>
        <v>-0.86560398017459927</v>
      </c>
      <c r="AI585" s="96">
        <f>(幕後結果!$AK$2+幕後結果!$AK$4*幕後結果_最佳化!$W1586)*12/3</f>
        <v>0.79172642041755203</v>
      </c>
      <c r="AJ585" s="56"/>
      <c r="AK585" s="56"/>
      <c r="AL585" s="56"/>
      <c r="AM585" s="104">
        <v>584</v>
      </c>
      <c r="AN585" s="124">
        <f t="shared" si="118"/>
        <v>0.11723994501642204</v>
      </c>
      <c r="AO585" s="124">
        <f t="shared" si="119"/>
        <v>0.12776613421445684</v>
      </c>
      <c r="AP585" s="124">
        <f t="shared" si="120"/>
        <v>0.13124919695220064</v>
      </c>
      <c r="AQ585" s="124">
        <f t="shared" si="121"/>
        <v>8.1066949282401268E-2</v>
      </c>
      <c r="AR585" s="124">
        <f t="shared" si="122"/>
        <v>0.18574837284784843</v>
      </c>
      <c r="AS585" s="124">
        <f t="shared" si="123"/>
        <v>0.14355203241099646</v>
      </c>
      <c r="AT585" s="124">
        <f t="shared" si="124"/>
        <v>4.4929539504241847E-3</v>
      </c>
      <c r="AU585" s="124">
        <f t="shared" si="125"/>
        <v>5.2566954104935115E-2</v>
      </c>
      <c r="AV585" s="124">
        <f t="shared" si="126"/>
        <v>9.7789147536058635E-2</v>
      </c>
      <c r="AW585" s="124">
        <f t="shared" si="127"/>
        <v>5.8528313684256338E-2</v>
      </c>
      <c r="AX585" s="124">
        <f t="shared" si="128"/>
        <v>0.99999999999999989</v>
      </c>
      <c r="AY585" s="124">
        <f>SUMPRODUCT(AN585:AW585,幕後結果_最佳化!$Z$1005:$AI$1005)</f>
        <v>-0.26568499091976283</v>
      </c>
      <c r="AZ585" s="124">
        <f>(SUMPRODUCT(AN585:AW585,MMULT(AN585:AW585,幕後結果!$AB$9:$AK$18)))*252</f>
        <v>7.8554723370463486E-2</v>
      </c>
      <c r="BA585" s="124">
        <f t="shared" si="129"/>
        <v>0.28027615555102703</v>
      </c>
      <c r="BB585" s="119">
        <f t="shared" si="130"/>
        <v>-1.1010033668867771</v>
      </c>
      <c r="BC585" s="56"/>
      <c r="BD585" s="56"/>
    </row>
    <row r="586" spans="1:56">
      <c r="A586" s="91">
        <v>585</v>
      </c>
      <c r="B586" s="120">
        <v>0.76439103941840325</v>
      </c>
      <c r="C586" s="120">
        <v>0.21301526211958599</v>
      </c>
      <c r="D586" s="120">
        <v>0.35641500090124167</v>
      </c>
      <c r="E586" s="120">
        <v>0.54507739522484777</v>
      </c>
      <c r="F586" s="120">
        <v>0.87529665721386585</v>
      </c>
      <c r="G586" s="120">
        <v>0.89385704329251614</v>
      </c>
      <c r="H586" s="120">
        <v>0.54925192410814927</v>
      </c>
      <c r="I586" s="120">
        <v>0.30468905161625215</v>
      </c>
      <c r="J586" s="120">
        <v>0.45710433083327318</v>
      </c>
      <c r="K586" s="100">
        <v>0.73861266847240947</v>
      </c>
      <c r="L586" s="101"/>
      <c r="M586" s="102">
        <v>585</v>
      </c>
      <c r="N586" s="123">
        <v>0.720498827834404</v>
      </c>
      <c r="O586" s="123">
        <v>-0.79600259992168032</v>
      </c>
      <c r="P586" s="123">
        <v>-0.36805798033741471</v>
      </c>
      <c r="Q586" s="123">
        <v>0.1132337872718594</v>
      </c>
      <c r="R586" s="123">
        <v>1.1517916849339696</v>
      </c>
      <c r="S586" s="123">
        <v>1.2473043762823284</v>
      </c>
      <c r="T586" s="123">
        <v>0.12377155833247329</v>
      </c>
      <c r="U586" s="120">
        <v>-0.51096137506349848</v>
      </c>
      <c r="V586" s="120">
        <v>-0.10773152504738551</v>
      </c>
      <c r="W586" s="94">
        <v>0.63907419981561031</v>
      </c>
      <c r="X586" s="56"/>
      <c r="Y586" s="95">
        <v>585</v>
      </c>
      <c r="Z586" s="120">
        <f>(幕後結果!$AB$2+幕後結果!$AB$4*幕後結果_最佳化!$N1587)*12/3</f>
        <v>0.8462452807171208</v>
      </c>
      <c r="AA586" s="120">
        <f>(幕後結果!$AC$2+幕後結果!$AC$4*幕後結果_最佳化!$O1587)*12/3</f>
        <v>1.0741186162140373</v>
      </c>
      <c r="AB586" s="120">
        <f>(幕後結果!$AD$2+幕後結果!$AD$4*幕後結果_最佳化!$P1587)*12/3</f>
        <v>-0.73529891818012993</v>
      </c>
      <c r="AC586" s="120">
        <f>(幕後結果!$AE$2+幕後結果!$AE$4*幕後結果_最佳化!$Q1587)*12/3</f>
        <v>0.79477911051427219</v>
      </c>
      <c r="AD586" s="120">
        <f>(幕後結果!$AF$2+幕後結果!$AF$4*幕後結果_最佳化!$R1587)*12/3</f>
        <v>0.21633285822194473</v>
      </c>
      <c r="AE586" s="120">
        <f>(幕後結果!$AG$2+幕後結果!$AG$4*幕後結果_最佳化!$S1587)*12/3</f>
        <v>0.79326921771116388</v>
      </c>
      <c r="AF586" s="120">
        <f>(幕後結果!$AH$2+幕後結果!$AH$4*幕後結果_最佳化!$T1587)*12/3</f>
        <v>0.97865932278177536</v>
      </c>
      <c r="AG586" s="120">
        <f>(幕後結果!$AI$2+幕後結果!$AI$4*幕後結果_最佳化!$U1587)*12/3</f>
        <v>-0.33712157660136438</v>
      </c>
      <c r="AH586" s="120">
        <f>(幕後結果!$AJ$2+幕後結果!$AJ$4*幕後結果_最佳化!$V1587)*12/3</f>
        <v>-0.8006249944999797</v>
      </c>
      <c r="AI586" s="96">
        <f>(幕後結果!$AK$2+幕後結果!$AK$4*幕後結果_最佳化!$W1587)*12/3</f>
        <v>0.92067392102031942</v>
      </c>
      <c r="AJ586" s="56"/>
      <c r="AK586" s="56"/>
      <c r="AL586" s="56"/>
      <c r="AM586" s="104">
        <v>585</v>
      </c>
      <c r="AN586" s="124">
        <f t="shared" si="118"/>
        <v>0.10256927001812968</v>
      </c>
      <c r="AO586" s="124">
        <f t="shared" si="119"/>
        <v>7.5862779620931714E-2</v>
      </c>
      <c r="AP586" s="124">
        <f t="shared" si="120"/>
        <v>0.11513386401573886</v>
      </c>
      <c r="AQ586" s="124">
        <f t="shared" si="121"/>
        <v>1.6099744803035249E-2</v>
      </c>
      <c r="AR586" s="124">
        <f t="shared" si="122"/>
        <v>0.11522803328099936</v>
      </c>
      <c r="AS586" s="124">
        <f t="shared" si="123"/>
        <v>0.10258609797478067</v>
      </c>
      <c r="AT586" s="124">
        <f t="shared" si="124"/>
        <v>0.1126793164255154</v>
      </c>
      <c r="AU586" s="124">
        <f t="shared" si="125"/>
        <v>0.13045783721122678</v>
      </c>
      <c r="AV586" s="124">
        <f t="shared" si="126"/>
        <v>9.7477722983716653E-2</v>
      </c>
      <c r="AW586" s="124">
        <f t="shared" si="127"/>
        <v>0.13190533366592563</v>
      </c>
      <c r="AX586" s="124">
        <f t="shared" si="128"/>
        <v>0.99999999999999989</v>
      </c>
      <c r="AY586" s="124">
        <f>SUMPRODUCT(AN586:AW586,幕後結果_最佳化!$Z$1005:$AI$1005)</f>
        <v>-0.20748585469766317</v>
      </c>
      <c r="AZ586" s="124">
        <f>(SUMPRODUCT(AN586:AW586,MMULT(AN586:AW586,幕後結果!$AB$9:$AK$18)))*252</f>
        <v>6.3597821401524132E-2</v>
      </c>
      <c r="BA586" s="124">
        <f t="shared" si="129"/>
        <v>0.25218608486893984</v>
      </c>
      <c r="BB586" s="119">
        <f t="shared" si="130"/>
        <v>-0.99286150077546009</v>
      </c>
      <c r="BC586" s="56"/>
      <c r="BD586" s="56"/>
    </row>
    <row r="587" spans="1:56">
      <c r="A587" s="91">
        <v>586</v>
      </c>
      <c r="B587" s="120">
        <v>0.96192287190011894</v>
      </c>
      <c r="C587" s="120">
        <v>0.40943412713677585</v>
      </c>
      <c r="D587" s="120">
        <v>0.12704263461212761</v>
      </c>
      <c r="E587" s="120">
        <v>0.82295847741238992</v>
      </c>
      <c r="F587" s="120">
        <v>0.81626290982336736</v>
      </c>
      <c r="G587" s="120">
        <v>0.26122180441704157</v>
      </c>
      <c r="H587" s="120">
        <v>0.65357552767199123</v>
      </c>
      <c r="I587" s="120">
        <v>0.59081982316887127</v>
      </c>
      <c r="J587" s="120">
        <v>0.49042721681915147</v>
      </c>
      <c r="K587" s="100">
        <v>0.12685346540528486</v>
      </c>
      <c r="L587" s="101"/>
      <c r="M587" s="102">
        <v>586</v>
      </c>
      <c r="N587" s="123">
        <v>1.7734494798835811</v>
      </c>
      <c r="O587" s="123">
        <v>-0.2290008515462883</v>
      </c>
      <c r="P587" s="123">
        <v>-1.1404826685125005</v>
      </c>
      <c r="Q587" s="123">
        <v>0.92669859894919226</v>
      </c>
      <c r="R587" s="123">
        <v>0.90121469287273959</v>
      </c>
      <c r="S587" s="123">
        <v>-0.63958319783406292</v>
      </c>
      <c r="T587" s="123">
        <v>0.39499179318756616</v>
      </c>
      <c r="U587" s="120">
        <v>0.22965437127868962</v>
      </c>
      <c r="V587" s="120">
        <v>-2.399771213022624E-2</v>
      </c>
      <c r="W587" s="94">
        <v>-1.1413917632195549</v>
      </c>
      <c r="X587" s="56"/>
      <c r="Y587" s="95">
        <v>586</v>
      </c>
      <c r="Z587" s="120">
        <f>(幕後結果!$AB$2+幕後結果!$AB$4*幕後結果_最佳化!$N1588)*12/3</f>
        <v>2.1535365806708677</v>
      </c>
      <c r="AA587" s="120">
        <f>(幕後結果!$AC$2+幕後結果!$AC$4*幕後結果_最佳化!$O1588)*12/3</f>
        <v>2.3535955044801451</v>
      </c>
      <c r="AB587" s="120">
        <f>(幕後結果!$AD$2+幕後結果!$AD$4*幕後結果_最佳化!$P1588)*12/3</f>
        <v>-0.16649048207029693</v>
      </c>
      <c r="AC587" s="120">
        <f>(幕後結果!$AE$2+幕後結果!$AE$4*幕後結果_最佳化!$Q1588)*12/3</f>
        <v>1.8399785939364426</v>
      </c>
      <c r="AD587" s="120">
        <f>(幕後結果!$AF$2+幕後結果!$AF$4*幕後結果_最佳化!$R1588)*12/3</f>
        <v>0.39560942725389664</v>
      </c>
      <c r="AE587" s="120">
        <f>(幕後結果!$AG$2+幕後結果!$AG$4*幕後結果_最佳化!$S1588)*12/3</f>
        <v>-0.88496148821777998</v>
      </c>
      <c r="AF587" s="120">
        <f>(幕後結果!$AH$2+幕後結果!$AH$4*幕後結果_最佳化!$T1588)*12/3</f>
        <v>1.3716571127015305</v>
      </c>
      <c r="AG587" s="120">
        <f>(幕後結果!$AI$2+幕後結果!$AI$4*幕後結果_最佳化!$U1588)*12/3</f>
        <v>-0.11249092022937461</v>
      </c>
      <c r="AH587" s="120">
        <f>(幕後結果!$AJ$2+幕後結果!$AJ$4*幕後結果_最佳化!$V1588)*12/3</f>
        <v>-1.0734243829340637</v>
      </c>
      <c r="AI587" s="96">
        <f>(幕後結果!$AK$2+幕後結果!$AK$4*幕後結果_最佳化!$W1588)*12/3</f>
        <v>0.42832287526495616</v>
      </c>
      <c r="AJ587" s="56"/>
      <c r="AK587" s="56"/>
      <c r="AL587" s="56"/>
      <c r="AM587" s="104">
        <v>586</v>
      </c>
      <c r="AN587" s="124">
        <f t="shared" si="118"/>
        <v>9.7682094879822504E-2</v>
      </c>
      <c r="AO587" s="124">
        <f t="shared" si="119"/>
        <v>0.12833619737157692</v>
      </c>
      <c r="AP587" s="124">
        <f t="shared" si="120"/>
        <v>1.8481776354242429E-2</v>
      </c>
      <c r="AQ587" s="124">
        <f t="shared" si="121"/>
        <v>4.1964306380048673E-2</v>
      </c>
      <c r="AR587" s="124">
        <f t="shared" si="122"/>
        <v>0.10941821721950305</v>
      </c>
      <c r="AS587" s="124">
        <f t="shared" si="123"/>
        <v>0.11433005697533917</v>
      </c>
      <c r="AT587" s="124">
        <f t="shared" si="124"/>
        <v>0.13280087936433999</v>
      </c>
      <c r="AU587" s="124">
        <f t="shared" si="125"/>
        <v>7.5078992815220791E-2</v>
      </c>
      <c r="AV587" s="124">
        <f t="shared" si="126"/>
        <v>0.12943570279274766</v>
      </c>
      <c r="AW587" s="124">
        <f t="shared" si="127"/>
        <v>0.15247177584715882</v>
      </c>
      <c r="AX587" s="124">
        <f t="shared" si="128"/>
        <v>1</v>
      </c>
      <c r="AY587" s="124">
        <f>SUMPRODUCT(AN587:AW587,幕後結果_最佳化!$Z$1005:$AI$1005)</f>
        <v>-6.6319301632812688E-2</v>
      </c>
      <c r="AZ587" s="124">
        <f>(SUMPRODUCT(AN587:AW587,MMULT(AN587:AW587,幕後結果!$AB$9:$AK$18)))*252</f>
        <v>5.9511683831969801E-2</v>
      </c>
      <c r="BA587" s="124">
        <f t="shared" si="129"/>
        <v>0.24395016669797503</v>
      </c>
      <c r="BB587" s="119">
        <f t="shared" si="130"/>
        <v>-0.44771152695309585</v>
      </c>
      <c r="BC587" s="56"/>
      <c r="BD587" s="56"/>
    </row>
    <row r="588" spans="1:56">
      <c r="A588" s="91">
        <v>587</v>
      </c>
      <c r="B588" s="120">
        <v>0.31410111629466297</v>
      </c>
      <c r="C588" s="120">
        <v>0.95086833677859683</v>
      </c>
      <c r="D588" s="120">
        <v>0.19059229322180227</v>
      </c>
      <c r="E588" s="120">
        <v>0.85935106232907388</v>
      </c>
      <c r="F588" s="120">
        <v>0.44911939625134933</v>
      </c>
      <c r="G588" s="120">
        <v>0.18633467345531085</v>
      </c>
      <c r="H588" s="120">
        <v>0.36058276288258062</v>
      </c>
      <c r="I588" s="120">
        <v>0.79724366518825884</v>
      </c>
      <c r="J588" s="120">
        <v>0.19800570110258886</v>
      </c>
      <c r="K588" s="100">
        <v>0.39477841966169613</v>
      </c>
      <c r="L588" s="101"/>
      <c r="M588" s="102">
        <v>587</v>
      </c>
      <c r="N588" s="123">
        <v>-0.48425877020276376</v>
      </c>
      <c r="O588" s="123">
        <v>1.6533319378192783</v>
      </c>
      <c r="P588" s="123">
        <v>-0.87571573986815032</v>
      </c>
      <c r="Q588" s="123">
        <v>1.0774083501197822</v>
      </c>
      <c r="R588" s="123">
        <v>-0.12788650284604722</v>
      </c>
      <c r="S588" s="123">
        <v>-0.89148441867696648</v>
      </c>
      <c r="T588" s="123">
        <v>-0.35690152794330054</v>
      </c>
      <c r="U588" s="120">
        <v>0.83181625090681333</v>
      </c>
      <c r="V588" s="120">
        <v>-0.8487661985408107</v>
      </c>
      <c r="W588" s="94">
        <v>-0.2668861258008024</v>
      </c>
      <c r="X588" s="56"/>
      <c r="Y588" s="95">
        <v>587</v>
      </c>
      <c r="Z588" s="120">
        <f>(幕後結果!$AB$2+幕後結果!$AB$4*幕後結果_最佳化!$N1589)*12/3</f>
        <v>-0.64952199327817062</v>
      </c>
      <c r="AA588" s="120">
        <f>(幕後結果!$AC$2+幕後結果!$AC$4*幕後結果_最佳化!$O1589)*12/3</f>
        <v>2.8096920350915191</v>
      </c>
      <c r="AB588" s="120">
        <f>(幕後結果!$AD$2+幕後結果!$AD$4*幕後結果_最佳化!$P1589)*12/3</f>
        <v>-1.5602075155359227</v>
      </c>
      <c r="AC588" s="120">
        <f>(幕後結果!$AE$2+幕後結果!$AE$4*幕後結果_最佳化!$Q1589)*12/3</f>
        <v>1.2699845497577096</v>
      </c>
      <c r="AD588" s="120">
        <f>(幕後結果!$AF$2+幕後結果!$AF$4*幕後結果_最佳化!$R1589)*12/3</f>
        <v>-0.21113541055840526</v>
      </c>
      <c r="AE588" s="120">
        <f>(幕後結果!$AG$2+幕後結果!$AG$4*幕後結果_最佳化!$S1589)*12/3</f>
        <v>-1.9550984303346777</v>
      </c>
      <c r="AF588" s="120">
        <f>(幕後結果!$AH$2+幕後結果!$AH$4*幕後結果_最佳化!$T1589)*12/3</f>
        <v>0.36313000403949136</v>
      </c>
      <c r="AG588" s="120">
        <f>(幕後結果!$AI$2+幕後結果!$AI$4*幕後結果_最佳化!$U1589)*12/3</f>
        <v>0.14644488780426007</v>
      </c>
      <c r="AH588" s="120">
        <f>(幕後結果!$AJ$2+幕後結果!$AJ$4*幕後結果_最佳化!$V1589)*12/3</f>
        <v>-3.7322660046080061</v>
      </c>
      <c r="AI588" s="96">
        <f>(幕後結果!$AK$2+幕後結果!$AK$4*幕後結果_最佳化!$W1589)*12/3</f>
        <v>0.86800357741305734</v>
      </c>
      <c r="AJ588" s="56"/>
      <c r="AK588" s="56"/>
      <c r="AL588" s="56"/>
      <c r="AM588" s="104">
        <v>587</v>
      </c>
      <c r="AN588" s="124">
        <f t="shared" si="118"/>
        <v>5.9708490214965895E-2</v>
      </c>
      <c r="AO588" s="124">
        <f t="shared" si="119"/>
        <v>2.9488738036311971E-2</v>
      </c>
      <c r="AP588" s="124">
        <f t="shared" si="120"/>
        <v>0.26587684919601712</v>
      </c>
      <c r="AQ588" s="124">
        <f t="shared" si="121"/>
        <v>4.5701265159721359E-2</v>
      </c>
      <c r="AR588" s="124">
        <f t="shared" si="122"/>
        <v>2.0743225330093117E-2</v>
      </c>
      <c r="AS588" s="124">
        <f t="shared" si="123"/>
        <v>0.13152738439424</v>
      </c>
      <c r="AT588" s="124">
        <f t="shared" si="124"/>
        <v>9.0485204896379786E-3</v>
      </c>
      <c r="AU588" s="124">
        <f t="shared" si="125"/>
        <v>0.21370401555142907</v>
      </c>
      <c r="AV588" s="124">
        <f t="shared" si="126"/>
        <v>0.1690808094314675</v>
      </c>
      <c r="AW588" s="124">
        <f t="shared" si="127"/>
        <v>5.5120702196116013E-2</v>
      </c>
      <c r="AX588" s="124">
        <f t="shared" si="128"/>
        <v>0.99999999999999989</v>
      </c>
      <c r="AY588" s="124">
        <f>SUMPRODUCT(AN588:AW588,幕後結果_最佳化!$Z$1005:$AI$1005)</f>
        <v>-0.59699089032790364</v>
      </c>
      <c r="AZ588" s="124">
        <f>(SUMPRODUCT(AN588:AW588,MMULT(AN588:AW588,幕後結果!$AB$9:$AK$18)))*252</f>
        <v>9.5748124068788298E-2</v>
      </c>
      <c r="BA588" s="124">
        <f t="shared" si="129"/>
        <v>0.30943193770001876</v>
      </c>
      <c r="BB588" s="119">
        <f t="shared" si="130"/>
        <v>-2.067953602605336</v>
      </c>
      <c r="BC588" s="56"/>
      <c r="BD588" s="56"/>
    </row>
    <row r="589" spans="1:56">
      <c r="A589" s="91">
        <v>588</v>
      </c>
      <c r="B589" s="120">
        <v>0.42512886607724232</v>
      </c>
      <c r="C589" s="120">
        <v>0.77599353264172599</v>
      </c>
      <c r="D589" s="120">
        <v>0.33848634699249613</v>
      </c>
      <c r="E589" s="120">
        <v>0.74386669084284018</v>
      </c>
      <c r="F589" s="120">
        <v>0.60631130602311067</v>
      </c>
      <c r="G589" s="120">
        <v>0.77608388011050033</v>
      </c>
      <c r="H589" s="120">
        <v>0.57594358111368193</v>
      </c>
      <c r="I589" s="120">
        <v>0.88541149183088153</v>
      </c>
      <c r="J589" s="120">
        <v>9.3239312086871973E-2</v>
      </c>
      <c r="K589" s="100">
        <v>0.56782627571593625</v>
      </c>
      <c r="L589" s="101"/>
      <c r="M589" s="102">
        <v>588</v>
      </c>
      <c r="N589" s="123">
        <v>-0.18878958866018808</v>
      </c>
      <c r="O589" s="123">
        <v>0.75873192595910111</v>
      </c>
      <c r="P589" s="123">
        <v>-0.41659769721555412</v>
      </c>
      <c r="Q589" s="123">
        <v>0.65531243180347554</v>
      </c>
      <c r="R589" s="123">
        <v>0.26971777078767073</v>
      </c>
      <c r="S589" s="123">
        <v>0.75903396406799373</v>
      </c>
      <c r="T589" s="123">
        <v>0.19152686130823174</v>
      </c>
      <c r="U589" s="120">
        <v>1.2024815340855097</v>
      </c>
      <c r="V589" s="120">
        <v>-1.3210682027154721</v>
      </c>
      <c r="W589" s="94">
        <v>0.17084270547078412</v>
      </c>
      <c r="X589" s="56"/>
      <c r="Y589" s="95">
        <v>588</v>
      </c>
      <c r="Z589" s="120">
        <f>(幕後結果!$AB$2+幕後結果!$AB$4*幕後結果_最佳化!$N1590)*12/3</f>
        <v>-0.28268211366620266</v>
      </c>
      <c r="AA589" s="120">
        <f>(幕後結果!$AC$2+幕後結果!$AC$4*幕後結果_最佳化!$O1590)*12/3</f>
        <v>2.0805209691132616</v>
      </c>
      <c r="AB589" s="120">
        <f>(幕後結果!$AD$2+幕後結果!$AD$4*幕後結果_最佳化!$P1590)*12/3</f>
        <v>-1.1294402138803479</v>
      </c>
      <c r="AC589" s="120">
        <f>(幕後結果!$AE$2+幕後結果!$AE$4*幕後結果_最佳化!$Q1590)*12/3</f>
        <v>0.98368703756644438</v>
      </c>
      <c r="AD589" s="120">
        <f>(幕後結果!$AF$2+幕後結果!$AF$4*幕後結果_最佳化!$R1590)*12/3</f>
        <v>-0.12647782995513052</v>
      </c>
      <c r="AE589" s="120">
        <f>(幕後結果!$AG$2+幕後結果!$AG$4*幕後結果_最佳化!$S1590)*12/3</f>
        <v>-7.9616825514040479E-2</v>
      </c>
      <c r="AF589" s="120">
        <f>(幕後結果!$AH$2+幕後結果!$AH$4*幕後結果_最佳化!$T1590)*12/3</f>
        <v>1.044536887992368</v>
      </c>
      <c r="AG589" s="120">
        <f>(幕後結果!$AI$2+幕後結果!$AI$4*幕後結果_最佳化!$U1590)*12/3</f>
        <v>0.33364649422058745</v>
      </c>
      <c r="AH589" s="120">
        <f>(幕後結果!$AJ$2+幕後結果!$AJ$4*幕後結果_最佳化!$V1590)*12/3</f>
        <v>-3.2681529897478456</v>
      </c>
      <c r="AI589" s="96">
        <f>(幕後結果!$AK$2+幕後結果!$AK$4*幕後結果_最佳化!$W1590)*12/3</f>
        <v>1.1725531044692796</v>
      </c>
      <c r="AJ589" s="56"/>
      <c r="AK589" s="56"/>
      <c r="AL589" s="56"/>
      <c r="AM589" s="104">
        <v>588</v>
      </c>
      <c r="AN589" s="124">
        <f t="shared" si="118"/>
        <v>0.12545969416731712</v>
      </c>
      <c r="AO589" s="124">
        <f t="shared" si="119"/>
        <v>9.0694437338058737E-3</v>
      </c>
      <c r="AP589" s="124">
        <f t="shared" si="120"/>
        <v>3.3829166865866289E-2</v>
      </c>
      <c r="AQ589" s="124">
        <f t="shared" si="121"/>
        <v>1.4138324822999815E-2</v>
      </c>
      <c r="AR589" s="124">
        <f t="shared" si="122"/>
        <v>0.14296445133720317</v>
      </c>
      <c r="AS589" s="124">
        <f t="shared" si="123"/>
        <v>0.14935882152728155</v>
      </c>
      <c r="AT589" s="124">
        <f t="shared" si="124"/>
        <v>0.14040643434424233</v>
      </c>
      <c r="AU589" s="124">
        <f t="shared" si="125"/>
        <v>0.12638655185920705</v>
      </c>
      <c r="AV589" s="124">
        <f t="shared" si="126"/>
        <v>0.11659271518301915</v>
      </c>
      <c r="AW589" s="124">
        <f t="shared" si="127"/>
        <v>0.14179439615905773</v>
      </c>
      <c r="AX589" s="124">
        <f t="shared" si="128"/>
        <v>1</v>
      </c>
      <c r="AY589" s="124">
        <f>SUMPRODUCT(AN589:AW589,幕後結果_最佳化!$Z$1005:$AI$1005)</f>
        <v>-0.30129371442343789</v>
      </c>
      <c r="AZ589" s="124">
        <f>(SUMPRODUCT(AN589:AW589,MMULT(AN589:AW589,幕後結果!$AB$9:$AK$18)))*252</f>
        <v>5.569251455297005E-2</v>
      </c>
      <c r="BA589" s="124">
        <f t="shared" si="129"/>
        <v>0.23599261546279376</v>
      </c>
      <c r="BB589" s="119">
        <f t="shared" si="130"/>
        <v>-1.4584935793370319</v>
      </c>
      <c r="BC589" s="56"/>
      <c r="BD589" s="56"/>
    </row>
    <row r="590" spans="1:56">
      <c r="A590" s="91">
        <v>589</v>
      </c>
      <c r="B590" s="120">
        <v>0.5760565777273301</v>
      </c>
      <c r="C590" s="120">
        <v>0.22244239741298966</v>
      </c>
      <c r="D590" s="120">
        <v>0.68916488490476691</v>
      </c>
      <c r="E590" s="120">
        <v>0.46427005029810431</v>
      </c>
      <c r="F590" s="120">
        <v>0.71180507011286487</v>
      </c>
      <c r="G590" s="120">
        <v>0.83938212417645208</v>
      </c>
      <c r="H590" s="120">
        <v>0.63171348922503001</v>
      </c>
      <c r="I590" s="120">
        <v>0.66564733620655558</v>
      </c>
      <c r="J590" s="120">
        <v>7.0241714871303484E-2</v>
      </c>
      <c r="K590" s="100">
        <v>0.54331376410050836</v>
      </c>
      <c r="L590" s="101"/>
      <c r="M590" s="102">
        <v>589</v>
      </c>
      <c r="N590" s="123">
        <v>0.19181535271330319</v>
      </c>
      <c r="O590" s="123">
        <v>-0.7639705466121115</v>
      </c>
      <c r="P590" s="123">
        <v>0.49348458353476421</v>
      </c>
      <c r="Q590" s="123">
        <v>-8.9681773014053404E-2</v>
      </c>
      <c r="R590" s="123">
        <v>0.55866574768870392</v>
      </c>
      <c r="S590" s="123">
        <v>0.99192164056040955</v>
      </c>
      <c r="T590" s="123">
        <v>0.33639499720743621</v>
      </c>
      <c r="U590" s="120">
        <v>0.42792554602651683</v>
      </c>
      <c r="V590" s="120">
        <v>-1.4739931714261065</v>
      </c>
      <c r="W590" s="94">
        <v>0.10878569299893365</v>
      </c>
      <c r="X590" s="56"/>
      <c r="Y590" s="95">
        <v>589</v>
      </c>
      <c r="Z590" s="120">
        <f>(幕後結果!$AB$2+幕後結果!$AB$4*幕後結果_最佳化!$N1591)*12/3</f>
        <v>0.18985810235308778</v>
      </c>
      <c r="AA590" s="120">
        <f>(幕後結果!$AC$2+幕後結果!$AC$4*幕後結果_最佳化!$O1591)*12/3</f>
        <v>0.75878868730019489</v>
      </c>
      <c r="AB590" s="120">
        <f>(幕後結果!$AD$2+幕後結果!$AD$4*幕後結果_最佳化!$P1591)*12/3</f>
        <v>-0.39438403375251241</v>
      </c>
      <c r="AC590" s="120">
        <f>(幕後結果!$AE$2+幕後結果!$AE$4*幕後結果_最佳化!$Q1591)*12/3</f>
        <v>0.43253357473557963</v>
      </c>
      <c r="AD590" s="120">
        <f>(幕後結果!$AF$2+幕後結果!$AF$4*幕後結果_最佳化!$R1591)*12/3</f>
        <v>-0.23600880773607127</v>
      </c>
      <c r="AE590" s="120">
        <f>(幕後結果!$AG$2+幕後結果!$AG$4*幕後結果_最佳化!$S1591)*12/3</f>
        <v>0.35305967956020456</v>
      </c>
      <c r="AF590" s="120">
        <f>(幕後結果!$AH$2+幕後結果!$AH$4*幕後結果_最佳化!$T1591)*12/3</f>
        <v>0.91494659097780018</v>
      </c>
      <c r="AG590" s="120">
        <f>(幕後結果!$AI$2+幕後結果!$AI$4*幕後結果_最佳化!$U1591)*12/3</f>
        <v>-7.1532972773329817E-2</v>
      </c>
      <c r="AH590" s="120">
        <f>(幕後結果!$AJ$2+幕後結果!$AJ$4*幕後結果_最佳化!$V1591)*12/3</f>
        <v>-2.7061193963600396</v>
      </c>
      <c r="AI590" s="96">
        <f>(幕後結果!$AK$2+幕後結果!$AK$4*幕後結果_最佳化!$W1591)*12/3</f>
        <v>0.86312152215969196</v>
      </c>
      <c r="AJ590" s="56"/>
      <c r="AK590" s="56"/>
      <c r="AL590" s="56"/>
      <c r="AM590" s="104">
        <v>589</v>
      </c>
      <c r="AN590" s="124">
        <f t="shared" si="118"/>
        <v>0.1601560460452961</v>
      </c>
      <c r="AO590" s="124">
        <f t="shared" si="119"/>
        <v>6.6108082810307667E-2</v>
      </c>
      <c r="AP590" s="124">
        <f t="shared" si="120"/>
        <v>0.1398886270101517</v>
      </c>
      <c r="AQ590" s="124">
        <f t="shared" si="121"/>
        <v>0.13055183043852855</v>
      </c>
      <c r="AR590" s="124">
        <f t="shared" si="122"/>
        <v>8.6052007524634128E-2</v>
      </c>
      <c r="AS590" s="124">
        <f t="shared" si="123"/>
        <v>0.17647260586819891</v>
      </c>
      <c r="AT590" s="124">
        <f t="shared" si="124"/>
        <v>9.8797570538145238E-2</v>
      </c>
      <c r="AU590" s="124">
        <f t="shared" si="125"/>
        <v>2.0627557090897742E-2</v>
      </c>
      <c r="AV590" s="124">
        <f t="shared" si="126"/>
        <v>5.5423956647354909E-2</v>
      </c>
      <c r="AW590" s="124">
        <f t="shared" si="127"/>
        <v>6.5921716026485028E-2</v>
      </c>
      <c r="AX590" s="124">
        <f t="shared" si="128"/>
        <v>0.99999999999999989</v>
      </c>
      <c r="AY590" s="124">
        <f>SUMPRODUCT(AN590:AW590,幕後結果_最佳化!$Z$1005:$AI$1005)</f>
        <v>-0.19824009144266647</v>
      </c>
      <c r="AZ590" s="124">
        <f>(SUMPRODUCT(AN590:AW590,MMULT(AN590:AW590,幕後結果!$AB$9:$AK$18)))*252</f>
        <v>8.6194006596470946E-2</v>
      </c>
      <c r="BA590" s="124">
        <f t="shared" si="129"/>
        <v>0.29358815813392569</v>
      </c>
      <c r="BB590" s="119">
        <f t="shared" si="130"/>
        <v>-0.82135496532072638</v>
      </c>
      <c r="BC590" s="56"/>
      <c r="BD590" s="56"/>
    </row>
    <row r="591" spans="1:56">
      <c r="A591" s="91">
        <v>590</v>
      </c>
      <c r="B591" s="120">
        <v>0.65288281031381734</v>
      </c>
      <c r="C591" s="120">
        <v>0.13379948431602395</v>
      </c>
      <c r="D591" s="120">
        <v>0.64592606101665595</v>
      </c>
      <c r="E591" s="120">
        <v>5.3068735750247509E-2</v>
      </c>
      <c r="F591" s="120">
        <v>0.38392078706433308</v>
      </c>
      <c r="G591" s="120">
        <v>0.52980700243245193</v>
      </c>
      <c r="H591" s="120">
        <v>0.96863146767765351</v>
      </c>
      <c r="I591" s="120">
        <v>0.65486167691859531</v>
      </c>
      <c r="J591" s="120">
        <v>0.94199540776822577</v>
      </c>
      <c r="K591" s="100">
        <v>0.96993058806883381</v>
      </c>
      <c r="L591" s="101"/>
      <c r="M591" s="102">
        <v>590</v>
      </c>
      <c r="N591" s="123">
        <v>0.39311522528316223</v>
      </c>
      <c r="O591" s="123">
        <v>-1.1086088267943097</v>
      </c>
      <c r="P591" s="123">
        <v>0.37434470245250157</v>
      </c>
      <c r="Q591" s="123">
        <v>-1.6158004164474868</v>
      </c>
      <c r="R591" s="123">
        <v>-0.29519938191471956</v>
      </c>
      <c r="S591" s="123">
        <v>7.4784725414910727E-2</v>
      </c>
      <c r="T591" s="123">
        <v>1.8610503646283498</v>
      </c>
      <c r="U591" s="120">
        <v>0.39847966325245121</v>
      </c>
      <c r="V591" s="120">
        <v>1.5717472283353278</v>
      </c>
      <c r="W591" s="94">
        <v>1.8797744510319845</v>
      </c>
      <c r="X591" s="56"/>
      <c r="Y591" s="95">
        <v>590</v>
      </c>
      <c r="Z591" s="120">
        <f>(幕後結果!$AB$2+幕後結果!$AB$4*幕後結果_最佳化!$N1592)*12/3</f>
        <v>0.43978203903543484</v>
      </c>
      <c r="AA591" s="120">
        <f>(幕後結果!$AC$2+幕後結果!$AC$4*幕後結果_最佳化!$O1592)*12/3</f>
        <v>0.53552646889784727</v>
      </c>
      <c r="AB591" s="120">
        <f>(幕後結果!$AD$2+幕後結果!$AD$4*幕後結果_最佳化!$P1592)*12/3</f>
        <v>-0.44317752356104795</v>
      </c>
      <c r="AC591" s="120">
        <f>(幕後結果!$AE$2+幕後結果!$AE$4*幕後結果_最佳化!$Q1592)*12/3</f>
        <v>-0.83055556359087623</v>
      </c>
      <c r="AD591" s="120">
        <f>(幕後結果!$AF$2+幕後結果!$AF$4*幕後結果_最佳化!$R1592)*12/3</f>
        <v>-1.0707203348969256</v>
      </c>
      <c r="AE591" s="120">
        <f>(幕後結果!$AG$2+幕後結果!$AG$4*幕後結果_最佳化!$S1592)*12/3</f>
        <v>-0.65569332526942503</v>
      </c>
      <c r="AF591" s="120">
        <f>(幕後結果!$AH$2+幕後結果!$AH$4*幕後結果_最佳化!$T1592)*12/3</f>
        <v>1.4807227048244673</v>
      </c>
      <c r="AG591" s="120">
        <f>(幕後結果!$AI$2+幕後結果!$AI$4*幕後結果_最佳化!$U1592)*12/3</f>
        <v>-0.46403191959741213</v>
      </c>
      <c r="AH591" s="120">
        <f>(幕後結果!$AJ$2+幕後結果!$AJ$4*幕後結果_最佳化!$V1592)*12/3</f>
        <v>0.93342752633314596</v>
      </c>
      <c r="AI591" s="96">
        <f>(幕後結果!$AK$2+幕後結果!$AK$4*幕後結果_最佳化!$W1592)*12/3</f>
        <v>1.5516434615255079</v>
      </c>
      <c r="AJ591" s="56"/>
      <c r="AK591" s="56"/>
      <c r="AL591" s="56"/>
      <c r="AM591" s="104">
        <v>590</v>
      </c>
      <c r="AN591" s="124">
        <f t="shared" si="118"/>
        <v>8.7965514652993654E-2</v>
      </c>
      <c r="AO591" s="124">
        <f t="shared" si="119"/>
        <v>0.17835480477279847</v>
      </c>
      <c r="AP591" s="124">
        <f t="shared" si="120"/>
        <v>2.8669605985905459E-2</v>
      </c>
      <c r="AQ591" s="124">
        <f t="shared" si="121"/>
        <v>0.1927578037713249</v>
      </c>
      <c r="AR591" s="124">
        <f t="shared" si="122"/>
        <v>5.1687988530308468E-2</v>
      </c>
      <c r="AS591" s="124">
        <f t="shared" si="123"/>
        <v>6.6042107813453543E-2</v>
      </c>
      <c r="AT591" s="124">
        <f t="shared" si="124"/>
        <v>0.14046567715286584</v>
      </c>
      <c r="AU591" s="124">
        <f t="shared" si="125"/>
        <v>6.3526104795061392E-2</v>
      </c>
      <c r="AV591" s="124">
        <f t="shared" si="126"/>
        <v>9.6277148898600381E-2</v>
      </c>
      <c r="AW591" s="124">
        <f t="shared" si="127"/>
        <v>9.4253243626687952E-2</v>
      </c>
      <c r="AX591" s="124">
        <f t="shared" si="128"/>
        <v>1</v>
      </c>
      <c r="AY591" s="124">
        <f>SUMPRODUCT(AN591:AW591,幕後結果_最佳化!$Z$1005:$AI$1005)</f>
        <v>0.15368674835704216</v>
      </c>
      <c r="AZ591" s="124">
        <f>(SUMPRODUCT(AN591:AW591,MMULT(AN591:AW591,幕後結果!$AB$9:$AK$18)))*252</f>
        <v>6.4357406401999009E-2</v>
      </c>
      <c r="BA591" s="124">
        <f t="shared" si="129"/>
        <v>0.25368761578366217</v>
      </c>
      <c r="BB591" s="119">
        <f t="shared" si="130"/>
        <v>0.4367053867206433</v>
      </c>
      <c r="BC591" s="56"/>
      <c r="BD591" s="56"/>
    </row>
    <row r="592" spans="1:56">
      <c r="A592" s="91">
        <v>591</v>
      </c>
      <c r="B592" s="120">
        <v>5.6047722054526128E-2</v>
      </c>
      <c r="C592" s="120">
        <v>0.6314717932629923</v>
      </c>
      <c r="D592" s="120">
        <v>0.50645326629374154</v>
      </c>
      <c r="E592" s="120">
        <v>0.82526969006850037</v>
      </c>
      <c r="F592" s="120">
        <v>0.16026080587082592</v>
      </c>
      <c r="G592" s="120">
        <v>0.11551073554069347</v>
      </c>
      <c r="H592" s="120">
        <v>0.27382731285175677</v>
      </c>
      <c r="I592" s="120">
        <v>0.91508840295150873</v>
      </c>
      <c r="J592" s="120">
        <v>0.48460820206288435</v>
      </c>
      <c r="K592" s="100">
        <v>0.90529773412298997</v>
      </c>
      <c r="L592" s="101"/>
      <c r="M592" s="102">
        <v>591</v>
      </c>
      <c r="N592" s="123">
        <v>-1.5888447643831523</v>
      </c>
      <c r="O592" s="123">
        <v>0.33575395701571981</v>
      </c>
      <c r="P592" s="123">
        <v>1.6176645255729268E-2</v>
      </c>
      <c r="Q592" s="123">
        <v>0.93563602472414664</v>
      </c>
      <c r="R592" s="123">
        <v>-0.99338655383496077</v>
      </c>
      <c r="S592" s="123">
        <v>-1.1977317336349391</v>
      </c>
      <c r="T592" s="123">
        <v>-0.60127832196726094</v>
      </c>
      <c r="U592" s="120">
        <v>1.372772140853322</v>
      </c>
      <c r="V592" s="120">
        <v>-3.8591092542136274E-2</v>
      </c>
      <c r="W592" s="94">
        <v>1.3123426975698937</v>
      </c>
      <c r="X592" s="56"/>
      <c r="Y592" s="95">
        <v>591</v>
      </c>
      <c r="Z592" s="120">
        <f>(幕後結果!$AB$2+幕後結果!$AB$4*幕後結果_最佳化!$N1593)*12/3</f>
        <v>-2.0209211727483023</v>
      </c>
      <c r="AA592" s="120">
        <f>(幕後結果!$AC$2+幕後結果!$AC$4*幕後結果_最佳化!$O1593)*12/3</f>
        <v>0.72103596276475945</v>
      </c>
      <c r="AB592" s="120">
        <f>(幕後結果!$AD$2+幕後結果!$AD$4*幕後結果_最佳化!$P1593)*12/3</f>
        <v>-2.3705097879427122</v>
      </c>
      <c r="AC592" s="120">
        <f>(幕後結果!$AE$2+幕後結果!$AE$4*幕後結果_最佳化!$Q1593)*12/3</f>
        <v>0.79621939187358193</v>
      </c>
      <c r="AD592" s="120">
        <f>(幕後結果!$AF$2+幕後結果!$AF$4*幕後結果_最佳化!$R1593)*12/3</f>
        <v>-1.0303830898240391</v>
      </c>
      <c r="AE592" s="120">
        <f>(幕後結果!$AG$2+幕後結果!$AG$4*幕後結果_最佳化!$S1593)*12/3</f>
        <v>-2.923386981720943</v>
      </c>
      <c r="AF592" s="120">
        <f>(幕後結果!$AH$2+幕後結果!$AH$4*幕後結果_最佳化!$T1593)*12/3</f>
        <v>-0.53954793171743076</v>
      </c>
      <c r="AG592" s="120">
        <f>(幕後結果!$AI$2+幕後結果!$AI$4*幕後結果_最佳化!$U1593)*12/3</f>
        <v>0.17974043380863913</v>
      </c>
      <c r="AH592" s="120">
        <f>(幕後結果!$AJ$2+幕後結果!$AJ$4*幕後結果_最佳化!$V1593)*12/3</f>
        <v>-2.8762232256225957</v>
      </c>
      <c r="AI592" s="96">
        <f>(幕後結果!$AK$2+幕後結果!$AK$4*幕後結果_最佳化!$W1593)*12/3</f>
        <v>1.3792578169537155</v>
      </c>
      <c r="AJ592" s="56"/>
      <c r="AK592" s="56"/>
      <c r="AL592" s="56"/>
      <c r="AM592" s="104">
        <v>591</v>
      </c>
      <c r="AN592" s="124">
        <f t="shared" si="118"/>
        <v>0.17452572667140018</v>
      </c>
      <c r="AO592" s="124">
        <f t="shared" si="119"/>
        <v>0.16976244445662117</v>
      </c>
      <c r="AP592" s="124">
        <f t="shared" si="120"/>
        <v>0.13240607741513141</v>
      </c>
      <c r="AQ592" s="124">
        <f t="shared" si="121"/>
        <v>0.10698114541460681</v>
      </c>
      <c r="AR592" s="124">
        <f t="shared" si="122"/>
        <v>0.18523565413744256</v>
      </c>
      <c r="AS592" s="124">
        <f t="shared" si="123"/>
        <v>5.4900733646050623E-2</v>
      </c>
      <c r="AT592" s="124">
        <f t="shared" si="124"/>
        <v>3.28784897090702E-3</v>
      </c>
      <c r="AU592" s="124">
        <f t="shared" si="125"/>
        <v>0.10830169093999807</v>
      </c>
      <c r="AV592" s="124">
        <f t="shared" si="126"/>
        <v>4.5894081531996374E-2</v>
      </c>
      <c r="AW592" s="124">
        <f t="shared" si="127"/>
        <v>1.8704596815846009E-2</v>
      </c>
      <c r="AX592" s="124">
        <f t="shared" si="128"/>
        <v>1.0000000000000002</v>
      </c>
      <c r="AY592" s="124">
        <f>SUMPRODUCT(AN592:AW592,幕後結果_最佳化!$Z$1005:$AI$1005)</f>
        <v>-8.1093978566582015E-2</v>
      </c>
      <c r="AZ592" s="124">
        <f>(SUMPRODUCT(AN592:AW592,MMULT(AN592:AW592,幕後結果!$AB$9:$AK$18)))*252</f>
        <v>8.0682595138022631E-2</v>
      </c>
      <c r="BA592" s="124">
        <f t="shared" si="129"/>
        <v>0.28404681856697961</v>
      </c>
      <c r="BB592" s="119">
        <f t="shared" si="130"/>
        <v>-0.43652655288354736</v>
      </c>
      <c r="BC592" s="56"/>
      <c r="BD592" s="56"/>
    </row>
    <row r="593" spans="1:56">
      <c r="A593" s="91">
        <v>592</v>
      </c>
      <c r="B593" s="120">
        <v>0.42973680729705932</v>
      </c>
      <c r="C593" s="120">
        <v>0.41524438606524017</v>
      </c>
      <c r="D593" s="120">
        <v>0.49403767001868215</v>
      </c>
      <c r="E593" s="120">
        <v>0.19854565618611142</v>
      </c>
      <c r="F593" s="120">
        <v>0.64505142598088705</v>
      </c>
      <c r="G593" s="120">
        <v>0.23161606853830485</v>
      </c>
      <c r="H593" s="120">
        <v>6.5497536973748938E-2</v>
      </c>
      <c r="I593" s="120">
        <v>0.59138255484318569</v>
      </c>
      <c r="J593" s="120">
        <v>0.16593085119494577</v>
      </c>
      <c r="K593" s="100">
        <v>9.0064352101774325E-2</v>
      </c>
      <c r="L593" s="101"/>
      <c r="M593" s="102">
        <v>592</v>
      </c>
      <c r="N593" s="123">
        <v>-0.17704427224915598</v>
      </c>
      <c r="O593" s="123">
        <v>-0.21407474205900867</v>
      </c>
      <c r="P593" s="123">
        <v>-1.4945901331030796E-2</v>
      </c>
      <c r="Q593" s="123">
        <v>-0.84682743779497693</v>
      </c>
      <c r="R593" s="123">
        <v>0.37199422642079544</v>
      </c>
      <c r="S593" s="123">
        <v>-0.73353508502729625</v>
      </c>
      <c r="T593" s="123">
        <v>-1.5101895125829323</v>
      </c>
      <c r="U593" s="120">
        <v>0.23110286384388465</v>
      </c>
      <c r="V593" s="120">
        <v>-0.97037079146917482</v>
      </c>
      <c r="W593" s="94">
        <v>-1.3403588592632221</v>
      </c>
      <c r="X593" s="56"/>
      <c r="Y593" s="95">
        <v>592</v>
      </c>
      <c r="Z593" s="120">
        <f>(幕後結果!$AB$2+幕後結果!$AB$4*幕後結果_最佳化!$N1594)*12/3</f>
        <v>-0.2680997114145261</v>
      </c>
      <c r="AA593" s="120">
        <f>(幕後結果!$AC$2+幕後結果!$AC$4*幕後結果_最佳化!$O1594)*12/3</f>
        <v>1.083604204833114</v>
      </c>
      <c r="AB593" s="120">
        <f>(幕後結果!$AD$2+幕後結果!$AD$4*幕後結果_最佳化!$P1594)*12/3</f>
        <v>-1.0989218113301875</v>
      </c>
      <c r="AC593" s="120">
        <f>(幕後結果!$AE$2+幕後結果!$AE$4*幕後結果_最佳化!$Q1594)*12/3</f>
        <v>-0.32685036391237554</v>
      </c>
      <c r="AD593" s="120">
        <f>(幕後結果!$AF$2+幕後結果!$AF$4*幕後結果_最佳化!$R1594)*12/3</f>
        <v>-0.46845382477126729</v>
      </c>
      <c r="AE593" s="120">
        <f>(幕後結果!$AG$2+幕後結果!$AG$4*幕後結果_最佳化!$S1594)*12/3</f>
        <v>-1.5602970116474664</v>
      </c>
      <c r="AF593" s="120">
        <f>(幕後結果!$AH$2+幕後結果!$AH$4*幕後結果_最佳化!$T1594)*12/3</f>
        <v>-1.3011595559943052</v>
      </c>
      <c r="AG593" s="120">
        <f>(幕後結果!$AI$2+幕後結果!$AI$4*幕後結果_最佳化!$U1594)*12/3</f>
        <v>-0.27257648951920899</v>
      </c>
      <c r="AH593" s="120">
        <f>(幕後結果!$AJ$2+幕後結果!$AJ$4*幕後結果_最佳化!$V1594)*12/3</f>
        <v>-3.2038509488251052</v>
      </c>
      <c r="AI593" s="96">
        <f>(幕後結果!$AK$2+幕後結果!$AK$4*幕後結果_最佳化!$W1594)*12/3</f>
        <v>-7.2599702368676411E-2</v>
      </c>
      <c r="AJ593" s="56"/>
      <c r="AK593" s="56"/>
      <c r="AL593" s="56"/>
      <c r="AM593" s="104">
        <v>592</v>
      </c>
      <c r="AN593" s="124">
        <f t="shared" si="118"/>
        <v>5.7317232672421788E-2</v>
      </c>
      <c r="AO593" s="124">
        <f t="shared" si="119"/>
        <v>9.3013544041107676E-2</v>
      </c>
      <c r="AP593" s="124">
        <f t="shared" si="120"/>
        <v>0.17607435126818247</v>
      </c>
      <c r="AQ593" s="124">
        <f t="shared" si="121"/>
        <v>3.6183650775646788E-2</v>
      </c>
      <c r="AR593" s="124">
        <f t="shared" si="122"/>
        <v>0.15056168517691956</v>
      </c>
      <c r="AS593" s="124">
        <f t="shared" si="123"/>
        <v>0.10298834624509763</v>
      </c>
      <c r="AT593" s="124">
        <f t="shared" si="124"/>
        <v>7.7939551690723669E-2</v>
      </c>
      <c r="AU593" s="124">
        <f t="shared" si="125"/>
        <v>4.2528050353502302E-2</v>
      </c>
      <c r="AV593" s="124">
        <f t="shared" si="126"/>
        <v>0.15788253683159856</v>
      </c>
      <c r="AW593" s="124">
        <f t="shared" si="127"/>
        <v>0.10551105094479961</v>
      </c>
      <c r="AX593" s="124">
        <f t="shared" si="128"/>
        <v>1</v>
      </c>
      <c r="AY593" s="124">
        <f>SUMPRODUCT(AN593:AW593,幕後結果_最佳化!$Z$1005:$AI$1005)</f>
        <v>-0.34572174685178192</v>
      </c>
      <c r="AZ593" s="124">
        <f>(SUMPRODUCT(AN593:AW593,MMULT(AN593:AW593,幕後結果!$AB$9:$AK$18)))*252</f>
        <v>8.3049184504059695E-2</v>
      </c>
      <c r="BA593" s="124">
        <f t="shared" si="129"/>
        <v>0.28818255412855875</v>
      </c>
      <c r="BB593" s="119">
        <f t="shared" si="130"/>
        <v>-1.348526277126467</v>
      </c>
      <c r="BC593" s="56"/>
      <c r="BD593" s="56"/>
    </row>
    <row r="594" spans="1:56">
      <c r="A594" s="91">
        <v>593</v>
      </c>
      <c r="B594" s="120">
        <v>0.59905946993740478</v>
      </c>
      <c r="C594" s="120">
        <v>0.36355149044841184</v>
      </c>
      <c r="D594" s="120">
        <v>0.2863552235267437</v>
      </c>
      <c r="E594" s="120">
        <v>0.62143039443804526</v>
      </c>
      <c r="F594" s="120">
        <v>0.99439769139865564</v>
      </c>
      <c r="G594" s="120">
        <v>0.92197349281682173</v>
      </c>
      <c r="H594" s="120">
        <v>0.4622616679405136</v>
      </c>
      <c r="I594" s="120">
        <v>0.8147189501064398</v>
      </c>
      <c r="J594" s="120">
        <v>0.68237393115302925</v>
      </c>
      <c r="K594" s="100">
        <v>0.25832846768450457</v>
      </c>
      <c r="L594" s="101"/>
      <c r="M594" s="102">
        <v>593</v>
      </c>
      <c r="N594" s="123">
        <v>0.25091340508887527</v>
      </c>
      <c r="O594" s="123">
        <v>-0.34898178965923354</v>
      </c>
      <c r="P594" s="123">
        <v>-0.56406419108143224</v>
      </c>
      <c r="Q594" s="123">
        <v>0.30923968095306592</v>
      </c>
      <c r="R594" s="123">
        <v>2.5362516908082804</v>
      </c>
      <c r="S594" s="123">
        <v>1.4184719775374435</v>
      </c>
      <c r="T594" s="123">
        <v>-9.4737494139908188E-2</v>
      </c>
      <c r="U594" s="120">
        <v>0.89542096098903745</v>
      </c>
      <c r="V594" s="120">
        <v>0.47434748125780268</v>
      </c>
      <c r="W594" s="94">
        <v>-0.64850723114293984</v>
      </c>
      <c r="X594" s="56"/>
      <c r="Y594" s="95">
        <v>593</v>
      </c>
      <c r="Z594" s="120">
        <f>(幕後結果!$AB$2+幕後結果!$AB$4*幕後結果_最佳化!$N1595)*12/3</f>
        <v>0.26323131273520922</v>
      </c>
      <c r="AA594" s="120">
        <f>(幕後結果!$AC$2+幕後結果!$AC$4*幕後結果_最佳化!$O1595)*12/3</f>
        <v>1.2263110452617985</v>
      </c>
      <c r="AB594" s="120">
        <f>(幕後結果!$AD$2+幕後結果!$AD$4*幕後結果_最佳化!$P1595)*12/3</f>
        <v>-1.2648528619751831</v>
      </c>
      <c r="AC594" s="120">
        <f>(幕後結果!$AE$2+幕後結果!$AE$4*幕後結果_最佳化!$Q1595)*12/3</f>
        <v>0.82687598815249164</v>
      </c>
      <c r="AD594" s="120">
        <f>(幕後結果!$AF$2+幕後結果!$AF$4*幕後結果_最佳化!$R1595)*12/3</f>
        <v>1.1011585128154249</v>
      </c>
      <c r="AE594" s="120">
        <f>(幕後結果!$AG$2+幕後結果!$AG$4*幕後結果_最佳化!$S1595)*12/3</f>
        <v>1.0949206890823671</v>
      </c>
      <c r="AF594" s="120">
        <f>(幕後結果!$AH$2+幕後結果!$AH$4*幕後結果_最佳化!$T1595)*12/3</f>
        <v>0.95307442480789162</v>
      </c>
      <c r="AG594" s="120">
        <f>(幕後結果!$AI$2+幕後結果!$AI$4*幕後結果_最佳化!$U1595)*12/3</f>
        <v>0.42816910995053403</v>
      </c>
      <c r="AH594" s="120">
        <f>(幕後結果!$AJ$2+幕後結果!$AJ$4*幕後結果_最佳化!$V1595)*12/3</f>
        <v>0.31814463244252811</v>
      </c>
      <c r="AI594" s="96">
        <f>(幕後結果!$AK$2+幕後結果!$AK$4*幕後結果_最佳化!$W1595)*12/3</f>
        <v>0.97134549946896998</v>
      </c>
      <c r="AJ594" s="56"/>
      <c r="AK594" s="56"/>
      <c r="AL594" s="56"/>
      <c r="AM594" s="104">
        <v>593</v>
      </c>
      <c r="AN594" s="124">
        <f t="shared" si="118"/>
        <v>7.7860868929788316E-2</v>
      </c>
      <c r="AO594" s="124">
        <f t="shared" si="119"/>
        <v>0.14246412229217414</v>
      </c>
      <c r="AP594" s="124">
        <f t="shared" si="120"/>
        <v>0.12056423984722224</v>
      </c>
      <c r="AQ594" s="124">
        <f t="shared" si="121"/>
        <v>1.8132004355143387E-2</v>
      </c>
      <c r="AR594" s="124">
        <f t="shared" si="122"/>
        <v>0.15823978268228231</v>
      </c>
      <c r="AS594" s="124">
        <f t="shared" si="123"/>
        <v>2.2705055776609275E-2</v>
      </c>
      <c r="AT594" s="124">
        <f t="shared" si="124"/>
        <v>9.7333150499308255E-2</v>
      </c>
      <c r="AU594" s="124">
        <f t="shared" si="125"/>
        <v>6.4378814193520761E-2</v>
      </c>
      <c r="AV594" s="124">
        <f t="shared" si="126"/>
        <v>0.14462831275361135</v>
      </c>
      <c r="AW594" s="124">
        <f t="shared" si="127"/>
        <v>0.15369364867034008</v>
      </c>
      <c r="AX594" s="124">
        <f t="shared" si="128"/>
        <v>1</v>
      </c>
      <c r="AY594" s="124">
        <f>SUMPRODUCT(AN594:AW594,幕後結果_最佳化!$Z$1005:$AI$1005)</f>
        <v>-0.11817450341232484</v>
      </c>
      <c r="AZ594" s="124">
        <f>(SUMPRODUCT(AN594:AW594,MMULT(AN594:AW594,幕後結果!$AB$9:$AK$18)))*252</f>
        <v>7.0718572477597205E-2</v>
      </c>
      <c r="BA594" s="124">
        <f t="shared" si="129"/>
        <v>0.26592963820829979</v>
      </c>
      <c r="BB594" s="119">
        <f t="shared" si="130"/>
        <v>-0.60570346538867903</v>
      </c>
      <c r="BC594" s="56"/>
      <c r="BD594" s="56"/>
    </row>
    <row r="595" spans="1:56">
      <c r="A595" s="91">
        <v>594</v>
      </c>
      <c r="B595" s="120">
        <v>0.76085988326828513</v>
      </c>
      <c r="C595" s="120">
        <v>0.22802350950569217</v>
      </c>
      <c r="D595" s="120">
        <v>0.75563616839345071</v>
      </c>
      <c r="E595" s="120">
        <v>0.60030789111350735</v>
      </c>
      <c r="F595" s="120">
        <v>0.89247474818160444</v>
      </c>
      <c r="G595" s="120">
        <v>0.20088892678233083</v>
      </c>
      <c r="H595" s="120">
        <v>0.44056678884668443</v>
      </c>
      <c r="I595" s="120">
        <v>0.66729839731366236</v>
      </c>
      <c r="J595" s="120">
        <v>0.18444558426062607</v>
      </c>
      <c r="K595" s="100">
        <v>0.79064144049463092</v>
      </c>
      <c r="L595" s="101"/>
      <c r="M595" s="102">
        <v>594</v>
      </c>
      <c r="N595" s="123">
        <v>0.70907129761184973</v>
      </c>
      <c r="O595" s="123">
        <v>-0.74537174658932326</v>
      </c>
      <c r="P595" s="123">
        <v>0.6923339040332781</v>
      </c>
      <c r="Q595" s="123">
        <v>0.25414412185755259</v>
      </c>
      <c r="R595" s="123">
        <v>1.2397969581013955</v>
      </c>
      <c r="S595" s="123">
        <v>-0.83845029288188477</v>
      </c>
      <c r="T595" s="123">
        <v>-0.14953235888689845</v>
      </c>
      <c r="U595" s="120">
        <v>0.43246538470784429</v>
      </c>
      <c r="V595" s="120">
        <v>-0.89855231361937449</v>
      </c>
      <c r="W595" s="94">
        <v>0.80864891702788688</v>
      </c>
      <c r="X595" s="56"/>
      <c r="Y595" s="95">
        <v>594</v>
      </c>
      <c r="Z595" s="120">
        <f>(幕後結果!$AB$2+幕後結果!$AB$4*幕後結果_最佳化!$N1596)*12/3</f>
        <v>0.83205742603387411</v>
      </c>
      <c r="AA595" s="120">
        <f>(幕後結果!$AC$2+幕後結果!$AC$4*幕後結果_最佳化!$O1596)*12/3</f>
        <v>1.1188762405584536</v>
      </c>
      <c r="AB595" s="120">
        <f>(幕後結果!$AD$2+幕後結果!$AD$4*幕後結果_最佳化!$P1596)*12/3</f>
        <v>0.38244231319600086</v>
      </c>
      <c r="AC595" s="120">
        <f>(幕後結果!$AE$2+幕後結果!$AE$4*幕後結果_最佳化!$Q1596)*12/3</f>
        <v>0.88177846210049216</v>
      </c>
      <c r="AD595" s="120">
        <f>(幕後結果!$AF$2+幕後結果!$AF$4*幕後結果_最佳化!$R1596)*12/3</f>
        <v>0.29813276099620084</v>
      </c>
      <c r="AE595" s="120">
        <f>(幕後結果!$AG$2+幕後結果!$AG$4*幕後結果_最佳化!$S1596)*12/3</f>
        <v>-1.1712124921726033</v>
      </c>
      <c r="AF595" s="120">
        <f>(幕後結果!$AH$2+幕後結果!$AH$4*幕後結果_最佳化!$T1596)*12/3</f>
        <v>0.44441896790799112</v>
      </c>
      <c r="AG595" s="120">
        <f>(幕後結果!$AI$2+幕後結果!$AI$4*幕後結果_最佳化!$U1596)*12/3</f>
        <v>-5.7534027475835192E-2</v>
      </c>
      <c r="AH595" s="120">
        <f>(幕後結果!$AJ$2+幕後結果!$AJ$4*幕後結果_最佳化!$V1596)*12/3</f>
        <v>-1.9648270974644824</v>
      </c>
      <c r="AI595" s="96">
        <f>(幕後結果!$AK$2+幕後結果!$AK$4*幕後結果_最佳化!$W1596)*12/3</f>
        <v>1.3621055908157296</v>
      </c>
      <c r="AJ595" s="56"/>
      <c r="AK595" s="56"/>
      <c r="AL595" s="56"/>
      <c r="AM595" s="104">
        <v>594</v>
      </c>
      <c r="AN595" s="124">
        <f t="shared" si="118"/>
        <v>1.7213112685811934E-2</v>
      </c>
      <c r="AO595" s="124">
        <f t="shared" si="119"/>
        <v>0.13312739545499036</v>
      </c>
      <c r="AP595" s="124">
        <f t="shared" si="120"/>
        <v>7.6723223039263252E-2</v>
      </c>
      <c r="AQ595" s="124">
        <f t="shared" si="121"/>
        <v>0.22072061256542713</v>
      </c>
      <c r="AR595" s="124">
        <f t="shared" si="122"/>
        <v>8.5234168353279044E-2</v>
      </c>
      <c r="AS595" s="124">
        <f t="shared" si="123"/>
        <v>0.12655383294415018</v>
      </c>
      <c r="AT595" s="124">
        <f t="shared" si="124"/>
        <v>1.3820254863131645E-2</v>
      </c>
      <c r="AU595" s="124">
        <f t="shared" si="125"/>
        <v>0.11685820885685265</v>
      </c>
      <c r="AV595" s="124">
        <f t="shared" si="126"/>
        <v>0.10050787529328845</v>
      </c>
      <c r="AW595" s="124">
        <f t="shared" si="127"/>
        <v>0.10924131594380536</v>
      </c>
      <c r="AX595" s="124">
        <f t="shared" si="128"/>
        <v>0.99999999999999989</v>
      </c>
      <c r="AY595" s="124">
        <f>SUMPRODUCT(AN595:AW595,幕後結果_最佳化!$Z$1005:$AI$1005)</f>
        <v>-6.4582893778303743E-2</v>
      </c>
      <c r="AZ595" s="124">
        <f>(SUMPRODUCT(AN595:AW595,MMULT(AN595:AW595,幕後結果!$AB$9:$AK$18)))*252</f>
        <v>5.6124608559999525E-2</v>
      </c>
      <c r="BA595" s="124">
        <f t="shared" si="129"/>
        <v>0.23690632866177197</v>
      </c>
      <c r="BB595" s="119">
        <f t="shared" si="130"/>
        <v>-0.4536936365754739</v>
      </c>
      <c r="BC595" s="56"/>
      <c r="BD595" s="56"/>
    </row>
    <row r="596" spans="1:56">
      <c r="A596" s="91">
        <v>595</v>
      </c>
      <c r="B596" s="120">
        <v>0.40722153459117449</v>
      </c>
      <c r="C596" s="120">
        <v>0.7277864685782538</v>
      </c>
      <c r="D596" s="120">
        <v>0.94565837226190586</v>
      </c>
      <c r="E596" s="120">
        <v>0.86233404880670328</v>
      </c>
      <c r="F596" s="120">
        <v>0.86407974064717852</v>
      </c>
      <c r="G596" s="120">
        <v>0.78664508308607406</v>
      </c>
      <c r="H596" s="120">
        <v>0.92327897049655805</v>
      </c>
      <c r="I596" s="120">
        <v>0.31269878378823912</v>
      </c>
      <c r="J596" s="120">
        <v>0.50905917616779783</v>
      </c>
      <c r="K596" s="100">
        <v>0.66421765035008518</v>
      </c>
      <c r="L596" s="101"/>
      <c r="M596" s="102">
        <v>595</v>
      </c>
      <c r="N596" s="123">
        <v>-0.23469809143324474</v>
      </c>
      <c r="O596" s="123">
        <v>0.60613206067444914</v>
      </c>
      <c r="P596" s="123">
        <v>1.6041397329059437</v>
      </c>
      <c r="Q596" s="123">
        <v>1.0908658804438367</v>
      </c>
      <c r="R596" s="123">
        <v>1.0988339089736079</v>
      </c>
      <c r="S596" s="123">
        <v>0.7948344066256956</v>
      </c>
      <c r="T596" s="123">
        <v>1.4274783578090913</v>
      </c>
      <c r="U596" s="120">
        <v>-0.48821499054069822</v>
      </c>
      <c r="V596" s="120">
        <v>2.2709939051761413E-2</v>
      </c>
      <c r="W596" s="94">
        <v>0.42400152749207598</v>
      </c>
      <c r="X596" s="56"/>
      <c r="Y596" s="95">
        <v>595</v>
      </c>
      <c r="Z596" s="120">
        <f>(幕後結果!$AB$2+幕後結果!$AB$4*幕後結果_最佳化!$N1597)*12/3</f>
        <v>-0.33967983350456449</v>
      </c>
      <c r="AA596" s="120">
        <f>(幕後結果!$AC$2+幕後結果!$AC$4*幕後結果_最佳化!$O1597)*12/3</f>
        <v>1.8926704395390723</v>
      </c>
      <c r="AB596" s="120">
        <f>(幕後結果!$AD$2+幕後結果!$AD$4*幕後結果_最佳化!$P1597)*12/3</f>
        <v>0.87138297312559987</v>
      </c>
      <c r="AC596" s="120">
        <f>(幕後結果!$AE$2+幕後結果!$AE$4*幕後結果_最佳化!$Q1597)*12/3</f>
        <v>1.28951198251511</v>
      </c>
      <c r="AD596" s="120">
        <f>(幕後結果!$AF$2+幕後結果!$AF$4*幕後結果_最佳化!$R1597)*12/3</f>
        <v>0.43283876118719183</v>
      </c>
      <c r="AE596" s="120">
        <f>(幕後結果!$AG$2+幕後結果!$AG$4*幕後結果_最佳化!$S1597)*12/3</f>
        <v>0.38808235535997726</v>
      </c>
      <c r="AF596" s="120">
        <f>(幕後結果!$AH$2+幕後結果!$AH$4*幕後結果_最佳化!$T1597)*12/3</f>
        <v>2.431589917296836</v>
      </c>
      <c r="AG596" s="120">
        <f>(幕後結果!$AI$2+幕後結果!$AI$4*幕後結果_最佳化!$U1597)*12/3</f>
        <v>-0.19728392773647915</v>
      </c>
      <c r="AH596" s="120">
        <f>(幕後結果!$AJ$2+幕後結果!$AJ$4*幕後結果_最佳化!$V1597)*12/3</f>
        <v>-0.60341910369138607</v>
      </c>
      <c r="AI596" s="96">
        <f>(幕後結果!$AK$2+幕後結果!$AK$4*幕後結果_最佳化!$W1597)*12/3</f>
        <v>1.3403526207269199</v>
      </c>
      <c r="AJ596" s="56"/>
      <c r="AK596" s="56"/>
      <c r="AL596" s="56"/>
      <c r="AM596" s="104">
        <v>595</v>
      </c>
      <c r="AN596" s="124">
        <f t="shared" si="118"/>
        <v>5.5170594856200073E-2</v>
      </c>
      <c r="AO596" s="124">
        <f t="shared" si="119"/>
        <v>0.22203893551201542</v>
      </c>
      <c r="AP596" s="124">
        <f t="shared" si="120"/>
        <v>0.11856908539630202</v>
      </c>
      <c r="AQ596" s="124">
        <f t="shared" si="121"/>
        <v>9.60037836118601E-2</v>
      </c>
      <c r="AR596" s="124">
        <f t="shared" si="122"/>
        <v>7.3381469466874447E-2</v>
      </c>
      <c r="AS596" s="124">
        <f t="shared" si="123"/>
        <v>7.059408436674279E-2</v>
      </c>
      <c r="AT596" s="124">
        <f t="shared" si="124"/>
        <v>0.2601127900619466</v>
      </c>
      <c r="AU596" s="124">
        <f t="shared" si="125"/>
        <v>2.7007436905264019E-2</v>
      </c>
      <c r="AV596" s="124">
        <f t="shared" si="126"/>
        <v>4.7258879987424576E-2</v>
      </c>
      <c r="AW596" s="124">
        <f t="shared" si="127"/>
        <v>2.9862939835369851E-2</v>
      </c>
      <c r="AX596" s="124">
        <f t="shared" si="128"/>
        <v>0.99999999999999967</v>
      </c>
      <c r="AY596" s="124">
        <f>SUMPRODUCT(AN596:AW596,幕後結果_最佳化!$Z$1005:$AI$1005)</f>
        <v>0.18540227621410763</v>
      </c>
      <c r="AZ596" s="124">
        <f>(SUMPRODUCT(AN596:AW596,MMULT(AN596:AW596,幕後結果!$AB$9:$AK$18)))*252</f>
        <v>8.9702409373595304E-2</v>
      </c>
      <c r="BA596" s="124">
        <f t="shared" si="129"/>
        <v>0.29950360494257044</v>
      </c>
      <c r="BB596" s="119">
        <f t="shared" si="130"/>
        <v>0.47579486143892097</v>
      </c>
      <c r="BC596" s="56"/>
      <c r="BD596" s="56"/>
    </row>
    <row r="597" spans="1:56">
      <c r="A597" s="91">
        <v>596</v>
      </c>
      <c r="B597" s="120">
        <v>0.97009064960447655</v>
      </c>
      <c r="C597" s="120">
        <v>1.0120694035176347E-2</v>
      </c>
      <c r="D597" s="120">
        <v>0.12422536196090928</v>
      </c>
      <c r="E597" s="120">
        <v>0.9657165327612649</v>
      </c>
      <c r="F597" s="120">
        <v>0.62254877689118326</v>
      </c>
      <c r="G597" s="120">
        <v>0.19955485206621559</v>
      </c>
      <c r="H597" s="120">
        <v>0.74364151969543824</v>
      </c>
      <c r="I597" s="120">
        <v>0.11729143168783196</v>
      </c>
      <c r="J597" s="120">
        <v>0.5909305979391124</v>
      </c>
      <c r="K597" s="100">
        <v>0.53760726002319004</v>
      </c>
      <c r="L597" s="101"/>
      <c r="M597" s="102">
        <v>596</v>
      </c>
      <c r="N597" s="123">
        <v>1.8821275409716787</v>
      </c>
      <c r="O597" s="123">
        <v>-2.3218430532826186</v>
      </c>
      <c r="P597" s="123">
        <v>-1.1541206121450542</v>
      </c>
      <c r="Q597" s="123">
        <v>1.8212626935992557</v>
      </c>
      <c r="R597" s="123">
        <v>0.31218169038238264</v>
      </c>
      <c r="S597" s="123">
        <v>-0.84321232937745016</v>
      </c>
      <c r="T597" s="123">
        <v>0.65461298664621792</v>
      </c>
      <c r="U597" s="120">
        <v>-1.1886361822677021</v>
      </c>
      <c r="V597" s="120">
        <v>0.22993947153414426</v>
      </c>
      <c r="W597" s="94">
        <v>9.4407472712969759E-2</v>
      </c>
      <c r="X597" s="56"/>
      <c r="Y597" s="95">
        <v>596</v>
      </c>
      <c r="Z597" s="120">
        <f>(幕後結果!$AB$2+幕後結果!$AB$4*幕後結果_最佳化!$N1598)*12/3</f>
        <v>2.2884658705476704</v>
      </c>
      <c r="AA597" s="120">
        <f>(幕後結果!$AC$2+幕後結果!$AC$4*幕後結果_最佳化!$O1598)*12/3</f>
        <v>0.26385257984375388</v>
      </c>
      <c r="AB597" s="120">
        <f>(幕後結果!$AD$2+幕後結果!$AD$4*幕後結果_最佳化!$P1598)*12/3</f>
        <v>-0.92847684671389941</v>
      </c>
      <c r="AC597" s="120">
        <f>(幕後結果!$AE$2+幕後結果!$AE$4*幕後結果_最佳化!$Q1598)*12/3</f>
        <v>2.667423846913358</v>
      </c>
      <c r="AD597" s="120">
        <f>(幕後結果!$AF$2+幕後結果!$AF$4*幕後結果_最佳化!$R1598)*12/3</f>
        <v>-1.8672669766040761E-2</v>
      </c>
      <c r="AE597" s="120">
        <f>(幕後結果!$AG$2+幕後結果!$AG$4*幕後結果_最佳化!$S1598)*12/3</f>
        <v>-1.5358689611223475</v>
      </c>
      <c r="AF597" s="120">
        <f>(幕後結果!$AH$2+幕後結果!$AH$4*幕後結果_最佳化!$T1598)*12/3</f>
        <v>1.3681451680438628</v>
      </c>
      <c r="AG597" s="120">
        <f>(幕後結果!$AI$2+幕後結果!$AI$4*幕後結果_最佳化!$U1598)*12/3</f>
        <v>-0.76554122001609459</v>
      </c>
      <c r="AH597" s="120">
        <f>(幕後結果!$AJ$2+幕後結果!$AJ$4*幕後結果_最佳化!$V1598)*12/3</f>
        <v>-0.66037520666944782</v>
      </c>
      <c r="AI597" s="96">
        <f>(幕後結果!$AK$2+幕後結果!$AK$4*幕後結果_最佳化!$W1598)*12/3</f>
        <v>0.32238194359164585</v>
      </c>
      <c r="AJ597" s="56"/>
      <c r="AK597" s="56"/>
      <c r="AL597" s="56"/>
      <c r="AM597" s="104">
        <v>596</v>
      </c>
      <c r="AN597" s="124">
        <f t="shared" si="118"/>
        <v>0.23949852325904888</v>
      </c>
      <c r="AO597" s="124">
        <f t="shared" si="119"/>
        <v>0.11384669829989072</v>
      </c>
      <c r="AP597" s="124">
        <f t="shared" si="120"/>
        <v>2.0786021896232559E-2</v>
      </c>
      <c r="AQ597" s="124">
        <f t="shared" si="121"/>
        <v>0.18642859593850833</v>
      </c>
      <c r="AR597" s="124">
        <f t="shared" si="122"/>
        <v>0.15670298419518405</v>
      </c>
      <c r="AS597" s="124">
        <f t="shared" si="123"/>
        <v>2.0654380983120092E-2</v>
      </c>
      <c r="AT597" s="124">
        <f t="shared" si="124"/>
        <v>3.9746713483474284E-2</v>
      </c>
      <c r="AU597" s="124">
        <f t="shared" si="125"/>
        <v>1.4698404133093168E-2</v>
      </c>
      <c r="AV597" s="124">
        <f t="shared" si="126"/>
        <v>0.1178653510799445</v>
      </c>
      <c r="AW597" s="124">
        <f t="shared" si="127"/>
        <v>8.9772326731503468E-2</v>
      </c>
      <c r="AX597" s="124">
        <f t="shared" si="128"/>
        <v>1</v>
      </c>
      <c r="AY597" s="124">
        <f>SUMPRODUCT(AN597:AW597,幕後結果_最佳化!$Z$1005:$AI$1005)</f>
        <v>-2.3080478831619622E-2</v>
      </c>
      <c r="AZ597" s="124">
        <f>(SUMPRODUCT(AN597:AW597,MMULT(AN597:AW597,幕後結果!$AB$9:$AK$18)))*252</f>
        <v>7.3240009262956568E-2</v>
      </c>
      <c r="BA597" s="124">
        <f t="shared" si="129"/>
        <v>0.27062891431433667</v>
      </c>
      <c r="BB597" s="119">
        <f t="shared" si="130"/>
        <v>-0.24380424759411701</v>
      </c>
      <c r="BC597" s="56"/>
      <c r="BD597" s="56"/>
    </row>
    <row r="598" spans="1:56">
      <c r="A598" s="91">
        <v>597</v>
      </c>
      <c r="B598" s="120">
        <v>0.24157093335491697</v>
      </c>
      <c r="C598" s="120">
        <v>0.24412055051888593</v>
      </c>
      <c r="D598" s="120">
        <v>0.73668594529716014</v>
      </c>
      <c r="E598" s="120">
        <v>2.8723680423759834E-2</v>
      </c>
      <c r="F598" s="120">
        <v>0.32286219526660065</v>
      </c>
      <c r="G598" s="120">
        <v>0.70841324891787716</v>
      </c>
      <c r="H598" s="120">
        <v>0.84322554152823526</v>
      </c>
      <c r="I598" s="120">
        <v>0.79894345585879911</v>
      </c>
      <c r="J598" s="120">
        <v>0.38735680567535202</v>
      </c>
      <c r="K598" s="100">
        <v>0.75646461810772925</v>
      </c>
      <c r="L598" s="101"/>
      <c r="M598" s="102">
        <v>597</v>
      </c>
      <c r="N598" s="123">
        <v>-0.70125824498268363</v>
      </c>
      <c r="O598" s="123">
        <v>-0.69310907808926325</v>
      </c>
      <c r="P598" s="123">
        <v>0.63316161487656275</v>
      </c>
      <c r="Q598" s="123">
        <v>-1.8998914914977811</v>
      </c>
      <c r="R598" s="123">
        <v>-0.45971000030370529</v>
      </c>
      <c r="S598" s="123">
        <v>0.54875513669537701</v>
      </c>
      <c r="T598" s="123">
        <v>1.0078032675507034</v>
      </c>
      <c r="U598" s="120">
        <v>0.83785332010118885</v>
      </c>
      <c r="V598" s="120">
        <v>-0.28621479684447593</v>
      </c>
      <c r="W598" s="94">
        <v>0.69497532735296585</v>
      </c>
      <c r="X598" s="56"/>
      <c r="Y598" s="95">
        <v>597</v>
      </c>
      <c r="Z598" s="120">
        <f>(幕後結果!$AB$2+幕後結果!$AB$4*幕後結果_最佳化!$N1599)*12/3</f>
        <v>-0.91893777731538184</v>
      </c>
      <c r="AA598" s="120">
        <f>(幕後結果!$AC$2+幕後結果!$AC$4*幕後結果_最佳化!$O1599)*12/3</f>
        <v>0.24342064910709649</v>
      </c>
      <c r="AB598" s="120">
        <f>(幕後結果!$AD$2+幕後結果!$AD$4*幕後結果_最佳化!$P1599)*12/3</f>
        <v>-1.1877981895241252</v>
      </c>
      <c r="AC598" s="120">
        <f>(幕後結果!$AE$2+幕後結果!$AE$4*幕後結果_最佳化!$Q1599)*12/3</f>
        <v>-1.4184491910756478</v>
      </c>
      <c r="AD598" s="120">
        <f>(幕後結果!$AF$2+幕後結果!$AF$4*幕後結果_最佳化!$R1599)*12/3</f>
        <v>-1.2886666557536399</v>
      </c>
      <c r="AE598" s="120">
        <f>(幕後結果!$AG$2+幕後結果!$AG$4*幕後結果_最佳化!$S1599)*12/3</f>
        <v>-0.51531032817827038</v>
      </c>
      <c r="AF598" s="120">
        <f>(幕後結果!$AH$2+幕後結果!$AH$4*幕後結果_最佳化!$T1599)*12/3</f>
        <v>0.54364971297200082</v>
      </c>
      <c r="AG598" s="120">
        <f>(幕後結果!$AI$2+幕後結果!$AI$4*幕後結果_最佳化!$U1599)*12/3</f>
        <v>-0.25243013065994796</v>
      </c>
      <c r="AH598" s="120">
        <f>(幕後結果!$AJ$2+幕後結果!$AJ$4*幕後結果_最佳化!$V1599)*12/3</f>
        <v>-1.9305228029190913</v>
      </c>
      <c r="AI598" s="96">
        <f>(幕後結果!$AK$2+幕後結果!$AK$4*幕後結果_最佳化!$W1599)*12/3</f>
        <v>0.98906967810940216</v>
      </c>
      <c r="AJ598" s="56"/>
      <c r="AK598" s="56"/>
      <c r="AL598" s="56"/>
      <c r="AM598" s="104">
        <v>597</v>
      </c>
      <c r="AN598" s="124">
        <f t="shared" si="118"/>
        <v>0.1675064942422094</v>
      </c>
      <c r="AO598" s="124">
        <f t="shared" si="119"/>
        <v>7.9601715334439188E-2</v>
      </c>
      <c r="AP598" s="124">
        <f t="shared" si="120"/>
        <v>8.8488863112051189E-2</v>
      </c>
      <c r="AQ598" s="124">
        <f t="shared" si="121"/>
        <v>0.14444469823527159</v>
      </c>
      <c r="AR598" s="124">
        <f t="shared" si="122"/>
        <v>3.4793163928238343E-3</v>
      </c>
      <c r="AS598" s="124">
        <f t="shared" si="123"/>
        <v>7.656138357096158E-2</v>
      </c>
      <c r="AT598" s="124">
        <f t="shared" si="124"/>
        <v>0.12820743541670215</v>
      </c>
      <c r="AU598" s="124">
        <f t="shared" si="125"/>
        <v>1.6459022611775162E-2</v>
      </c>
      <c r="AV598" s="124">
        <f t="shared" si="126"/>
        <v>0.15658453339328196</v>
      </c>
      <c r="AW598" s="124">
        <f t="shared" si="127"/>
        <v>0.13866653769048407</v>
      </c>
      <c r="AX598" s="124">
        <f t="shared" si="128"/>
        <v>1</v>
      </c>
      <c r="AY598" s="124">
        <f>SUMPRODUCT(AN598:AW598,幕後結果_最佳化!$Z$1005:$AI$1005)</f>
        <v>-0.10954537722959264</v>
      </c>
      <c r="AZ598" s="124">
        <f>(SUMPRODUCT(AN598:AW598,MMULT(AN598:AW598,幕後結果!$AB$9:$AK$18)))*252</f>
        <v>8.2534927010080666E-2</v>
      </c>
      <c r="BA598" s="124">
        <f t="shared" si="129"/>
        <v>0.2872889260136573</v>
      </c>
      <c r="BB598" s="119">
        <f t="shared" si="130"/>
        <v>-0.5306343664020855</v>
      </c>
      <c r="BC598" s="56"/>
      <c r="BD598" s="56"/>
    </row>
    <row r="599" spans="1:56">
      <c r="A599" s="91">
        <v>598</v>
      </c>
      <c r="B599" s="120">
        <v>0.15349274019124937</v>
      </c>
      <c r="C599" s="120">
        <v>0.95478632712047284</v>
      </c>
      <c r="D599" s="120">
        <v>0.24895032408008677</v>
      </c>
      <c r="E599" s="120">
        <v>0.78691226740629672</v>
      </c>
      <c r="F599" s="120">
        <v>0.20880444287478794</v>
      </c>
      <c r="G599" s="120">
        <v>0.80563897397081141</v>
      </c>
      <c r="H599" s="120">
        <v>0.56223792334806388</v>
      </c>
      <c r="I599" s="120">
        <v>9.6365746739093039E-2</v>
      </c>
      <c r="J599" s="120">
        <v>0.76716094046237626</v>
      </c>
      <c r="K599" s="100">
        <v>0.64773686716265155</v>
      </c>
      <c r="L599" s="101"/>
      <c r="M599" s="102">
        <v>598</v>
      </c>
      <c r="N599" s="123">
        <v>-1.0215678505351153</v>
      </c>
      <c r="O599" s="123">
        <v>1.6931477576630163</v>
      </c>
      <c r="P599" s="123">
        <v>-0.67779662989652656</v>
      </c>
      <c r="Q599" s="123">
        <v>0.79575325713624989</v>
      </c>
      <c r="R599" s="123">
        <v>-0.81057655400276918</v>
      </c>
      <c r="S599" s="123">
        <v>0.86193724506665348</v>
      </c>
      <c r="T599" s="123">
        <v>0.15664561171842592</v>
      </c>
      <c r="U599" s="120">
        <v>-1.3025410534962016</v>
      </c>
      <c r="V599" s="120">
        <v>0.72952902622607407</v>
      </c>
      <c r="W599" s="94">
        <v>0.37921762337063497</v>
      </c>
      <c r="X599" s="56"/>
      <c r="Y599" s="95">
        <v>598</v>
      </c>
      <c r="Z599" s="120">
        <f>(幕後結果!$AB$2+幕後結果!$AB$4*幕後結果_最佳化!$N1600)*12/3</f>
        <v>-1.31661829521562</v>
      </c>
      <c r="AA599" s="120">
        <f>(幕後結果!$AC$2+幕後結果!$AC$4*幕後結果_最佳化!$O1600)*12/3</f>
        <v>2.496716309583447</v>
      </c>
      <c r="AB599" s="120">
        <f>(幕後結果!$AD$2+幕後結果!$AD$4*幕後結果_最佳化!$P1600)*12/3</f>
        <v>-1.9195974026181777</v>
      </c>
      <c r="AC599" s="120">
        <f>(幕後結果!$AE$2+幕後結果!$AE$4*幕後結果_最佳化!$Q1600)*12/3</f>
        <v>0.85649136330968556</v>
      </c>
      <c r="AD599" s="120">
        <f>(幕後結果!$AF$2+幕後結果!$AF$4*幕後結果_最佳化!$R1600)*12/3</f>
        <v>-0.73083601230403394</v>
      </c>
      <c r="AE599" s="120">
        <f>(幕後結果!$AG$2+幕後結果!$AG$4*幕後結果_最佳化!$S1600)*12/3</f>
        <v>-0.45041740018864124</v>
      </c>
      <c r="AF599" s="120">
        <f>(幕後結果!$AH$2+幕後結果!$AH$4*幕後結果_最佳化!$T1600)*12/3</f>
        <v>0.89671815040826874</v>
      </c>
      <c r="AG599" s="120">
        <f>(幕後結果!$AI$2+幕後結果!$AI$4*幕後結果_最佳化!$U1600)*12/3</f>
        <v>-0.67948076168683846</v>
      </c>
      <c r="AH599" s="120">
        <f>(幕後結果!$AJ$2+幕後結果!$AJ$4*幕後結果_最佳化!$V1600)*12/3</f>
        <v>-1.7650086341226789</v>
      </c>
      <c r="AI599" s="96">
        <f>(幕後結果!$AK$2+幕後結果!$AK$4*幕後結果_最佳化!$W1600)*12/3</f>
        <v>0.50509450322858196</v>
      </c>
      <c r="AJ599" s="56"/>
      <c r="AK599" s="56"/>
      <c r="AL599" s="56"/>
      <c r="AM599" s="104">
        <v>598</v>
      </c>
      <c r="AN599" s="124">
        <f t="shared" si="118"/>
        <v>3.9198753026669773E-2</v>
      </c>
      <c r="AO599" s="124">
        <f t="shared" si="119"/>
        <v>0.18811738774907411</v>
      </c>
      <c r="AP599" s="124">
        <f t="shared" si="120"/>
        <v>8.5004496183558972E-2</v>
      </c>
      <c r="AQ599" s="124">
        <f t="shared" si="121"/>
        <v>3.2088148600304151E-2</v>
      </c>
      <c r="AR599" s="124">
        <f t="shared" si="122"/>
        <v>0.15299336872866856</v>
      </c>
      <c r="AS599" s="124">
        <f t="shared" si="123"/>
        <v>9.9479232190094233E-2</v>
      </c>
      <c r="AT599" s="124">
        <f t="shared" si="124"/>
        <v>8.1697673551583139E-2</v>
      </c>
      <c r="AU599" s="124">
        <f t="shared" si="125"/>
        <v>0.15797851575133445</v>
      </c>
      <c r="AV599" s="124">
        <f t="shared" si="126"/>
        <v>0.13191625283739741</v>
      </c>
      <c r="AW599" s="124">
        <f t="shared" si="127"/>
        <v>3.1526171381315173E-2</v>
      </c>
      <c r="AX599" s="124">
        <f t="shared" si="128"/>
        <v>0.99999999999999989</v>
      </c>
      <c r="AY599" s="124">
        <f>SUMPRODUCT(AN599:AW599,幕後結果_最佳化!$Z$1005:$AI$1005)</f>
        <v>-0.17442901750145706</v>
      </c>
      <c r="AZ599" s="124">
        <f>(SUMPRODUCT(AN599:AW599,MMULT(AN599:AW599,幕後結果!$AB$9:$AK$18)))*252</f>
        <v>6.5415119681289394E-2</v>
      </c>
      <c r="BA599" s="124">
        <f t="shared" si="129"/>
        <v>0.25576379665873233</v>
      </c>
      <c r="BB599" s="119">
        <f t="shared" si="130"/>
        <v>-0.84972549023989075</v>
      </c>
      <c r="BC599" s="56"/>
      <c r="BD599" s="56"/>
    </row>
    <row r="600" spans="1:56">
      <c r="A600" s="91">
        <v>599</v>
      </c>
      <c r="B600" s="120">
        <v>6.6236081023547611E-2</v>
      </c>
      <c r="C600" s="120">
        <v>0.39889153907814978</v>
      </c>
      <c r="D600" s="120">
        <v>8.2852002484073761E-2</v>
      </c>
      <c r="E600" s="120">
        <v>0.26781081962266828</v>
      </c>
      <c r="F600" s="120">
        <v>0.884753753838875</v>
      </c>
      <c r="G600" s="120">
        <v>0.74280266154406993</v>
      </c>
      <c r="H600" s="120">
        <v>0.42028260592027356</v>
      </c>
      <c r="I600" s="120">
        <v>0.81876477028786065</v>
      </c>
      <c r="J600" s="120">
        <v>0.42278087294962474</v>
      </c>
      <c r="K600" s="100">
        <v>0.55208487003351236</v>
      </c>
      <c r="L600" s="101"/>
      <c r="M600" s="102">
        <v>599</v>
      </c>
      <c r="N600" s="123">
        <v>-1.5044242582819582</v>
      </c>
      <c r="O600" s="123">
        <v>-0.25621726472505635</v>
      </c>
      <c r="P600" s="123">
        <v>-1.3861405023331281</v>
      </c>
      <c r="Q600" s="123">
        <v>-0.61944743662078983</v>
      </c>
      <c r="R600" s="123">
        <v>1.1990911824433259</v>
      </c>
      <c r="S600" s="123">
        <v>0.65201006892660307</v>
      </c>
      <c r="T600" s="123">
        <v>-0.20117055842994622</v>
      </c>
      <c r="U600" s="120">
        <v>0.91066775375218723</v>
      </c>
      <c r="V600" s="120">
        <v>-0.1947843865506026</v>
      </c>
      <c r="W600" s="94">
        <v>0.13093053403019639</v>
      </c>
      <c r="X600" s="56"/>
      <c r="Y600" s="95">
        <v>599</v>
      </c>
      <c r="Z600" s="120">
        <f>(幕後結果!$AB$2+幕後結果!$AB$4*幕後結果_最佳化!$N1601)*12/3</f>
        <v>-1.9161088598929903</v>
      </c>
      <c r="AA600" s="120">
        <f>(幕後結果!$AC$2+幕後結果!$AC$4*幕後結果_最佳化!$O1601)*12/3</f>
        <v>0.16531758721254208</v>
      </c>
      <c r="AB600" s="120">
        <f>(幕後結果!$AD$2+幕後結果!$AD$4*幕後結果_最佳化!$P1601)*12/3</f>
        <v>-3.9906318830574015</v>
      </c>
      <c r="AC600" s="120">
        <f>(幕後結果!$AE$2+幕後結果!$AE$4*幕後結果_最佳化!$Q1601)*12/3</f>
        <v>-0.4868574897937743</v>
      </c>
      <c r="AD600" s="120">
        <f>(幕後結果!$AF$2+幕後結果!$AF$4*幕後結果_最佳化!$R1601)*12/3</f>
        <v>-5.4458803490786745E-2</v>
      </c>
      <c r="AE600" s="120">
        <f>(幕後結果!$AG$2+幕後結果!$AG$4*幕後結果_最佳化!$S1601)*12/3</f>
        <v>-0.72614612583804183</v>
      </c>
      <c r="AF600" s="120">
        <f>(幕後結果!$AH$2+幕後結果!$AH$4*幕後結果_最佳化!$T1601)*12/3</f>
        <v>-0.25062949538137064</v>
      </c>
      <c r="AG600" s="120">
        <f>(幕後結果!$AI$2+幕後結果!$AI$4*幕後結果_最佳化!$U1601)*12/3</f>
        <v>0.15217151547364149</v>
      </c>
      <c r="AH600" s="120">
        <f>(幕後結果!$AJ$2+幕後結果!$AJ$4*幕後結果_最佳化!$V1601)*12/3</f>
        <v>-2.3158249771735617</v>
      </c>
      <c r="AI600" s="96">
        <f>(幕後結果!$AK$2+幕後結果!$AK$4*幕後結果_最佳化!$W1601)*12/3</f>
        <v>0.85376626071108852</v>
      </c>
      <c r="AJ600" s="56"/>
      <c r="AK600" s="56"/>
      <c r="AL600" s="56"/>
      <c r="AM600" s="104">
        <v>599</v>
      </c>
      <c r="AN600" s="124">
        <f t="shared" si="118"/>
        <v>0.15354493985582399</v>
      </c>
      <c r="AO600" s="124">
        <f t="shared" si="119"/>
        <v>9.9805098294888646E-4</v>
      </c>
      <c r="AP600" s="124">
        <f t="shared" si="120"/>
        <v>1.2246850723164242E-2</v>
      </c>
      <c r="AQ600" s="124">
        <f t="shared" si="121"/>
        <v>5.3288588735934478E-2</v>
      </c>
      <c r="AR600" s="124">
        <f t="shared" si="122"/>
        <v>0.15645885966695192</v>
      </c>
      <c r="AS600" s="124">
        <f t="shared" si="123"/>
        <v>1.7424605602039026E-2</v>
      </c>
      <c r="AT600" s="124">
        <f t="shared" si="124"/>
        <v>0.18195904941177279</v>
      </c>
      <c r="AU600" s="124">
        <f t="shared" si="125"/>
        <v>0.18429792440679471</v>
      </c>
      <c r="AV600" s="124">
        <f t="shared" si="126"/>
        <v>4.8499334714920767E-2</v>
      </c>
      <c r="AW600" s="124">
        <f t="shared" si="127"/>
        <v>0.19128179589964925</v>
      </c>
      <c r="AX600" s="124">
        <f t="shared" si="128"/>
        <v>1</v>
      </c>
      <c r="AY600" s="124">
        <f>SUMPRODUCT(AN600:AW600,幕後結果_最佳化!$Z$1005:$AI$1005)</f>
        <v>-2.2402790144617823E-2</v>
      </c>
      <c r="AZ600" s="124">
        <f>(SUMPRODUCT(AN600:AW600,MMULT(AN600:AW600,幕後結果!$AB$9:$AK$18)))*252</f>
        <v>4.1809339665020998E-2</v>
      </c>
      <c r="BA600" s="124">
        <f t="shared" si="129"/>
        <v>0.20447332262429982</v>
      </c>
      <c r="BB600" s="119">
        <f t="shared" si="130"/>
        <v>-0.31937070961870878</v>
      </c>
      <c r="BC600" s="56"/>
      <c r="BD600" s="56"/>
    </row>
    <row r="601" spans="1:56">
      <c r="A601" s="91">
        <v>600</v>
      </c>
      <c r="B601" s="120">
        <v>0.34029921589549694</v>
      </c>
      <c r="C601" s="120">
        <v>0.25951603849249283</v>
      </c>
      <c r="D601" s="120">
        <v>3.3284207325384951E-2</v>
      </c>
      <c r="E601" s="120">
        <v>0.49074446652221071</v>
      </c>
      <c r="F601" s="120">
        <v>0.60305430138514549</v>
      </c>
      <c r="G601" s="120">
        <v>0.73619159808519496</v>
      </c>
      <c r="H601" s="120">
        <v>0.91556874690470758</v>
      </c>
      <c r="I601" s="120">
        <v>0.5869346527232131</v>
      </c>
      <c r="J601" s="120">
        <v>0.62340309848161479</v>
      </c>
      <c r="K601" s="100">
        <v>5.7206119308409908E-2</v>
      </c>
      <c r="L601" s="101"/>
      <c r="M601" s="102">
        <v>600</v>
      </c>
      <c r="N601" s="123">
        <v>-0.41164665260370148</v>
      </c>
      <c r="O601" s="123">
        <v>-0.6448381490255306</v>
      </c>
      <c r="P601" s="123">
        <v>-1.8345768279724595</v>
      </c>
      <c r="Q601" s="123">
        <v>-2.3202263548014034E-2</v>
      </c>
      <c r="R601" s="123">
        <v>0.26126079588420953</v>
      </c>
      <c r="S601" s="123">
        <v>0.63164816850791072</v>
      </c>
      <c r="T601" s="123">
        <v>1.3758679928156756</v>
      </c>
      <c r="U601" s="120">
        <v>0.21966675932727994</v>
      </c>
      <c r="V601" s="120">
        <v>0.31443088353155763</v>
      </c>
      <c r="W601" s="94">
        <v>-1.5786679554226206</v>
      </c>
      <c r="X601" s="56"/>
      <c r="Y601" s="95">
        <v>600</v>
      </c>
      <c r="Z601" s="120">
        <f>(幕後結果!$AB$2+幕後結果!$AB$4*幕後結果_最佳化!$N1602)*12/3</f>
        <v>-0.55937038985427234</v>
      </c>
      <c r="AA601" s="120">
        <f>(幕後結果!$AC$2+幕後結果!$AC$4*幕後結果_最佳化!$O1602)*12/3</f>
        <v>0.48413060637704475</v>
      </c>
      <c r="AB601" s="120">
        <f>(幕後結果!$AD$2+幕後結果!$AD$4*幕後結果_最佳化!$P1602)*12/3</f>
        <v>-3.4349718287431852</v>
      </c>
      <c r="AC601" s="120">
        <f>(幕後結果!$AE$2+幕後結果!$AE$4*幕後結果_最佳化!$Q1602)*12/3</f>
        <v>0.37807284122706925</v>
      </c>
      <c r="AD601" s="120">
        <f>(幕後結果!$AF$2+幕後結果!$AF$4*幕後結果_最佳化!$R1602)*12/3</f>
        <v>-0.44236966130480065</v>
      </c>
      <c r="AE601" s="120">
        <f>(幕後結果!$AG$2+幕後結果!$AG$4*幕後結果_最佳化!$S1602)*12/3</f>
        <v>-0.68130006097648454</v>
      </c>
      <c r="AF601" s="120">
        <f>(幕後結果!$AH$2+幕後結果!$AH$4*幕後結果_最佳化!$T1602)*12/3</f>
        <v>1.3742527715813846</v>
      </c>
      <c r="AG601" s="120">
        <f>(幕後結果!$AI$2+幕後結果!$AI$4*幕後結果_最佳化!$U1602)*12/3</f>
        <v>-0.24568133300683728</v>
      </c>
      <c r="AH601" s="120">
        <f>(幕後結果!$AJ$2+幕後結果!$AJ$4*幕後結果_最佳化!$V1602)*12/3</f>
        <v>-1.524227204199363</v>
      </c>
      <c r="AI601" s="96">
        <f>(幕後結果!$AK$2+幕後結果!$AK$4*幕後結果_最佳化!$W1602)*12/3</f>
        <v>-0.10306237600281576</v>
      </c>
      <c r="AJ601" s="56"/>
      <c r="AK601" s="56"/>
      <c r="AL601" s="56"/>
      <c r="AM601" s="104">
        <v>600</v>
      </c>
      <c r="AN601" s="124">
        <f t="shared" si="118"/>
        <v>7.7893098165176963E-2</v>
      </c>
      <c r="AO601" s="124">
        <f t="shared" si="119"/>
        <v>5.0778788992315131E-2</v>
      </c>
      <c r="AP601" s="124">
        <f t="shared" si="120"/>
        <v>9.6889069769721448E-2</v>
      </c>
      <c r="AQ601" s="124">
        <f t="shared" si="121"/>
        <v>0.15446332839803428</v>
      </c>
      <c r="AR601" s="124">
        <f t="shared" si="122"/>
        <v>0.16082038530624834</v>
      </c>
      <c r="AS601" s="124">
        <f t="shared" si="123"/>
        <v>3.0581885106927373E-2</v>
      </c>
      <c r="AT601" s="124">
        <f t="shared" si="124"/>
        <v>2.8258071454259875E-2</v>
      </c>
      <c r="AU601" s="124">
        <f t="shared" si="125"/>
        <v>0.15958785183274782</v>
      </c>
      <c r="AV601" s="124">
        <f t="shared" si="126"/>
        <v>0.13550276851853116</v>
      </c>
      <c r="AW601" s="124">
        <f t="shared" si="127"/>
        <v>0.10522475245603775</v>
      </c>
      <c r="AX601" s="124">
        <f t="shared" si="128"/>
        <v>1</v>
      </c>
      <c r="AY601" s="124">
        <f>SUMPRODUCT(AN601:AW601,幕後結果_最佳化!$Z$1005:$AI$1005)</f>
        <v>-0.24575521816566748</v>
      </c>
      <c r="AZ601" s="124">
        <f>(SUMPRODUCT(AN601:AW601,MMULT(AN601:AW601,幕後結果!$AB$9:$AK$18)))*252</f>
        <v>5.427314199840156E-2</v>
      </c>
      <c r="BA601" s="124">
        <f t="shared" si="129"/>
        <v>0.23296596746821532</v>
      </c>
      <c r="BB601" s="119">
        <f t="shared" si="130"/>
        <v>-1.2390445750624504</v>
      </c>
      <c r="BC601" s="56"/>
      <c r="BD601" s="56"/>
    </row>
    <row r="602" spans="1:56">
      <c r="A602" s="91">
        <v>601</v>
      </c>
      <c r="B602" s="120">
        <v>0.79691603374485021</v>
      </c>
      <c r="C602" s="120">
        <v>0.10122546569840618</v>
      </c>
      <c r="D602" s="120">
        <v>0.66678433850923002</v>
      </c>
      <c r="E602" s="120">
        <v>0.52303824676154154</v>
      </c>
      <c r="F602" s="120">
        <v>0.32987878329640785</v>
      </c>
      <c r="G602" s="120">
        <v>0.48802446662335064</v>
      </c>
      <c r="H602" s="120">
        <v>0.67188318063662811</v>
      </c>
      <c r="I602" s="120">
        <v>0.27934225675859881</v>
      </c>
      <c r="J602" s="120">
        <v>0.39444723371251267</v>
      </c>
      <c r="K602" s="100">
        <v>0.21161745003327126</v>
      </c>
      <c r="L602" s="101"/>
      <c r="M602" s="102">
        <v>601</v>
      </c>
      <c r="N602" s="123">
        <v>0.83065610081057673</v>
      </c>
      <c r="O602" s="123">
        <v>-1.2745997913191314</v>
      </c>
      <c r="P602" s="123">
        <v>0.43105095199022864</v>
      </c>
      <c r="Q602" s="123">
        <v>5.7780455424823608E-2</v>
      </c>
      <c r="R602" s="123">
        <v>-0.44024790558866539</v>
      </c>
      <c r="S602" s="123">
        <v>-3.0022720187787639E-2</v>
      </c>
      <c r="T602" s="123">
        <v>0.44511916613456981</v>
      </c>
      <c r="U602" s="120">
        <v>-0.58479656620387499</v>
      </c>
      <c r="V602" s="120">
        <v>-0.26774648292416947</v>
      </c>
      <c r="W602" s="94">
        <v>-0.8008216559576552</v>
      </c>
      <c r="X602" s="56"/>
      <c r="Y602" s="95">
        <v>601</v>
      </c>
      <c r="Z602" s="120">
        <f>(幕後結果!$AB$2+幕後結果!$AB$4*幕後結果_最佳化!$N1603)*12/3</f>
        <v>0.98301108670064252</v>
      </c>
      <c r="AA602" s="120">
        <f>(幕後結果!$AC$2+幕後結果!$AC$4*幕後結果_最佳化!$O1603)*12/3</f>
        <v>0.65244715939044529</v>
      </c>
      <c r="AB602" s="120">
        <f>(幕後結果!$AD$2+幕後結果!$AD$4*幕後結果_最佳化!$P1603)*12/3</f>
        <v>2.2138749226455201E-2</v>
      </c>
      <c r="AC602" s="120">
        <f>(幕後結果!$AE$2+幕後結果!$AE$4*幕後結果_最佳化!$Q1603)*12/3</f>
        <v>0.75893257075816489</v>
      </c>
      <c r="AD602" s="120">
        <f>(幕後結果!$AF$2+幕後結果!$AF$4*幕後結果_最佳化!$R1603)*12/3</f>
        <v>-0.80916254232252183</v>
      </c>
      <c r="AE602" s="120">
        <f>(幕後結果!$AG$2+幕後結果!$AG$4*幕後結果_最佳化!$S1603)*12/3</f>
        <v>-0.74985735240784368</v>
      </c>
      <c r="AF602" s="120">
        <f>(幕後結果!$AH$2+幕後結果!$AH$4*幕後結果_最佳化!$T1603)*12/3</f>
        <v>0.81660494239812154</v>
      </c>
      <c r="AG602" s="120">
        <f>(幕後結果!$AI$2+幕後結果!$AI$4*幕後結果_最佳化!$U1603)*12/3</f>
        <v>-0.66291216743040393</v>
      </c>
      <c r="AH602" s="120">
        <f>(幕後結果!$AJ$2+幕後結果!$AJ$4*幕後結果_最佳化!$V1603)*12/3</f>
        <v>-1.484058501118205</v>
      </c>
      <c r="AI602" s="96">
        <f>(幕後結果!$AK$2+幕後結果!$AK$4*幕後結果_最佳化!$W1603)*12/3</f>
        <v>1.2695737107205951E-2</v>
      </c>
      <c r="AJ602" s="56"/>
      <c r="AK602" s="56"/>
      <c r="AL602" s="56"/>
      <c r="AM602" s="104">
        <v>601</v>
      </c>
      <c r="AN602" s="124">
        <f t="shared" si="118"/>
        <v>5.4798197873432306E-2</v>
      </c>
      <c r="AO602" s="124">
        <f t="shared" si="119"/>
        <v>4.0874677619207163E-2</v>
      </c>
      <c r="AP602" s="124">
        <f t="shared" si="120"/>
        <v>0.13793991173768211</v>
      </c>
      <c r="AQ602" s="124">
        <f t="shared" si="121"/>
        <v>0.14984329706418636</v>
      </c>
      <c r="AR602" s="124">
        <f t="shared" si="122"/>
        <v>2.6071772216772031E-2</v>
      </c>
      <c r="AS602" s="124">
        <f t="shared" si="123"/>
        <v>0.15904571730834166</v>
      </c>
      <c r="AT602" s="124">
        <f t="shared" si="124"/>
        <v>7.7829343859907876E-2</v>
      </c>
      <c r="AU602" s="124">
        <f t="shared" si="125"/>
        <v>7.885502022934486E-2</v>
      </c>
      <c r="AV602" s="124">
        <f t="shared" si="126"/>
        <v>0.14870626411972632</v>
      </c>
      <c r="AW602" s="124">
        <f t="shared" si="127"/>
        <v>0.12603579797139941</v>
      </c>
      <c r="AX602" s="124">
        <f t="shared" si="128"/>
        <v>1</v>
      </c>
      <c r="AY602" s="124">
        <f>SUMPRODUCT(AN602:AW602,幕後結果_最佳化!$Z$1005:$AI$1005)</f>
        <v>-0.30830475414167446</v>
      </c>
      <c r="AZ602" s="124">
        <f>(SUMPRODUCT(AN602:AW602,MMULT(AN602:AW602,幕後結果!$AB$9:$AK$18)))*252</f>
        <v>7.3665169909635453E-2</v>
      </c>
      <c r="BA602" s="124">
        <f t="shared" si="129"/>
        <v>0.27141328248565039</v>
      </c>
      <c r="BB602" s="119">
        <f t="shared" si="130"/>
        <v>-1.2939851392875095</v>
      </c>
      <c r="BC602" s="56"/>
      <c r="BD602" s="56"/>
    </row>
    <row r="603" spans="1:56">
      <c r="A603" s="91">
        <v>602</v>
      </c>
      <c r="B603" s="120">
        <v>0.96983190875778269</v>
      </c>
      <c r="C603" s="120">
        <v>0.67438515840622726</v>
      </c>
      <c r="D603" s="120">
        <v>0.94816820910763555</v>
      </c>
      <c r="E603" s="120">
        <v>5.6153389052793212E-3</v>
      </c>
      <c r="F603" s="120">
        <v>0.21624078353160092</v>
      </c>
      <c r="G603" s="120">
        <v>4.8893939472594905E-2</v>
      </c>
      <c r="H603" s="120">
        <v>0.85128527388314801</v>
      </c>
      <c r="I603" s="120">
        <v>0.40118139963004018</v>
      </c>
      <c r="J603" s="120">
        <v>2.6093122385918432E-2</v>
      </c>
      <c r="K603" s="100">
        <v>0.95977367977680172</v>
      </c>
      <c r="L603" s="101"/>
      <c r="M603" s="102">
        <v>602</v>
      </c>
      <c r="N603" s="123">
        <v>1.8783289211374623</v>
      </c>
      <c r="O603" s="123">
        <v>0.45205455237205833</v>
      </c>
      <c r="P603" s="123">
        <v>1.6273462429428929</v>
      </c>
      <c r="Q603" s="123">
        <v>-2.5354380892555319</v>
      </c>
      <c r="R603" s="123">
        <v>-0.78495224733359781</v>
      </c>
      <c r="S603" s="123">
        <v>-1.6556738835157909</v>
      </c>
      <c r="T603" s="123">
        <v>1.041961665512684</v>
      </c>
      <c r="U603" s="120">
        <v>-0.25029037502448415</v>
      </c>
      <c r="V603" s="120">
        <v>-1.9415942067499636</v>
      </c>
      <c r="W603" s="94">
        <v>1.7480657638800903</v>
      </c>
      <c r="X603" s="56"/>
      <c r="Y603" s="95">
        <v>602</v>
      </c>
      <c r="Z603" s="120">
        <f>(幕後結果!$AB$2+幕後結果!$AB$4*幕後結果_最佳化!$N1604)*12/3</f>
        <v>2.2837496925848773</v>
      </c>
      <c r="AA603" s="120">
        <f>(幕後結果!$AC$2+幕後結果!$AC$4*幕後結果_最佳化!$O1604)*12/3</f>
        <v>3.126066394067935</v>
      </c>
      <c r="AB603" s="120">
        <f>(幕後結果!$AD$2+幕後結果!$AD$4*幕後結果_最佳化!$P1604)*12/3</f>
        <v>3.1241948199256817</v>
      </c>
      <c r="AC603" s="120">
        <f>(幕後結果!$AE$2+幕後結果!$AE$4*幕後結果_最佳化!$Q1604)*12/3</f>
        <v>-1.2334011371790781</v>
      </c>
      <c r="AD603" s="120">
        <f>(幕後結果!$AF$2+幕後結果!$AF$4*幕後結果_最佳化!$R1604)*12/3</f>
        <v>-1.2230804058378961</v>
      </c>
      <c r="AE603" s="120">
        <f>(幕後結果!$AG$2+幕後結果!$AG$4*幕後結果_最佳化!$S1604)*12/3</f>
        <v>-1.4677621541304819</v>
      </c>
      <c r="AF603" s="120">
        <f>(幕後結果!$AH$2+幕後結果!$AH$4*幕後結果_最佳化!$T1604)*12/3</f>
        <v>0.94327851444755295</v>
      </c>
      <c r="AG603" s="120">
        <f>(幕後結果!$AI$2+幕後結果!$AI$4*幕後結果_最佳化!$U1604)*12/3</f>
        <v>-0.86920325938310639</v>
      </c>
      <c r="AH603" s="120">
        <f>(幕後結果!$AJ$2+幕後結果!$AJ$4*幕後結果_最佳化!$V1604)*12/3</f>
        <v>-3.880665460288315</v>
      </c>
      <c r="AI603" s="96">
        <f>(幕後結果!$AK$2+幕後結果!$AK$4*幕後結果_最佳化!$W1604)*12/3</f>
        <v>1.4875380755817236</v>
      </c>
      <c r="AJ603" s="56"/>
      <c r="AK603" s="56"/>
      <c r="AL603" s="56"/>
      <c r="AM603" s="104">
        <v>602</v>
      </c>
      <c r="AN603" s="124">
        <f t="shared" si="118"/>
        <v>4.4043886546564756E-2</v>
      </c>
      <c r="AO603" s="124">
        <f t="shared" si="119"/>
        <v>3.5007542504943943E-2</v>
      </c>
      <c r="AP603" s="124">
        <f t="shared" si="120"/>
        <v>1.3191963398718301E-2</v>
      </c>
      <c r="AQ603" s="124">
        <f t="shared" si="121"/>
        <v>6.3324292011030002E-3</v>
      </c>
      <c r="AR603" s="124">
        <f t="shared" si="122"/>
        <v>0.27974627497263338</v>
      </c>
      <c r="AS603" s="124">
        <f t="shared" si="123"/>
        <v>0.25427598453496963</v>
      </c>
      <c r="AT603" s="124">
        <f t="shared" si="124"/>
        <v>2.9060132901255368E-2</v>
      </c>
      <c r="AU603" s="124">
        <f t="shared" si="125"/>
        <v>1.252033657399994E-2</v>
      </c>
      <c r="AV603" s="124">
        <f t="shared" si="126"/>
        <v>0.22847204783624572</v>
      </c>
      <c r="AW603" s="124">
        <f t="shared" si="127"/>
        <v>9.7349401529566074E-2</v>
      </c>
      <c r="AX603" s="124">
        <f t="shared" si="128"/>
        <v>1.0000000000000002</v>
      </c>
      <c r="AY603" s="124">
        <f>SUMPRODUCT(AN603:AW603,幕後結果_最佳化!$Z$1005:$AI$1005)</f>
        <v>-0.63134323186616736</v>
      </c>
      <c r="AZ603" s="124">
        <f>(SUMPRODUCT(AN603:AW603,MMULT(AN603:AW603,幕後結果!$AB$9:$AK$18)))*252</f>
        <v>7.8756250359468039E-2</v>
      </c>
      <c r="BA603" s="124">
        <f t="shared" si="129"/>
        <v>0.28063544031263771</v>
      </c>
      <c r="BB603" s="119">
        <f t="shared" si="130"/>
        <v>-2.402559103422707</v>
      </c>
      <c r="BC603" s="56"/>
      <c r="BD603" s="56"/>
    </row>
    <row r="604" spans="1:56">
      <c r="A604" s="91">
        <v>603</v>
      </c>
      <c r="B604" s="120">
        <v>0.66565006053628806</v>
      </c>
      <c r="C604" s="120">
        <v>0.93713619646388757</v>
      </c>
      <c r="D604" s="120">
        <v>1.7055661202736383E-2</v>
      </c>
      <c r="E604" s="120">
        <v>0.46784324978458636</v>
      </c>
      <c r="F604" s="120">
        <v>0.8263893519913581</v>
      </c>
      <c r="G604" s="120">
        <v>0.98323678605806375</v>
      </c>
      <c r="H604" s="120">
        <v>0.45648460352413478</v>
      </c>
      <c r="I604" s="120">
        <v>0.39727411698569282</v>
      </c>
      <c r="J604" s="120">
        <v>0.47884824185395947</v>
      </c>
      <c r="K604" s="100">
        <v>0.17737962233016824</v>
      </c>
      <c r="L604" s="101"/>
      <c r="M604" s="102">
        <v>603</v>
      </c>
      <c r="N604" s="123">
        <v>0.42793302969191943</v>
      </c>
      <c r="O604" s="123">
        <v>1.5311690936261015</v>
      </c>
      <c r="P604" s="123">
        <v>-2.1187532869293393</v>
      </c>
      <c r="Q604" s="123">
        <v>-8.0692502427763615E-2</v>
      </c>
      <c r="R604" s="123">
        <v>0.93999271784536653</v>
      </c>
      <c r="S604" s="123">
        <v>2.1257218332506893</v>
      </c>
      <c r="T604" s="123">
        <v>-0.10929412399738582</v>
      </c>
      <c r="U604" s="120">
        <v>-0.260409087402032</v>
      </c>
      <c r="V604" s="120">
        <v>-5.3044459861330634E-2</v>
      </c>
      <c r="W604" s="94">
        <v>-0.92539737327207272</v>
      </c>
      <c r="X604" s="56"/>
      <c r="Y604" s="95">
        <v>603</v>
      </c>
      <c r="Z604" s="120">
        <f>(幕後結果!$AB$2+幕後結果!$AB$4*幕後結果_最佳化!$N1605)*12/3</f>
        <v>0.48301009791785016</v>
      </c>
      <c r="AA604" s="120">
        <f>(幕後結果!$AC$2+幕後結果!$AC$4*幕後結果_最佳化!$O1605)*12/3</f>
        <v>3.2846782471357217</v>
      </c>
      <c r="AB604" s="120">
        <f>(幕後結果!$AD$2+幕後結果!$AD$4*幕後結果_最佳化!$P1605)*12/3</f>
        <v>-1.9214151658491845</v>
      </c>
      <c r="AC604" s="120">
        <f>(幕後結果!$AE$2+幕後結果!$AE$4*幕後結果_最佳化!$Q1605)*12/3</f>
        <v>0.57398459717291561</v>
      </c>
      <c r="AD604" s="120">
        <f>(幕後結果!$AF$2+幕後結果!$AF$4*幕後結果_最佳化!$R1605)*12/3</f>
        <v>0.29474840543557662</v>
      </c>
      <c r="AE604" s="120">
        <f>(幕後結果!$AG$2+幕後結果!$AG$4*幕後結果_最佳化!$S1605)*12/3</f>
        <v>1.598299690485784</v>
      </c>
      <c r="AF604" s="120">
        <f>(幕後結果!$AH$2+幕後結果!$AH$4*幕後結果_最佳化!$T1605)*12/3</f>
        <v>1.1223508264772659</v>
      </c>
      <c r="AG604" s="120">
        <f>(幕後結果!$AI$2+幕後結果!$AI$4*幕後結果_最佳化!$U1605)*12/3</f>
        <v>-0.11724082756859971</v>
      </c>
      <c r="AH604" s="120">
        <f>(幕後結果!$AJ$2+幕後結果!$AJ$4*幕後結果_最佳化!$V1605)*12/3</f>
        <v>-1.6888982614707935</v>
      </c>
      <c r="AI604" s="96">
        <f>(幕後結果!$AK$2+幕後結果!$AK$4*幕後結果_最佳化!$W1605)*12/3</f>
        <v>0.32829247338300516</v>
      </c>
      <c r="AJ604" s="56"/>
      <c r="AK604" s="56"/>
      <c r="AL604" s="56"/>
      <c r="AM604" s="104">
        <v>603</v>
      </c>
      <c r="AN604" s="124">
        <f t="shared" si="118"/>
        <v>0.10593303095111256</v>
      </c>
      <c r="AO604" s="124">
        <f t="shared" si="119"/>
        <v>0.11143756415512023</v>
      </c>
      <c r="AP604" s="124">
        <f t="shared" si="120"/>
        <v>0.13423782631261028</v>
      </c>
      <c r="AQ604" s="124">
        <f t="shared" si="121"/>
        <v>0.13335954086816681</v>
      </c>
      <c r="AR604" s="124">
        <f t="shared" si="122"/>
        <v>1.5444118014686649E-2</v>
      </c>
      <c r="AS604" s="124">
        <f t="shared" si="123"/>
        <v>0.148112282954904</v>
      </c>
      <c r="AT604" s="124">
        <f t="shared" si="124"/>
        <v>0.14809561711421632</v>
      </c>
      <c r="AU604" s="124">
        <f t="shared" si="125"/>
        <v>3.9080122568469398E-2</v>
      </c>
      <c r="AV604" s="124">
        <f t="shared" si="126"/>
        <v>0.14014253692623202</v>
      </c>
      <c r="AW604" s="124">
        <f t="shared" si="127"/>
        <v>2.415736013448162E-2</v>
      </c>
      <c r="AX604" s="124">
        <f t="shared" si="128"/>
        <v>1</v>
      </c>
      <c r="AY604" s="124">
        <f>SUMPRODUCT(AN604:AW604,幕後結果_最佳化!$Z$1005:$AI$1005)</f>
        <v>-0.21810630376586887</v>
      </c>
      <c r="AZ604" s="124">
        <f>(SUMPRODUCT(AN604:AW604,MMULT(AN604:AW604,幕後結果!$AB$9:$AK$18)))*252</f>
        <v>9.3151440826690121E-2</v>
      </c>
      <c r="BA604" s="124">
        <f t="shared" si="129"/>
        <v>0.30520720965712805</v>
      </c>
      <c r="BB604" s="119">
        <f t="shared" si="130"/>
        <v>-0.85517738607513627</v>
      </c>
      <c r="BC604" s="56"/>
      <c r="BD604" s="56"/>
    </row>
    <row r="605" spans="1:56">
      <c r="A605" s="91">
        <v>604</v>
      </c>
      <c r="B605" s="120">
        <v>0.19072227890484728</v>
      </c>
      <c r="C605" s="120">
        <v>1.51766191077638E-2</v>
      </c>
      <c r="D605" s="120">
        <v>0.1869106945369805</v>
      </c>
      <c r="E605" s="120">
        <v>0.21105208657064001</v>
      </c>
      <c r="F605" s="120">
        <v>0.23108448003167292</v>
      </c>
      <c r="G605" s="120">
        <v>0.81329579199613633</v>
      </c>
      <c r="H605" s="120">
        <v>0.4728145961253778</v>
      </c>
      <c r="I605" s="120">
        <v>0.56172567876680879</v>
      </c>
      <c r="J605" s="120">
        <v>0.66900714037713449</v>
      </c>
      <c r="K605" s="100">
        <v>0.54050603878914805</v>
      </c>
      <c r="L605" s="101"/>
      <c r="M605" s="102">
        <v>604</v>
      </c>
      <c r="N605" s="123">
        <v>-0.87523774852860892</v>
      </c>
      <c r="O605" s="123">
        <v>-2.1654500301389543</v>
      </c>
      <c r="P605" s="123">
        <v>-0.88933812245422961</v>
      </c>
      <c r="Q605" s="123">
        <v>-0.8027760747226077</v>
      </c>
      <c r="R605" s="123">
        <v>-0.73528004262114477</v>
      </c>
      <c r="S605" s="123">
        <v>0.89010703471448949</v>
      </c>
      <c r="T605" s="123">
        <v>-6.8196526169433475E-2</v>
      </c>
      <c r="U605" s="120">
        <v>0.15534588650412653</v>
      </c>
      <c r="V605" s="120">
        <v>0.4371732343286916</v>
      </c>
      <c r="W605" s="94">
        <v>0.10170866716723059</v>
      </c>
      <c r="X605" s="56"/>
      <c r="Y605" s="95">
        <v>604</v>
      </c>
      <c r="Z605" s="120">
        <f>(幕後結果!$AB$2+幕後結果!$AB$4*幕後結果_最佳化!$N1606)*12/3</f>
        <v>-1.1349420989929733</v>
      </c>
      <c r="AA605" s="120">
        <f>(幕後結果!$AC$2+幕後結果!$AC$4*幕後結果_最佳化!$O1606)*12/3</f>
        <v>-1.3917811204549919</v>
      </c>
      <c r="AB605" s="120">
        <f>(幕後結果!$AD$2+幕後結果!$AD$4*幕後結果_最佳化!$P1606)*12/3</f>
        <v>-3.5780816163564637</v>
      </c>
      <c r="AC605" s="120">
        <f>(幕後結果!$AE$2+幕後結果!$AE$4*幕後結果_最佳化!$Q1606)*12/3</f>
        <v>-0.45854178252707212</v>
      </c>
      <c r="AD605" s="120">
        <f>(幕後結果!$AF$2+幕後結果!$AF$4*幕後結果_最佳化!$R1606)*12/3</f>
        <v>-1.4245527175677963</v>
      </c>
      <c r="AE605" s="120">
        <f>(幕後結果!$AG$2+幕後結果!$AG$4*幕後結果_最佳化!$S1606)*12/3</f>
        <v>-0.81939620844277139</v>
      </c>
      <c r="AF605" s="120">
        <f>(幕後結果!$AH$2+幕後結果!$AH$4*幕後結果_最佳化!$T1606)*12/3</f>
        <v>-0.47733722007153162</v>
      </c>
      <c r="AG605" s="120">
        <f>(幕後結果!$AI$2+幕後結果!$AI$4*幕後結果_最佳化!$U1606)*12/3</f>
        <v>-0.47141950615897893</v>
      </c>
      <c r="AH605" s="120">
        <f>(幕後結果!$AJ$2+幕後結果!$AJ$4*幕後結果_最佳化!$V1606)*12/3</f>
        <v>-1.350950265843377</v>
      </c>
      <c r="AI605" s="96">
        <f>(幕後結果!$AK$2+幕後結果!$AK$4*幕後結果_最佳化!$W1606)*12/3</f>
        <v>0.10862808286905756</v>
      </c>
      <c r="AJ605" s="56"/>
      <c r="AK605" s="56"/>
      <c r="AL605" s="56"/>
      <c r="AM605" s="104">
        <v>604</v>
      </c>
      <c r="AN605" s="124">
        <f t="shared" si="118"/>
        <v>0.14629804960844053</v>
      </c>
      <c r="AO605" s="124">
        <f t="shared" si="119"/>
        <v>0.11269830787702401</v>
      </c>
      <c r="AP605" s="124">
        <f t="shared" si="120"/>
        <v>0.16789182299180319</v>
      </c>
      <c r="AQ605" s="124">
        <f t="shared" si="121"/>
        <v>6.5007046783720462E-4</v>
      </c>
      <c r="AR605" s="124">
        <f t="shared" si="122"/>
        <v>0.12279179556075369</v>
      </c>
      <c r="AS605" s="124">
        <f t="shared" si="123"/>
        <v>3.9664921645036974E-2</v>
      </c>
      <c r="AT605" s="124">
        <f t="shared" si="124"/>
        <v>0.12056994120066793</v>
      </c>
      <c r="AU605" s="124">
        <f t="shared" si="125"/>
        <v>7.1835998123931114E-2</v>
      </c>
      <c r="AV605" s="124">
        <f t="shared" si="126"/>
        <v>5.0670853277109774E-2</v>
      </c>
      <c r="AW605" s="124">
        <f t="shared" si="127"/>
        <v>0.16692823924739547</v>
      </c>
      <c r="AX605" s="124">
        <f t="shared" si="128"/>
        <v>0.99999999999999978</v>
      </c>
      <c r="AY605" s="124">
        <f>SUMPRODUCT(AN605:AW605,幕後結果_最佳化!$Z$1005:$AI$1005)</f>
        <v>-3.9324027475311718E-2</v>
      </c>
      <c r="AZ605" s="124">
        <f>(SUMPRODUCT(AN605:AW605,MMULT(AN605:AW605,幕後結果!$AB$9:$AK$18)))*252</f>
        <v>7.8975279404265089E-2</v>
      </c>
      <c r="BA605" s="124">
        <f t="shared" si="129"/>
        <v>0.28102540704403417</v>
      </c>
      <c r="BB605" s="119">
        <f t="shared" si="130"/>
        <v>-0.29258574283437633</v>
      </c>
      <c r="BC605" s="56"/>
      <c r="BD605" s="56"/>
    </row>
    <row r="606" spans="1:56">
      <c r="A606" s="91">
        <v>605</v>
      </c>
      <c r="B606" s="120">
        <v>5.2471875087966247E-2</v>
      </c>
      <c r="C606" s="120">
        <v>0.10917758441475578</v>
      </c>
      <c r="D606" s="120">
        <v>0.64581225388633245</v>
      </c>
      <c r="E606" s="120">
        <v>0.5398727875738254</v>
      </c>
      <c r="F606" s="120">
        <v>0.43594035535308806</v>
      </c>
      <c r="G606" s="120">
        <v>0.6919704263320845</v>
      </c>
      <c r="H606" s="120">
        <v>0.66116022637874017</v>
      </c>
      <c r="I606" s="120">
        <v>0.66775832635455656</v>
      </c>
      <c r="J606" s="120">
        <v>1.539233806737772E-2</v>
      </c>
      <c r="K606" s="100">
        <v>0.64146638191839545</v>
      </c>
      <c r="L606" s="101"/>
      <c r="M606" s="102">
        <v>605</v>
      </c>
      <c r="N606" s="123">
        <v>-1.6213446221756656</v>
      </c>
      <c r="O606" s="123">
        <v>-1.2309136311838904</v>
      </c>
      <c r="P606" s="123">
        <v>0.37403874273977161</v>
      </c>
      <c r="Q606" s="123">
        <v>0.1001132391054932</v>
      </c>
      <c r="R606" s="123">
        <v>-0.16127005050664706</v>
      </c>
      <c r="S606" s="123">
        <v>0.50144333596337209</v>
      </c>
      <c r="T606" s="123">
        <v>0.41563167175752402</v>
      </c>
      <c r="U606" s="120">
        <v>0.43373161306204627</v>
      </c>
      <c r="V606" s="120">
        <v>-2.1598449298464053</v>
      </c>
      <c r="W606" s="94">
        <v>0.36238113340151445</v>
      </c>
      <c r="X606" s="56"/>
      <c r="Y606" s="95">
        <v>605</v>
      </c>
      <c r="Z606" s="120">
        <f>(幕後結果!$AB$2+幕後結果!$AB$4*幕後結果_最佳化!$N1607)*12/3</f>
        <v>-2.0612713840893577</v>
      </c>
      <c r="AA606" s="120">
        <f>(幕後結果!$AC$2+幕後結果!$AC$4*幕後結果_最佳化!$O1607)*12/3</f>
        <v>-0.91834345541391438</v>
      </c>
      <c r="AB606" s="120">
        <f>(幕後結果!$AD$2+幕後結果!$AD$4*幕後結果_最佳化!$P1607)*12/3</f>
        <v>-2.6794207553228802</v>
      </c>
      <c r="AC606" s="120">
        <f>(幕後結果!$AE$2+幕後結果!$AE$4*幕後結果_最佳化!$Q1607)*12/3</f>
        <v>5.8731934186230572E-2</v>
      </c>
      <c r="AD606" s="120">
        <f>(幕後結果!$AF$2+幕後結果!$AF$4*幕後結果_最佳化!$R1607)*12/3</f>
        <v>-0.87180342231866181</v>
      </c>
      <c r="AE606" s="120">
        <f>(幕後結果!$AG$2+幕後結果!$AG$4*幕後結果_最佳化!$S1607)*12/3</f>
        <v>-1.1189241716252971</v>
      </c>
      <c r="AF606" s="120">
        <f>(幕後結果!$AH$2+幕後結果!$AH$4*幕後結果_最佳化!$T1607)*12/3</f>
        <v>0.23848425283735708</v>
      </c>
      <c r="AG606" s="120">
        <f>(幕後結果!$AI$2+幕後結果!$AI$4*幕後結果_最佳化!$U1607)*12/3</f>
        <v>-0.17367653019014972</v>
      </c>
      <c r="AH606" s="120">
        <f>(幕後結果!$AJ$2+幕後結果!$AJ$4*幕後結果_最佳化!$V1607)*12/3</f>
        <v>-4.6781317798161917</v>
      </c>
      <c r="AI606" s="96">
        <f>(幕後結果!$AK$2+幕後結果!$AK$4*幕後結果_最佳化!$W1607)*12/3</f>
        <v>0.6927262120616221</v>
      </c>
      <c r="AJ606" s="56"/>
      <c r="AK606" s="56"/>
      <c r="AL606" s="56"/>
      <c r="AM606" s="104">
        <v>605</v>
      </c>
      <c r="AN606" s="124">
        <f t="shared" si="118"/>
        <v>4.6039963090714703E-2</v>
      </c>
      <c r="AO606" s="124">
        <f t="shared" si="119"/>
        <v>0.18947033731744842</v>
      </c>
      <c r="AP606" s="124">
        <f t="shared" si="120"/>
        <v>0.17338619757448626</v>
      </c>
      <c r="AQ606" s="124">
        <f t="shared" si="121"/>
        <v>7.2959800508076392E-2</v>
      </c>
      <c r="AR606" s="124">
        <f t="shared" si="122"/>
        <v>0.15217553216776455</v>
      </c>
      <c r="AS606" s="124">
        <f t="shared" si="123"/>
        <v>0.16551419315671126</v>
      </c>
      <c r="AT606" s="124">
        <f t="shared" si="124"/>
        <v>7.8832180000609608E-3</v>
      </c>
      <c r="AU606" s="124">
        <f t="shared" si="125"/>
        <v>2.1355776304159139E-2</v>
      </c>
      <c r="AV606" s="124">
        <f t="shared" si="126"/>
        <v>5.1306293680613957E-2</v>
      </c>
      <c r="AW606" s="124">
        <f t="shared" si="127"/>
        <v>0.11990868819996407</v>
      </c>
      <c r="AX606" s="124">
        <f t="shared" si="128"/>
        <v>0.99999999999999978</v>
      </c>
      <c r="AY606" s="124">
        <f>SUMPRODUCT(AN606:AW606,幕後結果_最佳化!$Z$1005:$AI$1005)</f>
        <v>-8.8770302428050923E-2</v>
      </c>
      <c r="AZ606" s="124">
        <f>(SUMPRODUCT(AN606:AW606,MMULT(AN606:AW606,幕後結果!$AB$9:$AK$18)))*252</f>
        <v>8.4580712419780837E-2</v>
      </c>
      <c r="BA606" s="124">
        <f t="shared" si="129"/>
        <v>0.29082763352161162</v>
      </c>
      <c r="BB606" s="119">
        <f t="shared" si="130"/>
        <v>-0.45274343718189491</v>
      </c>
      <c r="BC606" s="56"/>
      <c r="BD606" s="56"/>
    </row>
    <row r="607" spans="1:56">
      <c r="A607" s="91">
        <v>606</v>
      </c>
      <c r="B607" s="120">
        <v>0.83919064848034997</v>
      </c>
      <c r="C607" s="120">
        <v>0.23537309149828856</v>
      </c>
      <c r="D607" s="120">
        <v>0.51181485364205881</v>
      </c>
      <c r="E607" s="120">
        <v>0.57466306633311803</v>
      </c>
      <c r="F607" s="120">
        <v>0.43581937316464581</v>
      </c>
      <c r="G607" s="120">
        <v>0.8244116057028803</v>
      </c>
      <c r="H607" s="120">
        <v>0.34807287598588621</v>
      </c>
      <c r="I607" s="120">
        <v>0.51706063117729029</v>
      </c>
      <c r="J607" s="120">
        <v>0.88853017644460452</v>
      </c>
      <c r="K607" s="100">
        <v>0.15064967464997259</v>
      </c>
      <c r="L607" s="101"/>
      <c r="M607" s="102">
        <v>606</v>
      </c>
      <c r="N607" s="123">
        <v>0.99113696949715491</v>
      </c>
      <c r="O607" s="123">
        <v>-0.72126549365460957</v>
      </c>
      <c r="P607" s="123">
        <v>2.9619776688800233E-2</v>
      </c>
      <c r="Q607" s="123">
        <v>0.18825868944721938</v>
      </c>
      <c r="R607" s="123">
        <v>-0.16157728481291272</v>
      </c>
      <c r="S607" s="123">
        <v>0.93230913408583016</v>
      </c>
      <c r="T607" s="123">
        <v>-0.39052854475117776</v>
      </c>
      <c r="U607" s="120">
        <v>4.277770362591226E-2</v>
      </c>
      <c r="V607" s="120">
        <v>1.2187485436024141</v>
      </c>
      <c r="W607" s="94">
        <v>-1.0336509971824643</v>
      </c>
      <c r="X607" s="56"/>
      <c r="Y607" s="95">
        <v>606</v>
      </c>
      <c r="Z607" s="120">
        <f>(幕後結果!$AB$2+幕後結果!$AB$4*幕後結果_最佳化!$N1608)*12/3</f>
        <v>1.1822561729111833</v>
      </c>
      <c r="AA607" s="120">
        <f>(幕後結果!$AC$2+幕後結果!$AC$4*幕後結果_最佳化!$O1608)*12/3</f>
        <v>1.3296574710141746</v>
      </c>
      <c r="AB607" s="120">
        <f>(幕後結果!$AD$2+幕後結果!$AD$4*幕後結果_最佳化!$P1608)*12/3</f>
        <v>5.1890731889037145E-3</v>
      </c>
      <c r="AC607" s="120">
        <f>(幕後結果!$AE$2+幕後結果!$AE$4*幕後結果_最佳化!$Q1608)*12/3</f>
        <v>0.92913850319873825</v>
      </c>
      <c r="AD607" s="120">
        <f>(幕後結果!$AF$2+幕後結果!$AF$4*幕後結果_最佳化!$R1608)*12/3</f>
        <v>-0.53318516056306264</v>
      </c>
      <c r="AE607" s="120">
        <f>(幕後結果!$AG$2+幕後結果!$AG$4*幕後結果_最佳化!$S1608)*12/3</f>
        <v>0.36786276505041759</v>
      </c>
      <c r="AF607" s="120">
        <f>(幕後結果!$AH$2+幕後結果!$AH$4*幕後結果_最佳化!$T1608)*12/3</f>
        <v>0.49543722508307964</v>
      </c>
      <c r="AG607" s="120">
        <f>(幕後結果!$AI$2+幕後結果!$AI$4*幕後結果_最佳化!$U1608)*12/3</f>
        <v>-0.26705547389339901</v>
      </c>
      <c r="AH607" s="120">
        <f>(幕後結果!$AJ$2+幕後結果!$AJ$4*幕後結果_最佳化!$V1608)*12/3</f>
        <v>0.73567261524733674</v>
      </c>
      <c r="AI607" s="96">
        <f>(幕後結果!$AK$2+幕後結果!$AK$4*幕後結果_最佳化!$W1608)*12/3</f>
        <v>9.0663415709460682E-2</v>
      </c>
      <c r="AJ607" s="56"/>
      <c r="AK607" s="56"/>
      <c r="AL607" s="56"/>
      <c r="AM607" s="104">
        <v>606</v>
      </c>
      <c r="AN607" s="124">
        <f t="shared" si="118"/>
        <v>4.5994020284342817E-2</v>
      </c>
      <c r="AO607" s="124">
        <f t="shared" si="119"/>
        <v>1.4141750558217378E-2</v>
      </c>
      <c r="AP607" s="124">
        <f t="shared" si="120"/>
        <v>0.13283514961539822</v>
      </c>
      <c r="AQ607" s="124">
        <f t="shared" si="121"/>
        <v>8.1734571919230878E-2</v>
      </c>
      <c r="AR607" s="124">
        <f t="shared" si="122"/>
        <v>0.13207292144838514</v>
      </c>
      <c r="AS607" s="124">
        <f t="shared" si="123"/>
        <v>0.15277133149722064</v>
      </c>
      <c r="AT607" s="124">
        <f t="shared" si="124"/>
        <v>0.12941035351492916</v>
      </c>
      <c r="AU607" s="124">
        <f t="shared" si="125"/>
        <v>8.3388156690333504E-2</v>
      </c>
      <c r="AV607" s="124">
        <f t="shared" si="126"/>
        <v>0.15528034080948022</v>
      </c>
      <c r="AW607" s="124">
        <f t="shared" si="127"/>
        <v>7.2371403662462142E-2</v>
      </c>
      <c r="AX607" s="124">
        <f t="shared" si="128"/>
        <v>1</v>
      </c>
      <c r="AY607" s="124">
        <f>SUMPRODUCT(AN607:AW607,幕後結果_最佳化!$Z$1005:$AI$1005)</f>
        <v>-0.43938455866613335</v>
      </c>
      <c r="AZ607" s="124">
        <f>(SUMPRODUCT(AN607:AW607,MMULT(AN607:AW607,幕後結果!$AB$9:$AK$18)))*252</f>
        <v>7.204504745600547E-2</v>
      </c>
      <c r="BA607" s="124">
        <f t="shared" si="129"/>
        <v>0.2684120851526724</v>
      </c>
      <c r="BB607" s="119">
        <f t="shared" si="130"/>
        <v>-1.7968064231974152</v>
      </c>
      <c r="BC607" s="56"/>
      <c r="BD607" s="56"/>
    </row>
    <row r="608" spans="1:56">
      <c r="A608" s="91">
        <v>607</v>
      </c>
      <c r="B608" s="120">
        <v>1.9743308408928684E-2</v>
      </c>
      <c r="C608" s="120">
        <v>0.90022452776716988</v>
      </c>
      <c r="D608" s="120">
        <v>0.81598549965245293</v>
      </c>
      <c r="E608" s="120">
        <v>0.80624977874802606</v>
      </c>
      <c r="F608" s="120">
        <v>0.9561514028317768</v>
      </c>
      <c r="G608" s="120">
        <v>0.61051139606509697</v>
      </c>
      <c r="H608" s="120">
        <v>0.87637372669487812</v>
      </c>
      <c r="I608" s="120">
        <v>0.46369865652329456</v>
      </c>
      <c r="J608" s="120">
        <v>0.6576124186391481</v>
      </c>
      <c r="K608" s="100">
        <v>0.64229013039668881</v>
      </c>
      <c r="L608" s="101"/>
      <c r="M608" s="102">
        <v>607</v>
      </c>
      <c r="N608" s="123">
        <v>-2.0590795677774221</v>
      </c>
      <c r="O608" s="123">
        <v>1.2828319885173465</v>
      </c>
      <c r="P608" s="123">
        <v>0.9001714808327782</v>
      </c>
      <c r="Q608" s="123">
        <v>0.8641591986866427</v>
      </c>
      <c r="R608" s="123">
        <v>1.7076721403074522</v>
      </c>
      <c r="S608" s="123">
        <v>0.28065215657793924</v>
      </c>
      <c r="T608" s="123">
        <v>1.1570484978489743</v>
      </c>
      <c r="U608" s="120">
        <v>-9.1119909388289233E-2</v>
      </c>
      <c r="V608" s="120">
        <v>0.4059556835567214</v>
      </c>
      <c r="W608" s="94">
        <v>0.36458697474431007</v>
      </c>
      <c r="X608" s="56"/>
      <c r="Y608" s="95">
        <v>607</v>
      </c>
      <c r="Z608" s="120">
        <f>(幕後結果!$AB$2+幕後結果!$AB$4*幕後結果_最佳化!$N1609)*12/3</f>
        <v>-2.6047413795323888</v>
      </c>
      <c r="AA608" s="120">
        <f>(幕後結果!$AC$2+幕後結果!$AC$4*幕後結果_最佳化!$O1609)*12/3</f>
        <v>1.3892299222125049</v>
      </c>
      <c r="AB608" s="120">
        <f>(幕後結果!$AD$2+幕後結果!$AD$4*幕後結果_最佳化!$P1609)*12/3</f>
        <v>-1.5642318225324481</v>
      </c>
      <c r="AC608" s="120">
        <f>(幕後結果!$AE$2+幕後結果!$AE$4*幕後結果_最佳化!$Q1609)*12/3</f>
        <v>0.55893801384799602</v>
      </c>
      <c r="AD608" s="120">
        <f>(幕後結果!$AF$2+幕後結果!$AF$4*幕後結果_最佳化!$R1609)*12/3</f>
        <v>0.65651450817288692</v>
      </c>
      <c r="AE608" s="120">
        <f>(幕後結果!$AG$2+幕後結果!$AG$4*幕後結果_最佳化!$S1609)*12/3</f>
        <v>-0.73542183858841748</v>
      </c>
      <c r="AF608" s="120">
        <f>(幕後結果!$AH$2+幕後結果!$AH$4*幕後結果_最佳化!$T1609)*12/3</f>
        <v>1.6331741872558538</v>
      </c>
      <c r="AG608" s="120">
        <f>(幕後結果!$AI$2+幕後結果!$AI$4*幕後結果_最佳化!$U1609)*12/3</f>
        <v>2.4758831884818755E-2</v>
      </c>
      <c r="AH608" s="120">
        <f>(幕後結果!$AJ$2+幕後結果!$AJ$4*幕後結果_最佳化!$V1609)*12/3</f>
        <v>-1.1324161386495586</v>
      </c>
      <c r="AI608" s="96">
        <f>(幕後結果!$AK$2+幕後結果!$AK$4*幕後結果_最佳化!$W1609)*12/3</f>
        <v>1.4296396911257725</v>
      </c>
      <c r="AJ608" s="56"/>
      <c r="AK608" s="56"/>
      <c r="AL608" s="56"/>
      <c r="AM608" s="104">
        <v>607</v>
      </c>
      <c r="AN608" s="124">
        <f t="shared" si="118"/>
        <v>0.15615426395165632</v>
      </c>
      <c r="AO608" s="124">
        <f t="shared" si="119"/>
        <v>0.12736934623480539</v>
      </c>
      <c r="AP608" s="124">
        <f t="shared" si="120"/>
        <v>0.1560867125869399</v>
      </c>
      <c r="AQ608" s="124">
        <f t="shared" si="121"/>
        <v>2.1458848251789637E-2</v>
      </c>
      <c r="AR608" s="124">
        <f t="shared" si="122"/>
        <v>2.8931424060266983E-2</v>
      </c>
      <c r="AS608" s="124">
        <f t="shared" si="123"/>
        <v>7.3824001893705277E-2</v>
      </c>
      <c r="AT608" s="124">
        <f t="shared" si="124"/>
        <v>0.15648582160857849</v>
      </c>
      <c r="AU608" s="124">
        <f t="shared" si="125"/>
        <v>0.12808202126892687</v>
      </c>
      <c r="AV608" s="124">
        <f t="shared" si="126"/>
        <v>8.4263150799156861E-2</v>
      </c>
      <c r="AW608" s="124">
        <f t="shared" si="127"/>
        <v>6.7344409344174253E-2</v>
      </c>
      <c r="AX608" s="124">
        <f t="shared" si="128"/>
        <v>1</v>
      </c>
      <c r="AY608" s="124">
        <f>SUMPRODUCT(AN608:AW608,幕後結果_最佳化!$Z$1005:$AI$1005)</f>
        <v>-0.1092379413269243</v>
      </c>
      <c r="AZ608" s="124">
        <f>(SUMPRODUCT(AN608:AW608,MMULT(AN608:AW608,幕後結果!$AB$9:$AK$18)))*252</f>
        <v>8.7472150109271993E-2</v>
      </c>
      <c r="BA608" s="124">
        <f t="shared" si="129"/>
        <v>0.29575691050129665</v>
      </c>
      <c r="BB608" s="119">
        <f t="shared" si="130"/>
        <v>-0.51440198326746212</v>
      </c>
      <c r="BC608" s="56"/>
      <c r="BD608" s="56"/>
    </row>
    <row r="609" spans="1:56">
      <c r="A609" s="91">
        <v>608</v>
      </c>
      <c r="B609" s="120">
        <v>4.9447572243889404E-2</v>
      </c>
      <c r="C609" s="120">
        <v>0.17241403168369063</v>
      </c>
      <c r="D609" s="120">
        <v>0.1198911879882778</v>
      </c>
      <c r="E609" s="120">
        <v>0.36269074080727459</v>
      </c>
      <c r="F609" s="120">
        <v>0.90298832537961693</v>
      </c>
      <c r="G609" s="120">
        <v>0.94360677644438651</v>
      </c>
      <c r="H609" s="120">
        <v>0.12082209113984899</v>
      </c>
      <c r="I609" s="120">
        <v>0.69340246608724376</v>
      </c>
      <c r="J609" s="120">
        <v>0.15623820605347505</v>
      </c>
      <c r="K609" s="100">
        <v>0.30113666389005744</v>
      </c>
      <c r="L609" s="101"/>
      <c r="M609" s="102">
        <v>608</v>
      </c>
      <c r="N609" s="123">
        <v>-1.6502337106075362</v>
      </c>
      <c r="O609" s="123">
        <v>-0.94466865705100711</v>
      </c>
      <c r="P609" s="123">
        <v>-1.1755309159483376</v>
      </c>
      <c r="Q609" s="123">
        <v>-0.35127575568976049</v>
      </c>
      <c r="R609" s="123">
        <v>1.2987686127671512</v>
      </c>
      <c r="S609" s="123">
        <v>1.5857922377133038</v>
      </c>
      <c r="T609" s="123">
        <v>-1.1708870471164874</v>
      </c>
      <c r="U609" s="120">
        <v>0.50551798765327316</v>
      </c>
      <c r="V609" s="120">
        <v>-1.0100394035163958</v>
      </c>
      <c r="W609" s="94">
        <v>-0.52113414277649139</v>
      </c>
      <c r="X609" s="56"/>
      <c r="Y609" s="95">
        <v>608</v>
      </c>
      <c r="Z609" s="120">
        <f>(幕後結果!$AB$2+幕後結果!$AB$4*幕後結果_最佳化!$N1610)*12/3</f>
        <v>-2.0971386432976411</v>
      </c>
      <c r="AA609" s="120">
        <f>(幕後結果!$AC$2+幕後結果!$AC$4*幕後結果_最佳化!$O1610)*12/3</f>
        <v>-0.64176496309376829</v>
      </c>
      <c r="AB609" s="120">
        <f>(幕後結果!$AD$2+幕後結果!$AD$4*幕後結果_最佳化!$P1610)*12/3</f>
        <v>-4.2132560821367049</v>
      </c>
      <c r="AC609" s="120">
        <f>(幕後結果!$AE$2+幕後結果!$AE$4*幕後結果_最佳化!$Q1610)*12/3</f>
        <v>-0.29857584222623679</v>
      </c>
      <c r="AD609" s="120">
        <f>(幕後結果!$AF$2+幕後結果!$AF$4*幕後結果_最佳化!$R1610)*12/3</f>
        <v>-3.6380474227486304E-2</v>
      </c>
      <c r="AE609" s="120">
        <f>(幕後結果!$AG$2+幕後結果!$AG$4*幕後結果_最佳化!$S1610)*12/3</f>
        <v>0.11639915338885787</v>
      </c>
      <c r="AF609" s="120">
        <f>(幕後結果!$AH$2+幕後結果!$AH$4*幕後結果_最佳化!$T1610)*12/3</f>
        <v>-0.95309870263045404</v>
      </c>
      <c r="AG609" s="120">
        <f>(幕後結果!$AI$2+幕後結果!$AI$4*幕後結果_最佳化!$U1610)*12/3</f>
        <v>9.085354602872947E-2</v>
      </c>
      <c r="AH609" s="120">
        <f>(幕後結果!$AJ$2+幕後結果!$AJ$4*幕後結果_最佳化!$V1610)*12/3</f>
        <v>-3.0671507605612214</v>
      </c>
      <c r="AI609" s="96">
        <f>(幕後結果!$AK$2+幕後結果!$AK$4*幕後結果_最佳化!$W1610)*12/3</f>
        <v>0.28927325878264615</v>
      </c>
      <c r="AJ609" s="56"/>
      <c r="AK609" s="56"/>
      <c r="AL609" s="56"/>
      <c r="AM609" s="104">
        <v>608</v>
      </c>
      <c r="AN609" s="124">
        <f t="shared" si="118"/>
        <v>0.15987808820864011</v>
      </c>
      <c r="AO609" s="124">
        <f t="shared" si="119"/>
        <v>0.13276015159635618</v>
      </c>
      <c r="AP609" s="124">
        <f t="shared" si="120"/>
        <v>4.1842399117916332E-2</v>
      </c>
      <c r="AQ609" s="124">
        <f t="shared" si="121"/>
        <v>3.2007925212796072E-2</v>
      </c>
      <c r="AR609" s="124">
        <f t="shared" si="122"/>
        <v>0.16921825632056398</v>
      </c>
      <c r="AS609" s="124">
        <f t="shared" si="123"/>
        <v>0.12981200709212168</v>
      </c>
      <c r="AT609" s="124">
        <f t="shared" si="124"/>
        <v>0.12569363084654772</v>
      </c>
      <c r="AU609" s="124">
        <f t="shared" si="125"/>
        <v>2.0138759425679099E-2</v>
      </c>
      <c r="AV609" s="124">
        <f t="shared" si="126"/>
        <v>0.10618109191618709</v>
      </c>
      <c r="AW609" s="124">
        <f t="shared" si="127"/>
        <v>8.2467690263191659E-2</v>
      </c>
      <c r="AX609" s="124">
        <f t="shared" si="128"/>
        <v>0.99999999999999989</v>
      </c>
      <c r="AY609" s="124">
        <f>SUMPRODUCT(AN609:AW609,幕後結果_最佳化!$Z$1005:$AI$1005)</f>
        <v>-0.12752885402583972</v>
      </c>
      <c r="AZ609" s="124">
        <f>(SUMPRODUCT(AN609:AW609,MMULT(AN609:AW609,幕後結果!$AB$9:$AK$18)))*252</f>
        <v>7.3031859792166379E-2</v>
      </c>
      <c r="BA609" s="124">
        <f t="shared" si="129"/>
        <v>0.27024407448113713</v>
      </c>
      <c r="BB609" s="119">
        <f t="shared" si="130"/>
        <v>-0.63064788507596137</v>
      </c>
      <c r="BC609" s="56"/>
      <c r="BD609" s="56"/>
    </row>
    <row r="610" spans="1:56">
      <c r="A610" s="91">
        <v>609</v>
      </c>
      <c r="B610" s="120">
        <v>0.64721574971363238</v>
      </c>
      <c r="C610" s="120">
        <v>0.7164604872606708</v>
      </c>
      <c r="D610" s="120">
        <v>0.92171436216063118</v>
      </c>
      <c r="E610" s="120">
        <v>0.95035711111865062</v>
      </c>
      <c r="F610" s="120">
        <v>0.93258326890966292</v>
      </c>
      <c r="G610" s="120">
        <v>0.475905884322396</v>
      </c>
      <c r="H610" s="120">
        <v>0.20162528635550681</v>
      </c>
      <c r="I610" s="120">
        <v>0.26438671717258888</v>
      </c>
      <c r="J610" s="120">
        <v>0.24301088280479677</v>
      </c>
      <c r="K610" s="100">
        <v>0.24701427647139096</v>
      </c>
      <c r="L610" s="101"/>
      <c r="M610" s="102">
        <v>609</v>
      </c>
      <c r="N610" s="123">
        <v>0.37781436638918053</v>
      </c>
      <c r="O610" s="123">
        <v>0.57235864685304028</v>
      </c>
      <c r="P610" s="123">
        <v>1.4166978850117309</v>
      </c>
      <c r="Q610" s="123">
        <v>1.6483260701890741</v>
      </c>
      <c r="R610" s="123">
        <v>1.49531036145173</v>
      </c>
      <c r="S610" s="123">
        <v>-6.043175423227224E-2</v>
      </c>
      <c r="T610" s="123">
        <v>-0.83582995392342574</v>
      </c>
      <c r="U610" s="120">
        <v>-0.62987948766047575</v>
      </c>
      <c r="V610" s="120">
        <v>-0.69665014565783201</v>
      </c>
      <c r="W610" s="94">
        <v>-0.68391545698416278</v>
      </c>
      <c r="X610" s="56"/>
      <c r="Y610" s="95">
        <v>609</v>
      </c>
      <c r="Z610" s="120">
        <f>(幕後結果!$AB$2+幕後結果!$AB$4*幕後結果_最佳化!$N1611)*12/3</f>
        <v>0.42078525160290475</v>
      </c>
      <c r="AA610" s="120">
        <f>(幕後結果!$AC$2+幕後結果!$AC$4*幕後結果_最佳化!$O1611)*12/3</f>
        <v>2.2614466142940217</v>
      </c>
      <c r="AB610" s="120">
        <f>(幕後結果!$AD$2+幕後結果!$AD$4*幕後結果_最佳化!$P1611)*12/3</f>
        <v>1.3258140539834817</v>
      </c>
      <c r="AC610" s="120">
        <f>(幕後結果!$AE$2+幕後結果!$AE$4*幕後結果_最佳化!$Q1611)*12/3</f>
        <v>1.9656135876354508</v>
      </c>
      <c r="AD610" s="120">
        <f>(幕後結果!$AF$2+幕後結果!$AF$4*幕後結果_最佳化!$R1611)*12/3</f>
        <v>0.84033537812317238</v>
      </c>
      <c r="AE610" s="120">
        <f>(幕後結果!$AG$2+幕後結果!$AG$4*幕後結果_最佳化!$S1611)*12/3</f>
        <v>-0.23924356793491564</v>
      </c>
      <c r="AF610" s="120">
        <f>(幕後結果!$AH$2+幕後結果!$AH$4*幕後結果_最佳化!$T1611)*12/3</f>
        <v>0.67296648167334128</v>
      </c>
      <c r="AG610" s="120">
        <f>(幕後結果!$AI$2+幕後結果!$AI$4*幕後結果_最佳化!$U1611)*12/3</f>
        <v>-0.14364849424622811</v>
      </c>
      <c r="AH610" s="120">
        <f>(幕後結果!$AJ$2+幕後結果!$AJ$4*幕後結果_最佳化!$V1611)*12/3</f>
        <v>-1.6130866789685678</v>
      </c>
      <c r="AI610" s="96">
        <f>(幕後結果!$AK$2+幕後結果!$AK$4*幕後結果_最佳化!$W1611)*12/3</f>
        <v>0.69961542086936701</v>
      </c>
      <c r="AJ610" s="56"/>
      <c r="AK610" s="56"/>
      <c r="AL610" s="56"/>
      <c r="AM610" s="104">
        <v>609</v>
      </c>
      <c r="AN610" s="124">
        <f t="shared" si="118"/>
        <v>0.1509870147809351</v>
      </c>
      <c r="AO610" s="124">
        <f t="shared" si="119"/>
        <v>2.2220667927486983E-2</v>
      </c>
      <c r="AP610" s="124">
        <f t="shared" si="120"/>
        <v>0.10857361279158542</v>
      </c>
      <c r="AQ610" s="124">
        <f t="shared" si="121"/>
        <v>4.2783140520564825E-2</v>
      </c>
      <c r="AR610" s="124">
        <f t="shared" si="122"/>
        <v>7.0436366198273606E-2</v>
      </c>
      <c r="AS610" s="124">
        <f t="shared" si="123"/>
        <v>0.16029222718464717</v>
      </c>
      <c r="AT610" s="124">
        <f t="shared" si="124"/>
        <v>1.980965191058107E-2</v>
      </c>
      <c r="AU610" s="124">
        <f t="shared" si="125"/>
        <v>0.16066242019315791</v>
      </c>
      <c r="AV610" s="124">
        <f t="shared" si="126"/>
        <v>0.10889928445070036</v>
      </c>
      <c r="AW610" s="124">
        <f t="shared" si="127"/>
        <v>0.1553356140420675</v>
      </c>
      <c r="AX610" s="124">
        <f t="shared" si="128"/>
        <v>1</v>
      </c>
      <c r="AY610" s="124">
        <f>SUMPRODUCT(AN610:AW610,幕後結果_最佳化!$Z$1005:$AI$1005)</f>
        <v>-0.35050367134863597</v>
      </c>
      <c r="AZ610" s="124">
        <f>(SUMPRODUCT(AN610:AW610,MMULT(AN610:AW610,幕後結果!$AB$9:$AK$18)))*252</f>
        <v>6.5125259029841731E-2</v>
      </c>
      <c r="BA610" s="124">
        <f t="shared" si="129"/>
        <v>0.25519651061454923</v>
      </c>
      <c r="BB610" s="119">
        <f t="shared" si="130"/>
        <v>-1.5415715144429851</v>
      </c>
      <c r="BC610" s="56"/>
      <c r="BD610" s="56"/>
    </row>
    <row r="611" spans="1:56">
      <c r="A611" s="91">
        <v>610</v>
      </c>
      <c r="B611" s="120">
        <v>0.84967366695558222</v>
      </c>
      <c r="C611" s="120">
        <v>0.84422672484218109</v>
      </c>
      <c r="D611" s="120">
        <v>0.6495713876176461</v>
      </c>
      <c r="E611" s="120">
        <v>0.11871905045273201</v>
      </c>
      <c r="F611" s="120">
        <v>0.8729158927711953</v>
      </c>
      <c r="G611" s="120">
        <v>0.62155456964365086</v>
      </c>
      <c r="H611" s="120">
        <v>0.39922313401205534</v>
      </c>
      <c r="I611" s="120">
        <v>0.35562499164239858</v>
      </c>
      <c r="J611" s="120">
        <v>9.2621376913940567E-2</v>
      </c>
      <c r="K611" s="100">
        <v>5.4614119140919959E-2</v>
      </c>
      <c r="L611" s="101"/>
      <c r="M611" s="102">
        <v>610</v>
      </c>
      <c r="N611" s="123">
        <v>1.035034785954255</v>
      </c>
      <c r="O611" s="123">
        <v>1.0119822292347986</v>
      </c>
      <c r="P611" s="123">
        <v>0.38416356008056202</v>
      </c>
      <c r="Q611" s="123">
        <v>-1.1814144991778195</v>
      </c>
      <c r="R611" s="123">
        <v>1.1402834885628026</v>
      </c>
      <c r="S611" s="123">
        <v>0.30956620289313558</v>
      </c>
      <c r="T611" s="123">
        <v>-0.25535843865675273</v>
      </c>
      <c r="U611" s="120">
        <v>-0.37017784468165027</v>
      </c>
      <c r="V611" s="120">
        <v>-1.3247841484194383</v>
      </c>
      <c r="W611" s="94">
        <v>-1.6016716461813649</v>
      </c>
      <c r="X611" s="56"/>
      <c r="Y611" s="95">
        <v>610</v>
      </c>
      <c r="Z611" s="120">
        <f>(幕後結果!$AB$2+幕後結果!$AB$4*幕後結果_最佳化!$N1612)*12/3</f>
        <v>1.2367575243559545</v>
      </c>
      <c r="AA611" s="120">
        <f>(幕後結果!$AC$2+幕後結果!$AC$4*幕後結果_最佳化!$O1612)*12/3</f>
        <v>3.1485824209508793</v>
      </c>
      <c r="AB611" s="120">
        <f>(幕後結果!$AD$2+幕後結果!$AD$4*幕後結果_最佳化!$P1612)*12/3</f>
        <v>1.1405583851944172</v>
      </c>
      <c r="AC611" s="120">
        <f>(幕後結果!$AE$2+幕後結果!$AE$4*幕後結果_最佳化!$Q1612)*12/3</f>
        <v>-0.27406189549634841</v>
      </c>
      <c r="AD611" s="120">
        <f>(幕後結果!$AF$2+幕後結果!$AF$4*幕後結果_最佳化!$R1612)*12/3</f>
        <v>0.1947827906711069</v>
      </c>
      <c r="AE611" s="120">
        <f>(幕後結果!$AG$2+幕後結果!$AG$4*幕後結果_最佳化!$S1612)*12/3</f>
        <v>0.41553267873441135</v>
      </c>
      <c r="AF611" s="120">
        <f>(幕後結果!$AH$2+幕後結果!$AH$4*幕後結果_最佳化!$T1612)*12/3</f>
        <v>0.59209935077626041</v>
      </c>
      <c r="AG611" s="120">
        <f>(幕後結果!$AI$2+幕後結果!$AI$4*幕後結果_最佳化!$U1612)*12/3</f>
        <v>-0.36593945305505376</v>
      </c>
      <c r="AH611" s="120">
        <f>(幕後結果!$AJ$2+幕後結果!$AJ$4*幕後結果_最佳化!$V1612)*12/3</f>
        <v>-2.7476208001583378</v>
      </c>
      <c r="AI611" s="96">
        <f>(幕後結果!$AK$2+幕後結果!$AK$4*幕後結果_最佳化!$W1612)*12/3</f>
        <v>0.15555457157300251</v>
      </c>
      <c r="AJ611" s="56"/>
      <c r="AK611" s="56"/>
      <c r="AL611" s="56"/>
      <c r="AM611" s="104">
        <v>610</v>
      </c>
      <c r="AN611" s="124">
        <f t="shared" si="118"/>
        <v>0.11488183976013699</v>
      </c>
      <c r="AO611" s="124">
        <f t="shared" si="119"/>
        <v>0.15320967236163976</v>
      </c>
      <c r="AP611" s="124">
        <f t="shared" si="120"/>
        <v>9.0754223229449038E-2</v>
      </c>
      <c r="AQ611" s="124">
        <f t="shared" si="121"/>
        <v>0.1786633562056186</v>
      </c>
      <c r="AR611" s="124">
        <f t="shared" si="122"/>
        <v>5.3577008642969062E-2</v>
      </c>
      <c r="AS611" s="124">
        <f t="shared" si="123"/>
        <v>9.8522147938111232E-2</v>
      </c>
      <c r="AT611" s="124">
        <f t="shared" si="124"/>
        <v>3.8633262463204074E-2</v>
      </c>
      <c r="AU611" s="124">
        <f t="shared" si="125"/>
        <v>0.22618301921794295</v>
      </c>
      <c r="AV611" s="124">
        <f t="shared" si="126"/>
        <v>4.0576899394247988E-2</v>
      </c>
      <c r="AW611" s="124">
        <f t="shared" si="127"/>
        <v>4.9985707866801645E-3</v>
      </c>
      <c r="AX611" s="124">
        <f t="shared" si="128"/>
        <v>0.99999999999999989</v>
      </c>
      <c r="AY611" s="124">
        <f>SUMPRODUCT(AN611:AW611,幕後結果_最佳化!$Z$1005:$AI$1005)</f>
        <v>-2.6916895648919373E-2</v>
      </c>
      <c r="AZ611" s="124">
        <f>(SUMPRODUCT(AN611:AW611,MMULT(AN611:AW611,幕後結果!$AB$9:$AK$18)))*252</f>
        <v>6.2588584733051997E-2</v>
      </c>
      <c r="BA611" s="124">
        <f t="shared" si="129"/>
        <v>0.25017710673251459</v>
      </c>
      <c r="BB611" s="119">
        <f t="shared" si="130"/>
        <v>-0.27906988197591759</v>
      </c>
      <c r="BC611" s="56"/>
      <c r="BD611" s="56"/>
    </row>
    <row r="612" spans="1:56">
      <c r="A612" s="91">
        <v>611</v>
      </c>
      <c r="B612" s="120">
        <v>0.19550178758398262</v>
      </c>
      <c r="C612" s="120">
        <v>0.61581934134791827</v>
      </c>
      <c r="D612" s="120">
        <v>0.29798055889354136</v>
      </c>
      <c r="E612" s="120">
        <v>0.5165291959314835</v>
      </c>
      <c r="F612" s="120">
        <v>1.5066738157209381E-2</v>
      </c>
      <c r="G612" s="120">
        <v>0.87890264162343978</v>
      </c>
      <c r="H612" s="120">
        <v>0.90081647606985027</v>
      </c>
      <c r="I612" s="120">
        <v>0.11027002389699536</v>
      </c>
      <c r="J612" s="120">
        <v>6.7417656982814211E-2</v>
      </c>
      <c r="K612" s="100">
        <v>9.3351935497694161E-2</v>
      </c>
      <c r="L612" s="101"/>
      <c r="M612" s="102">
        <v>611</v>
      </c>
      <c r="N612" s="123">
        <v>-0.8577987951763123</v>
      </c>
      <c r="O612" s="123">
        <v>0.29451903887337871</v>
      </c>
      <c r="P612" s="123">
        <v>-0.53021753063301402</v>
      </c>
      <c r="Q612" s="123">
        <v>4.1444411246969952E-2</v>
      </c>
      <c r="R612" s="123">
        <v>-2.1683314616993274</v>
      </c>
      <c r="S612" s="123">
        <v>1.16951868704307</v>
      </c>
      <c r="T612" s="123">
        <v>1.2862178364553116</v>
      </c>
      <c r="U612" s="120">
        <v>-1.225093357067913</v>
      </c>
      <c r="V612" s="120">
        <v>-1.4953032627451335</v>
      </c>
      <c r="W612" s="94">
        <v>-1.3203929056284918</v>
      </c>
      <c r="X612" s="56"/>
      <c r="Y612" s="95">
        <v>611</v>
      </c>
      <c r="Z612" s="120">
        <f>(幕後結果!$AB$2+幕後結果!$AB$4*幕後結果_最佳化!$N1613)*12/3</f>
        <v>-1.1132907595371411</v>
      </c>
      <c r="AA612" s="120">
        <f>(幕後結果!$AC$2+幕後結果!$AC$4*幕後結果_最佳化!$O1613)*12/3</f>
        <v>1.1602217885808574</v>
      </c>
      <c r="AB612" s="120">
        <f>(幕後結果!$AD$2+幕後結果!$AD$4*幕後結果_最佳化!$P1613)*12/3</f>
        <v>-2.166049925270884</v>
      </c>
      <c r="AC612" s="120">
        <f>(幕後結果!$AE$2+幕後結果!$AE$4*幕後結果_最佳化!$Q1613)*12/3</f>
        <v>0.25403065739289687</v>
      </c>
      <c r="AD612" s="120">
        <f>(幕後結果!$AF$2+幕後結果!$AF$4*幕後結果_最佳化!$R1613)*12/3</f>
        <v>-1.8479552332535285</v>
      </c>
      <c r="AE612" s="120">
        <f>(幕後結果!$AG$2+幕後結果!$AG$4*幕後結果_最佳化!$S1613)*12/3</f>
        <v>-0.47909996018580253</v>
      </c>
      <c r="AF612" s="120">
        <f>(幕後結果!$AH$2+幕後結果!$AH$4*幕後結果_最佳化!$T1613)*12/3</f>
        <v>1.3629009345734235</v>
      </c>
      <c r="AG612" s="120">
        <f>(幕後結果!$AI$2+幕後結果!$AI$4*幕後結果_最佳化!$U1613)*12/3</f>
        <v>-0.97269652658300298</v>
      </c>
      <c r="AH612" s="120">
        <f>(幕後結果!$AJ$2+幕後結果!$AJ$4*幕後結果_最佳化!$V1613)*12/3</f>
        <v>-4.6917845993876623</v>
      </c>
      <c r="AI612" s="96">
        <f>(幕後結果!$AK$2+幕後結果!$AK$4*幕後結果_最佳化!$W1613)*12/3</f>
        <v>-0.62394115145838014</v>
      </c>
      <c r="AJ612" s="56"/>
      <c r="AK612" s="56"/>
      <c r="AL612" s="56"/>
      <c r="AM612" s="104">
        <v>611</v>
      </c>
      <c r="AN612" s="124">
        <f t="shared" si="118"/>
        <v>2.4639034076019983E-2</v>
      </c>
      <c r="AO612" s="124">
        <f t="shared" si="119"/>
        <v>0.10514381967309808</v>
      </c>
      <c r="AP612" s="124">
        <f t="shared" si="120"/>
        <v>0.10592839580799196</v>
      </c>
      <c r="AQ612" s="124">
        <f t="shared" si="121"/>
        <v>0.13493439292686299</v>
      </c>
      <c r="AR612" s="124">
        <f t="shared" si="122"/>
        <v>9.9033828466626811E-2</v>
      </c>
      <c r="AS612" s="124">
        <f t="shared" si="123"/>
        <v>9.8431699295008487E-2</v>
      </c>
      <c r="AT612" s="124">
        <f t="shared" si="124"/>
        <v>0.13514156112552198</v>
      </c>
      <c r="AU612" s="124">
        <f t="shared" si="125"/>
        <v>0.10297170571163153</v>
      </c>
      <c r="AV612" s="124">
        <f t="shared" si="126"/>
        <v>0.11544158486933462</v>
      </c>
      <c r="AW612" s="124">
        <f t="shared" si="127"/>
        <v>7.8333978047903416E-2</v>
      </c>
      <c r="AX612" s="124">
        <f t="shared" si="128"/>
        <v>0.99999999999999989</v>
      </c>
      <c r="AY612" s="124">
        <f>SUMPRODUCT(AN612:AW612,幕後結果_最佳化!$Z$1005:$AI$1005)</f>
        <v>-0.1363384778486787</v>
      </c>
      <c r="AZ612" s="124">
        <f>(SUMPRODUCT(AN612:AW612,MMULT(AN612:AW612,幕後結果!$AB$9:$AK$18)))*252</f>
        <v>6.2744728838402403E-2</v>
      </c>
      <c r="BA612" s="124">
        <f t="shared" si="129"/>
        <v>0.25048897947495097</v>
      </c>
      <c r="BB612" s="119">
        <f t="shared" si="130"/>
        <v>-0.7155543458414011</v>
      </c>
      <c r="BC612" s="56"/>
      <c r="BD612" s="56"/>
    </row>
    <row r="613" spans="1:56">
      <c r="A613" s="91">
        <v>612</v>
      </c>
      <c r="B613" s="120">
        <v>0.3347629407590853</v>
      </c>
      <c r="C613" s="120">
        <v>0.35012972020066435</v>
      </c>
      <c r="D613" s="120">
        <v>0.45311441983183309</v>
      </c>
      <c r="E613" s="120">
        <v>0.88266628765355892</v>
      </c>
      <c r="F613" s="120">
        <v>0.56223564911643398</v>
      </c>
      <c r="G613" s="120">
        <v>0.1019489727766596</v>
      </c>
      <c r="H613" s="120">
        <v>1.0225041859224682E-2</v>
      </c>
      <c r="I613" s="120">
        <v>0.41276115026016846</v>
      </c>
      <c r="J613" s="120">
        <v>0.85577395462953909</v>
      </c>
      <c r="K613" s="100">
        <v>0.82427562018367495</v>
      </c>
      <c r="L613" s="101"/>
      <c r="M613" s="102">
        <v>612</v>
      </c>
      <c r="N613" s="123">
        <v>-0.42679879874688109</v>
      </c>
      <c r="O613" s="123">
        <v>-0.3849702725626763</v>
      </c>
      <c r="P613" s="123">
        <v>-0.11779657972556833</v>
      </c>
      <c r="Q613" s="123">
        <v>1.1884214120672394</v>
      </c>
      <c r="R613" s="123">
        <v>0.1566398406960369</v>
      </c>
      <c r="S613" s="123">
        <v>-1.2705242637144598</v>
      </c>
      <c r="T613" s="123">
        <v>-2.3179859672434828</v>
      </c>
      <c r="U613" s="120">
        <v>-0.22044795585187524</v>
      </c>
      <c r="V613" s="120">
        <v>1.0615234300546446</v>
      </c>
      <c r="W613" s="94">
        <v>0.93178284965804037</v>
      </c>
      <c r="X613" s="56"/>
      <c r="Y613" s="95">
        <v>612</v>
      </c>
      <c r="Z613" s="120">
        <f>(幕後結果!$AB$2+幕後結果!$AB$4*幕後結果_最佳化!$N1614)*12/3</f>
        <v>-0.57818254291202198</v>
      </c>
      <c r="AA613" s="120">
        <f>(幕後結果!$AC$2+幕後結果!$AC$4*幕後結果_最佳化!$O1614)*12/3</f>
        <v>0.74252125570831051</v>
      </c>
      <c r="AB613" s="120">
        <f>(幕後結果!$AD$2+幕後結果!$AD$4*幕後結果_最佳化!$P1614)*12/3</f>
        <v>-1.5481300900256247</v>
      </c>
      <c r="AC613" s="120">
        <f>(幕後結果!$AE$2+幕後結果!$AE$4*幕後結果_最佳化!$Q1614)*12/3</f>
        <v>1.3756165118627866</v>
      </c>
      <c r="AD613" s="120">
        <f>(幕後結果!$AF$2+幕後結果!$AF$4*幕後結果_最佳化!$R1614)*12/3</f>
        <v>-0.24822289862690508</v>
      </c>
      <c r="AE613" s="120">
        <f>(幕後結果!$AG$2+幕後結果!$AG$4*幕後結果_最佳化!$S1614)*12/3</f>
        <v>-2.4368291738938872</v>
      </c>
      <c r="AF613" s="120">
        <f>(幕後結果!$AH$2+幕後結果!$AH$4*幕後結果_最佳化!$T1614)*12/3</f>
        <v>-1.6540815744839179</v>
      </c>
      <c r="AG613" s="120">
        <f>(幕後結果!$AI$2+幕後結果!$AI$4*幕後結果_最佳化!$U1614)*12/3</f>
        <v>-0.27798755574930978</v>
      </c>
      <c r="AH613" s="120">
        <f>(幕後結果!$AJ$2+幕後結果!$AJ$4*幕後結果_最佳化!$V1614)*12/3</f>
        <v>-0.78243509475276152</v>
      </c>
      <c r="AI613" s="96">
        <f>(幕後結果!$AK$2+幕後結果!$AK$4*幕後結果_最佳化!$W1614)*12/3</f>
        <v>0.82363046424085484</v>
      </c>
      <c r="AJ613" s="56"/>
      <c r="AK613" s="56"/>
      <c r="AL613" s="56"/>
      <c r="AM613" s="104">
        <v>612</v>
      </c>
      <c r="AN613" s="124">
        <f t="shared" si="118"/>
        <v>9.4707122165019489E-2</v>
      </c>
      <c r="AO613" s="124">
        <f t="shared" si="119"/>
        <v>0.11256098909724079</v>
      </c>
      <c r="AP613" s="124">
        <f t="shared" si="120"/>
        <v>1.7702987724842491E-2</v>
      </c>
      <c r="AQ613" s="124">
        <f t="shared" si="121"/>
        <v>0.12064528301898254</v>
      </c>
      <c r="AR613" s="124">
        <f t="shared" si="122"/>
        <v>5.6179712352567128E-2</v>
      </c>
      <c r="AS613" s="124">
        <f t="shared" si="123"/>
        <v>0.15819308452248262</v>
      </c>
      <c r="AT613" s="124">
        <f t="shared" si="124"/>
        <v>8.808077579892705E-2</v>
      </c>
      <c r="AU613" s="124">
        <f t="shared" si="125"/>
        <v>0.1024875178314003</v>
      </c>
      <c r="AV613" s="124">
        <f t="shared" si="126"/>
        <v>9.657556796380222E-2</v>
      </c>
      <c r="AW613" s="124">
        <f t="shared" si="127"/>
        <v>0.15286695952473517</v>
      </c>
      <c r="AX613" s="124">
        <f t="shared" si="128"/>
        <v>0.99999999999999978</v>
      </c>
      <c r="AY613" s="124">
        <f>SUMPRODUCT(AN613:AW613,幕後結果_最佳化!$Z$1005:$AI$1005)</f>
        <v>-3.8725098152527504E-2</v>
      </c>
      <c r="AZ613" s="124">
        <f>(SUMPRODUCT(AN613:AW613,MMULT(AN613:AW613,幕後結果!$AB$9:$AK$18)))*252</f>
        <v>5.5394670114149253E-2</v>
      </c>
      <c r="BA613" s="124">
        <f t="shared" si="129"/>
        <v>0.23536072338890626</v>
      </c>
      <c r="BB613" s="119">
        <f t="shared" si="130"/>
        <v>-0.34680849454074586</v>
      </c>
      <c r="BC613" s="56"/>
      <c r="BD613" s="56"/>
    </row>
    <row r="614" spans="1:56">
      <c r="A614" s="91">
        <v>613</v>
      </c>
      <c r="B614" s="120">
        <v>0.95668258330164724</v>
      </c>
      <c r="C614" s="120">
        <v>0.82068246943639456</v>
      </c>
      <c r="D614" s="120">
        <v>0.35034792512303614</v>
      </c>
      <c r="E614" s="120">
        <v>0.63117500710638863</v>
      </c>
      <c r="F614" s="120">
        <v>0.43808562453644617</v>
      </c>
      <c r="G614" s="120">
        <v>0.545133838126308</v>
      </c>
      <c r="H614" s="120">
        <v>0.27095799700914314</v>
      </c>
      <c r="I614" s="120">
        <v>8.8020605160791021E-2</v>
      </c>
      <c r="J614" s="120">
        <v>0.5780056836573928</v>
      </c>
      <c r="K614" s="100">
        <v>5.8508379270696409E-3</v>
      </c>
      <c r="L614" s="101"/>
      <c r="M614" s="102">
        <v>613</v>
      </c>
      <c r="N614" s="123">
        <v>1.713422535199995</v>
      </c>
      <c r="O614" s="123">
        <v>0.91796906592801142</v>
      </c>
      <c r="P614" s="123">
        <v>-0.3843813110075745</v>
      </c>
      <c r="Q614" s="123">
        <v>0.33496699203670682</v>
      </c>
      <c r="R614" s="123">
        <v>-0.15582463857993573</v>
      </c>
      <c r="S614" s="123">
        <v>0.11337617973599992</v>
      </c>
      <c r="T614" s="123">
        <v>-0.60991820244734063</v>
      </c>
      <c r="U614" s="120">
        <v>-1.3530451389955198</v>
      </c>
      <c r="V614" s="120">
        <v>0.19679414557726502</v>
      </c>
      <c r="W614" s="94">
        <v>-2.5210153163167832</v>
      </c>
      <c r="X614" s="56"/>
      <c r="Y614" s="95">
        <v>613</v>
      </c>
      <c r="Z614" s="120">
        <f>(幕後結果!$AB$2+幕後結果!$AB$4*幕後結果_最佳化!$N1615)*12/3</f>
        <v>2.0790101036750661</v>
      </c>
      <c r="AA614" s="120">
        <f>(幕後結果!$AC$2+幕後結果!$AC$4*幕後結果_最佳化!$O1615)*12/3</f>
        <v>3.4985594046408313</v>
      </c>
      <c r="AB614" s="120">
        <f>(幕後結果!$AD$2+幕後結果!$AD$4*幕後結果_最佳化!$P1615)*12/3</f>
        <v>1.0336884984250121</v>
      </c>
      <c r="AC614" s="120">
        <f>(幕後結果!$AE$2+幕後結果!$AE$4*幕後結果_最佳化!$Q1615)*12/3</f>
        <v>1.2753696463198574</v>
      </c>
      <c r="AD614" s="120">
        <f>(幕後結果!$AF$2+幕後結果!$AF$4*幕後結果_最佳化!$R1615)*12/3</f>
        <v>-0.23859390989533447</v>
      </c>
      <c r="AE614" s="120">
        <f>(幕後結果!$AG$2+幕後結果!$AG$4*幕後結果_最佳化!$S1615)*12/3</f>
        <v>-3.2635960742942949E-2</v>
      </c>
      <c r="AF614" s="120">
        <f>(幕後結果!$AH$2+幕後結果!$AH$4*幕後結果_最佳化!$T1615)*12/3</f>
        <v>0.67527656587658902</v>
      </c>
      <c r="AG614" s="120">
        <f>(幕後結果!$AI$2+幕後結果!$AI$4*幕後結果_最佳化!$U1615)*12/3</f>
        <v>-0.75930291585057164</v>
      </c>
      <c r="AH614" s="120">
        <f>(幕後結果!$AJ$2+幕後結果!$AJ$4*幕後結果_最佳化!$V1615)*12/3</f>
        <v>-1.1990615225721282</v>
      </c>
      <c r="AI614" s="96">
        <f>(幕後結果!$AK$2+幕後結果!$AK$4*幕後結果_最佳化!$W1615)*12/3</f>
        <v>-0.72543206439237073</v>
      </c>
      <c r="AJ614" s="56"/>
      <c r="AK614" s="56"/>
      <c r="AL614" s="56"/>
      <c r="AM614" s="104">
        <v>613</v>
      </c>
      <c r="AN614" s="124">
        <f t="shared" si="118"/>
        <v>6.8333016299128552E-2</v>
      </c>
      <c r="AO614" s="124">
        <f t="shared" si="119"/>
        <v>0.1241832762323043</v>
      </c>
      <c r="AP614" s="124">
        <f t="shared" si="120"/>
        <v>0.15517989184265457</v>
      </c>
      <c r="AQ614" s="124">
        <f t="shared" si="121"/>
        <v>2.8840315395043514E-3</v>
      </c>
      <c r="AR614" s="124">
        <f t="shared" si="122"/>
        <v>3.7096493784634428E-2</v>
      </c>
      <c r="AS614" s="124">
        <f t="shared" si="123"/>
        <v>5.9019464725565088E-2</v>
      </c>
      <c r="AT614" s="124">
        <f t="shared" si="124"/>
        <v>0.13389927175547039</v>
      </c>
      <c r="AU614" s="124">
        <f t="shared" si="125"/>
        <v>0.1460902139313191</v>
      </c>
      <c r="AV614" s="124">
        <f t="shared" si="126"/>
        <v>0.11199758846055134</v>
      </c>
      <c r="AW614" s="124">
        <f t="shared" si="127"/>
        <v>0.16131675142886795</v>
      </c>
      <c r="AX614" s="124">
        <f t="shared" si="128"/>
        <v>1.0000000000000002</v>
      </c>
      <c r="AY614" s="124">
        <f>SUMPRODUCT(AN614:AW614,幕後結果_最佳化!$Z$1005:$AI$1005)</f>
        <v>-0.10136952298119256</v>
      </c>
      <c r="AZ614" s="124">
        <f>(SUMPRODUCT(AN614:AW614,MMULT(AN614:AW614,幕後結果!$AB$9:$AK$18)))*252</f>
        <v>7.2087346441787381E-2</v>
      </c>
      <c r="BA614" s="124">
        <f t="shared" si="129"/>
        <v>0.26849086845140074</v>
      </c>
      <c r="BB614" s="119">
        <f t="shared" si="130"/>
        <v>-0.53733493363595208</v>
      </c>
      <c r="BC614" s="56"/>
      <c r="BD614" s="56"/>
    </row>
    <row r="615" spans="1:56">
      <c r="A615" s="91">
        <v>614</v>
      </c>
      <c r="B615" s="120">
        <v>0.23669662167766048</v>
      </c>
      <c r="C615" s="120">
        <v>0.96621129266380135</v>
      </c>
      <c r="D615" s="120">
        <v>0.17425236556813939</v>
      </c>
      <c r="E615" s="120">
        <v>0.73134252233694674</v>
      </c>
      <c r="F615" s="120">
        <v>0.20243225681102173</v>
      </c>
      <c r="G615" s="120">
        <v>0.31410843635868835</v>
      </c>
      <c r="H615" s="120">
        <v>0.73522110942425223</v>
      </c>
      <c r="I615" s="120">
        <v>0.9433088717377951</v>
      </c>
      <c r="J615" s="120">
        <v>0.45396890436595339</v>
      </c>
      <c r="K615" s="100">
        <v>0.75352965181564624</v>
      </c>
      <c r="L615" s="101"/>
      <c r="M615" s="102">
        <v>614</v>
      </c>
      <c r="N615" s="123">
        <v>-0.7169689699871945</v>
      </c>
      <c r="O615" s="123">
        <v>1.8278143776420346</v>
      </c>
      <c r="P615" s="123">
        <v>-0.937493567287214</v>
      </c>
      <c r="Q615" s="123">
        <v>0.6168783691167935</v>
      </c>
      <c r="R615" s="123">
        <v>-0.83296492066926076</v>
      </c>
      <c r="S615" s="123">
        <v>-0.48423813897393014</v>
      </c>
      <c r="T615" s="123">
        <v>0.62868121117004006</v>
      </c>
      <c r="U615" s="120">
        <v>1.5831720438513104</v>
      </c>
      <c r="V615" s="120">
        <v>-0.11564006485712101</v>
      </c>
      <c r="W615" s="94">
        <v>0.68563913554559797</v>
      </c>
      <c r="X615" s="56"/>
      <c r="Y615" s="95">
        <v>614</v>
      </c>
      <c r="Z615" s="120">
        <f>(幕後結果!$AB$2+幕後結果!$AB$4*幕後結果_最佳化!$N1616)*12/3</f>
        <v>-0.93844343418010967</v>
      </c>
      <c r="AA615" s="120">
        <f>(幕後結果!$AC$2+幕後結果!$AC$4*幕後結果_最佳化!$O1616)*12/3</f>
        <v>2.8365274786345736</v>
      </c>
      <c r="AB615" s="120">
        <f>(幕後結果!$AD$2+幕後結果!$AD$4*幕後結果_最佳化!$P1616)*12/3</f>
        <v>-1.8051111544361713</v>
      </c>
      <c r="AC615" s="120">
        <f>(幕後結果!$AE$2+幕後結果!$AE$4*幕後結果_最佳化!$Q1616)*12/3</f>
        <v>0.79924858104988272</v>
      </c>
      <c r="AD615" s="120">
        <f>(幕後結果!$AF$2+幕後結果!$AF$4*幕後結果_最佳化!$R1616)*12/3</f>
        <v>-0.73225580783083466</v>
      </c>
      <c r="AE615" s="120">
        <f>(幕後結果!$AG$2+幕後結果!$AG$4*幕後結果_最佳化!$S1616)*12/3</f>
        <v>-1.7307668423847991</v>
      </c>
      <c r="AF615" s="120">
        <f>(幕後結果!$AH$2+幕後結果!$AH$4*幕後結果_最佳化!$T1616)*12/3</f>
        <v>1.0528203003029266</v>
      </c>
      <c r="AG615" s="120">
        <f>(幕後結果!$AI$2+幕後結果!$AI$4*幕後結果_最佳化!$U1616)*12/3</f>
        <v>0.31314053312528178</v>
      </c>
      <c r="AH615" s="120">
        <f>(幕後結果!$AJ$2+幕後結果!$AJ$4*幕後結果_最佳化!$V1616)*12/3</f>
        <v>-2.8830232571562484</v>
      </c>
      <c r="AI615" s="96">
        <f>(幕後結果!$AK$2+幕後結果!$AK$4*幕後結果_最佳化!$W1616)*12/3</f>
        <v>1.4349032393123968</v>
      </c>
      <c r="AJ615" s="56"/>
      <c r="AK615" s="56"/>
      <c r="AL615" s="56"/>
      <c r="AM615" s="104">
        <v>614</v>
      </c>
      <c r="AN615" s="124">
        <f t="shared" si="118"/>
        <v>0.11935319395720038</v>
      </c>
      <c r="AO615" s="124">
        <f t="shared" si="119"/>
        <v>0.21535610995936824</v>
      </c>
      <c r="AP615" s="124">
        <f t="shared" si="120"/>
        <v>0.21168567820206033</v>
      </c>
      <c r="AQ615" s="124">
        <f t="shared" si="121"/>
        <v>5.5627464142784043E-2</v>
      </c>
      <c r="AR615" s="124">
        <f t="shared" si="122"/>
        <v>1.942022876354968E-2</v>
      </c>
      <c r="AS615" s="124">
        <f t="shared" si="123"/>
        <v>2.4663824747299869E-2</v>
      </c>
      <c r="AT615" s="124">
        <f t="shared" si="124"/>
        <v>0.1135186793497187</v>
      </c>
      <c r="AU615" s="124">
        <f t="shared" si="125"/>
        <v>3.7616791043911572E-2</v>
      </c>
      <c r="AV615" s="124">
        <f t="shared" si="126"/>
        <v>8.4933113193588303E-2</v>
      </c>
      <c r="AW615" s="124">
        <f t="shared" si="127"/>
        <v>0.11782491664051879</v>
      </c>
      <c r="AX615" s="124">
        <f t="shared" si="128"/>
        <v>0.99999999999999989</v>
      </c>
      <c r="AY615" s="124">
        <f>SUMPRODUCT(AN615:AW615,幕後結果_最佳化!$Z$1005:$AI$1005)</f>
        <v>7.1149027605615187E-2</v>
      </c>
      <c r="AZ615" s="124">
        <f>(SUMPRODUCT(AN615:AW615,MMULT(AN615:AW615,幕後結果!$AB$9:$AK$18)))*252</f>
        <v>0.10859334331524391</v>
      </c>
      <c r="BA615" s="124">
        <f t="shared" si="129"/>
        <v>0.32953504110374043</v>
      </c>
      <c r="BB615" s="119">
        <f t="shared" si="130"/>
        <v>8.5723896041520364E-2</v>
      </c>
      <c r="BC615" s="56"/>
      <c r="BD615" s="56"/>
    </row>
    <row r="616" spans="1:56">
      <c r="A616" s="91">
        <v>615</v>
      </c>
      <c r="B616" s="120">
        <v>0.63509587799730172</v>
      </c>
      <c r="C616" s="120">
        <v>0.20929763739966845</v>
      </c>
      <c r="D616" s="120">
        <v>0.15609410475252861</v>
      </c>
      <c r="E616" s="120">
        <v>0.76770502701200893</v>
      </c>
      <c r="F616" s="120">
        <v>0.29142673026799981</v>
      </c>
      <c r="G616" s="120">
        <v>0.97376738210692504</v>
      </c>
      <c r="H616" s="120">
        <v>0.75103494932323267</v>
      </c>
      <c r="I616" s="120">
        <v>9.6176461797366608E-2</v>
      </c>
      <c r="J616" s="120">
        <v>0.27069225479139858</v>
      </c>
      <c r="K616" s="100">
        <v>0.85514960884875757</v>
      </c>
      <c r="L616" s="101"/>
      <c r="M616" s="102">
        <v>615</v>
      </c>
      <c r="N616" s="123">
        <v>0.34538062108188489</v>
      </c>
      <c r="O616" s="123">
        <v>-0.80886070312675296</v>
      </c>
      <c r="P616" s="123">
        <v>-1.010641157565296</v>
      </c>
      <c r="Q616" s="123">
        <v>0.73130979988217337</v>
      </c>
      <c r="R616" s="123">
        <v>-0.54922148673856352</v>
      </c>
      <c r="S616" s="123">
        <v>1.9392965743606425</v>
      </c>
      <c r="T616" s="123">
        <v>0.6777501842802407</v>
      </c>
      <c r="U616" s="120">
        <v>-1.3036500612967656</v>
      </c>
      <c r="V616" s="120">
        <v>-0.61072068506491539</v>
      </c>
      <c r="W616" s="94">
        <v>1.0587782478032357</v>
      </c>
      <c r="X616" s="56"/>
      <c r="Y616" s="95">
        <v>615</v>
      </c>
      <c r="Z616" s="120">
        <f>(幕後結果!$AB$2+幕後結果!$AB$4*幕後結果_最佳化!$N1617)*12/3</f>
        <v>0.38051712224411033</v>
      </c>
      <c r="AA616" s="120">
        <f>(幕後結果!$AC$2+幕後結果!$AC$4*幕後結果_最佳化!$O1617)*12/3</f>
        <v>0.81363072264519598</v>
      </c>
      <c r="AB616" s="120">
        <f>(幕後結果!$AD$2+幕後結果!$AD$4*幕後結果_最佳化!$P1617)*12/3</f>
        <v>-1.8197131041308718</v>
      </c>
      <c r="AC616" s="120">
        <f>(幕後結果!$AE$2+幕後結果!$AE$4*幕後結果_最佳化!$Q1617)*12/3</f>
        <v>1.2398193776085362</v>
      </c>
      <c r="AD616" s="120">
        <f>(幕後結果!$AF$2+幕後結果!$AF$4*幕後結果_最佳化!$R1617)*12/3</f>
        <v>-0.73441044223924645</v>
      </c>
      <c r="AE616" s="120">
        <f>(幕後結果!$AG$2+幕後結果!$AG$4*幕後結果_最佳化!$S1617)*12/3</f>
        <v>0.85029449152523107</v>
      </c>
      <c r="AF616" s="120">
        <f>(幕後結果!$AH$2+幕後結果!$AH$4*幕後結果_最佳化!$T1617)*12/3</f>
        <v>1.450571368162044</v>
      </c>
      <c r="AG616" s="120">
        <f>(幕後結果!$AI$2+幕後結果!$AI$4*幕後結果_最佳化!$U1617)*12/3</f>
        <v>-0.75251287615864149</v>
      </c>
      <c r="AH616" s="120">
        <f>(幕後結果!$AJ$2+幕後結果!$AJ$4*幕後結果_最佳化!$V1617)*12/3</f>
        <v>-2.2267609521769693</v>
      </c>
      <c r="AI616" s="96">
        <f>(幕後結果!$AK$2+幕後結果!$AK$4*幕後結果_最佳化!$W1617)*12/3</f>
        <v>0.58488324675494063</v>
      </c>
      <c r="AJ616" s="56"/>
      <c r="AK616" s="56"/>
      <c r="AL616" s="56"/>
      <c r="AM616" s="104">
        <v>615</v>
      </c>
      <c r="AN616" s="124">
        <f t="shared" si="118"/>
        <v>2.0680323076325495E-2</v>
      </c>
      <c r="AO616" s="124">
        <f t="shared" si="119"/>
        <v>0.13745942045799825</v>
      </c>
      <c r="AP616" s="124">
        <f t="shared" si="120"/>
        <v>8.2408085264024586E-2</v>
      </c>
      <c r="AQ616" s="124">
        <f t="shared" si="121"/>
        <v>0.19251292198111727</v>
      </c>
      <c r="AR616" s="124">
        <f t="shared" si="122"/>
        <v>5.4636518820810796E-2</v>
      </c>
      <c r="AS616" s="124">
        <f t="shared" si="123"/>
        <v>0.16031895989086101</v>
      </c>
      <c r="AT616" s="124">
        <f t="shared" si="124"/>
        <v>9.1747805887636268E-3</v>
      </c>
      <c r="AU616" s="124">
        <f t="shared" si="125"/>
        <v>1.8559327030659788E-2</v>
      </c>
      <c r="AV616" s="124">
        <f t="shared" si="126"/>
        <v>0.16779768659320038</v>
      </c>
      <c r="AW616" s="124">
        <f t="shared" si="127"/>
        <v>0.15645197629623872</v>
      </c>
      <c r="AX616" s="124">
        <f t="shared" si="128"/>
        <v>0.99999999999999989</v>
      </c>
      <c r="AY616" s="124">
        <f>SUMPRODUCT(AN616:AW616,幕後結果_最佳化!$Z$1005:$AI$1005)</f>
        <v>-0.14620455775868144</v>
      </c>
      <c r="AZ616" s="124">
        <f>(SUMPRODUCT(AN616:AW616,MMULT(AN616:AW616,幕後結果!$AB$9:$AK$18)))*252</f>
        <v>7.0416352742931829E-2</v>
      </c>
      <c r="BA616" s="124">
        <f t="shared" si="129"/>
        <v>0.26536079729856826</v>
      </c>
      <c r="BB616" s="119">
        <f t="shared" si="130"/>
        <v>-0.71263185701809661</v>
      </c>
      <c r="BC616" s="56"/>
      <c r="BD616" s="56"/>
    </row>
    <row r="617" spans="1:56">
      <c r="A617" s="91">
        <v>616</v>
      </c>
      <c r="B617" s="120">
        <v>8.4540240160733582E-2</v>
      </c>
      <c r="C617" s="120">
        <v>0.78784428773458548</v>
      </c>
      <c r="D617" s="120">
        <v>0.52222848761721186</v>
      </c>
      <c r="E617" s="120">
        <v>0.81188750111311636</v>
      </c>
      <c r="F617" s="120">
        <v>0.25415259634911935</v>
      </c>
      <c r="G617" s="120">
        <v>0.19014779276332705</v>
      </c>
      <c r="H617" s="120">
        <v>0.54079581586636172</v>
      </c>
      <c r="I617" s="120">
        <v>0.22890608673589474</v>
      </c>
      <c r="J617" s="120">
        <v>0.23677313060407745</v>
      </c>
      <c r="K617" s="100">
        <v>0.22432621453454971</v>
      </c>
      <c r="L617" s="101"/>
      <c r="M617" s="102">
        <v>616</v>
      </c>
      <c r="N617" s="123">
        <v>-1.3751644068035125</v>
      </c>
      <c r="O617" s="123">
        <v>0.79896376241709599</v>
      </c>
      <c r="P617" s="123">
        <v>5.5747417175111717E-2</v>
      </c>
      <c r="Q617" s="123">
        <v>0.88487324837979842</v>
      </c>
      <c r="R617" s="123">
        <v>-0.66147897651317733</v>
      </c>
      <c r="S617" s="123">
        <v>-0.87735179852396739</v>
      </c>
      <c r="T617" s="123">
        <v>0.10243882448016503</v>
      </c>
      <c r="U617" s="120">
        <v>-0.74245422939865324</v>
      </c>
      <c r="V617" s="120">
        <v>-0.7167210070415091</v>
      </c>
      <c r="W617" s="94">
        <v>-0.75766354349776499</v>
      </c>
      <c r="X617" s="56"/>
      <c r="Y617" s="95">
        <v>616</v>
      </c>
      <c r="Z617" s="120">
        <f>(幕後結果!$AB$2+幕後結果!$AB$4*幕後結果_最佳化!$N1618)*12/3</f>
        <v>-1.7556262399884124</v>
      </c>
      <c r="AA617" s="120">
        <f>(幕後結果!$AC$2+幕後結果!$AC$4*幕後結果_最佳化!$O1618)*12/3</f>
        <v>1.3402303373882487</v>
      </c>
      <c r="AB617" s="120">
        <f>(幕後結果!$AD$2+幕後結果!$AD$4*幕後結果_最佳化!$P1618)*12/3</f>
        <v>-1.9057243777631239</v>
      </c>
      <c r="AC617" s="120">
        <f>(幕後結果!$AE$2+幕後結果!$AE$4*幕後結果_最佳化!$Q1618)*12/3</f>
        <v>0.81186652439490847</v>
      </c>
      <c r="AD617" s="120">
        <f>(幕後結果!$AF$2+幕後結果!$AF$4*幕後結果_最佳化!$R1618)*12/3</f>
        <v>-0.7638730372174809</v>
      </c>
      <c r="AE617" s="120">
        <f>(幕後結果!$AG$2+幕後結果!$AG$4*幕後結果_最佳化!$S1618)*12/3</f>
        <v>-2.3635617936354869</v>
      </c>
      <c r="AF617" s="120">
        <f>(幕後結果!$AH$2+幕後結果!$AH$4*幕後結果_最佳化!$T1618)*12/3</f>
        <v>0.301860418239009</v>
      </c>
      <c r="AG617" s="120">
        <f>(幕後結果!$AI$2+幕後結果!$AI$4*幕後結果_最佳化!$U1618)*12/3</f>
        <v>-0.58008549839241863</v>
      </c>
      <c r="AH617" s="120">
        <f>(幕後結果!$AJ$2+幕後結果!$AJ$4*幕後結果_最佳化!$V1618)*12/3</f>
        <v>-3.8037084096052731</v>
      </c>
      <c r="AI617" s="96">
        <f>(幕後結果!$AK$2+幕後結果!$AK$4*幕後結果_最佳化!$W1618)*12/3</f>
        <v>0.10257244588429404</v>
      </c>
      <c r="AJ617" s="56"/>
      <c r="AK617" s="56"/>
      <c r="AL617" s="56"/>
      <c r="AM617" s="104">
        <v>616</v>
      </c>
      <c r="AN617" s="124">
        <f t="shared" si="118"/>
        <v>6.6985834627859633E-2</v>
      </c>
      <c r="AO617" s="124">
        <f t="shared" si="119"/>
        <v>0.12406221736763359</v>
      </c>
      <c r="AP617" s="124">
        <f t="shared" si="120"/>
        <v>0.1071947029282271</v>
      </c>
      <c r="AQ617" s="124">
        <f t="shared" si="121"/>
        <v>9.8080427101591677E-2</v>
      </c>
      <c r="AR617" s="124">
        <f t="shared" si="122"/>
        <v>4.2460964402588834E-2</v>
      </c>
      <c r="AS617" s="124">
        <f t="shared" si="123"/>
        <v>0.12153795928597115</v>
      </c>
      <c r="AT617" s="124">
        <f t="shared" si="124"/>
        <v>0.1784030838169916</v>
      </c>
      <c r="AU617" s="124">
        <f t="shared" si="125"/>
        <v>5.7034807413919947E-2</v>
      </c>
      <c r="AV617" s="124">
        <f t="shared" si="126"/>
        <v>0.15695977956939891</v>
      </c>
      <c r="AW617" s="124">
        <f t="shared" si="127"/>
        <v>4.7280223485817681E-2</v>
      </c>
      <c r="AX617" s="124">
        <f t="shared" si="128"/>
        <v>1</v>
      </c>
      <c r="AY617" s="124">
        <f>SUMPRODUCT(AN617:AW617,幕後結果_最佳化!$Z$1005:$AI$1005)</f>
        <v>-0.18357595838734533</v>
      </c>
      <c r="AZ617" s="124">
        <f>(SUMPRODUCT(AN617:AW617,MMULT(AN617:AW617,幕後結果!$AB$9:$AK$18)))*252</f>
        <v>8.2255170775631978E-2</v>
      </c>
      <c r="BA617" s="124">
        <f t="shared" si="129"/>
        <v>0.28680162268653919</v>
      </c>
      <c r="BB617" s="119">
        <f t="shared" si="130"/>
        <v>-0.78966065905029059</v>
      </c>
      <c r="BC617" s="56"/>
      <c r="BD617" s="56"/>
    </row>
    <row r="618" spans="1:56">
      <c r="A618" s="91">
        <v>617</v>
      </c>
      <c r="B618" s="120">
        <v>0.81528199109491228</v>
      </c>
      <c r="C618" s="120">
        <v>0.98475802896190801</v>
      </c>
      <c r="D618" s="120">
        <v>9.7012732068285867E-2</v>
      </c>
      <c r="E618" s="120">
        <v>0.49507526891940867</v>
      </c>
      <c r="F618" s="120">
        <v>0.88168614017966496</v>
      </c>
      <c r="G618" s="120">
        <v>0.20364741092826089</v>
      </c>
      <c r="H618" s="120">
        <v>0.68055521981139178</v>
      </c>
      <c r="I618" s="120">
        <v>0.44924380228376726</v>
      </c>
      <c r="J618" s="120">
        <v>0.90750771019228194</v>
      </c>
      <c r="K618" s="100">
        <v>6.8262571364994473E-2</v>
      </c>
      <c r="L618" s="101"/>
      <c r="M618" s="102">
        <v>617</v>
      </c>
      <c r="N618" s="123">
        <v>0.89753029021263742</v>
      </c>
      <c r="O618" s="123">
        <v>2.1637447818049136</v>
      </c>
      <c r="P618" s="123">
        <v>-1.2987624520520809</v>
      </c>
      <c r="Q618" s="123">
        <v>-1.2344783708910052E-2</v>
      </c>
      <c r="R618" s="123">
        <v>1.183457906203313</v>
      </c>
      <c r="S618" s="123">
        <v>-0.82866354097968853</v>
      </c>
      <c r="T618" s="123">
        <v>0.46925194427608474</v>
      </c>
      <c r="U618" s="120">
        <v>-0.12757210896555435</v>
      </c>
      <c r="V618" s="120">
        <v>1.3255627256975722</v>
      </c>
      <c r="W618" s="94">
        <v>-1.4888565672934331</v>
      </c>
      <c r="X618" s="56"/>
      <c r="Y618" s="95">
        <v>617</v>
      </c>
      <c r="Z618" s="120">
        <f>(幕後結果!$AB$2+幕後結果!$AB$4*幕後結果_最佳化!$N1619)*12/3</f>
        <v>1.0660387630942463</v>
      </c>
      <c r="AA618" s="120">
        <f>(幕後結果!$AC$2+幕後結果!$AC$4*幕後結果_最佳化!$O1619)*12/3</f>
        <v>4.2474369444341136</v>
      </c>
      <c r="AB618" s="120">
        <f>(幕後結果!$AD$2+幕後結果!$AD$4*幕後結果_最佳化!$P1619)*12/3</f>
        <v>-0.29261432470585347</v>
      </c>
      <c r="AC618" s="120">
        <f>(幕後結果!$AE$2+幕後結果!$AE$4*幕後結果_最佳化!$Q1619)*12/3</f>
        <v>0.74575668570652143</v>
      </c>
      <c r="AD618" s="120">
        <f>(幕後結果!$AF$2+幕後結果!$AF$4*幕後結果_最佳化!$R1619)*12/3</f>
        <v>0.57301171922118743</v>
      </c>
      <c r="AE618" s="120">
        <f>(幕後結果!$AG$2+幕後結果!$AG$4*幕後結果_最佳化!$S1619)*12/3</f>
        <v>-0.98847360878916446</v>
      </c>
      <c r="AF618" s="120">
        <f>(幕後結果!$AH$2+幕後結果!$AH$4*幕後結果_最佳化!$T1619)*12/3</f>
        <v>1.3578042972460105</v>
      </c>
      <c r="AG618" s="120">
        <f>(幕後結果!$AI$2+幕後結果!$AI$4*幕後結果_最佳化!$U1619)*12/3</f>
        <v>-0.19627001069772018</v>
      </c>
      <c r="AH618" s="120">
        <f>(幕後結果!$AJ$2+幕後結果!$AJ$4*幕後結果_最佳化!$V1619)*12/3</f>
        <v>-0.1904535272816994</v>
      </c>
      <c r="AI618" s="96">
        <f>(幕後結果!$AK$2+幕後結果!$AK$4*幕後結果_最佳化!$W1619)*12/3</f>
        <v>0.4610464639408825</v>
      </c>
      <c r="AJ618" s="56"/>
      <c r="AK618" s="56"/>
      <c r="AL618" s="56"/>
      <c r="AM618" s="104">
        <v>617</v>
      </c>
      <c r="AN618" s="124">
        <f t="shared" si="118"/>
        <v>0.26200104252014911</v>
      </c>
      <c r="AO618" s="124">
        <f t="shared" si="119"/>
        <v>2.0395672673416881E-2</v>
      </c>
      <c r="AP618" s="124">
        <f t="shared" si="120"/>
        <v>1.6759415418385055E-2</v>
      </c>
      <c r="AQ618" s="124">
        <f t="shared" si="121"/>
        <v>8.4596805646209774E-3</v>
      </c>
      <c r="AR618" s="124">
        <f t="shared" si="122"/>
        <v>4.383106950896562E-2</v>
      </c>
      <c r="AS618" s="124">
        <f t="shared" si="123"/>
        <v>0.20770718438004585</v>
      </c>
      <c r="AT618" s="124">
        <f t="shared" si="124"/>
        <v>2.3746697496415635E-3</v>
      </c>
      <c r="AU618" s="124">
        <f t="shared" si="125"/>
        <v>0.16546655257001541</v>
      </c>
      <c r="AV618" s="124">
        <f t="shared" si="126"/>
        <v>0.17049279185746791</v>
      </c>
      <c r="AW618" s="124">
        <f t="shared" si="127"/>
        <v>0.10251192075729167</v>
      </c>
      <c r="AX618" s="124">
        <f t="shared" si="128"/>
        <v>1</v>
      </c>
      <c r="AY618" s="124">
        <f>SUMPRODUCT(AN618:AW618,幕後結果_最佳化!$Z$1005:$AI$1005)</f>
        <v>-0.47799660638464758</v>
      </c>
      <c r="AZ618" s="124">
        <f>(SUMPRODUCT(AN618:AW618,MMULT(AN618:AW618,幕後結果!$AB$9:$AK$18)))*252</f>
        <v>7.886562995217318E-2</v>
      </c>
      <c r="BA618" s="124">
        <f t="shared" si="129"/>
        <v>0.28083025113433413</v>
      </c>
      <c r="BB618" s="119">
        <f t="shared" si="130"/>
        <v>-1.8548450684377256</v>
      </c>
      <c r="BC618" s="56"/>
      <c r="BD618" s="56"/>
    </row>
    <row r="619" spans="1:56">
      <c r="A619" s="91">
        <v>618</v>
      </c>
      <c r="B619" s="120">
        <v>0.97478652373484298</v>
      </c>
      <c r="C619" s="120">
        <v>6.4541432093470075E-2</v>
      </c>
      <c r="D619" s="120">
        <v>0.47871425419501734</v>
      </c>
      <c r="E619" s="120">
        <v>0.21961734009332101</v>
      </c>
      <c r="F619" s="120">
        <v>0.30168699781252228</v>
      </c>
      <c r="G619" s="120">
        <v>0.13802464836002626</v>
      </c>
      <c r="H619" s="120">
        <v>9.5265268172581852E-2</v>
      </c>
      <c r="I619" s="120">
        <v>3.8754843119031879E-2</v>
      </c>
      <c r="J619" s="120">
        <v>0.37846336580327122</v>
      </c>
      <c r="K619" s="100">
        <v>1.89972056283505E-3</v>
      </c>
      <c r="L619" s="101"/>
      <c r="M619" s="102">
        <v>618</v>
      </c>
      <c r="N619" s="123">
        <v>1.9563243922129183</v>
      </c>
      <c r="O619" s="123">
        <v>-1.5177284686627734</v>
      </c>
      <c r="P619" s="123">
        <v>-5.3380792957981822E-2</v>
      </c>
      <c r="Q619" s="123">
        <v>-0.77348622119636357</v>
      </c>
      <c r="R619" s="123">
        <v>-0.51955467536670275</v>
      </c>
      <c r="S619" s="123">
        <v>-1.0892372036513898</v>
      </c>
      <c r="T619" s="123">
        <v>-1.3090112607126121</v>
      </c>
      <c r="U619" s="120">
        <v>-1.7653218683561291</v>
      </c>
      <c r="V619" s="120">
        <v>-0.30951903912941015</v>
      </c>
      <c r="W619" s="94">
        <v>-2.8943502320682071</v>
      </c>
      <c r="X619" s="56"/>
      <c r="Y619" s="95">
        <v>618</v>
      </c>
      <c r="Z619" s="120">
        <f>(幕後結果!$AB$2+幕後結果!$AB$4*幕後結果_最佳化!$N1620)*12/3</f>
        <v>2.3805850006539733</v>
      </c>
      <c r="AA619" s="120">
        <f>(幕後結果!$AC$2+幕後結果!$AC$4*幕後結果_最佳化!$O1620)*12/3</f>
        <v>1.1431913930988573</v>
      </c>
      <c r="AB619" s="120">
        <f>(幕後結果!$AD$2+幕後結果!$AD$4*幕後結果_最佳化!$P1620)*12/3</f>
        <v>0.63600415084073791</v>
      </c>
      <c r="AC619" s="120">
        <f>(幕後結果!$AE$2+幕後結果!$AE$4*幕後結果_最佳化!$Q1620)*12/3</f>
        <v>0.38998805006816212</v>
      </c>
      <c r="AD619" s="120">
        <f>(幕後結果!$AF$2+幕後結果!$AF$4*幕後結果_最佳化!$R1620)*12/3</f>
        <v>-0.93238439347101743</v>
      </c>
      <c r="AE619" s="120">
        <f>(幕後結果!$AG$2+幕後結果!$AG$4*幕後結果_最佳化!$S1620)*12/3</f>
        <v>-1.4675360802169504</v>
      </c>
      <c r="AF619" s="120">
        <f>(幕後結果!$AH$2+幕後結果!$AH$4*幕後結果_最佳化!$T1620)*12/3</f>
        <v>-0.91272166315438275</v>
      </c>
      <c r="AG619" s="120">
        <f>(幕後結果!$AI$2+幕後結果!$AI$4*幕後結果_最佳化!$U1620)*12/3</f>
        <v>-1.2551231321162724</v>
      </c>
      <c r="AH619" s="120">
        <f>(幕後結果!$AJ$2+幕後結果!$AJ$4*幕後結果_最佳化!$V1620)*12/3</f>
        <v>-1.8458321771481423</v>
      </c>
      <c r="AI619" s="96">
        <f>(幕後結果!$AK$2+幕後結果!$AK$4*幕後結果_最佳化!$W1620)*12/3</f>
        <v>-1.4804973030444388</v>
      </c>
      <c r="AJ619" s="56"/>
      <c r="AK619" s="56"/>
      <c r="AL619" s="56"/>
      <c r="AM619" s="104">
        <v>618</v>
      </c>
      <c r="AN619" s="124">
        <f t="shared" si="118"/>
        <v>0.22572372623429507</v>
      </c>
      <c r="AO619" s="124">
        <f t="shared" si="119"/>
        <v>6.0514058878337197E-2</v>
      </c>
      <c r="AP619" s="124">
        <f t="shared" si="120"/>
        <v>0.1711199055461517</v>
      </c>
      <c r="AQ619" s="124">
        <f t="shared" si="121"/>
        <v>1.7515751744866751E-2</v>
      </c>
      <c r="AR619" s="124">
        <f t="shared" si="122"/>
        <v>0.11412975692219292</v>
      </c>
      <c r="AS619" s="124">
        <f t="shared" si="123"/>
        <v>5.8467981322424832E-2</v>
      </c>
      <c r="AT619" s="124">
        <f t="shared" si="124"/>
        <v>8.1383749544857817E-2</v>
      </c>
      <c r="AU619" s="124">
        <f t="shared" si="125"/>
        <v>4.4822017764001555E-2</v>
      </c>
      <c r="AV619" s="124">
        <f t="shared" si="126"/>
        <v>0.16784233300969242</v>
      </c>
      <c r="AW619" s="124">
        <f t="shared" si="127"/>
        <v>5.8480719033179786E-2</v>
      </c>
      <c r="AX619" s="124">
        <f t="shared" si="128"/>
        <v>1</v>
      </c>
      <c r="AY619" s="124">
        <f>SUMPRODUCT(AN619:AW619,幕後結果_最佳化!$Z$1005:$AI$1005)</f>
        <v>-0.40115896993117856</v>
      </c>
      <c r="AZ619" s="124">
        <f>(SUMPRODUCT(AN619:AW619,MMULT(AN619:AW619,幕後結果!$AB$9:$AK$18)))*252</f>
        <v>0.10471351495681051</v>
      </c>
      <c r="BA619" s="124">
        <f t="shared" si="129"/>
        <v>0.32359467695994398</v>
      </c>
      <c r="BB619" s="119">
        <f t="shared" si="130"/>
        <v>-1.3722690808852402</v>
      </c>
      <c r="BC619" s="56"/>
      <c r="BD619" s="56"/>
    </row>
    <row r="620" spans="1:56">
      <c r="A620" s="91">
        <v>619</v>
      </c>
      <c r="B620" s="120">
        <v>0.70506492917861308</v>
      </c>
      <c r="C620" s="120">
        <v>0.7203465332322716</v>
      </c>
      <c r="D620" s="120">
        <v>0.83214900698582617</v>
      </c>
      <c r="E620" s="120">
        <v>0.45793701336495141</v>
      </c>
      <c r="F620" s="120">
        <v>0.34645983922707013</v>
      </c>
      <c r="G620" s="120">
        <v>0.18623729244252485</v>
      </c>
      <c r="H620" s="120">
        <v>0.29877039818666251</v>
      </c>
      <c r="I620" s="120">
        <v>0.6901017093671622</v>
      </c>
      <c r="J620" s="120">
        <v>0.56358387797226883</v>
      </c>
      <c r="K620" s="100">
        <v>4.7122621409360965E-2</v>
      </c>
      <c r="L620" s="101"/>
      <c r="M620" s="102">
        <v>619</v>
      </c>
      <c r="N620" s="123">
        <v>0.5390242214828439</v>
      </c>
      <c r="O620" s="123">
        <v>0.58387125550555852</v>
      </c>
      <c r="P620" s="123">
        <v>0.96269225216941845</v>
      </c>
      <c r="Q620" s="123">
        <v>-0.10563238783147892</v>
      </c>
      <c r="R620" s="123">
        <v>-0.39489595078596684</v>
      </c>
      <c r="S620" s="123">
        <v>-0.89184767327272696</v>
      </c>
      <c r="T620" s="123">
        <v>-0.52794026566290386</v>
      </c>
      <c r="U620" s="120">
        <v>0.4961386651104267</v>
      </c>
      <c r="V620" s="120">
        <v>0.16006198822832687</v>
      </c>
      <c r="W620" s="94">
        <v>-1.673416952663658</v>
      </c>
      <c r="X620" s="56"/>
      <c r="Y620" s="95">
        <v>619</v>
      </c>
      <c r="Z620" s="120">
        <f>(幕後結果!$AB$2+幕後結果!$AB$4*幕後結果_最佳化!$N1621)*12/3</f>
        <v>0.6209354111764871</v>
      </c>
      <c r="AA620" s="120">
        <f>(幕後結果!$AC$2+幕後結果!$AC$4*幕後結果_最佳化!$O1621)*12/3</f>
        <v>2.3795759881287069</v>
      </c>
      <c r="AB620" s="120">
        <f>(幕後結果!$AD$2+幕後結果!$AD$4*幕後結果_最佳化!$P1621)*12/3</f>
        <v>1.0305589030237912</v>
      </c>
      <c r="AC620" s="120">
        <f>(幕後結果!$AE$2+幕後結果!$AE$4*幕後結果_最佳化!$Q1621)*12/3</f>
        <v>0.49949959100678387</v>
      </c>
      <c r="AD620" s="120">
        <f>(幕後結果!$AF$2+幕後結果!$AF$4*幕後結果_最佳化!$R1621)*12/3</f>
        <v>-0.6304704463336851</v>
      </c>
      <c r="AE620" s="120">
        <f>(幕後結果!$AG$2+幕後結果!$AG$4*幕後結果_最佳化!$S1621)*12/3</f>
        <v>-1.3825403043123752</v>
      </c>
      <c r="AF620" s="120">
        <f>(幕後結果!$AH$2+幕後結果!$AH$4*幕後結果_最佳化!$T1621)*12/3</f>
        <v>8.6966832092873869E-2</v>
      </c>
      <c r="AG620" s="120">
        <f>(幕後結果!$AI$2+幕後結果!$AI$4*幕後結果_最佳化!$U1621)*12/3</f>
        <v>-0.17733660116795011</v>
      </c>
      <c r="AH620" s="120">
        <f>(幕後結果!$AJ$2+幕後結果!$AJ$4*幕後結果_最佳化!$V1621)*12/3</f>
        <v>-1.3594804518302919</v>
      </c>
      <c r="AI620" s="96">
        <f>(幕後結果!$AK$2+幕後結果!$AK$4*幕後結果_最佳化!$W1621)*12/3</f>
        <v>9.5354346538110146E-2</v>
      </c>
      <c r="AJ620" s="56"/>
      <c r="AK620" s="56"/>
      <c r="AL620" s="56"/>
      <c r="AM620" s="104">
        <v>619</v>
      </c>
      <c r="AN620" s="124">
        <f t="shared" si="118"/>
        <v>0.15829233010725788</v>
      </c>
      <c r="AO620" s="124">
        <f t="shared" si="119"/>
        <v>0.15494939415790437</v>
      </c>
      <c r="AP620" s="124">
        <f t="shared" si="120"/>
        <v>0.11114105140406016</v>
      </c>
      <c r="AQ620" s="124">
        <f t="shared" si="121"/>
        <v>0.10042288608204915</v>
      </c>
      <c r="AR620" s="124">
        <f t="shared" si="122"/>
        <v>7.1344867799839132E-2</v>
      </c>
      <c r="AS620" s="124">
        <f t="shared" si="123"/>
        <v>4.5858954020404205E-3</v>
      </c>
      <c r="AT620" s="124">
        <f t="shared" si="124"/>
        <v>0.13737455553649189</v>
      </c>
      <c r="AU620" s="124">
        <f t="shared" si="125"/>
        <v>0.16058166409860269</v>
      </c>
      <c r="AV620" s="124">
        <f t="shared" si="126"/>
        <v>8.4047642709893983E-2</v>
      </c>
      <c r="AW620" s="124">
        <f t="shared" si="127"/>
        <v>1.7259712701860202E-2</v>
      </c>
      <c r="AX620" s="124">
        <f t="shared" si="128"/>
        <v>1</v>
      </c>
      <c r="AY620" s="124">
        <f>SUMPRODUCT(AN620:AW620,幕後結果_最佳化!$Z$1005:$AI$1005)</f>
        <v>-8.1085346142388635E-3</v>
      </c>
      <c r="AZ620" s="124">
        <f>(SUMPRODUCT(AN620:AW620,MMULT(AN620:AW620,幕後結果!$AB$9:$AK$18)))*252</f>
        <v>7.5610369814238826E-2</v>
      </c>
      <c r="BA620" s="124">
        <f t="shared" si="129"/>
        <v>0.27497339837562257</v>
      </c>
      <c r="BB620" s="119">
        <f t="shared" si="130"/>
        <v>-0.18550352476118273</v>
      </c>
      <c r="BC620" s="56"/>
      <c r="BD620" s="56"/>
    </row>
    <row r="621" spans="1:56">
      <c r="A621" s="91">
        <v>620</v>
      </c>
      <c r="B621" s="120">
        <v>0.69912632433839339</v>
      </c>
      <c r="C621" s="120">
        <v>0.62402922666605276</v>
      </c>
      <c r="D621" s="120">
        <v>0.31499393214783389</v>
      </c>
      <c r="E621" s="120">
        <v>0.97605645696808918</v>
      </c>
      <c r="F621" s="120">
        <v>0.40994550746376301</v>
      </c>
      <c r="G621" s="120">
        <v>0.57407219579043911</v>
      </c>
      <c r="H621" s="120">
        <v>0.90367386932064186</v>
      </c>
      <c r="I621" s="120">
        <v>0.19101652432962202</v>
      </c>
      <c r="J621" s="120">
        <v>0.55541873921061091</v>
      </c>
      <c r="K621" s="100">
        <v>0.48725219788150564</v>
      </c>
      <c r="L621" s="101"/>
      <c r="M621" s="102">
        <v>620</v>
      </c>
      <c r="N621" s="123">
        <v>0.52188938240088789</v>
      </c>
      <c r="O621" s="123">
        <v>0.31608031641294893</v>
      </c>
      <c r="P621" s="123">
        <v>-0.48174393077245081</v>
      </c>
      <c r="Q621" s="123">
        <v>1.9783690726404084</v>
      </c>
      <c r="R621" s="123">
        <v>-0.22768515373586071</v>
      </c>
      <c r="S621" s="123">
        <v>0.18675133008169362</v>
      </c>
      <c r="T621" s="123">
        <v>1.3027730287728831</v>
      </c>
      <c r="U621" s="120">
        <v>-0.87415646911848521</v>
      </c>
      <c r="V621" s="120">
        <v>0.13936399615539494</v>
      </c>
      <c r="W621" s="94">
        <v>-3.1959440989591581E-2</v>
      </c>
      <c r="X621" s="56"/>
      <c r="Y621" s="95">
        <v>620</v>
      </c>
      <c r="Z621" s="120">
        <f>(幕後結果!$AB$2+幕後結果!$AB$4*幕後結果_最佳化!$N1622)*12/3</f>
        <v>0.59966164491369511</v>
      </c>
      <c r="AA621" s="120">
        <f>(幕後結果!$AC$2+幕後結果!$AC$4*幕後結果_最佳化!$O1622)*12/3</f>
        <v>2.0917252371923198</v>
      </c>
      <c r="AB621" s="120">
        <f>(幕後結果!$AD$2+幕後結果!$AD$4*幕後結果_最佳化!$P1622)*12/3</f>
        <v>-0.60970683289151828</v>
      </c>
      <c r="AC621" s="120">
        <f>(幕後結果!$AE$2+幕後結果!$AE$4*幕後結果_最佳化!$Q1622)*12/3</f>
        <v>2.355653441354109</v>
      </c>
      <c r="AD621" s="120">
        <f>(幕後結果!$AF$2+幕後結果!$AF$4*幕後結果_最佳化!$R1622)*12/3</f>
        <v>-0.15128575564400532</v>
      </c>
      <c r="AE621" s="120">
        <f>(幕後結果!$AG$2+幕後結果!$AG$4*幕後結果_最佳化!$S1622)*12/3</f>
        <v>-0.6563312607947358</v>
      </c>
      <c r="AF621" s="120">
        <f>(幕後結果!$AH$2+幕後結果!$AH$4*幕後結果_最佳化!$T1622)*12/3</f>
        <v>2.3158577220753647</v>
      </c>
      <c r="AG621" s="120">
        <f>(幕後結果!$AI$2+幕後結果!$AI$4*幕後結果_最佳化!$U1622)*12/3</f>
        <v>-0.48708552165431956</v>
      </c>
      <c r="AH621" s="120">
        <f>(幕後結果!$AJ$2+幕後結果!$AJ$4*幕後結果_最佳化!$V1622)*12/3</f>
        <v>-1.3928811398957848</v>
      </c>
      <c r="AI621" s="96">
        <f>(幕後結果!$AK$2+幕後結果!$AK$4*幕後結果_最佳化!$W1622)*12/3</f>
        <v>0.64811901540443584</v>
      </c>
      <c r="AJ621" s="56"/>
      <c r="AK621" s="56"/>
      <c r="AL621" s="56"/>
      <c r="AM621" s="104">
        <v>620</v>
      </c>
      <c r="AN621" s="124">
        <f t="shared" si="118"/>
        <v>6.5222218323882503E-2</v>
      </c>
      <c r="AO621" s="124">
        <f t="shared" si="119"/>
        <v>0.18941288455358002</v>
      </c>
      <c r="AP621" s="124">
        <f t="shared" si="120"/>
        <v>0.13930065958563065</v>
      </c>
      <c r="AQ621" s="124">
        <f t="shared" si="121"/>
        <v>0.19503815638154595</v>
      </c>
      <c r="AR621" s="124">
        <f t="shared" si="122"/>
        <v>0.24155389172385688</v>
      </c>
      <c r="AS621" s="124">
        <f t="shared" si="123"/>
        <v>2.3557530567094611E-2</v>
      </c>
      <c r="AT621" s="124">
        <f t="shared" si="124"/>
        <v>3.6832051188096938E-2</v>
      </c>
      <c r="AU621" s="124">
        <f t="shared" si="125"/>
        <v>1.6113434670518078E-2</v>
      </c>
      <c r="AV621" s="124">
        <f t="shared" si="126"/>
        <v>6.8781658487279615E-3</v>
      </c>
      <c r="AW621" s="124">
        <f t="shared" si="127"/>
        <v>8.609100715706626E-2</v>
      </c>
      <c r="AX621" s="124">
        <f t="shared" si="128"/>
        <v>0.99999999999999989</v>
      </c>
      <c r="AY621" s="124">
        <f>SUMPRODUCT(AN621:AW621,幕後結果_最佳化!$Z$1005:$AI$1005)</f>
        <v>0.14014754198809609</v>
      </c>
      <c r="AZ621" s="124">
        <f>(SUMPRODUCT(AN621:AW621,MMULT(AN621:AW621,幕後結果!$AB$9:$AK$18)))*252</f>
        <v>7.2990222736333377E-2</v>
      </c>
      <c r="BA621" s="124">
        <f t="shared" si="129"/>
        <v>0.2701670274780647</v>
      </c>
      <c r="BB621" s="119">
        <f t="shared" si="130"/>
        <v>0.35995340695670858</v>
      </c>
      <c r="BC621" s="56"/>
      <c r="BD621" s="56"/>
    </row>
    <row r="622" spans="1:56">
      <c r="A622" s="91">
        <v>621</v>
      </c>
      <c r="B622" s="120">
        <v>0.7815346960789511</v>
      </c>
      <c r="C622" s="120">
        <v>0.30870968128580745</v>
      </c>
      <c r="D622" s="120">
        <v>0.82507400180374701</v>
      </c>
      <c r="E622" s="120">
        <v>0.15850303299610768</v>
      </c>
      <c r="F622" s="120">
        <v>0.83733318515987465</v>
      </c>
      <c r="G622" s="120">
        <v>0.79937353163963398</v>
      </c>
      <c r="H622" s="120">
        <v>0.89534679629703096</v>
      </c>
      <c r="I622" s="120">
        <v>0.4144321961487818</v>
      </c>
      <c r="J622" s="120">
        <v>0.41083019467607018</v>
      </c>
      <c r="K622" s="100">
        <v>0.6678976909921408</v>
      </c>
      <c r="L622" s="101"/>
      <c r="M622" s="102">
        <v>621</v>
      </c>
      <c r="N622" s="123">
        <v>0.77738678314333898</v>
      </c>
      <c r="O622" s="123">
        <v>-0.49951110911891078</v>
      </c>
      <c r="P622" s="123">
        <v>0.93487640834723995</v>
      </c>
      <c r="Q622" s="123">
        <v>-1.0006292862328392</v>
      </c>
      <c r="R622" s="123">
        <v>0.98355648493521952</v>
      </c>
      <c r="S622" s="123">
        <v>0.83938564485493727</v>
      </c>
      <c r="T622" s="123">
        <v>1.2554749188906082</v>
      </c>
      <c r="U622" s="120">
        <v>-0.21615825457848714</v>
      </c>
      <c r="V622" s="120">
        <v>-0.22540992747441507</v>
      </c>
      <c r="W622" s="94">
        <v>0.43411543438545863</v>
      </c>
      <c r="X622" s="56"/>
      <c r="Y622" s="95">
        <v>621</v>
      </c>
      <c r="Z622" s="120">
        <f>(幕後結果!$AB$2+幕後結果!$AB$4*幕後結果_最佳化!$N1623)*12/3</f>
        <v>0.91687454420900094</v>
      </c>
      <c r="AA622" s="120">
        <f>(幕後結果!$AC$2+幕後結果!$AC$4*幕後結果_最佳化!$O1623)*12/3</f>
        <v>1.4178075268585568</v>
      </c>
      <c r="AB622" s="120">
        <f>(幕後結果!$AD$2+幕後結果!$AD$4*幕後結果_最佳化!$P1623)*12/3</f>
        <v>0.81194833669033484</v>
      </c>
      <c r="AC622" s="120">
        <f>(幕後結果!$AE$2+幕後結果!$AE$4*幕後結果_最佳化!$Q1623)*12/3</f>
        <v>-0.20002673470543686</v>
      </c>
      <c r="AD622" s="120">
        <f>(幕後結果!$AF$2+幕後結果!$AF$4*幕後結果_最佳化!$R1623)*12/3</f>
        <v>-6.7169554972471401E-2</v>
      </c>
      <c r="AE622" s="120">
        <f>(幕後結果!$AG$2+幕後結果!$AG$4*幕後結果_最佳化!$S1623)*12/3</f>
        <v>0.6879565384143036</v>
      </c>
      <c r="AF622" s="120">
        <f>(幕後結果!$AH$2+幕後結果!$AH$4*幕後結果_最佳化!$T1623)*12/3</f>
        <v>1.702241183452373</v>
      </c>
      <c r="AG622" s="120">
        <f>(幕後結果!$AI$2+幕後結果!$AI$4*幕後結果_最佳化!$U1623)*12/3</f>
        <v>-0.38898417489208309</v>
      </c>
      <c r="AH622" s="120">
        <f>(幕後結果!$AJ$2+幕後結果!$AJ$4*幕後結果_最佳化!$V1623)*12/3</f>
        <v>-0.68354239197769051</v>
      </c>
      <c r="AI622" s="96">
        <f>(幕後結果!$AK$2+幕後結果!$AK$4*幕後結果_最佳化!$W1623)*12/3</f>
        <v>1.0850797628301123</v>
      </c>
      <c r="AJ622" s="56"/>
      <c r="AK622" s="56"/>
      <c r="AL622" s="56"/>
      <c r="AM622" s="104">
        <v>621</v>
      </c>
      <c r="AN622" s="124">
        <f t="shared" si="118"/>
        <v>0.1766963274459831</v>
      </c>
      <c r="AO622" s="124">
        <f t="shared" si="119"/>
        <v>5.8685400179415315E-2</v>
      </c>
      <c r="AP622" s="124">
        <f t="shared" si="120"/>
        <v>3.0439176811076146E-2</v>
      </c>
      <c r="AQ622" s="124">
        <f t="shared" si="121"/>
        <v>0.20816326609137276</v>
      </c>
      <c r="AR622" s="124">
        <f t="shared" si="122"/>
        <v>0.19688016380868037</v>
      </c>
      <c r="AS622" s="124">
        <f t="shared" si="123"/>
        <v>2.1827747813473575E-2</v>
      </c>
      <c r="AT622" s="124">
        <f t="shared" si="124"/>
        <v>9.4386732168189966E-3</v>
      </c>
      <c r="AU622" s="124">
        <f t="shared" si="125"/>
        <v>5.6010544251118115E-3</v>
      </c>
      <c r="AV622" s="124">
        <f t="shared" si="126"/>
        <v>0.16178253482567043</v>
      </c>
      <c r="AW622" s="124">
        <f t="shared" si="127"/>
        <v>0.13048565538239745</v>
      </c>
      <c r="AX622" s="124">
        <f t="shared" si="128"/>
        <v>1</v>
      </c>
      <c r="AY622" s="124">
        <f>SUMPRODUCT(AN622:AW622,幕後結果_最佳化!$Z$1005:$AI$1005)</f>
        <v>-0.16690809147962937</v>
      </c>
      <c r="AZ622" s="124">
        <f>(SUMPRODUCT(AN622:AW622,MMULT(AN622:AW622,幕後結果!$AB$9:$AK$18)))*252</f>
        <v>6.6423817248490252E-2</v>
      </c>
      <c r="BA622" s="124">
        <f t="shared" si="129"/>
        <v>0.25772818481588361</v>
      </c>
      <c r="BB622" s="119">
        <f t="shared" si="130"/>
        <v>-0.81406731525895204</v>
      </c>
      <c r="BC622" s="56"/>
      <c r="BD622" s="56"/>
    </row>
    <row r="623" spans="1:56">
      <c r="A623" s="91">
        <v>622</v>
      </c>
      <c r="B623" s="120">
        <v>0.70317327034640864</v>
      </c>
      <c r="C623" s="120">
        <v>0.30153409505674844</v>
      </c>
      <c r="D623" s="120">
        <v>0.37360742936957569</v>
      </c>
      <c r="E623" s="120">
        <v>0.86967585930181879</v>
      </c>
      <c r="F623" s="120">
        <v>0.81820276950934478</v>
      </c>
      <c r="G623" s="120">
        <v>0.45508001656651897</v>
      </c>
      <c r="H623" s="120">
        <v>0.92703494465268177</v>
      </c>
      <c r="I623" s="120">
        <v>0.47040837375108446</v>
      </c>
      <c r="J623" s="120">
        <v>7.3716735565047209E-2</v>
      </c>
      <c r="K623" s="100">
        <v>7.1587176396030072E-2</v>
      </c>
      <c r="L623" s="101"/>
      <c r="M623" s="102">
        <v>622</v>
      </c>
      <c r="N623" s="123">
        <v>0.53354920505880676</v>
      </c>
      <c r="O623" s="123">
        <v>-0.51999337860721473</v>
      </c>
      <c r="P623" s="123">
        <v>-0.32231395960543552</v>
      </c>
      <c r="Q623" s="123">
        <v>1.1248601958614661</v>
      </c>
      <c r="R623" s="123">
        <v>0.90853721504517204</v>
      </c>
      <c r="S623" s="123">
        <v>-0.11283668563165197</v>
      </c>
      <c r="T623" s="123">
        <v>1.4540584180656508</v>
      </c>
      <c r="U623" s="120">
        <v>-7.4243356528605975E-2</v>
      </c>
      <c r="V623" s="120">
        <v>-1.448656725724746</v>
      </c>
      <c r="W623" s="94">
        <v>-1.4640717217892985</v>
      </c>
      <c r="X623" s="56"/>
      <c r="Y623" s="95">
        <v>622</v>
      </c>
      <c r="Z623" s="120">
        <f>(幕後結果!$AB$2+幕後結果!$AB$4*幕後結果_最佳化!$N1624)*12/3</f>
        <v>0.61413790236226262</v>
      </c>
      <c r="AA623" s="120">
        <f>(幕後結果!$AC$2+幕後結果!$AC$4*幕後結果_最佳化!$O1624)*12/3</f>
        <v>1.235961847757608</v>
      </c>
      <c r="AB623" s="120">
        <f>(幕後結果!$AD$2+幕後結果!$AD$4*幕後結果_最佳化!$P1624)*12/3</f>
        <v>-0.77609740860801424</v>
      </c>
      <c r="AC623" s="120">
        <f>(幕後結果!$AE$2+幕後結果!$AE$4*幕後結果_最佳化!$Q1624)*12/3</f>
        <v>1.6165976099158357</v>
      </c>
      <c r="AD623" s="120">
        <f>(幕後結果!$AF$2+幕後結果!$AF$4*幕後結果_最佳化!$R1624)*12/3</f>
        <v>0.27791792756739425</v>
      </c>
      <c r="AE623" s="120">
        <f>(幕後結果!$AG$2+幕後結果!$AG$4*幕後結果_最佳化!$S1624)*12/3</f>
        <v>-0.75448304698847857</v>
      </c>
      <c r="AF623" s="120">
        <f>(幕後結果!$AH$2+幕後結果!$AH$4*幕後結果_最佳化!$T1624)*12/3</f>
        <v>2.0953517413984675</v>
      </c>
      <c r="AG623" s="120">
        <f>(幕後結果!$AI$2+幕後結果!$AI$4*幕後結果_最佳化!$U1624)*12/3</f>
        <v>-0.20115523805863531</v>
      </c>
      <c r="AH623" s="120">
        <f>(幕後結果!$AJ$2+幕後結果!$AJ$4*幕後結果_最佳化!$V1624)*12/3</f>
        <v>-2.9657470826758936</v>
      </c>
      <c r="AI623" s="96">
        <f>(幕後結果!$AK$2+幕後結果!$AK$4*幕後結果_最佳化!$W1624)*12/3</f>
        <v>0.27423136616205568</v>
      </c>
      <c r="AJ623" s="56"/>
      <c r="AK623" s="56"/>
      <c r="AL623" s="56"/>
      <c r="AM623" s="104">
        <v>622</v>
      </c>
      <c r="AN623" s="124">
        <f t="shared" si="118"/>
        <v>0.17332405867298681</v>
      </c>
      <c r="AO623" s="124">
        <f t="shared" si="119"/>
        <v>5.5858546193660721E-2</v>
      </c>
      <c r="AP623" s="124">
        <f t="shared" si="120"/>
        <v>6.4660246530449605E-2</v>
      </c>
      <c r="AQ623" s="124">
        <f t="shared" si="121"/>
        <v>0.11468432765344486</v>
      </c>
      <c r="AR623" s="124">
        <f t="shared" si="122"/>
        <v>0.19514574222590578</v>
      </c>
      <c r="AS623" s="124">
        <f t="shared" si="123"/>
        <v>5.347907759335551E-2</v>
      </c>
      <c r="AT623" s="124">
        <f t="shared" si="124"/>
        <v>9.3769218425490096E-3</v>
      </c>
      <c r="AU623" s="124">
        <f t="shared" si="125"/>
        <v>6.5987376396403008E-2</v>
      </c>
      <c r="AV623" s="124">
        <f t="shared" si="126"/>
        <v>0.17187299312094625</v>
      </c>
      <c r="AW623" s="124">
        <f t="shared" si="127"/>
        <v>9.5610709770298355E-2</v>
      </c>
      <c r="AX623" s="124">
        <f t="shared" si="128"/>
        <v>1</v>
      </c>
      <c r="AY623" s="124">
        <f>SUMPRODUCT(AN623:AW623,幕後結果_最佳化!$Z$1005:$AI$1005)</f>
        <v>-0.32377726099273646</v>
      </c>
      <c r="AZ623" s="124">
        <f>(SUMPRODUCT(AN623:AW623,MMULT(AN623:AW623,幕後結果!$AB$9:$AK$18)))*252</f>
        <v>6.8811207222237658E-2</v>
      </c>
      <c r="BA623" s="124">
        <f t="shared" si="129"/>
        <v>0.26231890366925076</v>
      </c>
      <c r="BB623" s="119">
        <f t="shared" si="130"/>
        <v>-1.397830106270449</v>
      </c>
      <c r="BC623" s="56"/>
      <c r="BD623" s="56"/>
    </row>
    <row r="624" spans="1:56">
      <c r="A624" s="91">
        <v>623</v>
      </c>
      <c r="B624" s="120">
        <v>0.62496389675537123</v>
      </c>
      <c r="C624" s="120">
        <v>0.32650867625609625</v>
      </c>
      <c r="D624" s="120">
        <v>0.41944071210506451</v>
      </c>
      <c r="E624" s="120">
        <v>0.723879886917</v>
      </c>
      <c r="F624" s="120">
        <v>0.30975661529473442</v>
      </c>
      <c r="G624" s="120">
        <v>0.45356765255689879</v>
      </c>
      <c r="H624" s="120">
        <v>0.77681076372138413</v>
      </c>
      <c r="I624" s="120">
        <v>0.15258670793425466</v>
      </c>
      <c r="J624" s="120">
        <v>0.378247035387971</v>
      </c>
      <c r="K624" s="100">
        <v>3.4167646775288052E-2</v>
      </c>
      <c r="L624" s="101"/>
      <c r="M624" s="102">
        <v>623</v>
      </c>
      <c r="N624" s="123">
        <v>0.31854415523541046</v>
      </c>
      <c r="O624" s="123">
        <v>-0.44957439721792081</v>
      </c>
      <c r="P624" s="123">
        <v>-0.20332447827315978</v>
      </c>
      <c r="Q624" s="123">
        <v>0.59440655367333506</v>
      </c>
      <c r="R624" s="123">
        <v>-0.4965403440367252</v>
      </c>
      <c r="S624" s="123">
        <v>-0.1166526609966996</v>
      </c>
      <c r="T624" s="123">
        <v>0.76146651370537821</v>
      </c>
      <c r="U624" s="120">
        <v>-1.0254022735473878</v>
      </c>
      <c r="V624" s="120">
        <v>-0.31008795614919737</v>
      </c>
      <c r="W624" s="94">
        <v>-1.8227894015501793</v>
      </c>
      <c r="X624" s="56"/>
      <c r="Y624" s="95">
        <v>623</v>
      </c>
      <c r="Z624" s="120">
        <f>(幕後結果!$AB$2+幕後結果!$AB$4*幕後結果_最佳化!$N1625)*12/3</f>
        <v>0.34719829742138403</v>
      </c>
      <c r="AA624" s="120">
        <f>(幕後結果!$AC$2+幕後結果!$AC$4*幕後結果_最佳化!$O1625)*12/3</f>
        <v>1.166994687200908</v>
      </c>
      <c r="AB624" s="120">
        <f>(幕後結果!$AD$2+幕後結果!$AD$4*幕後結果_最佳化!$P1625)*12/3</f>
        <v>-0.85574841010308056</v>
      </c>
      <c r="AC624" s="120">
        <f>(幕後結果!$AE$2+幕後結果!$AE$4*幕後結果_最佳化!$Q1625)*12/3</f>
        <v>1.0855538405438458</v>
      </c>
      <c r="AD624" s="120">
        <f>(幕後結果!$AF$2+幕後結果!$AF$4*幕後結果_最佳化!$R1625)*12/3</f>
        <v>-0.69317493874974856</v>
      </c>
      <c r="AE624" s="120">
        <f>(幕後結果!$AG$2+幕後結果!$AG$4*幕後結果_最佳化!$S1625)*12/3</f>
        <v>-1.0750916505728478</v>
      </c>
      <c r="AF624" s="120">
        <f>(幕後結果!$AH$2+幕後結果!$AH$4*幕後結果_最佳化!$T1625)*12/3</f>
        <v>1.1796412941313659</v>
      </c>
      <c r="AG624" s="120">
        <f>(幕後結果!$AI$2+幕後結果!$AI$4*幕後結果_最佳化!$U1625)*12/3</f>
        <v>-0.7571023457619469</v>
      </c>
      <c r="AH624" s="120">
        <f>(幕後結果!$AJ$2+幕後結果!$AJ$4*幕後結果_最佳化!$V1625)*12/3</f>
        <v>-2.1632850572242122</v>
      </c>
      <c r="AI624" s="96">
        <f>(幕後結果!$AK$2+幕後結果!$AK$4*幕後結果_最佳化!$W1625)*12/3</f>
        <v>-0.47903637281642664</v>
      </c>
      <c r="AJ624" s="56"/>
      <c r="AK624" s="56"/>
      <c r="AL624" s="56"/>
      <c r="AM624" s="104">
        <v>623</v>
      </c>
      <c r="AN624" s="124">
        <f t="shared" si="118"/>
        <v>8.3069905327033858E-2</v>
      </c>
      <c r="AO624" s="124">
        <f t="shared" si="119"/>
        <v>6.1282704152780081E-3</v>
      </c>
      <c r="AP624" s="124">
        <f t="shared" si="120"/>
        <v>0.16104707883524597</v>
      </c>
      <c r="AQ624" s="124">
        <f t="shared" si="121"/>
        <v>0.15595773087244177</v>
      </c>
      <c r="AR624" s="124">
        <f t="shared" si="122"/>
        <v>0.13445267517410103</v>
      </c>
      <c r="AS624" s="124">
        <f t="shared" si="123"/>
        <v>0.24169083154774501</v>
      </c>
      <c r="AT624" s="124">
        <f t="shared" si="124"/>
        <v>0.11510740814993736</v>
      </c>
      <c r="AU624" s="124">
        <f t="shared" si="125"/>
        <v>5.3564063312941321E-2</v>
      </c>
      <c r="AV624" s="124">
        <f t="shared" si="126"/>
        <v>1.7859519086181212E-2</v>
      </c>
      <c r="AW624" s="124">
        <f t="shared" si="127"/>
        <v>3.1122517279094413E-2</v>
      </c>
      <c r="AX624" s="124">
        <f t="shared" si="128"/>
        <v>1</v>
      </c>
      <c r="AY624" s="124">
        <f>SUMPRODUCT(AN624:AW624,幕後結果_最佳化!$Z$1005:$AI$1005)</f>
        <v>-0.32301301995470894</v>
      </c>
      <c r="AZ624" s="124">
        <f>(SUMPRODUCT(AN624:AW624,MMULT(AN624:AW624,幕後結果!$AB$9:$AK$18)))*252</f>
        <v>7.7982579559160964E-2</v>
      </c>
      <c r="BA624" s="124">
        <f t="shared" si="129"/>
        <v>0.27925361154184014</v>
      </c>
      <c r="BB624" s="119">
        <f t="shared" si="130"/>
        <v>-1.3103251124825104</v>
      </c>
      <c r="BC624" s="56"/>
      <c r="BD624" s="56"/>
    </row>
    <row r="625" spans="1:56">
      <c r="A625" s="91">
        <v>624</v>
      </c>
      <c r="B625" s="120">
        <v>8.8446341933597461E-2</v>
      </c>
      <c r="C625" s="120">
        <v>0.97328592838108197</v>
      </c>
      <c r="D625" s="120">
        <v>0.71171987086352484</v>
      </c>
      <c r="E625" s="120">
        <v>0.17823335309771848</v>
      </c>
      <c r="F625" s="120">
        <v>0.65683063437721811</v>
      </c>
      <c r="G625" s="120">
        <v>0.58563973002228686</v>
      </c>
      <c r="H625" s="120">
        <v>0.79117210743381294</v>
      </c>
      <c r="I625" s="120">
        <v>0.41748154794952574</v>
      </c>
      <c r="J625" s="120">
        <v>0.68339805780963014</v>
      </c>
      <c r="K625" s="100">
        <v>0.83820587221761045</v>
      </c>
      <c r="L625" s="101"/>
      <c r="M625" s="102">
        <v>624</v>
      </c>
      <c r="N625" s="123">
        <v>-1.3503844882607146</v>
      </c>
      <c r="O625" s="123">
        <v>1.9314442028204346</v>
      </c>
      <c r="P625" s="123">
        <v>0.55841613383227917</v>
      </c>
      <c r="Q625" s="123">
        <v>-0.92211861878366208</v>
      </c>
      <c r="R625" s="123">
        <v>0.40382864414222874</v>
      </c>
      <c r="S625" s="123">
        <v>0.21634281204235087</v>
      </c>
      <c r="T625" s="123">
        <v>0.81049491721772471</v>
      </c>
      <c r="U625" s="120">
        <v>-0.2083405192722296</v>
      </c>
      <c r="V625" s="120">
        <v>0.47722222811478116</v>
      </c>
      <c r="W625" s="94">
        <v>0.98711093925726801</v>
      </c>
      <c r="X625" s="56"/>
      <c r="Y625" s="95">
        <v>624</v>
      </c>
      <c r="Z625" s="120">
        <f>(幕後結果!$AB$2+幕後結果!$AB$4*幕後結果_最佳化!$N1626)*12/3</f>
        <v>-1.724860722286782</v>
      </c>
      <c r="AA625" s="120">
        <f>(幕後結果!$AC$2+幕後結果!$AC$4*幕後結果_最佳化!$O1626)*12/3</f>
        <v>2.5261194222750865</v>
      </c>
      <c r="AB625" s="120">
        <f>(幕後結果!$AD$2+幕後結果!$AD$4*幕後結果_最佳化!$P1626)*12/3</f>
        <v>-0.88463470053837678</v>
      </c>
      <c r="AC625" s="120">
        <f>(幕後結果!$AE$2+幕後結果!$AE$4*幕後結果_最佳化!$Q1626)*12/3</f>
        <v>-0.77834783944093366</v>
      </c>
      <c r="AD625" s="120">
        <f>(幕後結果!$AF$2+幕後結果!$AF$4*幕後結果_最佳化!$R1626)*12/3</f>
        <v>-0.33630067970841288</v>
      </c>
      <c r="AE625" s="120">
        <f>(幕後結果!$AG$2+幕後結果!$AG$4*幕後結果_最佳化!$S1626)*12/3</f>
        <v>-0.63831186334269174</v>
      </c>
      <c r="AF625" s="120">
        <f>(幕後結果!$AH$2+幕後結果!$AH$4*幕後結果_最佳化!$T1626)*12/3</f>
        <v>0.99180813947005353</v>
      </c>
      <c r="AG625" s="120">
        <f>(幕後結果!$AI$2+幕後結果!$AI$4*幕後結果_最佳化!$U1626)*12/3</f>
        <v>-0.32625443153173406</v>
      </c>
      <c r="AH625" s="120">
        <f>(幕後結果!$AJ$2+幕後結果!$AJ$4*幕後結果_最佳化!$V1626)*12/3</f>
        <v>-1.5835208380316104</v>
      </c>
      <c r="AI625" s="96">
        <f>(幕後結果!$AK$2+幕後結果!$AK$4*幕後結果_最佳化!$W1626)*12/3</f>
        <v>1.383032765101073</v>
      </c>
      <c r="AJ625" s="56"/>
      <c r="AK625" s="56"/>
      <c r="AL625" s="56"/>
      <c r="AM625" s="104">
        <v>624</v>
      </c>
      <c r="AN625" s="124">
        <f t="shared" si="118"/>
        <v>0.1006349694829993</v>
      </c>
      <c r="AO625" s="124">
        <f t="shared" si="119"/>
        <v>9.0632085836767767E-2</v>
      </c>
      <c r="AP625" s="124">
        <f t="shared" si="120"/>
        <v>4.7699353607798117E-2</v>
      </c>
      <c r="AQ625" s="124">
        <f t="shared" si="121"/>
        <v>0.16013784566156869</v>
      </c>
      <c r="AR625" s="124">
        <f t="shared" si="122"/>
        <v>0.11321309227207427</v>
      </c>
      <c r="AS625" s="124">
        <f t="shared" si="123"/>
        <v>0.16698596011864925</v>
      </c>
      <c r="AT625" s="124">
        <f t="shared" si="124"/>
        <v>2.0374876176433111E-2</v>
      </c>
      <c r="AU625" s="124">
        <f t="shared" si="125"/>
        <v>4.6484836290782129E-2</v>
      </c>
      <c r="AV625" s="124">
        <f t="shared" si="126"/>
        <v>0.18142115167009168</v>
      </c>
      <c r="AW625" s="124">
        <f t="shared" si="127"/>
        <v>7.2415828882835695E-2</v>
      </c>
      <c r="AX625" s="124">
        <f t="shared" si="128"/>
        <v>0.99999999999999989</v>
      </c>
      <c r="AY625" s="124">
        <f>SUMPRODUCT(AN625:AW625,幕後結果_最佳化!$Z$1005:$AI$1005)</f>
        <v>-0.3181948492445254</v>
      </c>
      <c r="AZ625" s="124">
        <f>(SUMPRODUCT(AN625:AW625,MMULT(AN625:AW625,幕後結果!$AB$9:$AK$18)))*252</f>
        <v>7.223924447427052E-2</v>
      </c>
      <c r="BA625" s="124">
        <f t="shared" si="129"/>
        <v>0.26877359333511641</v>
      </c>
      <c r="BB625" s="119">
        <f t="shared" si="130"/>
        <v>-1.3434907974545682</v>
      </c>
      <c r="BC625" s="56"/>
      <c r="BD625" s="56"/>
    </row>
    <row r="626" spans="1:56">
      <c r="A626" s="91">
        <v>625</v>
      </c>
      <c r="B626" s="120">
        <v>0.17207407147972864</v>
      </c>
      <c r="C626" s="120">
        <v>0.15017413500888344</v>
      </c>
      <c r="D626" s="120">
        <v>0.65588353138831845</v>
      </c>
      <c r="E626" s="120">
        <v>0.68895189384783406</v>
      </c>
      <c r="F626" s="120">
        <v>0.99052613288685487</v>
      </c>
      <c r="G626" s="120">
        <v>0.28877167300185724</v>
      </c>
      <c r="H626" s="120">
        <v>0.27190163352670238</v>
      </c>
      <c r="I626" s="120">
        <v>0.51712109175532284</v>
      </c>
      <c r="J626" s="120">
        <v>0.58635759487931338</v>
      </c>
      <c r="K626" s="100">
        <v>0.96703923772306499</v>
      </c>
      <c r="L626" s="101"/>
      <c r="M626" s="102">
        <v>625</v>
      </c>
      <c r="N626" s="123">
        <v>-0.94600086906990899</v>
      </c>
      <c r="O626" s="123">
        <v>-1.0356868267106534</v>
      </c>
      <c r="P626" s="123">
        <v>0.40125425794525016</v>
      </c>
      <c r="Q626" s="123">
        <v>0.49288165207967755</v>
      </c>
      <c r="R626" s="123">
        <v>2.3465576603346983</v>
      </c>
      <c r="S626" s="123">
        <v>-0.55697670391402798</v>
      </c>
      <c r="T626" s="123">
        <v>-0.6070717951670751</v>
      </c>
      <c r="U626" s="120">
        <v>4.2929395041609329E-2</v>
      </c>
      <c r="V626" s="120">
        <v>0.21818520738907315</v>
      </c>
      <c r="W626" s="94">
        <v>1.8389569073793439</v>
      </c>
      <c r="X626" s="56"/>
      <c r="Y626" s="95">
        <v>625</v>
      </c>
      <c r="Z626" s="120">
        <f>(幕後結果!$AB$2+幕後結果!$AB$4*幕後結果_最佳化!$N1627)*12/3</f>
        <v>-1.2227980793859645</v>
      </c>
      <c r="AA626" s="120">
        <f>(幕後結果!$AC$2+幕後結果!$AC$4*幕後結果_最佳化!$O1627)*12/3</f>
        <v>-0.27166260447990398</v>
      </c>
      <c r="AB626" s="120">
        <f>(幕後結果!$AD$2+幕後結果!$AD$4*幕後結果_最佳化!$P1627)*12/3</f>
        <v>-1.8375752160228547</v>
      </c>
      <c r="AC626" s="120">
        <f>(幕後結果!$AE$2+幕後結果!$AE$4*幕後結果_最佳化!$Q1627)*12/3</f>
        <v>0.60215858078225604</v>
      </c>
      <c r="AD626" s="120">
        <f>(幕後結果!$AF$2+幕後結果!$AF$4*幕後結果_最佳化!$R1627)*12/3</f>
        <v>0.81909970070746052</v>
      </c>
      <c r="AE626" s="120">
        <f>(幕後結果!$AG$2+幕後結果!$AG$4*幕後結果_最佳化!$S1627)*12/3</f>
        <v>-1.405989797656404</v>
      </c>
      <c r="AF626" s="120">
        <f>(幕後結果!$AH$2+幕後結果!$AH$4*幕後結果_最佳化!$T1627)*12/3</f>
        <v>-0.27144469320474635</v>
      </c>
      <c r="AG626" s="120">
        <f>(幕後結果!$AI$2+幕後結果!$AI$4*幕後結果_最佳化!$U1627)*12/3</f>
        <v>-2.498593065609217E-2</v>
      </c>
      <c r="AH626" s="120">
        <f>(幕後結果!$AJ$2+幕後結果!$AJ$4*幕後結果_最佳化!$V1627)*12/3</f>
        <v>-0.81576479964869009</v>
      </c>
      <c r="AI626" s="96">
        <f>(幕後結果!$AK$2+幕後結果!$AK$4*幕後結果_最佳化!$W1627)*12/3</f>
        <v>1.7581640925306232</v>
      </c>
      <c r="AJ626" s="56"/>
      <c r="AK626" s="56"/>
      <c r="AL626" s="56"/>
      <c r="AM626" s="104">
        <v>625</v>
      </c>
      <c r="AN626" s="124">
        <f t="shared" si="118"/>
        <v>4.8013938598178874E-2</v>
      </c>
      <c r="AO626" s="124">
        <f t="shared" si="119"/>
        <v>0.11153057973851756</v>
      </c>
      <c r="AP626" s="124">
        <f t="shared" si="120"/>
        <v>4.298248423748708E-2</v>
      </c>
      <c r="AQ626" s="124">
        <f t="shared" si="121"/>
        <v>0.14394117699242343</v>
      </c>
      <c r="AR626" s="124">
        <f t="shared" si="122"/>
        <v>0.22886968283887393</v>
      </c>
      <c r="AS626" s="124">
        <f t="shared" si="123"/>
        <v>9.2306490506203945E-2</v>
      </c>
      <c r="AT626" s="124">
        <f t="shared" si="124"/>
        <v>0.11749994389491221</v>
      </c>
      <c r="AU626" s="124">
        <f t="shared" si="125"/>
        <v>0.18823722030639969</v>
      </c>
      <c r="AV626" s="124">
        <f t="shared" si="126"/>
        <v>8.4137331042922238E-3</v>
      </c>
      <c r="AW626" s="124">
        <f t="shared" si="127"/>
        <v>1.8204749782711072E-2</v>
      </c>
      <c r="AX626" s="124">
        <f t="shared" si="128"/>
        <v>1</v>
      </c>
      <c r="AY626" s="124">
        <f>SUMPRODUCT(AN626:AW626,幕後結果_最佳化!$Z$1005:$AI$1005)</f>
        <v>-2.346598716094056E-2</v>
      </c>
      <c r="AZ626" s="124">
        <f>(SUMPRODUCT(AN626:AW626,MMULT(AN626:AW626,幕後結果!$AB$9:$AK$18)))*252</f>
        <v>4.6385718865122182E-2</v>
      </c>
      <c r="BA626" s="124">
        <f t="shared" si="129"/>
        <v>0.21537344048215923</v>
      </c>
      <c r="BB626" s="119">
        <f t="shared" si="130"/>
        <v>-0.30814378510352153</v>
      </c>
      <c r="BC626" s="56"/>
      <c r="BD626" s="56"/>
    </row>
    <row r="627" spans="1:56">
      <c r="A627" s="91">
        <v>626</v>
      </c>
      <c r="B627" s="120">
        <v>0.14297491843650856</v>
      </c>
      <c r="C627" s="120">
        <v>0.74340135345513869</v>
      </c>
      <c r="D627" s="120">
        <v>0.94204799380386595</v>
      </c>
      <c r="E627" s="120">
        <v>0.51600441282770371</v>
      </c>
      <c r="F627" s="120">
        <v>0.75757442134656361</v>
      </c>
      <c r="G627" s="120">
        <v>0.60061440811458344</v>
      </c>
      <c r="H627" s="120">
        <v>0.79673018816888996</v>
      </c>
      <c r="I627" s="120">
        <v>0.19159275756725336</v>
      </c>
      <c r="J627" s="120">
        <v>0.20618071708356012</v>
      </c>
      <c r="K627" s="100">
        <v>0.74033664117125442</v>
      </c>
      <c r="L627" s="101"/>
      <c r="M627" s="102">
        <v>626</v>
      </c>
      <c r="N627" s="123">
        <v>-1.0670487186514654</v>
      </c>
      <c r="O627" s="123">
        <v>0.65386731527238851</v>
      </c>
      <c r="P627" s="123">
        <v>1.5722007033608947</v>
      </c>
      <c r="Q627" s="123">
        <v>4.0127880410515147E-2</v>
      </c>
      <c r="R627" s="123">
        <v>0.69852143545777112</v>
      </c>
      <c r="S627" s="123">
        <v>0.25493774389399332</v>
      </c>
      <c r="T627" s="123">
        <v>0.8299985142872992</v>
      </c>
      <c r="U627" s="120">
        <v>-0.87204190880650589</v>
      </c>
      <c r="V627" s="120">
        <v>-0.81974509951930408</v>
      </c>
      <c r="W627" s="94">
        <v>0.64438359830600833</v>
      </c>
      <c r="X627" s="56"/>
      <c r="Y627" s="95">
        <v>626</v>
      </c>
      <c r="Z627" s="120">
        <f>(幕後結果!$AB$2+幕後結果!$AB$4*幕後結果_最佳化!$N1628)*12/3</f>
        <v>-1.3730850850762255</v>
      </c>
      <c r="AA627" s="120">
        <f>(幕後結果!$AC$2+幕後結果!$AC$4*幕後結果_最佳化!$O1628)*12/3</f>
        <v>1.393436411130087</v>
      </c>
      <c r="AB627" s="120">
        <f>(幕後結果!$AD$2+幕後結果!$AD$4*幕後結果_最佳化!$P1628)*12/3</f>
        <v>-4.523731525655339E-2</v>
      </c>
      <c r="AC627" s="120">
        <f>(幕後結果!$AE$2+幕後結果!$AE$4*幕後結果_最佳化!$Q1628)*12/3</f>
        <v>0.12390834632052589</v>
      </c>
      <c r="AD627" s="120">
        <f>(幕後結果!$AF$2+幕後結果!$AF$4*幕後結果_最佳化!$R1628)*12/3</f>
        <v>-9.2483635974703937E-2</v>
      </c>
      <c r="AE627" s="120">
        <f>(幕後結果!$AG$2+幕後結果!$AG$4*幕後結果_最佳化!$S1628)*12/3</f>
        <v>-0.50789398712895872</v>
      </c>
      <c r="AF627" s="120">
        <f>(幕後結果!$AH$2+幕後結果!$AH$4*幕後結果_最佳化!$T1628)*12/3</f>
        <v>1.2337766948697573</v>
      </c>
      <c r="AG627" s="120">
        <f>(幕後結果!$AI$2+幕後結果!$AI$4*幕後結果_最佳化!$U1628)*12/3</f>
        <v>-0.50526509133183661</v>
      </c>
      <c r="AH627" s="120">
        <f>(幕後結果!$AJ$2+幕後結果!$AJ$4*幕後結果_最佳化!$V1628)*12/3</f>
        <v>-2.536551616081772</v>
      </c>
      <c r="AI627" s="96">
        <f>(幕後結果!$AK$2+幕後結果!$AK$4*幕後結果_最佳化!$W1628)*12/3</f>
        <v>1.0984595762185263</v>
      </c>
      <c r="AJ627" s="56"/>
      <c r="AK627" s="56"/>
      <c r="AL627" s="56"/>
      <c r="AM627" s="104">
        <v>626</v>
      </c>
      <c r="AN627" s="124">
        <f t="shared" si="118"/>
        <v>7.0085485669073938E-2</v>
      </c>
      <c r="AO627" s="124">
        <f t="shared" si="119"/>
        <v>0.12411933771030306</v>
      </c>
      <c r="AP627" s="124">
        <f t="shared" si="120"/>
        <v>5.4803768394890333E-3</v>
      </c>
      <c r="AQ627" s="124">
        <f t="shared" si="121"/>
        <v>0.12044852625826008</v>
      </c>
      <c r="AR627" s="124">
        <f t="shared" si="122"/>
        <v>0.11050329455855025</v>
      </c>
      <c r="AS627" s="124">
        <f t="shared" si="123"/>
        <v>0.12562600535887472</v>
      </c>
      <c r="AT627" s="124">
        <f t="shared" si="124"/>
        <v>0.14321086921192083</v>
      </c>
      <c r="AU627" s="124">
        <f t="shared" si="125"/>
        <v>7.0805390762552194E-3</v>
      </c>
      <c r="AV627" s="124">
        <f t="shared" si="126"/>
        <v>0.13417671125818881</v>
      </c>
      <c r="AW627" s="124">
        <f t="shared" si="127"/>
        <v>0.15926885405908398</v>
      </c>
      <c r="AX627" s="124">
        <f t="shared" si="128"/>
        <v>0.99999999999999989</v>
      </c>
      <c r="AY627" s="124">
        <f>SUMPRODUCT(AN627:AW627,幕後結果_最佳化!$Z$1005:$AI$1005)</f>
        <v>-1.4563327423705349E-2</v>
      </c>
      <c r="AZ627" s="124">
        <f>(SUMPRODUCT(AN627:AW627,MMULT(AN627:AW627,幕後結果!$AB$9:$AK$18)))*252</f>
        <v>6.055436793933907E-2</v>
      </c>
      <c r="BA627" s="124">
        <f t="shared" si="129"/>
        <v>0.24607797125980024</v>
      </c>
      <c r="BB627" s="119">
        <f t="shared" si="130"/>
        <v>-0.23351674727128519</v>
      </c>
      <c r="BC627" s="56"/>
      <c r="BD627" s="56"/>
    </row>
    <row r="628" spans="1:56">
      <c r="A628" s="91">
        <v>627</v>
      </c>
      <c r="B628" s="120">
        <v>0.48064202719409121</v>
      </c>
      <c r="C628" s="120">
        <v>0.37464327052043833</v>
      </c>
      <c r="D628" s="120">
        <v>0.1045759612791195</v>
      </c>
      <c r="E628" s="120">
        <v>0.50051808963361744</v>
      </c>
      <c r="F628" s="120">
        <v>0.21776445114937593</v>
      </c>
      <c r="G628" s="120">
        <v>0.31770383936250379</v>
      </c>
      <c r="H628" s="120">
        <v>0.53058035496192768</v>
      </c>
      <c r="I628" s="120">
        <v>0.87948899361817023</v>
      </c>
      <c r="J628" s="120">
        <v>0.27255361703290748</v>
      </c>
      <c r="K628" s="100">
        <v>0.876665573612329</v>
      </c>
      <c r="L628" s="101"/>
      <c r="M628" s="102">
        <v>627</v>
      </c>
      <c r="N628" s="123">
        <v>-4.8542299051759101E-2</v>
      </c>
      <c r="O628" s="123">
        <v>-0.31958025923396971</v>
      </c>
      <c r="P628" s="123">
        <v>-1.2559008439417199</v>
      </c>
      <c r="Q628" s="123">
        <v>1.2986584894528472E-3</v>
      </c>
      <c r="R628" s="123">
        <v>-0.77976552472260774</v>
      </c>
      <c r="S628" s="123">
        <v>-0.47412933800913809</v>
      </c>
      <c r="T628" s="123">
        <v>7.6728803656120045E-2</v>
      </c>
      <c r="U628" s="120">
        <v>1.1724361005364998</v>
      </c>
      <c r="V628" s="120">
        <v>-0.60510800747467208</v>
      </c>
      <c r="W628" s="94">
        <v>1.1584784210664276</v>
      </c>
      <c r="X628" s="56"/>
      <c r="Y628" s="95">
        <v>627</v>
      </c>
      <c r="Z628" s="120">
        <f>(幕後結果!$AB$2+幕後結果!$AB$4*幕後結果_最佳化!$N1629)*12/3</f>
        <v>-0.10855803559057624</v>
      </c>
      <c r="AA628" s="120">
        <f>(幕後結果!$AC$2+幕後結果!$AC$4*幕後結果_最佳化!$O1629)*12/3</f>
        <v>1.0593291793536466</v>
      </c>
      <c r="AB628" s="120">
        <f>(幕後結果!$AD$2+幕後結果!$AD$4*幕後結果_最佳化!$P1629)*12/3</f>
        <v>-2.3012278920338924</v>
      </c>
      <c r="AC628" s="120">
        <f>(幕後結果!$AE$2+幕後結果!$AE$4*幕後結果_最佳化!$Q1629)*12/3</f>
        <v>0.48902312347972865</v>
      </c>
      <c r="AD628" s="120">
        <f>(幕後結果!$AF$2+幕後結果!$AF$4*幕後結果_最佳化!$R1629)*12/3</f>
        <v>-0.99867833336317258</v>
      </c>
      <c r="AE628" s="120">
        <f>(幕後結果!$AG$2+幕後結果!$AG$4*幕後結果_最佳化!$S1629)*12/3</f>
        <v>-1.7584223974399393</v>
      </c>
      <c r="AF628" s="120">
        <f>(幕後結果!$AH$2+幕後結果!$AH$4*幕後結果_最佳化!$T1629)*12/3</f>
        <v>0.1560772911909436</v>
      </c>
      <c r="AG628" s="120">
        <f>(幕後結果!$AI$2+幕後結果!$AI$4*幕後結果_最佳化!$U1629)*12/3</f>
        <v>-7.4771973403562897E-3</v>
      </c>
      <c r="AH628" s="120">
        <f>(幕後結果!$AJ$2+幕後結果!$AJ$4*幕後結果_最佳化!$V1629)*12/3</f>
        <v>-3.0829403553453782</v>
      </c>
      <c r="AI628" s="96">
        <f>(幕後結果!$AK$2+幕後結果!$AK$4*幕後結果_最佳化!$W1629)*12/3</f>
        <v>1.1704383928180606</v>
      </c>
      <c r="AJ628" s="56"/>
      <c r="AK628" s="56"/>
      <c r="AL628" s="56"/>
      <c r="AM628" s="104">
        <v>627</v>
      </c>
      <c r="AN628" s="124">
        <f t="shared" si="118"/>
        <v>0.12897593434898005</v>
      </c>
      <c r="AO628" s="124">
        <f t="shared" si="119"/>
        <v>4.0406541360813071E-2</v>
      </c>
      <c r="AP628" s="124">
        <f t="shared" si="120"/>
        <v>0.12328505166108758</v>
      </c>
      <c r="AQ628" s="124">
        <f t="shared" si="121"/>
        <v>0.11686654199217281</v>
      </c>
      <c r="AR628" s="124">
        <f t="shared" si="122"/>
        <v>2.9383360890640763E-2</v>
      </c>
      <c r="AS628" s="124">
        <f t="shared" si="123"/>
        <v>9.4825792453473876E-2</v>
      </c>
      <c r="AT628" s="124">
        <f t="shared" si="124"/>
        <v>0.13790999345385629</v>
      </c>
      <c r="AU628" s="124">
        <f t="shared" si="125"/>
        <v>6.7830746487904436E-2</v>
      </c>
      <c r="AV628" s="124">
        <f t="shared" si="126"/>
        <v>0.13251642720314205</v>
      </c>
      <c r="AW628" s="124">
        <f t="shared" si="127"/>
        <v>0.12799961014792921</v>
      </c>
      <c r="AX628" s="124">
        <f t="shared" si="128"/>
        <v>1.0000000000000002</v>
      </c>
      <c r="AY628" s="124">
        <f>SUMPRODUCT(AN628:AW628,幕後結果_最佳化!$Z$1005:$AI$1005)</f>
        <v>-0.20628967577969584</v>
      </c>
      <c r="AZ628" s="124">
        <f>(SUMPRODUCT(AN628:AW628,MMULT(AN628:AW628,幕後結果!$AB$9:$AK$18)))*252</f>
        <v>7.5503864244992391E-2</v>
      </c>
      <c r="BA628" s="124">
        <f t="shared" si="129"/>
        <v>0.27477966490443284</v>
      </c>
      <c r="BB628" s="119">
        <f t="shared" si="130"/>
        <v>-0.90687087731314797</v>
      </c>
      <c r="BC628" s="56"/>
      <c r="BD628" s="56"/>
    </row>
    <row r="629" spans="1:56">
      <c r="A629" s="91">
        <v>628</v>
      </c>
      <c r="B629" s="120">
        <v>0.99288842406335553</v>
      </c>
      <c r="C629" s="120">
        <v>0.428979944298715</v>
      </c>
      <c r="D629" s="120">
        <v>0.98396398986853706</v>
      </c>
      <c r="E629" s="120">
        <v>0.95522376775895546</v>
      </c>
      <c r="F629" s="120">
        <v>0.27426491644339035</v>
      </c>
      <c r="G629" s="120">
        <v>8.2723792846121968E-2</v>
      </c>
      <c r="H629" s="120">
        <v>0.76155012720403281</v>
      </c>
      <c r="I629" s="120">
        <v>0.71958124254099376</v>
      </c>
      <c r="J629" s="120">
        <v>0.87656014566870799</v>
      </c>
      <c r="K629" s="100">
        <v>0.47930549340221007</v>
      </c>
      <c r="L629" s="101"/>
      <c r="M629" s="102">
        <v>628</v>
      </c>
      <c r="N629" s="123">
        <v>2.4515775900659156</v>
      </c>
      <c r="O629" s="123">
        <v>-0.17897174383888731</v>
      </c>
      <c r="P629" s="123">
        <v>2.1435118540821843</v>
      </c>
      <c r="Q629" s="123">
        <v>1.6977631978352468</v>
      </c>
      <c r="R629" s="123">
        <v>-0.59996459274648561</v>
      </c>
      <c r="S629" s="123">
        <v>-1.3869809044760562</v>
      </c>
      <c r="T629" s="123">
        <v>0.71129774997620543</v>
      </c>
      <c r="U629" s="120">
        <v>0.58159796360090399</v>
      </c>
      <c r="V629" s="120">
        <v>1.1579615967286294</v>
      </c>
      <c r="W629" s="94">
        <v>-5.1896721270461119E-2</v>
      </c>
      <c r="X629" s="56"/>
      <c r="Y629" s="95">
        <v>628</v>
      </c>
      <c r="Z629" s="120">
        <f>(幕後結果!$AB$2+幕後結果!$AB$4*幕後結果_最佳化!$N1630)*12/3</f>
        <v>2.9954668050077604</v>
      </c>
      <c r="AA629" s="120">
        <f>(幕後結果!$AC$2+幕後結果!$AC$4*幕後結果_最佳化!$O1630)*12/3</f>
        <v>2.8521597086153014</v>
      </c>
      <c r="AB629" s="120">
        <f>(幕後結果!$AD$2+幕後結果!$AD$4*幕後結果_最佳化!$P1630)*12/3</f>
        <v>4.0249938627704456</v>
      </c>
      <c r="AC629" s="120">
        <f>(幕後結果!$AE$2+幕後結果!$AE$4*幕後結果_最佳化!$Q1630)*12/3</f>
        <v>2.6166764741075217</v>
      </c>
      <c r="AD629" s="120">
        <f>(幕後結果!$AF$2+幕後結果!$AF$4*幕後結果_最佳化!$R1630)*12/3</f>
        <v>-0.30509017102792457</v>
      </c>
      <c r="AE629" s="120">
        <f>(幕後結果!$AG$2+幕後結果!$AG$4*幕後結果_最佳化!$S1630)*12/3</f>
        <v>-1.2207105416702397</v>
      </c>
      <c r="AF629" s="120">
        <f>(幕後結果!$AH$2+幕後結果!$AH$4*幕後結果_最佳化!$T1630)*12/3</f>
        <v>2.0355797535280047</v>
      </c>
      <c r="AG629" s="120">
        <f>(幕後結果!$AI$2+幕後結果!$AI$4*幕後結果_最佳化!$U1630)*12/3</f>
        <v>-9.6717912436713682E-2</v>
      </c>
      <c r="AH629" s="120">
        <f>(幕後結果!$AJ$2+幕後結果!$AJ$4*幕後結果_最佳化!$V1630)*12/3</f>
        <v>1.3097904373149603</v>
      </c>
      <c r="AI629" s="96">
        <f>(幕後結果!$AK$2+幕後結果!$AK$4*幕後結果_最佳化!$W1630)*12/3</f>
        <v>1.1731250603616217</v>
      </c>
      <c r="AJ629" s="56"/>
      <c r="AK629" s="56"/>
      <c r="AL629" s="56"/>
      <c r="AM629" s="104">
        <v>628</v>
      </c>
      <c r="AN629" s="124">
        <f t="shared" si="118"/>
        <v>7.9166893054877202E-2</v>
      </c>
      <c r="AO629" s="124">
        <f t="shared" si="119"/>
        <v>9.7016357011636203E-2</v>
      </c>
      <c r="AP629" s="124">
        <f t="shared" si="120"/>
        <v>6.4970304290159847E-2</v>
      </c>
      <c r="AQ629" s="124">
        <f t="shared" si="121"/>
        <v>9.1943094443956583E-2</v>
      </c>
      <c r="AR629" s="124">
        <f t="shared" si="122"/>
        <v>6.4001871112038144E-2</v>
      </c>
      <c r="AS629" s="124">
        <f t="shared" si="123"/>
        <v>9.1078375973243933E-2</v>
      </c>
      <c r="AT629" s="124">
        <f t="shared" si="124"/>
        <v>0.16052581085783596</v>
      </c>
      <c r="AU629" s="124">
        <f t="shared" si="125"/>
        <v>7.3108317855940935E-2</v>
      </c>
      <c r="AV629" s="124">
        <f t="shared" si="126"/>
        <v>0.16035309832327302</v>
      </c>
      <c r="AW629" s="124">
        <f t="shared" si="127"/>
        <v>0.11783587707703802</v>
      </c>
      <c r="AX629" s="124">
        <f t="shared" si="128"/>
        <v>0.99999999999999989</v>
      </c>
      <c r="AY629" s="124">
        <f>SUMPRODUCT(AN629:AW629,幕後結果_最佳化!$Z$1005:$AI$1005)</f>
        <v>-0.14367802588212775</v>
      </c>
      <c r="AZ629" s="124">
        <f>(SUMPRODUCT(AN629:AW629,MMULT(AN629:AW629,幕後結果!$AB$9:$AK$18)))*252</f>
        <v>6.7369557278589939E-2</v>
      </c>
      <c r="BA629" s="124">
        <f t="shared" si="129"/>
        <v>0.25955646260224369</v>
      </c>
      <c r="BB629" s="119">
        <f t="shared" si="130"/>
        <v>-0.71883406027168939</v>
      </c>
      <c r="BC629" s="56"/>
      <c r="BD629" s="56"/>
    </row>
    <row r="630" spans="1:56">
      <c r="A630" s="91">
        <v>629</v>
      </c>
      <c r="B630" s="120">
        <v>0.42622009953970075</v>
      </c>
      <c r="C630" s="120">
        <v>0.42858368508848388</v>
      </c>
      <c r="D630" s="120">
        <v>0.61405659025623094</v>
      </c>
      <c r="E630" s="120">
        <v>0.74733243450468168</v>
      </c>
      <c r="F630" s="120">
        <v>0.87295966457079821</v>
      </c>
      <c r="G630" s="120">
        <v>0.41271893464008169</v>
      </c>
      <c r="H630" s="120">
        <v>0.4977459963843891</v>
      </c>
      <c r="I630" s="120">
        <v>6.3345667011610818E-2</v>
      </c>
      <c r="J630" s="120">
        <v>0.98405716725347347</v>
      </c>
      <c r="K630" s="100">
        <v>0.20891672141075013</v>
      </c>
      <c r="L630" s="101"/>
      <c r="M630" s="102">
        <v>629</v>
      </c>
      <c r="N630" s="123">
        <v>-0.1860058177036904</v>
      </c>
      <c r="O630" s="123">
        <v>-0.17998114552043709</v>
      </c>
      <c r="P630" s="123">
        <v>0.28990774084623738</v>
      </c>
      <c r="Q630" s="123">
        <v>0.66611885921277558</v>
      </c>
      <c r="R630" s="123">
        <v>1.1404937120895826</v>
      </c>
      <c r="S630" s="123">
        <v>-0.22055637876402395</v>
      </c>
      <c r="T630" s="123">
        <v>-5.6499792538898851E-3</v>
      </c>
      <c r="U630" s="120">
        <v>-1.5272802676719137</v>
      </c>
      <c r="V630" s="120">
        <v>2.145841010107584</v>
      </c>
      <c r="W630" s="94">
        <v>-0.81018572112669518</v>
      </c>
      <c r="X630" s="56"/>
      <c r="Y630" s="95">
        <v>629</v>
      </c>
      <c r="Z630" s="120">
        <f>(幕後結果!$AB$2+幕後結果!$AB$4*幕後結果_最佳化!$N1631)*12/3</f>
        <v>-0.27922592173032135</v>
      </c>
      <c r="AA630" s="120">
        <f>(幕後結果!$AC$2+幕後結果!$AC$4*幕後結果_最佳化!$O1631)*12/3</f>
        <v>1.1129082525707015</v>
      </c>
      <c r="AB630" s="120">
        <f>(幕後結果!$AD$2+幕後結果!$AD$4*幕後結果_最佳化!$P1631)*12/3</f>
        <v>-0.77565749301769171</v>
      </c>
      <c r="AC630" s="120">
        <f>(幕後結果!$AE$2+幕後結果!$AE$4*幕後結果_最佳化!$Q1631)*12/3</f>
        <v>0.97929138916368375</v>
      </c>
      <c r="AD630" s="120">
        <f>(幕後結果!$AF$2+幕後結果!$AF$4*幕後結果_最佳化!$R1631)*12/3</f>
        <v>0.29466028522533189</v>
      </c>
      <c r="AE630" s="120">
        <f>(幕後結果!$AG$2+幕後結果!$AG$4*幕後結果_最佳化!$S1631)*12/3</f>
        <v>-0.92276498569516485</v>
      </c>
      <c r="AF630" s="120">
        <f>(幕後結果!$AH$2+幕後結果!$AH$4*幕後結果_最佳化!$T1631)*12/3</f>
        <v>0.62736196428979718</v>
      </c>
      <c r="AG630" s="120">
        <f>(幕後結果!$AI$2+幕後結果!$AI$4*幕後結果_最佳化!$U1631)*12/3</f>
        <v>-0.71238970670996193</v>
      </c>
      <c r="AH630" s="120">
        <f>(幕後結果!$AJ$2+幕後結果!$AJ$4*幕後結果_最佳化!$V1631)*12/3</f>
        <v>1.4315920890112537</v>
      </c>
      <c r="AI630" s="96">
        <f>(幕後結果!$AK$2+幕後結果!$AK$4*幕後結果_最佳化!$W1631)*12/3</f>
        <v>0.16669562003583019</v>
      </c>
      <c r="AJ630" s="56"/>
      <c r="AK630" s="56"/>
      <c r="AL630" s="56"/>
      <c r="AM630" s="104">
        <v>629</v>
      </c>
      <c r="AN630" s="124">
        <f t="shared" si="118"/>
        <v>9.129119427841377E-2</v>
      </c>
      <c r="AO630" s="124">
        <f t="shared" si="119"/>
        <v>7.3346492697867791E-2</v>
      </c>
      <c r="AP630" s="124">
        <f t="shared" si="120"/>
        <v>0.18274907779016991</v>
      </c>
      <c r="AQ630" s="124">
        <f t="shared" si="121"/>
        <v>0.10104724839098393</v>
      </c>
      <c r="AR630" s="124">
        <f t="shared" si="122"/>
        <v>0.11917323485343125</v>
      </c>
      <c r="AS630" s="124">
        <f t="shared" si="123"/>
        <v>8.5884876118776876E-2</v>
      </c>
      <c r="AT630" s="124">
        <f t="shared" si="124"/>
        <v>4.4925222723530056E-2</v>
      </c>
      <c r="AU630" s="124">
        <f t="shared" si="125"/>
        <v>8.2154546282526372E-2</v>
      </c>
      <c r="AV630" s="124">
        <f t="shared" si="126"/>
        <v>2.3499847143247432E-2</v>
      </c>
      <c r="AW630" s="124">
        <f t="shared" si="127"/>
        <v>0.19592825972105274</v>
      </c>
      <c r="AX630" s="124">
        <f t="shared" si="128"/>
        <v>1.0000000000000002</v>
      </c>
      <c r="AY630" s="124">
        <f>SUMPRODUCT(AN630:AW630,幕後結果_最佳化!$Z$1005:$AI$1005)</f>
        <v>-6.665734215041727E-2</v>
      </c>
      <c r="AZ630" s="124">
        <f>(SUMPRODUCT(AN630:AW630,MMULT(AN630:AW630,幕後結果!$AB$9:$AK$18)))*252</f>
        <v>6.7301610296665829E-2</v>
      </c>
      <c r="BA630" s="124">
        <f t="shared" si="129"/>
        <v>0.25942553902163495</v>
      </c>
      <c r="BB630" s="119">
        <f t="shared" si="130"/>
        <v>-0.42230746658015295</v>
      </c>
      <c r="BC630" s="56"/>
      <c r="BD630" s="56"/>
    </row>
    <row r="631" spans="1:56">
      <c r="A631" s="91">
        <v>630</v>
      </c>
      <c r="B631" s="120">
        <v>0.84247470439944205</v>
      </c>
      <c r="C631" s="120">
        <v>0.46845003013325837</v>
      </c>
      <c r="D631" s="120">
        <v>0.75197068648552823</v>
      </c>
      <c r="E631" s="120">
        <v>0.54739861059900607</v>
      </c>
      <c r="F631" s="120">
        <v>0.99670819019843826</v>
      </c>
      <c r="G631" s="120">
        <v>0.26361716856856643</v>
      </c>
      <c r="H631" s="120">
        <v>7.0047839402171741E-2</v>
      </c>
      <c r="I631" s="120">
        <v>0.87315586600657058</v>
      </c>
      <c r="J631" s="120">
        <v>0.85762490561059024</v>
      </c>
      <c r="K631" s="100">
        <v>0.93389593608992305</v>
      </c>
      <c r="L631" s="101"/>
      <c r="M631" s="102">
        <v>630</v>
      </c>
      <c r="N631" s="123">
        <v>1.004680768982126</v>
      </c>
      <c r="O631" s="123">
        <v>-7.9166663185500155E-2</v>
      </c>
      <c r="P631" s="123">
        <v>0.68070428090790491</v>
      </c>
      <c r="Q631" s="123">
        <v>0.11909160859464731</v>
      </c>
      <c r="R631" s="123">
        <v>2.7172030891678314</v>
      </c>
      <c r="S631" s="123">
        <v>-0.63223345855310042</v>
      </c>
      <c r="T631" s="123">
        <v>-1.4754348237184884</v>
      </c>
      <c r="U631" s="120">
        <v>1.1414366318118263</v>
      </c>
      <c r="V631" s="120">
        <v>1.0697092780794544</v>
      </c>
      <c r="W631" s="94">
        <v>1.5054511469342426</v>
      </c>
      <c r="X631" s="56"/>
      <c r="Y631" s="95">
        <v>630</v>
      </c>
      <c r="Z631" s="120">
        <f>(幕後結果!$AB$2+幕後結果!$AB$4*幕後結果_最佳化!$N1632)*12/3</f>
        <v>1.1990714825371027</v>
      </c>
      <c r="AA631" s="120">
        <f>(幕後結果!$AC$2+幕後結果!$AC$4*幕後結果_最佳化!$O1632)*12/3</f>
        <v>2.0017046923291519</v>
      </c>
      <c r="AB631" s="120">
        <f>(幕後結果!$AD$2+幕後結果!$AD$4*幕後結果_最佳化!$P1632)*12/3</f>
        <v>0.96651016742239548</v>
      </c>
      <c r="AC631" s="120">
        <f>(幕後結果!$AE$2+幕後結果!$AE$4*幕後結果_最佳化!$Q1632)*12/3</f>
        <v>0.84876144935797937</v>
      </c>
      <c r="AD631" s="120">
        <f>(幕後結果!$AF$2+幕後結果!$AF$4*幕後結果_最佳化!$R1632)*12/3</f>
        <v>1.2763862350964028</v>
      </c>
      <c r="AE631" s="120">
        <f>(幕後結果!$AG$2+幕後結果!$AG$4*幕後結果_最佳化!$S1632)*12/3</f>
        <v>-0.42808893233791939</v>
      </c>
      <c r="AF631" s="120">
        <f>(幕後結果!$AH$2+幕後結果!$AH$4*幕後結果_最佳化!$T1632)*12/3</f>
        <v>-0.32468730349058778</v>
      </c>
      <c r="AG631" s="120">
        <f>(幕後結果!$AI$2+幕後結果!$AI$4*幕後結果_最佳化!$U1632)*12/3</f>
        <v>0.45712256359095238</v>
      </c>
      <c r="AH631" s="120">
        <f>(幕後結果!$AJ$2+幕後結果!$AJ$4*幕後結果_最佳化!$V1632)*12/3</f>
        <v>1.2035837779875322</v>
      </c>
      <c r="AI631" s="96">
        <f>(幕後結果!$AK$2+幕後結果!$AK$4*幕後結果_最佳化!$W1632)*12/3</f>
        <v>2.1146711623334524</v>
      </c>
      <c r="AJ631" s="56"/>
      <c r="AK631" s="56"/>
      <c r="AL631" s="56"/>
      <c r="AM631" s="104">
        <v>630</v>
      </c>
      <c r="AN631" s="124">
        <f t="shared" si="118"/>
        <v>4.5055362334591911E-2</v>
      </c>
      <c r="AO631" s="124">
        <f t="shared" si="119"/>
        <v>0.14051523873841243</v>
      </c>
      <c r="AP631" s="124">
        <f t="shared" si="120"/>
        <v>2.7963841801871833E-2</v>
      </c>
      <c r="AQ631" s="124">
        <f t="shared" si="121"/>
        <v>0.21120845596854496</v>
      </c>
      <c r="AR631" s="124">
        <f t="shared" si="122"/>
        <v>0.18378632878099144</v>
      </c>
      <c r="AS631" s="124">
        <f t="shared" si="123"/>
        <v>8.9664740478035354E-2</v>
      </c>
      <c r="AT631" s="124">
        <f t="shared" si="124"/>
        <v>0.11433291411952694</v>
      </c>
      <c r="AU631" s="124">
        <f t="shared" si="125"/>
        <v>0.16237246026752347</v>
      </c>
      <c r="AV631" s="124">
        <f t="shared" si="126"/>
        <v>2.3673297585255815E-2</v>
      </c>
      <c r="AW631" s="124">
        <f t="shared" si="127"/>
        <v>1.4273599252458522E-3</v>
      </c>
      <c r="AX631" s="124">
        <f t="shared" si="128"/>
        <v>1</v>
      </c>
      <c r="AY631" s="124">
        <f>SUMPRODUCT(AN631:AW631,幕後結果_最佳化!$Z$1005:$AI$1005)</f>
        <v>5.1601717271749864E-2</v>
      </c>
      <c r="AZ631" s="124">
        <f>(SUMPRODUCT(AN631:AW631,MMULT(AN631:AW631,幕後結果!$AB$9:$AK$18)))*252</f>
        <v>5.0662214850508536E-2</v>
      </c>
      <c r="BA631" s="124">
        <f t="shared" si="129"/>
        <v>0.22508268447508026</v>
      </c>
      <c r="BB631" s="119">
        <f t="shared" si="130"/>
        <v>3.8660091921523455E-2</v>
      </c>
      <c r="BC631" s="56"/>
      <c r="BD631" s="56"/>
    </row>
    <row r="632" spans="1:56">
      <c r="A632" s="91">
        <v>631</v>
      </c>
      <c r="B632" s="120">
        <v>4.8984648109670959E-2</v>
      </c>
      <c r="C632" s="120">
        <v>0.2852540539960986</v>
      </c>
      <c r="D632" s="120">
        <v>0.55764620078651328</v>
      </c>
      <c r="E632" s="120">
        <v>0.89933829395121112</v>
      </c>
      <c r="F632" s="120">
        <v>0.82473790354224774</v>
      </c>
      <c r="G632" s="120">
        <v>0.25857151914482124</v>
      </c>
      <c r="H632" s="120">
        <v>4.8591355926251634E-2</v>
      </c>
      <c r="I632" s="120">
        <v>0.65562763988153816</v>
      </c>
      <c r="J632" s="120">
        <v>0.32729621569057321</v>
      </c>
      <c r="K632" s="100">
        <v>0.30626331741989032</v>
      </c>
      <c r="L632" s="101"/>
      <c r="M632" s="102">
        <v>631</v>
      </c>
      <c r="N632" s="123">
        <v>-1.6547791924322581</v>
      </c>
      <c r="O632" s="123">
        <v>-0.56730334032619101</v>
      </c>
      <c r="P632" s="123">
        <v>0.14500414590916569</v>
      </c>
      <c r="Q632" s="123">
        <v>1.2777901961856339</v>
      </c>
      <c r="R632" s="123">
        <v>0.93357301030987083</v>
      </c>
      <c r="S632" s="123">
        <v>-0.64775559759359846</v>
      </c>
      <c r="T632" s="123">
        <v>-1.6586679958024331</v>
      </c>
      <c r="U632" s="120">
        <v>0.40055915830856792</v>
      </c>
      <c r="V632" s="120">
        <v>-0.44739147307192784</v>
      </c>
      <c r="W632" s="94">
        <v>-0.50647015664091288</v>
      </c>
      <c r="X632" s="56"/>
      <c r="Y632" s="95">
        <v>631</v>
      </c>
      <c r="Z632" s="120">
        <f>(幕後結果!$AB$2+幕後結果!$AB$4*幕後結果_最佳化!$N1633)*12/3</f>
        <v>-2.1027820880611658</v>
      </c>
      <c r="AA632" s="120">
        <f>(幕後結果!$AC$2+幕後結果!$AC$4*幕後結果_最佳化!$O1633)*12/3</f>
        <v>-0.25503995734967555</v>
      </c>
      <c r="AB632" s="120">
        <f>(幕後結果!$AD$2+幕後結果!$AD$4*幕後結果_最佳化!$P1633)*12/3</f>
        <v>-2.6807925144318379</v>
      </c>
      <c r="AC632" s="120">
        <f>(幕後結果!$AE$2+幕後結果!$AE$4*幕後結果_最佳化!$Q1633)*12/3</f>
        <v>1.0770093256599347</v>
      </c>
      <c r="AD632" s="120">
        <f>(幕後結果!$AF$2+幕後結果!$AF$4*幕後結果_最佳化!$R1633)*12/3</f>
        <v>9.6475535135839119E-2</v>
      </c>
      <c r="AE632" s="120">
        <f>(幕後結果!$AG$2+幕後結果!$AG$4*幕後結果_最佳化!$S1633)*12/3</f>
        <v>-2.1066522374712697</v>
      </c>
      <c r="AF632" s="120">
        <f>(幕後結果!$AH$2+幕後結果!$AH$4*幕後結果_最佳化!$T1633)*12/3</f>
        <v>-1.229431539187112</v>
      </c>
      <c r="AG632" s="120">
        <f>(幕後結果!$AI$2+幕後結果!$AI$4*幕後結果_最佳化!$U1633)*12/3</f>
        <v>8.5014663029677584E-2</v>
      </c>
      <c r="AH632" s="120">
        <f>(幕後結果!$AJ$2+幕後結果!$AJ$4*幕後結果_最佳化!$V1633)*12/3</f>
        <v>-2.6263683482351854</v>
      </c>
      <c r="AI632" s="96">
        <f>(幕後結果!$AK$2+幕後結果!$AK$4*幕後結果_最佳化!$W1633)*12/3</f>
        <v>0.46254218261012198</v>
      </c>
      <c r="AJ632" s="56"/>
      <c r="AK632" s="56"/>
      <c r="AL632" s="56"/>
      <c r="AM632" s="104">
        <v>631</v>
      </c>
      <c r="AN632" s="124">
        <f t="shared" si="118"/>
        <v>0.15474738535971616</v>
      </c>
      <c r="AO632" s="124">
        <f t="shared" si="119"/>
        <v>2.218782644100906E-2</v>
      </c>
      <c r="AP632" s="124">
        <f t="shared" si="120"/>
        <v>8.6815268390141975E-2</v>
      </c>
      <c r="AQ632" s="124">
        <f t="shared" si="121"/>
        <v>3.1103330625618337E-2</v>
      </c>
      <c r="AR632" s="124">
        <f t="shared" si="122"/>
        <v>0.12852528500221602</v>
      </c>
      <c r="AS632" s="124">
        <f t="shared" si="123"/>
        <v>6.8047199293444466E-2</v>
      </c>
      <c r="AT632" s="124">
        <f t="shared" si="124"/>
        <v>0.13088153292715571</v>
      </c>
      <c r="AU632" s="124">
        <f t="shared" si="125"/>
        <v>0.15768930814920787</v>
      </c>
      <c r="AV632" s="124">
        <f t="shared" si="126"/>
        <v>0.14834267287517142</v>
      </c>
      <c r="AW632" s="124">
        <f t="shared" si="127"/>
        <v>7.1660190936319076E-2</v>
      </c>
      <c r="AX632" s="124">
        <f t="shared" si="128"/>
        <v>1.0000000000000002</v>
      </c>
      <c r="AY632" s="124">
        <f>SUMPRODUCT(AN632:AW632,幕後結果_最佳化!$Z$1005:$AI$1005)</f>
        <v>-0.35540156729017591</v>
      </c>
      <c r="AZ632" s="124">
        <f>(SUMPRODUCT(AN632:AW632,MMULT(AN632:AW632,幕後結果!$AB$9:$AK$18)))*252</f>
        <v>6.5016711974579811E-2</v>
      </c>
      <c r="BA632" s="124">
        <f t="shared" si="129"/>
        <v>0.25498374845189609</v>
      </c>
      <c r="BB632" s="119">
        <f t="shared" si="130"/>
        <v>-1.5620664834853875</v>
      </c>
      <c r="BC632" s="56"/>
      <c r="BD632" s="56"/>
    </row>
    <row r="633" spans="1:56">
      <c r="A633" s="91">
        <v>632</v>
      </c>
      <c r="B633" s="120">
        <v>0.56519253605932462</v>
      </c>
      <c r="C633" s="120">
        <v>0.66942386500626161</v>
      </c>
      <c r="D633" s="120">
        <v>0.42639855944259808</v>
      </c>
      <c r="E633" s="120">
        <v>0.85416763589168831</v>
      </c>
      <c r="F633" s="120">
        <v>8.1968178006782022E-2</v>
      </c>
      <c r="G633" s="120">
        <v>0.80833355581306554</v>
      </c>
      <c r="H633" s="120">
        <v>0.66335532635513861</v>
      </c>
      <c r="I633" s="120">
        <v>0.43667446878462246</v>
      </c>
      <c r="J633" s="120">
        <v>0.67733205339499913</v>
      </c>
      <c r="K633" s="100">
        <v>0.78872477464532142</v>
      </c>
      <c r="L633" s="101"/>
      <c r="M633" s="102">
        <v>632</v>
      </c>
      <c r="N633" s="123">
        <v>0.16414762885460937</v>
      </c>
      <c r="O633" s="123">
        <v>0.43832284186692178</v>
      </c>
      <c r="P633" s="123">
        <v>-0.1855506985483702</v>
      </c>
      <c r="Q633" s="123">
        <v>1.054476687850288</v>
      </c>
      <c r="R633" s="123">
        <v>-1.3919539075908125</v>
      </c>
      <c r="S633" s="123">
        <v>0.87177178766205776</v>
      </c>
      <c r="T633" s="123">
        <v>0.42163788759016657</v>
      </c>
      <c r="U633" s="120">
        <v>-0.15940609452765528</v>
      </c>
      <c r="V633" s="120">
        <v>0.46025124351047009</v>
      </c>
      <c r="W633" s="94">
        <v>0.80200433488889999</v>
      </c>
      <c r="X633" s="56"/>
      <c r="Y633" s="95">
        <v>632</v>
      </c>
      <c r="Z633" s="120">
        <f>(幕後結果!$AB$2+幕後結果!$AB$4*幕後結果_最佳化!$N1634)*12/3</f>
        <v>0.15550722881537538</v>
      </c>
      <c r="AA633" s="120">
        <f>(幕後結果!$AC$2+幕後結果!$AC$4*幕後結果_最佳化!$O1634)*12/3</f>
        <v>1.9822126279697851</v>
      </c>
      <c r="AB633" s="120">
        <f>(幕後結果!$AD$2+幕後結果!$AD$4*幕後結果_最佳化!$P1634)*12/3</f>
        <v>-0.63740794284919755</v>
      </c>
      <c r="AC633" s="120">
        <f>(幕後結果!$AE$2+幕後結果!$AE$4*幕後結果_最佳化!$Q1634)*12/3</f>
        <v>1.4330932663710889</v>
      </c>
      <c r="AD633" s="120">
        <f>(幕後結果!$AF$2+幕後結果!$AF$4*幕後結果_最佳化!$R1634)*12/3</f>
        <v>-1.0614054199203693</v>
      </c>
      <c r="AE633" s="120">
        <f>(幕後結果!$AG$2+幕後結果!$AG$4*幕後結果_最佳化!$S1634)*12/3</f>
        <v>-0.21079505107940155</v>
      </c>
      <c r="AF633" s="120">
        <f>(幕後結果!$AH$2+幕後結果!$AH$4*幕後結果_最佳化!$T1634)*12/3</f>
        <v>1.2791528210362764</v>
      </c>
      <c r="AG633" s="120">
        <f>(幕後結果!$AI$2+幕後結果!$AI$4*幕後結果_最佳化!$U1634)*12/3</f>
        <v>-0.35954283654066543</v>
      </c>
      <c r="AH633" s="120">
        <f>(幕後結果!$AJ$2+幕後結果!$AJ$4*幕後結果_最佳化!$V1634)*12/3</f>
        <v>-1.2423815422110649</v>
      </c>
      <c r="AI633" s="96">
        <f>(幕後結果!$AK$2+幕後結果!$AK$4*幕後結果_最佳化!$W1634)*12/3</f>
        <v>0.85695527872872412</v>
      </c>
      <c r="AJ633" s="56"/>
      <c r="AK633" s="56"/>
      <c r="AL633" s="56"/>
      <c r="AM633" s="104">
        <v>632</v>
      </c>
      <c r="AN633" s="124">
        <f t="shared" si="118"/>
        <v>4.3385592105407086E-2</v>
      </c>
      <c r="AO633" s="124">
        <f t="shared" si="119"/>
        <v>9.9564791882811102E-2</v>
      </c>
      <c r="AP633" s="124">
        <f t="shared" si="120"/>
        <v>7.5652003860887884E-2</v>
      </c>
      <c r="AQ633" s="124">
        <f t="shared" si="121"/>
        <v>0.12669495649026558</v>
      </c>
      <c r="AR633" s="124">
        <f t="shared" si="122"/>
        <v>0.20143371128707907</v>
      </c>
      <c r="AS633" s="124">
        <f t="shared" si="123"/>
        <v>7.4845209711149732E-2</v>
      </c>
      <c r="AT633" s="124">
        <f t="shared" si="124"/>
        <v>4.9433341891992118E-2</v>
      </c>
      <c r="AU633" s="124">
        <f t="shared" si="125"/>
        <v>3.0924247611287956E-2</v>
      </c>
      <c r="AV633" s="124">
        <f t="shared" si="126"/>
        <v>9.7075908105554054E-2</v>
      </c>
      <c r="AW633" s="124">
        <f t="shared" si="127"/>
        <v>0.2009902370535655</v>
      </c>
      <c r="AX633" s="124">
        <f t="shared" si="128"/>
        <v>1</v>
      </c>
      <c r="AY633" s="124">
        <f>SUMPRODUCT(AN633:AW633,幕後結果_最佳化!$Z$1005:$AI$1005)</f>
        <v>-5.6561401250196541E-2</v>
      </c>
      <c r="AZ633" s="124">
        <f>(SUMPRODUCT(AN633:AW633,MMULT(AN633:AW633,幕後結果!$AB$9:$AK$18)))*252</f>
        <v>5.3236490553790712E-2</v>
      </c>
      <c r="BA633" s="124">
        <f t="shared" si="129"/>
        <v>0.23073034164103928</v>
      </c>
      <c r="BB633" s="119">
        <f t="shared" si="130"/>
        <v>-0.43107204948768491</v>
      </c>
      <c r="BC633" s="56"/>
      <c r="BD633" s="56"/>
    </row>
    <row r="634" spans="1:56">
      <c r="A634" s="91">
        <v>633</v>
      </c>
      <c r="B634" s="120">
        <v>5.038513925542909E-2</v>
      </c>
      <c r="C634" s="120">
        <v>0.98114212279188728</v>
      </c>
      <c r="D634" s="120">
        <v>0.82028516513225358</v>
      </c>
      <c r="E634" s="120">
        <v>0.85614398040292961</v>
      </c>
      <c r="F634" s="120">
        <v>0.79097977605104641</v>
      </c>
      <c r="G634" s="120">
        <v>0.87053243244704781</v>
      </c>
      <c r="H634" s="120">
        <v>0.3077143001939282</v>
      </c>
      <c r="I634" s="120">
        <v>0.59505904600545079</v>
      </c>
      <c r="J634" s="120">
        <v>0.14918128625819849</v>
      </c>
      <c r="K634" s="100">
        <v>0.73276261303886314</v>
      </c>
      <c r="L634" s="101"/>
      <c r="M634" s="102">
        <v>633</v>
      </c>
      <c r="N634" s="123">
        <v>-1.6411307419594268</v>
      </c>
      <c r="O634" s="123">
        <v>2.077930569941683</v>
      </c>
      <c r="P634" s="123">
        <v>0.91645238624918868</v>
      </c>
      <c r="Q634" s="123">
        <v>1.0631541763621553</v>
      </c>
      <c r="R634" s="123">
        <v>0.80982554641119986</v>
      </c>
      <c r="S634" s="123">
        <v>1.1289115804093206</v>
      </c>
      <c r="T634" s="123">
        <v>-0.50233968199569823</v>
      </c>
      <c r="U634" s="120">
        <v>0.24057838046856325</v>
      </c>
      <c r="V634" s="120">
        <v>-1.039951201955496</v>
      </c>
      <c r="W634" s="94">
        <v>0.62118976336239151</v>
      </c>
      <c r="X634" s="56"/>
      <c r="Y634" s="95">
        <v>633</v>
      </c>
      <c r="Z634" s="120">
        <f>(幕後結果!$AB$2+幕後結果!$AB$4*幕後結果_最佳化!$N1635)*12/3</f>
        <v>-2.0858368489597341</v>
      </c>
      <c r="AA634" s="120">
        <f>(幕後結果!$AC$2+幕後結果!$AC$4*幕後結果_最佳化!$O1635)*12/3</f>
        <v>2.4857955064286497</v>
      </c>
      <c r="AB634" s="120">
        <f>(幕後結果!$AD$2+幕後結果!$AD$4*幕後結果_最佳化!$P1635)*12/3</f>
        <v>-0.76494057695698403</v>
      </c>
      <c r="AC634" s="120">
        <f>(幕後結果!$AE$2+幕後結果!$AE$4*幕後結果_最佳化!$Q1635)*12/3</f>
        <v>0.85207732219186028</v>
      </c>
      <c r="AD634" s="120">
        <f>(幕後結果!$AF$2+幕後結果!$AF$4*幕後結果_最佳化!$R1635)*12/3</f>
        <v>0.28274338304978669</v>
      </c>
      <c r="AE634" s="120">
        <f>(幕後結果!$AG$2+幕後結果!$AG$4*幕後結果_最佳化!$S1635)*12/3</f>
        <v>0.21474334766431569</v>
      </c>
      <c r="AF634" s="120">
        <f>(幕後結果!$AH$2+幕後結果!$AH$4*幕後結果_最佳化!$T1635)*12/3</f>
        <v>0.64959575289389715</v>
      </c>
      <c r="AG634" s="120">
        <f>(幕後結果!$AI$2+幕後結果!$AI$4*幕後結果_最佳化!$U1635)*12/3</f>
        <v>0.20972973626183666</v>
      </c>
      <c r="AH634" s="120">
        <f>(幕後結果!$AJ$2+幕後結果!$AJ$4*幕後結果_最佳化!$V1635)*12/3</f>
        <v>-3.1417277843430718</v>
      </c>
      <c r="AI634" s="96">
        <f>(幕後結果!$AK$2+幕後結果!$AK$4*幕後結果_最佳化!$W1635)*12/3</f>
        <v>1.4069969919827601</v>
      </c>
      <c r="AJ634" s="56"/>
      <c r="AK634" s="56"/>
      <c r="AL634" s="56"/>
      <c r="AM634" s="104">
        <v>633</v>
      </c>
      <c r="AN634" s="124">
        <f t="shared" si="118"/>
        <v>9.9120520372327159E-2</v>
      </c>
      <c r="AO634" s="124">
        <f t="shared" si="119"/>
        <v>9.8989208282461744E-2</v>
      </c>
      <c r="AP634" s="124">
        <f t="shared" si="120"/>
        <v>0.14157877655806636</v>
      </c>
      <c r="AQ634" s="124">
        <f t="shared" si="121"/>
        <v>2.1092873428452914E-2</v>
      </c>
      <c r="AR634" s="124">
        <f t="shared" si="122"/>
        <v>0.15633902189126331</v>
      </c>
      <c r="AS634" s="124">
        <f t="shared" si="123"/>
        <v>0.12098604496903539</v>
      </c>
      <c r="AT634" s="124">
        <f t="shared" si="124"/>
        <v>0.12591813941098312</v>
      </c>
      <c r="AU634" s="124">
        <f t="shared" si="125"/>
        <v>3.728009146121268E-2</v>
      </c>
      <c r="AV634" s="124">
        <f t="shared" si="126"/>
        <v>0.14683381656719036</v>
      </c>
      <c r="AW634" s="124">
        <f t="shared" si="127"/>
        <v>5.1861507059006814E-2</v>
      </c>
      <c r="AX634" s="124">
        <f t="shared" si="128"/>
        <v>0.99999999999999989</v>
      </c>
      <c r="AY634" s="124">
        <f>SUMPRODUCT(AN634:AW634,幕後結果_最佳化!$Z$1005:$AI$1005)</f>
        <v>-0.33356637884439838</v>
      </c>
      <c r="AZ634" s="124">
        <f>(SUMPRODUCT(AN634:AW634,MMULT(AN634:AW634,幕後結果!$AB$9:$AK$18)))*252</f>
        <v>8.5428777407388759E-2</v>
      </c>
      <c r="BA634" s="124">
        <f t="shared" si="129"/>
        <v>0.29228201690728212</v>
      </c>
      <c r="BB634" s="119">
        <f t="shared" si="130"/>
        <v>-1.2880244321148957</v>
      </c>
      <c r="BC634" s="56"/>
      <c r="BD634" s="56"/>
    </row>
    <row r="635" spans="1:56">
      <c r="A635" s="91">
        <v>634</v>
      </c>
      <c r="B635" s="120">
        <v>0.44616963658822795</v>
      </c>
      <c r="C635" s="120">
        <v>0.57269790046445412</v>
      </c>
      <c r="D635" s="120">
        <v>0.27943842796283924</v>
      </c>
      <c r="E635" s="120">
        <v>0.11762885858047079</v>
      </c>
      <c r="F635" s="120">
        <v>0.21787244463057842</v>
      </c>
      <c r="G635" s="120">
        <v>0.69482618820954922</v>
      </c>
      <c r="H635" s="120">
        <v>0.44065841175834231</v>
      </c>
      <c r="I635" s="120">
        <v>0.43304601153231359</v>
      </c>
      <c r="J635" s="120">
        <v>0.90712545919767207</v>
      </c>
      <c r="K635" s="100">
        <v>8.7558072663448394E-2</v>
      </c>
      <c r="L635" s="101"/>
      <c r="M635" s="102">
        <v>634</v>
      </c>
      <c r="N635" s="123">
        <v>-0.13534479047067383</v>
      </c>
      <c r="O635" s="123">
        <v>0.18324702412843999</v>
      </c>
      <c r="P635" s="123">
        <v>-0.58451057003549767</v>
      </c>
      <c r="Q635" s="123">
        <v>-1.1869237021653292</v>
      </c>
      <c r="R635" s="123">
        <v>-0.77939870022096935</v>
      </c>
      <c r="S635" s="123">
        <v>0.50957730982098781</v>
      </c>
      <c r="T635" s="123">
        <v>-0.14930011628826095</v>
      </c>
      <c r="U635" s="120">
        <v>-0.16862448123393273</v>
      </c>
      <c r="V635" s="120">
        <v>1.3232595406708967</v>
      </c>
      <c r="W635" s="94">
        <v>-1.3559466433344047</v>
      </c>
      <c r="X635" s="56"/>
      <c r="Y635" s="95">
        <v>634</v>
      </c>
      <c r="Z635" s="120">
        <f>(幕後結果!$AB$2+幕後結果!$AB$4*幕後結果_最佳化!$N1636)*12/3</f>
        <v>-0.2163277032624826</v>
      </c>
      <c r="AA635" s="120">
        <f>(幕後結果!$AC$2+幕後結果!$AC$4*幕後結果_最佳化!$O1636)*12/3</f>
        <v>1.5214152090117417</v>
      </c>
      <c r="AB635" s="120">
        <f>(幕後結果!$AD$2+幕後結果!$AD$4*幕後結果_最佳化!$P1636)*12/3</f>
        <v>-1.4851285403380932</v>
      </c>
      <c r="AC635" s="120">
        <f>(幕後結果!$AE$2+幕後結果!$AE$4*幕後結果_最佳化!$Q1636)*12/3</f>
        <v>-0.59626815514912768</v>
      </c>
      <c r="AD635" s="120">
        <f>(幕後結果!$AF$2+幕後結果!$AF$4*幕後結果_最佳化!$R1636)*12/3</f>
        <v>-1.1825332451185959</v>
      </c>
      <c r="AE635" s="120">
        <f>(幕後結果!$AG$2+幕後結果!$AG$4*幕後結果_最佳化!$S1636)*12/3</f>
        <v>-0.51987896980435455</v>
      </c>
      <c r="AF635" s="120">
        <f>(幕後結果!$AH$2+幕後結果!$AH$4*幕後結果_最佳化!$T1636)*12/3</f>
        <v>-3.9833028621445887E-2</v>
      </c>
      <c r="AG635" s="120">
        <f>(幕後結果!$AI$2+幕後結果!$AI$4*幕後結果_最佳化!$U1636)*12/3</f>
        <v>-0.5437414963565036</v>
      </c>
      <c r="AH635" s="120">
        <f>(幕後結果!$AJ$2+幕後結果!$AJ$4*幕後結果_最佳化!$V1636)*12/3</f>
        <v>-0.38945538556974202</v>
      </c>
      <c r="AI635" s="96">
        <f>(幕後結果!$AK$2+幕後結果!$AK$4*幕後結果_最佳化!$W1636)*12/3</f>
        <v>-0.27333950375832039</v>
      </c>
      <c r="AJ635" s="56"/>
      <c r="AK635" s="56"/>
      <c r="AL635" s="56"/>
      <c r="AM635" s="104">
        <v>634</v>
      </c>
      <c r="AN635" s="124">
        <f t="shared" si="118"/>
        <v>0.23283436331949636</v>
      </c>
      <c r="AO635" s="124">
        <f t="shared" si="119"/>
        <v>3.5274253431963248E-2</v>
      </c>
      <c r="AP635" s="124">
        <f t="shared" si="120"/>
        <v>6.2649510479191525E-2</v>
      </c>
      <c r="AQ635" s="124">
        <f t="shared" si="121"/>
        <v>2.0302634929292105E-3</v>
      </c>
      <c r="AR635" s="124">
        <f t="shared" si="122"/>
        <v>0.17061591418058791</v>
      </c>
      <c r="AS635" s="124">
        <f t="shared" si="123"/>
        <v>1.7806341973113802E-3</v>
      </c>
      <c r="AT635" s="124">
        <f t="shared" si="124"/>
        <v>0.18198987200793865</v>
      </c>
      <c r="AU635" s="124">
        <f t="shared" si="125"/>
        <v>4.514989295164025E-2</v>
      </c>
      <c r="AV635" s="124">
        <f t="shared" si="126"/>
        <v>0.23360269022418534</v>
      </c>
      <c r="AW635" s="124">
        <f t="shared" si="127"/>
        <v>3.4072605714756184E-2</v>
      </c>
      <c r="AX635" s="124">
        <f t="shared" si="128"/>
        <v>1</v>
      </c>
      <c r="AY635" s="124">
        <f>SUMPRODUCT(AN635:AW635,幕後結果_最佳化!$Z$1005:$AI$1005)</f>
        <v>-0.41118222209526467</v>
      </c>
      <c r="AZ635" s="124">
        <f>(SUMPRODUCT(AN635:AW635,MMULT(AN635:AW635,幕後結果!$AB$9:$AK$18)))*252</f>
        <v>9.177680060016781E-2</v>
      </c>
      <c r="BA635" s="124">
        <f t="shared" si="129"/>
        <v>0.30294686101718865</v>
      </c>
      <c r="BB635" s="119">
        <f t="shared" si="130"/>
        <v>-1.4988840635965555</v>
      </c>
      <c r="BC635" s="56"/>
      <c r="BD635" s="56"/>
    </row>
    <row r="636" spans="1:56">
      <c r="A636" s="91">
        <v>635</v>
      </c>
      <c r="B636" s="120">
        <v>0.69277397486056147</v>
      </c>
      <c r="C636" s="120">
        <v>0.68272865693693596</v>
      </c>
      <c r="D636" s="120">
        <v>0.20433067352359413</v>
      </c>
      <c r="E636" s="120">
        <v>0.4334081199203188</v>
      </c>
      <c r="F636" s="120">
        <v>0.7521422949915928</v>
      </c>
      <c r="G636" s="120">
        <v>0.20350399233526728</v>
      </c>
      <c r="H636" s="120">
        <v>0.44388379165725489</v>
      </c>
      <c r="I636" s="120">
        <v>9.9416673118625454E-2</v>
      </c>
      <c r="J636" s="120">
        <v>0.97022691788194515</v>
      </c>
      <c r="K636" s="100">
        <v>0.83856569174918527</v>
      </c>
      <c r="L636" s="101"/>
      <c r="M636" s="102">
        <v>635</v>
      </c>
      <c r="N636" s="123">
        <v>0.50372868175662922</v>
      </c>
      <c r="O636" s="123">
        <v>0.47534275972117457</v>
      </c>
      <c r="P636" s="123">
        <v>-0.82625166313844312</v>
      </c>
      <c r="Q636" s="123">
        <v>-0.16770388481160711</v>
      </c>
      <c r="R636" s="123">
        <v>0.68124668869876148</v>
      </c>
      <c r="S636" s="123">
        <v>-0.8291704126175532</v>
      </c>
      <c r="T636" s="123">
        <v>-0.14112957080763974</v>
      </c>
      <c r="U636" s="120">
        <v>-1.2848825025626429</v>
      </c>
      <c r="V636" s="120">
        <v>1.8841390876861068</v>
      </c>
      <c r="W636" s="94">
        <v>0.98858012048313948</v>
      </c>
      <c r="X636" s="56"/>
      <c r="Y636" s="95">
        <v>635</v>
      </c>
      <c r="Z636" s="120">
        <f>(幕後結果!$AB$2+幕後結果!$AB$4*幕後結果_最佳化!$N1637)*12/3</f>
        <v>0.57711421982107547</v>
      </c>
      <c r="AA636" s="120">
        <f>(幕後結果!$AC$2+幕後結果!$AC$4*幕後結果_最佳化!$O1637)*12/3</f>
        <v>2.2442338686655789</v>
      </c>
      <c r="AB636" s="120">
        <f>(幕後結果!$AD$2+幕後結果!$AD$4*幕後結果_最佳化!$P1637)*12/3</f>
        <v>-0.9238995184697153</v>
      </c>
      <c r="AC636" s="120">
        <f>(幕後結果!$AE$2+幕後結果!$AE$4*幕後結果_最佳化!$Q1637)*12/3</f>
        <v>0.48950509690255833</v>
      </c>
      <c r="AD636" s="120">
        <f>(幕後結果!$AF$2+幕後結果!$AF$4*幕後結果_最佳化!$R1637)*12/3</f>
        <v>1.98354481593771E-3</v>
      </c>
      <c r="AE636" s="120">
        <f>(幕後結果!$AG$2+幕後結果!$AG$4*幕後結果_最佳化!$S1637)*12/3</f>
        <v>-1.4034352826126313</v>
      </c>
      <c r="AF636" s="120">
        <f>(幕後結果!$AH$2+幕後結果!$AH$4*幕後結果_最佳化!$T1637)*12/3</f>
        <v>0.3366637059350992</v>
      </c>
      <c r="AG636" s="120">
        <f>(幕後結果!$AI$2+幕後結果!$AI$4*幕後結果_最佳化!$U1637)*12/3</f>
        <v>-0.77694902906011443</v>
      </c>
      <c r="AH636" s="120">
        <f>(幕後結果!$AJ$2+幕後結果!$AJ$4*幕後結果_最佳化!$V1637)*12/3</f>
        <v>0.50740568888374771</v>
      </c>
      <c r="AI636" s="96">
        <f>(幕後結果!$AK$2+幕後結果!$AK$4*幕後結果_最佳化!$W1637)*12/3</f>
        <v>0.9166026212774282</v>
      </c>
      <c r="AJ636" s="56"/>
      <c r="AK636" s="56"/>
      <c r="AL636" s="56"/>
      <c r="AM636" s="104">
        <v>635</v>
      </c>
      <c r="AN636" s="124">
        <f t="shared" si="118"/>
        <v>0.15535360052662231</v>
      </c>
      <c r="AO636" s="124">
        <f t="shared" si="119"/>
        <v>0.20714372694173674</v>
      </c>
      <c r="AP636" s="124">
        <f t="shared" si="120"/>
        <v>0.16430076584527001</v>
      </c>
      <c r="AQ636" s="124">
        <f t="shared" si="121"/>
        <v>7.8684485623236128E-2</v>
      </c>
      <c r="AR636" s="124">
        <f t="shared" si="122"/>
        <v>2.487056950362827E-2</v>
      </c>
      <c r="AS636" s="124">
        <f t="shared" si="123"/>
        <v>3.4425235785590404E-2</v>
      </c>
      <c r="AT636" s="124">
        <f t="shared" si="124"/>
        <v>0.15642802185849289</v>
      </c>
      <c r="AU636" s="124">
        <f t="shared" si="125"/>
        <v>1.5245148931283339E-2</v>
      </c>
      <c r="AV636" s="124">
        <f t="shared" si="126"/>
        <v>1.985748014436788E-3</v>
      </c>
      <c r="AW636" s="124">
        <f t="shared" si="127"/>
        <v>0.16156269696970318</v>
      </c>
      <c r="AX636" s="124">
        <f t="shared" si="128"/>
        <v>1.0000000000000002</v>
      </c>
      <c r="AY636" s="124">
        <f>SUMPRODUCT(AN636:AW636,幕後結果_最佳化!$Z$1005:$AI$1005)</f>
        <v>0.28510053992600076</v>
      </c>
      <c r="AZ636" s="124">
        <f>(SUMPRODUCT(AN636:AW636,MMULT(AN636:AW636,幕後結果!$AB$9:$AK$18)))*252</f>
        <v>9.9253489858442026E-2</v>
      </c>
      <c r="BA636" s="124">
        <f t="shared" si="129"/>
        <v>0.3150452187519151</v>
      </c>
      <c r="BB636" s="119">
        <f t="shared" si="130"/>
        <v>0.76878024331079764</v>
      </c>
      <c r="BC636" s="56"/>
      <c r="BD636" s="56"/>
    </row>
    <row r="637" spans="1:56">
      <c r="A637" s="91">
        <v>636</v>
      </c>
      <c r="B637" s="120">
        <v>8.793893663937502E-2</v>
      </c>
      <c r="C637" s="120">
        <v>0.1759324307942074</v>
      </c>
      <c r="D637" s="120">
        <v>0.47815509551732527</v>
      </c>
      <c r="E637" s="120">
        <v>0.18376687938912406</v>
      </c>
      <c r="F637" s="120">
        <v>4.5432561302842123E-2</v>
      </c>
      <c r="G637" s="120">
        <v>0.63979481162659613</v>
      </c>
      <c r="H637" s="120">
        <v>0.15003709382196972</v>
      </c>
      <c r="I637" s="120">
        <v>0.59058743017676729</v>
      </c>
      <c r="J637" s="120">
        <v>0.64054323562855053</v>
      </c>
      <c r="K637" s="100">
        <v>0.31883367504370241</v>
      </c>
      <c r="L637" s="101"/>
      <c r="M637" s="102">
        <v>636</v>
      </c>
      <c r="N637" s="123">
        <v>-1.3535566242694916</v>
      </c>
      <c r="O637" s="123">
        <v>-0.93097816015308499</v>
      </c>
      <c r="P637" s="123">
        <v>-5.4784447319112702E-2</v>
      </c>
      <c r="Q637" s="123">
        <v>-0.90110262235145977</v>
      </c>
      <c r="R637" s="123">
        <v>-1.6908517391610876</v>
      </c>
      <c r="S637" s="123">
        <v>0.35791038768560168</v>
      </c>
      <c r="T637" s="123">
        <v>-1.0362743100671461</v>
      </c>
      <c r="U637" s="120">
        <v>0.22905632367530973</v>
      </c>
      <c r="V637" s="120">
        <v>0.359911216588995</v>
      </c>
      <c r="W637" s="94">
        <v>-0.47096273013989537</v>
      </c>
      <c r="X637" s="56"/>
      <c r="Y637" s="95">
        <v>636</v>
      </c>
      <c r="Z637" s="120">
        <f>(幕後結果!$AB$2+幕後結果!$AB$4*幕後結果_最佳化!$N1638)*12/3</f>
        <v>-1.7287990890074578</v>
      </c>
      <c r="AA637" s="120">
        <f>(幕後結果!$AC$2+幕後結果!$AC$4*幕後結果_最佳化!$O1638)*12/3</f>
        <v>-0.43211135636160991</v>
      </c>
      <c r="AB637" s="120">
        <f>(幕後結果!$AD$2+幕後結果!$AD$4*幕後結果_最佳化!$P1638)*12/3</f>
        <v>-2.7134216123360413</v>
      </c>
      <c r="AC637" s="120">
        <f>(幕後結果!$AE$2+幕後結果!$AE$4*幕後結果_最佳化!$Q1638)*12/3</f>
        <v>-0.72219988506778099</v>
      </c>
      <c r="AD637" s="120">
        <f>(幕後結果!$AF$2+幕後結果!$AF$4*幕後結果_最佳化!$R1638)*12/3</f>
        <v>-1.933312578359569</v>
      </c>
      <c r="AE637" s="120">
        <f>(幕後結果!$AG$2+幕後結果!$AG$4*幕後結果_最佳化!$S1638)*12/3</f>
        <v>-1.4423126721714317</v>
      </c>
      <c r="AF637" s="120">
        <f>(幕後結果!$AH$2+幕後結果!$AH$4*幕後結果_最佳化!$T1638)*12/3</f>
        <v>-1.3613518740284845</v>
      </c>
      <c r="AG637" s="120">
        <f>(幕後結果!$AI$2+幕後結果!$AI$4*幕後結果_最佳化!$U1638)*12/3</f>
        <v>-0.48981546412830856</v>
      </c>
      <c r="AH637" s="120">
        <f>(幕後結果!$AJ$2+幕後結果!$AJ$4*幕後結果_最佳化!$V1638)*12/3</f>
        <v>-2.1190721249390925</v>
      </c>
      <c r="AI637" s="96">
        <f>(幕後結果!$AK$2+幕後結果!$AK$4*幕後結果_最佳化!$W1638)*12/3</f>
        <v>-0.1916681731403429</v>
      </c>
      <c r="AJ637" s="56"/>
      <c r="AK637" s="56"/>
      <c r="AL637" s="56"/>
      <c r="AM637" s="104">
        <v>636</v>
      </c>
      <c r="AN637" s="124">
        <f t="shared" si="118"/>
        <v>0.20875581081318068</v>
      </c>
      <c r="AO637" s="124">
        <f t="shared" si="119"/>
        <v>0.10269087668045665</v>
      </c>
      <c r="AP637" s="124">
        <f t="shared" si="120"/>
        <v>1.1627013325816591E-2</v>
      </c>
      <c r="AQ637" s="124">
        <f t="shared" si="121"/>
        <v>6.1968178053482752E-2</v>
      </c>
      <c r="AR637" s="124">
        <f t="shared" si="122"/>
        <v>2.4109872521757272E-3</v>
      </c>
      <c r="AS637" s="124">
        <f t="shared" si="123"/>
        <v>0.23094701477972165</v>
      </c>
      <c r="AT637" s="124">
        <f t="shared" si="124"/>
        <v>4.0998814410649391E-2</v>
      </c>
      <c r="AU637" s="124">
        <f t="shared" si="125"/>
        <v>0.17424836790992743</v>
      </c>
      <c r="AV637" s="124">
        <f t="shared" si="126"/>
        <v>4.4251966735866337E-2</v>
      </c>
      <c r="AW637" s="124">
        <f t="shared" si="127"/>
        <v>0.12210097003872279</v>
      </c>
      <c r="AX637" s="124">
        <f t="shared" si="128"/>
        <v>1</v>
      </c>
      <c r="AY637" s="124">
        <f>SUMPRODUCT(AN637:AW637,幕後結果_最佳化!$Z$1005:$AI$1005)</f>
        <v>-9.7772928157877068E-2</v>
      </c>
      <c r="AZ637" s="124">
        <f>(SUMPRODUCT(AN637:AW637,MMULT(AN637:AW637,幕後結果!$AB$9:$AK$18)))*252</f>
        <v>6.535147897845324E-2</v>
      </c>
      <c r="BA637" s="124">
        <f t="shared" si="129"/>
        <v>0.25563935334461563</v>
      </c>
      <c r="BB637" s="119">
        <f t="shared" si="130"/>
        <v>-0.55027884524587412</v>
      </c>
      <c r="BC637" s="56"/>
      <c r="BD637" s="56"/>
    </row>
    <row r="638" spans="1:56">
      <c r="A638" s="91">
        <v>637</v>
      </c>
      <c r="B638" s="120">
        <v>0.30191633179044142</v>
      </c>
      <c r="C638" s="120">
        <v>9.5338764277250965E-2</v>
      </c>
      <c r="D638" s="120">
        <v>0.34381932807731408</v>
      </c>
      <c r="E638" s="120">
        <v>0.5508152341730026</v>
      </c>
      <c r="F638" s="120">
        <v>0.18337464085703914</v>
      </c>
      <c r="G638" s="120">
        <v>0.68189292501186105</v>
      </c>
      <c r="H638" s="120">
        <v>0.96738227753759798</v>
      </c>
      <c r="I638" s="120">
        <v>0.30495325158884179</v>
      </c>
      <c r="J638" s="120">
        <v>0.33206926384180147</v>
      </c>
      <c r="K638" s="100">
        <v>0.3325377564327352</v>
      </c>
      <c r="L638" s="101"/>
      <c r="M638" s="102">
        <v>637</v>
      </c>
      <c r="N638" s="123">
        <v>-0.51889686571475191</v>
      </c>
      <c r="O638" s="123">
        <v>-1.3085774352655919</v>
      </c>
      <c r="P638" s="123">
        <v>-0.40206164915268544</v>
      </c>
      <c r="Q638" s="123">
        <v>0.12772130193116157</v>
      </c>
      <c r="R638" s="123">
        <v>-0.9025791777336799</v>
      </c>
      <c r="S638" s="123">
        <v>0.47299863927400626</v>
      </c>
      <c r="T638" s="123">
        <v>1.8436412177500323</v>
      </c>
      <c r="U638" s="120">
        <v>-0.51020692210717133</v>
      </c>
      <c r="V638" s="120">
        <v>-0.43420645278602132</v>
      </c>
      <c r="W638" s="94">
        <v>-0.43291638940392602</v>
      </c>
      <c r="X638" s="56"/>
      <c r="Y638" s="95">
        <v>637</v>
      </c>
      <c r="Z638" s="120">
        <f>(幕後結果!$AB$2+幕後結果!$AB$4*幕後結果_最佳化!$N1639)*12/3</f>
        <v>-0.69252693450847824</v>
      </c>
      <c r="AA638" s="120">
        <f>(幕後結果!$AC$2+幕後結果!$AC$4*幕後結果_最佳化!$O1639)*12/3</f>
        <v>-0.27201959840223733</v>
      </c>
      <c r="AB638" s="120">
        <f>(幕後結果!$AD$2+幕後結果!$AD$4*幕後結果_最佳化!$P1639)*12/3</f>
        <v>-2.3274006763830042</v>
      </c>
      <c r="AC638" s="120">
        <f>(幕後結果!$AE$2+幕後結果!$AE$4*幕後結果_最佳化!$Q1639)*12/3</f>
        <v>0.43878042151867963</v>
      </c>
      <c r="AD638" s="120">
        <f>(幕後結果!$AF$2+幕後結果!$AF$4*幕後結果_最佳化!$R1639)*12/3</f>
        <v>-1.2128071655741441</v>
      </c>
      <c r="AE638" s="120">
        <f>(幕後結果!$AG$2+幕後結果!$AG$4*幕後結果_最佳化!$S1639)*12/3</f>
        <v>-1.0068899091669401</v>
      </c>
      <c r="AF638" s="120">
        <f>(幕後結果!$AH$2+幕後結果!$AH$4*幕後結果_最佳化!$T1639)*12/3</f>
        <v>1.6272586114087808</v>
      </c>
      <c r="AG638" s="120">
        <f>(幕後結果!$AI$2+幕後結果!$AI$4*幕後結果_最佳化!$U1639)*12/3</f>
        <v>-0.68824058056552107</v>
      </c>
      <c r="AH638" s="120">
        <f>(幕後結果!$AJ$2+幕後結果!$AJ$4*幕後結果_最佳化!$V1639)*12/3</f>
        <v>-2.4406805192983239</v>
      </c>
      <c r="AI638" s="96">
        <f>(幕後結果!$AK$2+幕後結果!$AK$4*幕後結果_最佳化!$W1639)*12/3</f>
        <v>9.5264733085023479E-2</v>
      </c>
      <c r="AJ638" s="56"/>
      <c r="AK638" s="56"/>
      <c r="AL638" s="56"/>
      <c r="AM638" s="104">
        <v>637</v>
      </c>
      <c r="AN638" s="124">
        <f t="shared" si="118"/>
        <v>5.4088394763935559E-2</v>
      </c>
      <c r="AO638" s="124">
        <f t="shared" si="119"/>
        <v>0.14548244586253606</v>
      </c>
      <c r="AP638" s="124">
        <f t="shared" si="120"/>
        <v>3.0818949538384974E-2</v>
      </c>
      <c r="AQ638" s="124">
        <f t="shared" si="121"/>
        <v>9.3042892293367638E-2</v>
      </c>
      <c r="AR638" s="124">
        <f t="shared" si="122"/>
        <v>0.11107979087231623</v>
      </c>
      <c r="AS638" s="124">
        <f t="shared" si="123"/>
        <v>5.8979363788849763E-2</v>
      </c>
      <c r="AT638" s="124">
        <f t="shared" si="124"/>
        <v>2.3401895079852776E-2</v>
      </c>
      <c r="AU638" s="124">
        <f t="shared" si="125"/>
        <v>0.15029379683897665</v>
      </c>
      <c r="AV638" s="124">
        <f t="shared" si="126"/>
        <v>0.18034824999348911</v>
      </c>
      <c r="AW638" s="124">
        <f t="shared" si="127"/>
        <v>0.15246422096829124</v>
      </c>
      <c r="AX638" s="124">
        <f t="shared" si="128"/>
        <v>1</v>
      </c>
      <c r="AY638" s="124">
        <f>SUMPRODUCT(AN638:AW638,幕後結果_最佳化!$Z$1005:$AI$1005)</f>
        <v>-0.1299041902877815</v>
      </c>
      <c r="AZ638" s="124">
        <f>(SUMPRODUCT(AN638:AW638,MMULT(AN638:AW638,幕後結果!$AB$9:$AK$18)))*252</f>
        <v>5.4756463565092978E-2</v>
      </c>
      <c r="BA638" s="124">
        <f t="shared" si="129"/>
        <v>0.2340009905216065</v>
      </c>
      <c r="BB638" s="119">
        <f t="shared" si="130"/>
        <v>-0.7384763197052604</v>
      </c>
      <c r="BC638" s="56"/>
      <c r="BD638" s="56"/>
    </row>
    <row r="639" spans="1:56">
      <c r="A639" s="91">
        <v>638</v>
      </c>
      <c r="B639" s="120">
        <v>0.63442725481782913</v>
      </c>
      <c r="C639" s="120">
        <v>0.66841960976910086</v>
      </c>
      <c r="D639" s="120">
        <v>5.6068921148405559E-2</v>
      </c>
      <c r="E639" s="120">
        <v>0.30128665377883723</v>
      </c>
      <c r="F639" s="120">
        <v>0.23765750078026482</v>
      </c>
      <c r="G639" s="120">
        <v>0.78345807120112143</v>
      </c>
      <c r="H639" s="120">
        <v>0.98037180477810559</v>
      </c>
      <c r="I639" s="120">
        <v>0.25798347262370203</v>
      </c>
      <c r="J639" s="120">
        <v>0.80543844852156266</v>
      </c>
      <c r="K639" s="100">
        <v>0.32836149542244231</v>
      </c>
      <c r="L639" s="101"/>
      <c r="M639" s="102">
        <v>638</v>
      </c>
      <c r="N639" s="123">
        <v>0.34360217290427408</v>
      </c>
      <c r="O639" s="123">
        <v>0.43555340926104807</v>
      </c>
      <c r="P639" s="123">
        <v>-1.5886570424691797</v>
      </c>
      <c r="Q639" s="123">
        <v>-0.520703540598767</v>
      </c>
      <c r="R639" s="123">
        <v>-0.71385798227126385</v>
      </c>
      <c r="S639" s="123">
        <v>0.78392544628917038</v>
      </c>
      <c r="T639" s="123">
        <v>2.0614892243707481</v>
      </c>
      <c r="U639" s="120">
        <v>-0.64957475358296635</v>
      </c>
      <c r="V639" s="120">
        <v>0.86120871149708489</v>
      </c>
      <c r="W639" s="94">
        <v>-0.44444208671360286</v>
      </c>
      <c r="X639" s="56"/>
      <c r="Y639" s="95">
        <v>638</v>
      </c>
      <c r="Z639" s="120">
        <f>(幕後結果!$AB$2+幕後結果!$AB$4*幕後結果_最佳化!$N1640)*12/3</f>
        <v>0.37830908920335515</v>
      </c>
      <c r="AA639" s="120">
        <f>(幕後結果!$AC$2+幕後結果!$AC$4*幕後結果_最佳化!$O1640)*12/3</f>
        <v>2.0976158928018305</v>
      </c>
      <c r="AB639" s="120">
        <f>(幕後結果!$AD$2+幕後結果!$AD$4*幕後結果_最佳化!$P1640)*12/3</f>
        <v>-1.9115613356672816</v>
      </c>
      <c r="AC639" s="120">
        <f>(幕後結果!$AE$2+幕後結果!$AE$4*幕後結果_最佳化!$Q1640)*12/3</f>
        <v>0.15697344912277716</v>
      </c>
      <c r="AD639" s="120">
        <f>(幕後結果!$AF$2+幕後結果!$AF$4*幕後結果_最佳化!$R1640)*12/3</f>
        <v>-0.93262531778892976</v>
      </c>
      <c r="AE639" s="120">
        <f>(幕後結果!$AG$2+幕後結果!$AG$4*幕後結果_最佳化!$S1640)*12/3</f>
        <v>-0.20558872785033799</v>
      </c>
      <c r="AF639" s="120">
        <f>(幕後結果!$AH$2+幕後結果!$AH$4*幕後結果_最佳化!$T1640)*12/3</f>
        <v>2.2071002307184986</v>
      </c>
      <c r="AG639" s="120">
        <f>(幕後結果!$AI$2+幕後結果!$AI$4*幕後結果_最佳化!$U1640)*12/3</f>
        <v>-0.70422150024179719</v>
      </c>
      <c r="AH639" s="120">
        <f>(幕後結果!$AJ$2+幕後結果!$AJ$4*幕後結果_最佳化!$V1640)*12/3</f>
        <v>-0.97593096709303273</v>
      </c>
      <c r="AI639" s="96">
        <f>(幕後結果!$AK$2+幕後結果!$AK$4*幕後結果_最佳化!$W1640)*12/3</f>
        <v>0.25292424166067251</v>
      </c>
      <c r="AJ639" s="56"/>
      <c r="AK639" s="56"/>
      <c r="AL639" s="56"/>
      <c r="AM639" s="104">
        <v>638</v>
      </c>
      <c r="AN639" s="124">
        <f t="shared" si="118"/>
        <v>0.14844007796026759</v>
      </c>
      <c r="AO639" s="124">
        <f t="shared" si="119"/>
        <v>1.3519002914353673E-2</v>
      </c>
      <c r="AP639" s="124">
        <f t="shared" si="120"/>
        <v>0.16787758954080401</v>
      </c>
      <c r="AQ639" s="124">
        <f t="shared" si="121"/>
        <v>0.16824190902701927</v>
      </c>
      <c r="AR639" s="124">
        <f t="shared" si="122"/>
        <v>4.5011913516235069E-2</v>
      </c>
      <c r="AS639" s="124">
        <f t="shared" si="123"/>
        <v>0.15381297847143385</v>
      </c>
      <c r="AT639" s="124">
        <f t="shared" si="124"/>
        <v>5.9686774187350383E-2</v>
      </c>
      <c r="AU639" s="124">
        <f t="shared" si="125"/>
        <v>8.7860172914676713E-3</v>
      </c>
      <c r="AV639" s="124">
        <f t="shared" si="126"/>
        <v>0.12239551112504565</v>
      </c>
      <c r="AW639" s="124">
        <f t="shared" si="127"/>
        <v>0.11222822596602271</v>
      </c>
      <c r="AX639" s="124">
        <f t="shared" si="128"/>
        <v>0.99999999999999989</v>
      </c>
      <c r="AY639" s="124">
        <f>SUMPRODUCT(AN639:AW639,幕後結果_最佳化!$Z$1005:$AI$1005)</f>
        <v>-0.32996646023166482</v>
      </c>
      <c r="AZ639" s="124">
        <f>(SUMPRODUCT(AN639:AW639,MMULT(AN639:AW639,幕後結果!$AB$9:$AK$18)))*252</f>
        <v>8.9906994604729562E-2</v>
      </c>
      <c r="BA639" s="124">
        <f t="shared" si="129"/>
        <v>0.29984495094086472</v>
      </c>
      <c r="BB639" s="119">
        <f t="shared" si="130"/>
        <v>-1.2435308950898472</v>
      </c>
      <c r="BC639" s="56"/>
      <c r="BD639" s="56"/>
    </row>
    <row r="640" spans="1:56">
      <c r="A640" s="91">
        <v>639</v>
      </c>
      <c r="B640" s="120">
        <v>0.36352828848857333</v>
      </c>
      <c r="C640" s="120">
        <v>0.52777742689628848</v>
      </c>
      <c r="D640" s="120">
        <v>0.35316573818408425</v>
      </c>
      <c r="E640" s="120">
        <v>0.80377181054285796</v>
      </c>
      <c r="F640" s="120">
        <v>0.46792394782476832</v>
      </c>
      <c r="G640" s="120">
        <v>0.92632839034265135</v>
      </c>
      <c r="H640" s="120">
        <v>0.16452751578246816</v>
      </c>
      <c r="I640" s="120">
        <v>0.90925789999123774</v>
      </c>
      <c r="J640" s="120">
        <v>0.71653650959669535</v>
      </c>
      <c r="K640" s="100">
        <v>0.72055306737497693</v>
      </c>
      <c r="L640" s="101"/>
      <c r="M640" s="102">
        <v>639</v>
      </c>
      <c r="N640" s="123">
        <v>-0.34904360058955858</v>
      </c>
      <c r="O640" s="123">
        <v>6.9684038650933713E-2</v>
      </c>
      <c r="P640" s="123">
        <v>-0.3767875733096484</v>
      </c>
      <c r="Q640" s="123">
        <v>0.85517119746425085</v>
      </c>
      <c r="R640" s="123">
        <v>-8.0489564474779382E-2</v>
      </c>
      <c r="S640" s="123">
        <v>1.4489798161541336</v>
      </c>
      <c r="T640" s="123">
        <v>-0.97601903497939113</v>
      </c>
      <c r="U640" s="120">
        <v>1.3361991157855193</v>
      </c>
      <c r="V640" s="120">
        <v>0.57258313596064436</v>
      </c>
      <c r="W640" s="94">
        <v>0.58448528097398356</v>
      </c>
      <c r="X640" s="56"/>
      <c r="Y640" s="95">
        <v>639</v>
      </c>
      <c r="Z640" s="120">
        <f>(幕後結果!$AB$2+幕後結果!$AB$4*幕後結果_最佳化!$N1641)*12/3</f>
        <v>-0.48164554577979568</v>
      </c>
      <c r="AA640" s="120">
        <f>(幕後結果!$AC$2+幕後結果!$AC$4*幕後結果_最佳化!$O1641)*12/3</f>
        <v>1.2633032018460493</v>
      </c>
      <c r="AB640" s="120">
        <f>(幕後結果!$AD$2+幕後結果!$AD$4*幕後結果_最佳化!$P1641)*12/3</f>
        <v>-1.5466415119993837</v>
      </c>
      <c r="AC640" s="120">
        <f>(幕後結果!$AE$2+幕後結果!$AE$4*幕後結果_最佳化!$Q1641)*12/3</f>
        <v>1.1132503323403578</v>
      </c>
      <c r="AD640" s="120">
        <f>(幕後結果!$AF$2+幕後結果!$AF$4*幕後結果_最佳化!$R1641)*12/3</f>
        <v>-0.39607218376032466</v>
      </c>
      <c r="AE640" s="120">
        <f>(幕後結果!$AG$2+幕後結果!$AG$4*幕後結果_最佳化!$S1641)*12/3</f>
        <v>0.38825847321504114</v>
      </c>
      <c r="AF640" s="120">
        <f>(幕後結果!$AH$2+幕後結果!$AH$4*幕後結果_最佳化!$T1641)*12/3</f>
        <v>4.0940620406106187E-2</v>
      </c>
      <c r="AG640" s="120">
        <f>(幕後結果!$AI$2+幕後結果!$AI$4*幕後結果_最佳化!$U1641)*12/3</f>
        <v>0.40963017545330827</v>
      </c>
      <c r="AH640" s="120">
        <f>(幕後結果!$AJ$2+幕後結果!$AJ$4*幕後結果_最佳化!$V1641)*12/3</f>
        <v>-0.61650533943404406</v>
      </c>
      <c r="AI640" s="96">
        <f>(幕後結果!$AK$2+幕後結果!$AK$4*幕後結果_最佳化!$W1641)*12/3</f>
        <v>1.1316991060229078</v>
      </c>
      <c r="AJ640" s="56"/>
      <c r="AK640" s="56"/>
      <c r="AL640" s="56"/>
      <c r="AM640" s="104">
        <v>639</v>
      </c>
      <c r="AN640" s="124">
        <f t="shared" si="118"/>
        <v>0.14830647242515527</v>
      </c>
      <c r="AO640" s="124">
        <f t="shared" si="119"/>
        <v>0.12870161167189476</v>
      </c>
      <c r="AP640" s="124">
        <f t="shared" si="120"/>
        <v>2.1365917900601293E-2</v>
      </c>
      <c r="AQ640" s="124">
        <f t="shared" si="121"/>
        <v>0.10086397400311374</v>
      </c>
      <c r="AR640" s="124">
        <f t="shared" si="122"/>
        <v>0.10030396361198335</v>
      </c>
      <c r="AS640" s="124">
        <f t="shared" si="123"/>
        <v>0.1083734893598286</v>
      </c>
      <c r="AT640" s="124">
        <f t="shared" si="124"/>
        <v>0.12944016415453707</v>
      </c>
      <c r="AU640" s="124">
        <f t="shared" si="125"/>
        <v>8.6552345510153325E-2</v>
      </c>
      <c r="AV640" s="124">
        <f t="shared" si="126"/>
        <v>7.8329135032540909E-2</v>
      </c>
      <c r="AW640" s="124">
        <f t="shared" si="127"/>
        <v>9.7762926330191666E-2</v>
      </c>
      <c r="AX640" s="124">
        <f t="shared" si="128"/>
        <v>1</v>
      </c>
      <c r="AY640" s="124">
        <f>SUMPRODUCT(AN640:AW640,幕後結果_最佳化!$Z$1005:$AI$1005)</f>
        <v>5.7920463371291669E-3</v>
      </c>
      <c r="AZ640" s="124">
        <f>(SUMPRODUCT(AN640:AW640,MMULT(AN640:AW640,幕後結果!$AB$9:$AK$18)))*252</f>
        <v>6.1133996856865623E-2</v>
      </c>
      <c r="BA640" s="124">
        <f t="shared" si="129"/>
        <v>0.24725290060354321</v>
      </c>
      <c r="BB640" s="119">
        <f t="shared" si="130"/>
        <v>-0.15008096395346823</v>
      </c>
      <c r="BC640" s="56"/>
      <c r="BD640" s="56"/>
    </row>
    <row r="641" spans="1:56">
      <c r="A641" s="91">
        <v>640</v>
      </c>
      <c r="B641" s="120">
        <v>0.59329672453219628</v>
      </c>
      <c r="C641" s="120">
        <v>0.46051910299695931</v>
      </c>
      <c r="D641" s="120">
        <v>0.70634427987017756</v>
      </c>
      <c r="E641" s="120">
        <v>0.9301670590231379</v>
      </c>
      <c r="F641" s="120">
        <v>0.72829350478220078</v>
      </c>
      <c r="G641" s="120">
        <v>8.3177154138349696E-3</v>
      </c>
      <c r="H641" s="120">
        <v>0.18341135593308033</v>
      </c>
      <c r="I641" s="120">
        <v>0.31077247031171429</v>
      </c>
      <c r="J641" s="120">
        <v>0.47599654492260535</v>
      </c>
      <c r="K641" s="100">
        <v>0.29872773688121379</v>
      </c>
      <c r="L641" s="101"/>
      <c r="M641" s="102">
        <v>640</v>
      </c>
      <c r="N641" s="123">
        <v>0.23603366017848301</v>
      </c>
      <c r="O641" s="123">
        <v>-9.9126028640483532E-2</v>
      </c>
      <c r="P641" s="123">
        <v>0.54273620850919402</v>
      </c>
      <c r="Q641" s="123">
        <v>1.4770363937062199</v>
      </c>
      <c r="R641" s="123">
        <v>0.60766001091330801</v>
      </c>
      <c r="S641" s="123">
        <v>-2.3946677734964257</v>
      </c>
      <c r="T641" s="123">
        <v>-0.90244088285979995</v>
      </c>
      <c r="U641" s="120">
        <v>-0.49366195145727382</v>
      </c>
      <c r="V641" s="120">
        <v>-6.0204088030911998E-2</v>
      </c>
      <c r="W641" s="94">
        <v>-0.52806319672918645</v>
      </c>
      <c r="X641" s="56"/>
      <c r="Y641" s="95">
        <v>640</v>
      </c>
      <c r="Z641" s="120">
        <f>(幕後結果!$AB$2+幕後結果!$AB$4*幕後結果_最佳化!$N1642)*12/3</f>
        <v>0.24475735953613911</v>
      </c>
      <c r="AA641" s="120">
        <f>(幕後結果!$AC$2+幕後結果!$AC$4*幕後結果_最佳化!$O1642)*12/3</f>
        <v>1.4745412914270979</v>
      </c>
      <c r="AB641" s="120">
        <f>(幕後結果!$AD$2+幕後結果!$AD$4*幕後結果_最佳化!$P1642)*12/3</f>
        <v>-1.9911072965778986E-2</v>
      </c>
      <c r="AC641" s="120">
        <f>(幕後結果!$AE$2+幕後結果!$AE$4*幕後結果_最佳化!$Q1642)*12/3</f>
        <v>1.8047807199385264</v>
      </c>
      <c r="AD641" s="120">
        <f>(幕後結果!$AF$2+幕後結果!$AF$4*幕後結果_最佳化!$R1642)*12/3</f>
        <v>0.17902218333259926</v>
      </c>
      <c r="AE641" s="120">
        <f>(幕後結果!$AG$2+幕後結果!$AG$4*幕後結果_最佳化!$S1642)*12/3</f>
        <v>-3.1094285932821286</v>
      </c>
      <c r="AF641" s="120">
        <f>(幕後結果!$AH$2+幕後結果!$AH$4*幕後結果_最佳化!$T1642)*12/3</f>
        <v>-0.25851067177713144</v>
      </c>
      <c r="AG641" s="120">
        <f>(幕後結果!$AI$2+幕後結果!$AI$4*幕後結果_最佳化!$U1642)*12/3</f>
        <v>-0.39887639588870832</v>
      </c>
      <c r="AH641" s="120">
        <f>(幕後結果!$AJ$2+幕後結果!$AJ$4*幕後結果_最佳化!$V1642)*12/3</f>
        <v>-1.9407841704657229</v>
      </c>
      <c r="AI641" s="96">
        <f>(幕後結果!$AK$2+幕後結果!$AK$4*幕後結果_最佳化!$W1642)*12/3</f>
        <v>0.48264980776606609</v>
      </c>
      <c r="AJ641" s="56"/>
      <c r="AK641" s="56"/>
      <c r="AL641" s="56"/>
      <c r="AM641" s="104">
        <v>640</v>
      </c>
      <c r="AN641" s="124">
        <f t="shared" si="118"/>
        <v>9.7268084902809318E-2</v>
      </c>
      <c r="AO641" s="124">
        <f t="shared" si="119"/>
        <v>0.12889399157975553</v>
      </c>
      <c r="AP641" s="124">
        <f t="shared" si="120"/>
        <v>0.14301186429660406</v>
      </c>
      <c r="AQ641" s="124">
        <f t="shared" si="121"/>
        <v>0.14031860875286006</v>
      </c>
      <c r="AR641" s="124">
        <f t="shared" si="122"/>
        <v>8.2597348024545259E-3</v>
      </c>
      <c r="AS641" s="124">
        <f t="shared" si="123"/>
        <v>8.8447800512821736E-4</v>
      </c>
      <c r="AT641" s="124">
        <f t="shared" si="124"/>
        <v>0.16606452034869948</v>
      </c>
      <c r="AU641" s="124">
        <f t="shared" si="125"/>
        <v>0.15768105472785127</v>
      </c>
      <c r="AV641" s="124">
        <f t="shared" si="126"/>
        <v>0.14296498983423059</v>
      </c>
      <c r="AW641" s="124">
        <f t="shared" si="127"/>
        <v>1.4652672749606851E-2</v>
      </c>
      <c r="AX641" s="124">
        <f t="shared" si="128"/>
        <v>0.99999999999999989</v>
      </c>
      <c r="AY641" s="124">
        <f>SUMPRODUCT(AN641:AW641,幕後結果_最佳化!$Z$1005:$AI$1005)</f>
        <v>-9.981076351169095E-2</v>
      </c>
      <c r="AZ641" s="124">
        <f>(SUMPRODUCT(AN641:AW641,MMULT(AN641:AW641,幕後結果!$AB$9:$AK$18)))*252</f>
        <v>8.0626767923984127E-2</v>
      </c>
      <c r="BA641" s="124">
        <f t="shared" si="129"/>
        <v>0.2839485304134961</v>
      </c>
      <c r="BB641" s="119">
        <f t="shared" si="130"/>
        <v>-0.5025937739627333</v>
      </c>
      <c r="BC641" s="56"/>
      <c r="BD641" s="56"/>
    </row>
    <row r="642" spans="1:56">
      <c r="A642" s="91">
        <v>641</v>
      </c>
      <c r="B642" s="120">
        <v>0.11420010485431598</v>
      </c>
      <c r="C642" s="120">
        <v>0.77537735477442649</v>
      </c>
      <c r="D642" s="120">
        <v>0.63869778349665807</v>
      </c>
      <c r="E642" s="120">
        <v>3.9869322074738367E-2</v>
      </c>
      <c r="F642" s="120">
        <v>0.41004738726019996</v>
      </c>
      <c r="G642" s="120">
        <v>0.77902705649272574</v>
      </c>
      <c r="H642" s="120">
        <v>0.47344496629500599</v>
      </c>
      <c r="I642" s="120">
        <v>0.16023397265223283</v>
      </c>
      <c r="J642" s="120">
        <v>0.24818477450786469</v>
      </c>
      <c r="K642" s="100">
        <v>0.79360730035586924</v>
      </c>
      <c r="L642" s="101"/>
      <c r="M642" s="102">
        <v>641</v>
      </c>
      <c r="N642" s="123">
        <v>-1.2044900909778919</v>
      </c>
      <c r="O642" s="123">
        <v>0.75667384118970737</v>
      </c>
      <c r="P642" s="123">
        <v>0.35498018882618698</v>
      </c>
      <c r="Q642" s="123">
        <v>-1.7522045349377946</v>
      </c>
      <c r="R642" s="123">
        <v>-0.22742308085767124</v>
      </c>
      <c r="S642" s="123">
        <v>0.7689114376606645</v>
      </c>
      <c r="T642" s="123">
        <v>-6.6612828719697148E-2</v>
      </c>
      <c r="U642" s="120">
        <v>-0.99349672578183779</v>
      </c>
      <c r="V642" s="120">
        <v>-0.68021308384292201</v>
      </c>
      <c r="W642" s="94">
        <v>0.81900177778871985</v>
      </c>
      <c r="X642" s="56"/>
      <c r="Y642" s="95">
        <v>641</v>
      </c>
      <c r="Z642" s="120">
        <f>(幕後結果!$AB$2+幕後結果!$AB$4*幕後結果_最佳化!$N1643)*12/3</f>
        <v>-1.5437254754367504</v>
      </c>
      <c r="AA642" s="120">
        <f>(幕後結果!$AC$2+幕後結果!$AC$4*幕後結果_最佳化!$O1643)*12/3</f>
        <v>1.4090328734698112</v>
      </c>
      <c r="AB642" s="120">
        <f>(幕後結果!$AD$2+幕後結果!$AD$4*幕後結果_最佳化!$P1643)*12/3</f>
        <v>-1.4250589931088049</v>
      </c>
      <c r="AC642" s="120">
        <f>(幕後結果!$AE$2+幕後結果!$AE$4*幕後結果_最佳化!$Q1643)*12/3</f>
        <v>-1.4432204735732068</v>
      </c>
      <c r="AD642" s="120">
        <f>(幕後結果!$AF$2+幕後結果!$AF$4*幕後結果_最佳化!$R1643)*12/3</f>
        <v>-1.0012667859493543</v>
      </c>
      <c r="AE642" s="120">
        <f>(幕後結果!$AG$2+幕後結果!$AG$4*幕後結果_最佳化!$S1643)*12/3</f>
        <v>-0.28792071957799825</v>
      </c>
      <c r="AF642" s="120">
        <f>(幕後結果!$AH$2+幕後結果!$AH$4*幕後結果_最佳化!$T1643)*12/3</f>
        <v>-0.14320678543770121</v>
      </c>
      <c r="AG642" s="120">
        <f>(幕後結果!$AI$2+幕後結果!$AI$4*幕後結果_最佳化!$U1643)*12/3</f>
        <v>-0.79135717754931056</v>
      </c>
      <c r="AH642" s="120">
        <f>(幕後結果!$AJ$2+幕後結果!$AJ$4*幕後結果_最佳化!$V1643)*12/3</f>
        <v>-3.1874852799410847</v>
      </c>
      <c r="AI642" s="96">
        <f>(幕後結果!$AK$2+幕後結果!$AK$4*幕後結果_最佳化!$W1643)*12/3</f>
        <v>0.65691067659472702</v>
      </c>
      <c r="AJ642" s="56"/>
      <c r="AK642" s="56"/>
      <c r="AL642" s="56"/>
      <c r="AM642" s="104">
        <v>641</v>
      </c>
      <c r="AN642" s="124">
        <f t="shared" si="118"/>
        <v>6.5651448453911909E-2</v>
      </c>
      <c r="AO642" s="124">
        <f t="shared" si="119"/>
        <v>9.1034415627799986E-2</v>
      </c>
      <c r="AP642" s="124">
        <f t="shared" si="120"/>
        <v>6.5491498632873013E-2</v>
      </c>
      <c r="AQ642" s="124">
        <f t="shared" si="121"/>
        <v>0.1288244068166764</v>
      </c>
      <c r="AR642" s="124">
        <f t="shared" si="122"/>
        <v>9.3692191130488808E-2</v>
      </c>
      <c r="AS642" s="124">
        <f t="shared" si="123"/>
        <v>0.15217492516889702</v>
      </c>
      <c r="AT642" s="124">
        <f t="shared" si="124"/>
        <v>0.15461430182066718</v>
      </c>
      <c r="AU642" s="124">
        <f t="shared" si="125"/>
        <v>0.14729973413157274</v>
      </c>
      <c r="AV642" s="124">
        <f t="shared" si="126"/>
        <v>9.1713399895521228E-2</v>
      </c>
      <c r="AW642" s="124">
        <f t="shared" si="127"/>
        <v>9.5036783215915761E-3</v>
      </c>
      <c r="AX642" s="124">
        <f t="shared" si="128"/>
        <v>0.99999999999999978</v>
      </c>
      <c r="AY642" s="124">
        <f>SUMPRODUCT(AN642:AW642,幕後結果_最佳化!$Z$1005:$AI$1005)</f>
        <v>-0.18444151585097654</v>
      </c>
      <c r="AZ642" s="124">
        <f>(SUMPRODUCT(AN642:AW642,MMULT(AN642:AW642,幕後結果!$AB$9:$AK$18)))*252</f>
        <v>6.1525772458487206E-2</v>
      </c>
      <c r="BA642" s="124">
        <f t="shared" si="129"/>
        <v>0.248043892201536</v>
      </c>
      <c r="BB642" s="119">
        <f t="shared" si="130"/>
        <v>-0.91653744759923883</v>
      </c>
      <c r="BC642" s="56"/>
      <c r="BD642" s="56"/>
    </row>
    <row r="643" spans="1:56">
      <c r="A643" s="91">
        <v>642</v>
      </c>
      <c r="B643" s="120">
        <v>0.98213519248789471</v>
      </c>
      <c r="C643" s="120">
        <v>0.26527678674378974</v>
      </c>
      <c r="D643" s="120">
        <v>0.15740438337040685</v>
      </c>
      <c r="E643" s="120">
        <v>0.40138136625689746</v>
      </c>
      <c r="F643" s="120">
        <v>0.8839476691884991</v>
      </c>
      <c r="G643" s="120">
        <v>1.845596069814226E-2</v>
      </c>
      <c r="H643" s="120">
        <v>0.83337253780704912</v>
      </c>
      <c r="I643" s="120">
        <v>0.34539511139825896</v>
      </c>
      <c r="J643" s="120">
        <v>0.47824287758564932</v>
      </c>
      <c r="K643" s="100">
        <v>0.2080135716102629</v>
      </c>
      <c r="L643" s="101"/>
      <c r="M643" s="102">
        <v>642</v>
      </c>
      <c r="N643" s="123">
        <v>2.0999912024993472</v>
      </c>
      <c r="O643" s="123">
        <v>-0.62716120044578605</v>
      </c>
      <c r="P643" s="123">
        <v>-1.0051829433785602</v>
      </c>
      <c r="Q643" s="123">
        <v>-0.24977321777794936</v>
      </c>
      <c r="R643" s="123">
        <v>1.1949548737389626</v>
      </c>
      <c r="S643" s="123">
        <v>-2.0867369262974549</v>
      </c>
      <c r="T643" s="123">
        <v>0.96757848946445335</v>
      </c>
      <c r="U643" s="120">
        <v>-0.3977829005587033</v>
      </c>
      <c r="V643" s="120">
        <v>-5.4564081182712026E-2</v>
      </c>
      <c r="W643" s="94">
        <v>-0.81333303222737585</v>
      </c>
      <c r="X643" s="56"/>
      <c r="Y643" s="95">
        <v>642</v>
      </c>
      <c r="Z643" s="120">
        <f>(幕後結果!$AB$2+幕後結果!$AB$4*幕後結果_最佳化!$N1644)*12/3</f>
        <v>2.5589545859845328</v>
      </c>
      <c r="AA643" s="120">
        <f>(幕後結果!$AC$2+幕後結果!$AC$4*幕後結果_最佳化!$O1644)*12/3</f>
        <v>2.1575952149720807</v>
      </c>
      <c r="AB643" s="120">
        <f>(幕後結果!$AD$2+幕後結果!$AD$4*幕後結果_最佳化!$P1644)*12/3</f>
        <v>0.16459463035091981</v>
      </c>
      <c r="AC643" s="120">
        <f>(幕後結果!$AE$2+幕後結果!$AE$4*幕後結果_最佳化!$Q1644)*12/3</f>
        <v>0.91197403919536368</v>
      </c>
      <c r="AD643" s="120">
        <f>(幕後結果!$AF$2+幕後結果!$AF$4*幕後結果_最佳化!$R1644)*12/3</f>
        <v>0.33196255550313519</v>
      </c>
      <c r="AE643" s="120">
        <f>(幕後結果!$AG$2+幕後結果!$AG$4*幕後結果_最佳化!$S1644)*12/3</f>
        <v>-2.1376422991880819</v>
      </c>
      <c r="AF643" s="120">
        <f>(幕後結果!$AH$2+幕後結果!$AH$4*幕後結果_最佳化!$T1644)*12/3</f>
        <v>1.268959911955893</v>
      </c>
      <c r="AG643" s="120">
        <f>(幕後結果!$AI$2+幕後結果!$AI$4*幕後結果_最佳化!$U1644)*12/3</f>
        <v>-0.57210565161349924</v>
      </c>
      <c r="AH643" s="120">
        <f>(幕後結果!$AJ$2+幕後結果!$AJ$4*幕後結果_最佳化!$V1644)*12/3</f>
        <v>-1.3004847411264553</v>
      </c>
      <c r="AI643" s="96">
        <f>(幕後結果!$AK$2+幕後結果!$AK$4*幕後結果_最佳化!$W1644)*12/3</f>
        <v>0.45421678026780499</v>
      </c>
      <c r="AJ643" s="56"/>
      <c r="AK643" s="56"/>
      <c r="AL643" s="56"/>
      <c r="AM643" s="104">
        <v>642</v>
      </c>
      <c r="AN643" s="124">
        <f t="shared" si="118"/>
        <v>8.2248734723166822E-2</v>
      </c>
      <c r="AO643" s="124">
        <f t="shared" si="119"/>
        <v>0.12665015790529674</v>
      </c>
      <c r="AP643" s="124">
        <f t="shared" si="120"/>
        <v>4.4987134053456279E-2</v>
      </c>
      <c r="AQ643" s="124">
        <f t="shared" si="121"/>
        <v>2.1792943160547317E-2</v>
      </c>
      <c r="AR643" s="124">
        <f t="shared" si="122"/>
        <v>6.0571936328411818E-2</v>
      </c>
      <c r="AS643" s="124">
        <f t="shared" si="123"/>
        <v>4.3516352117994199E-2</v>
      </c>
      <c r="AT643" s="124">
        <f t="shared" si="124"/>
        <v>0.13221029999239206</v>
      </c>
      <c r="AU643" s="124">
        <f t="shared" si="125"/>
        <v>0.13098881139123628</v>
      </c>
      <c r="AV643" s="124">
        <f t="shared" si="126"/>
        <v>1.7232633785775865E-2</v>
      </c>
      <c r="AW643" s="124">
        <f t="shared" si="127"/>
        <v>0.33980099654172269</v>
      </c>
      <c r="AX643" s="124">
        <f t="shared" si="128"/>
        <v>1</v>
      </c>
      <c r="AY643" s="124">
        <f>SUMPRODUCT(AN643:AW643,幕後結果_最佳化!$Z$1005:$AI$1005)</f>
        <v>0.28117270673149652</v>
      </c>
      <c r="AZ643" s="124">
        <f>(SUMPRODUCT(AN643:AW643,MMULT(AN643:AW643,幕後結果!$AB$9:$AK$18)))*252</f>
        <v>4.7445108802960004E-2</v>
      </c>
      <c r="BA643" s="124">
        <f t="shared" si="129"/>
        <v>0.21781898173244682</v>
      </c>
      <c r="BB643" s="119">
        <f t="shared" si="130"/>
        <v>1.0939023993059227</v>
      </c>
      <c r="BC643" s="56"/>
      <c r="BD643" s="56"/>
    </row>
    <row r="644" spans="1:56">
      <c r="A644" s="91">
        <v>643</v>
      </c>
      <c r="B644" s="120">
        <v>0.44110987503261456</v>
      </c>
      <c r="C644" s="120">
        <v>0.96805189596034524</v>
      </c>
      <c r="D644" s="120">
        <v>0.2176745637121329</v>
      </c>
      <c r="E644" s="120">
        <v>0.29950848920411066</v>
      </c>
      <c r="F644" s="120">
        <v>0.99471252451762937</v>
      </c>
      <c r="G644" s="120">
        <v>0.43771264938246501</v>
      </c>
      <c r="H644" s="120">
        <v>0.59104637078889155</v>
      </c>
      <c r="I644" s="120">
        <v>0.25456158498242165</v>
      </c>
      <c r="J644" s="120">
        <v>2.2590995546232229E-2</v>
      </c>
      <c r="K644" s="100">
        <v>0.9687251489379709</v>
      </c>
      <c r="L644" s="101"/>
      <c r="M644" s="102">
        <v>643</v>
      </c>
      <c r="N644" s="123">
        <v>-0.14815588008360076</v>
      </c>
      <c r="O644" s="123">
        <v>1.8529033834515636</v>
      </c>
      <c r="P644" s="123">
        <v>-0.78007092794523103</v>
      </c>
      <c r="Q644" s="123">
        <v>-0.52581467340947086</v>
      </c>
      <c r="R644" s="123">
        <v>2.5564393318179248</v>
      </c>
      <c r="S644" s="123">
        <v>-0.15677103817317661</v>
      </c>
      <c r="T644" s="123">
        <v>0.23023745528777143</v>
      </c>
      <c r="U644" s="120">
        <v>-0.66020361935028093</v>
      </c>
      <c r="V644" s="120">
        <v>-2.0029561896244519</v>
      </c>
      <c r="W644" s="94">
        <v>1.8623788931103087</v>
      </c>
      <c r="X644" s="56"/>
      <c r="Y644" s="95">
        <v>643</v>
      </c>
      <c r="Z644" s="120">
        <f>(幕後結果!$AB$2+幕後結果!$AB$4*幕後結果_最佳化!$N1645)*12/3</f>
        <v>-0.23223331665596289</v>
      </c>
      <c r="AA644" s="120">
        <f>(幕後結果!$AC$2+幕後結果!$AC$4*幕後結果_最佳化!$O1645)*12/3</f>
        <v>3.2372947025968393</v>
      </c>
      <c r="AB644" s="120">
        <f>(幕後結果!$AD$2+幕後結果!$AD$4*幕後結果_最佳化!$P1645)*12/3</f>
        <v>-1.0130032679686973</v>
      </c>
      <c r="AC644" s="120">
        <f>(幕後結果!$AE$2+幕後結果!$AE$4*幕後結果_最佳化!$Q1645)*12/3</f>
        <v>-3.0024566568201072E-2</v>
      </c>
      <c r="AD644" s="120">
        <f>(幕後結果!$AF$2+幕後結果!$AF$4*幕後結果_最佳化!$R1645)*12/3</f>
        <v>1.1654717797457539</v>
      </c>
      <c r="AE644" s="120">
        <f>(幕後結果!$AG$2+幕後結果!$AG$4*幕後結果_最佳化!$S1645)*12/3</f>
        <v>-0.34560778296537853</v>
      </c>
      <c r="AF644" s="120">
        <f>(幕後結果!$AH$2+幕後結果!$AH$4*幕後結果_最佳化!$T1645)*12/3</f>
        <v>0.95868572113740969</v>
      </c>
      <c r="AG644" s="120">
        <f>(幕後結果!$AI$2+幕後結果!$AI$4*幕後結果_最佳化!$U1645)*12/3</f>
        <v>-0.24635972011730167</v>
      </c>
      <c r="AH644" s="120">
        <f>(幕後結果!$AJ$2+幕後結果!$AJ$4*幕後結果_最佳化!$V1645)*12/3</f>
        <v>-4.3270793318347991</v>
      </c>
      <c r="AI644" s="96">
        <f>(幕後結果!$AK$2+幕後結果!$AK$4*幕後結果_最佳化!$W1645)*12/3</f>
        <v>1.9458604634058358</v>
      </c>
      <c r="AJ644" s="56"/>
      <c r="AK644" s="56"/>
      <c r="AL644" s="56"/>
      <c r="AM644" s="104">
        <v>643</v>
      </c>
      <c r="AN644" s="124">
        <f t="shared" ref="AN644:AN707" si="131">B1645/SUM($B1645:$K1645)</f>
        <v>7.4615456215700399E-2</v>
      </c>
      <c r="AO644" s="124">
        <f t="shared" ref="AO644:AO707" si="132">C1645/SUM($B1645:$K1645)</f>
        <v>0.20470310011979329</v>
      </c>
      <c r="AP644" s="124">
        <f t="shared" ref="AP644:AP707" si="133">D1645/SUM($B1645:$K1645)</f>
        <v>9.2110696483102689E-2</v>
      </c>
      <c r="AQ644" s="124">
        <f t="shared" ref="AQ644:AQ707" si="134">E1645/SUM($B1645:$K1645)</f>
        <v>9.0741908790844868E-3</v>
      </c>
      <c r="AR644" s="124">
        <f t="shared" ref="AR644:AR707" si="135">F1645/SUM($B1645:$K1645)</f>
        <v>6.3756417584247993E-2</v>
      </c>
      <c r="AS644" s="124">
        <f t="shared" ref="AS644:AS707" si="136">G1645/SUM($B1645:$K1645)</f>
        <v>0.19957178345055188</v>
      </c>
      <c r="AT644" s="124">
        <f t="shared" ref="AT644:AT707" si="137">H1645/SUM($B1645:$K1645)</f>
        <v>4.1007514049093911E-2</v>
      </c>
      <c r="AU644" s="124">
        <f t="shared" ref="AU644:AU707" si="138">I1645/SUM($B1645:$K1645)</f>
        <v>2.2602349244865233E-2</v>
      </c>
      <c r="AV644" s="124">
        <f t="shared" ref="AV644:AV707" si="139">J1645/SUM($B1645:$K1645)</f>
        <v>8.7416042485157469E-2</v>
      </c>
      <c r="AW644" s="124">
        <f t="shared" ref="AW644:AW707" si="140">K1645/SUM($B1645:$K1645)</f>
        <v>0.20514244948840282</v>
      </c>
      <c r="AX644" s="124">
        <f t="shared" ref="AX644:AX707" si="141">SUM(AN644:AW644)</f>
        <v>1.0000000000000002</v>
      </c>
      <c r="AY644" s="124">
        <f>SUMPRODUCT(AN644:AW644,幕後結果_最佳化!$Z$1005:$AI$1005)</f>
        <v>-9.5579404061162943E-3</v>
      </c>
      <c r="AZ644" s="124">
        <f>(SUMPRODUCT(AN644:AW644,MMULT(AN644:AW644,幕後結果!$AB$9:$AK$18)))*252</f>
        <v>7.9884558648091311E-2</v>
      </c>
      <c r="BA644" s="124">
        <f t="shared" ref="BA644:BA707" si="142">AZ644^0.5</f>
        <v>0.28263856539419974</v>
      </c>
      <c r="BB644" s="119">
        <f t="shared" ref="BB644:BB707" si="143">(AY644-$BC$2)/$BA644</f>
        <v>-0.18560078782225814</v>
      </c>
      <c r="BC644" s="56"/>
      <c r="BD644" s="56"/>
    </row>
    <row r="645" spans="1:56">
      <c r="A645" s="91">
        <v>644</v>
      </c>
      <c r="B645" s="120">
        <v>0.5146756898557372</v>
      </c>
      <c r="C645" s="120">
        <v>0.16156071772111225</v>
      </c>
      <c r="D645" s="120">
        <v>1.3009108903819566E-2</v>
      </c>
      <c r="E645" s="120">
        <v>0.17746599123364959</v>
      </c>
      <c r="F645" s="120">
        <v>0.2928059011479005</v>
      </c>
      <c r="G645" s="120">
        <v>0.16864661373294121</v>
      </c>
      <c r="H645" s="120">
        <v>0.14082690726286451</v>
      </c>
      <c r="I645" s="120">
        <v>0.37949973087125555</v>
      </c>
      <c r="J645" s="120">
        <v>0.80775687572103139</v>
      </c>
      <c r="K645" s="100">
        <v>0.81371228416682939</v>
      </c>
      <c r="L645" s="101"/>
      <c r="M645" s="102">
        <v>644</v>
      </c>
      <c r="N645" s="123">
        <v>3.679479994108794E-2</v>
      </c>
      <c r="O645" s="123">
        <v>-0.98806373422297811</v>
      </c>
      <c r="P645" s="123">
        <v>-2.2259397433486257</v>
      </c>
      <c r="Q645" s="123">
        <v>-0.92506522126784019</v>
      </c>
      <c r="R645" s="123">
        <v>-0.54520606264784044</v>
      </c>
      <c r="S645" s="123">
        <v>-0.95952719276781795</v>
      </c>
      <c r="T645" s="123">
        <v>-1.0766116116494429</v>
      </c>
      <c r="U645" s="120">
        <v>-0.30679493764901622</v>
      </c>
      <c r="V645" s="120">
        <v>0.86965998050366078</v>
      </c>
      <c r="W645" s="94">
        <v>0.89165956721123207</v>
      </c>
      <c r="X645" s="56"/>
      <c r="Y645" s="95">
        <v>644</v>
      </c>
      <c r="Z645" s="120">
        <f>(幕後結果!$AB$2+幕後結果!$AB$4*幕後結果_最佳化!$N1646)*12/3</f>
        <v>-2.6077264668488906E-3</v>
      </c>
      <c r="AA645" s="120">
        <f>(幕後結果!$AC$2+幕後結果!$AC$4*幕後結果_最佳化!$O1646)*12/3</f>
        <v>0.42519752919514531</v>
      </c>
      <c r="AB645" s="120">
        <f>(幕後結果!$AD$2+幕後結果!$AD$4*幕後結果_最佳化!$P1646)*12/3</f>
        <v>-3.4998277773885782</v>
      </c>
      <c r="AC645" s="120">
        <f>(幕後結果!$AE$2+幕後結果!$AE$4*幕後結果_最佳化!$Q1646)*12/3</f>
        <v>-0.25844919072958206</v>
      </c>
      <c r="AD645" s="120">
        <f>(幕後結果!$AF$2+幕後結果!$AF$4*幕後結果_最佳化!$R1646)*12/3</f>
        <v>-1.1010706612714871</v>
      </c>
      <c r="AE645" s="120">
        <f>(幕後結果!$AG$2+幕後結果!$AG$4*幕後結果_最佳化!$S1646)*12/3</f>
        <v>-2.3622682152572487</v>
      </c>
      <c r="AF645" s="120">
        <f>(幕後結果!$AH$2+幕後結果!$AH$4*幕後結果_最佳化!$T1646)*12/3</f>
        <v>-1.3607869535363044</v>
      </c>
      <c r="AG645" s="120">
        <f>(幕後結果!$AI$2+幕後結果!$AI$4*幕後結果_最佳化!$U1646)*12/3</f>
        <v>-0.6873031607022434</v>
      </c>
      <c r="AH645" s="120">
        <f>(幕後結果!$AJ$2+幕後結果!$AJ$4*幕後結果_最佳化!$V1646)*12/3</f>
        <v>-1.6664256789697118</v>
      </c>
      <c r="AI645" s="96">
        <f>(幕後結果!$AK$2+幕後結果!$AK$4*幕後結果_最佳化!$W1646)*12/3</f>
        <v>0.38932985726127961</v>
      </c>
      <c r="AJ645" s="56"/>
      <c r="AK645" s="56"/>
      <c r="AL645" s="56"/>
      <c r="AM645" s="104">
        <v>644</v>
      </c>
      <c r="AN645" s="124">
        <f t="shared" si="131"/>
        <v>8.7678117074184977E-2</v>
      </c>
      <c r="AO645" s="124">
        <f t="shared" si="132"/>
        <v>0.12169101612568187</v>
      </c>
      <c r="AP645" s="124">
        <f t="shared" si="133"/>
        <v>4.9577842674223625E-2</v>
      </c>
      <c r="AQ645" s="124">
        <f t="shared" si="134"/>
        <v>0.12570017549261589</v>
      </c>
      <c r="AR645" s="124">
        <f t="shared" si="135"/>
        <v>6.7338795056988851E-2</v>
      </c>
      <c r="AS645" s="124">
        <f t="shared" si="136"/>
        <v>0.12177960406875875</v>
      </c>
      <c r="AT645" s="124">
        <f t="shared" si="137"/>
        <v>0.17221204030476983</v>
      </c>
      <c r="AU645" s="124">
        <f t="shared" si="138"/>
        <v>9.0415152577344407E-2</v>
      </c>
      <c r="AV645" s="124">
        <f t="shared" si="139"/>
        <v>7.4680832358859514E-2</v>
      </c>
      <c r="AW645" s="124">
        <f t="shared" si="140"/>
        <v>8.8926424266572088E-2</v>
      </c>
      <c r="AX645" s="124">
        <f t="shared" si="141"/>
        <v>0.99999999999999967</v>
      </c>
      <c r="AY645" s="124">
        <f>SUMPRODUCT(AN645:AW645,幕後結果_最佳化!$Z$1005:$AI$1005)</f>
        <v>1.0655800277723643E-2</v>
      </c>
      <c r="AZ645" s="124">
        <f>(SUMPRODUCT(AN645:AW645,MMULT(AN645:AW645,幕後結果!$AB$9:$AK$18)))*252</f>
        <v>6.2135953747615803E-2</v>
      </c>
      <c r="BA645" s="124">
        <f t="shared" si="142"/>
        <v>0.24927084415874995</v>
      </c>
      <c r="BB645" s="119">
        <f t="shared" si="143"/>
        <v>-0.1293540760095529</v>
      </c>
      <c r="BC645" s="56"/>
      <c r="BD645" s="56"/>
    </row>
    <row r="646" spans="1:56">
      <c r="A646" s="91">
        <v>645</v>
      </c>
      <c r="B646" s="120">
        <v>0.53335139098685946</v>
      </c>
      <c r="C646" s="120">
        <v>0.78455319201845652</v>
      </c>
      <c r="D646" s="120">
        <v>0.62929739686047825</v>
      </c>
      <c r="E646" s="120">
        <v>7.8120939033961889E-2</v>
      </c>
      <c r="F646" s="120">
        <v>0.88074762233777126</v>
      </c>
      <c r="G646" s="120">
        <v>0.49406714157731546</v>
      </c>
      <c r="H646" s="120">
        <v>0.44276343255128325</v>
      </c>
      <c r="I646" s="120">
        <v>0.14108454904299972</v>
      </c>
      <c r="J646" s="120">
        <v>0.79625126098237931</v>
      </c>
      <c r="K646" s="100">
        <v>0.46916224039648102</v>
      </c>
      <c r="L646" s="101"/>
      <c r="M646" s="102">
        <v>645</v>
      </c>
      <c r="N646" s="123">
        <v>8.369715646507285E-2</v>
      </c>
      <c r="O646" s="123">
        <v>0.78766340584249928</v>
      </c>
      <c r="P646" s="123">
        <v>0.32999305962817044</v>
      </c>
      <c r="Q646" s="123">
        <v>-1.4178249496045281</v>
      </c>
      <c r="R646" s="123">
        <v>1.1787323861183674</v>
      </c>
      <c r="S646" s="123">
        <v>-1.4872018878114204E-2</v>
      </c>
      <c r="T646" s="123">
        <v>-0.14396657349316205</v>
      </c>
      <c r="U646" s="120">
        <v>-1.0754594042000116</v>
      </c>
      <c r="V646" s="120">
        <v>0.8283055543926181</v>
      </c>
      <c r="W646" s="94">
        <v>-7.7375939616514261E-2</v>
      </c>
      <c r="X646" s="56"/>
      <c r="Y646" s="95">
        <v>645</v>
      </c>
      <c r="Z646" s="120">
        <f>(幕後結果!$AB$2+幕後結果!$AB$4*幕後結果_最佳化!$N1647)*12/3</f>
        <v>5.5623912890425231E-2</v>
      </c>
      <c r="AA646" s="120">
        <f>(幕後結果!$AC$2+幕後結果!$AC$4*幕後結果_最佳化!$O1647)*12/3</f>
        <v>2.2899727445939999</v>
      </c>
      <c r="AB646" s="120">
        <f>(幕後結果!$AD$2+幕後結果!$AD$4*幕後結果_最佳化!$P1647)*12/3</f>
        <v>-4.0920580519845484E-2</v>
      </c>
      <c r="AC646" s="120">
        <f>(幕後結果!$AE$2+幕後結果!$AE$4*幕後結果_最佳化!$Q1647)*12/3</f>
        <v>-0.76335397341086419</v>
      </c>
      <c r="AD646" s="120">
        <f>(幕後結果!$AF$2+幕後結果!$AF$4*幕後結果_最佳化!$R1647)*12/3</f>
        <v>5.1256914406173582E-2</v>
      </c>
      <c r="AE646" s="120">
        <f>(幕後結果!$AG$2+幕後結果!$AG$4*幕後結果_最佳化!$S1647)*12/3</f>
        <v>-0.31065301226009501</v>
      </c>
      <c r="AF646" s="120">
        <f>(幕後結果!$AH$2+幕後結果!$AH$4*幕後結果_最佳化!$T1647)*12/3</f>
        <v>0.23022130239510097</v>
      </c>
      <c r="AG646" s="120">
        <f>(幕後結果!$AI$2+幕後結果!$AI$4*幕後結果_最佳化!$U1647)*12/3</f>
        <v>-0.68389396352091814</v>
      </c>
      <c r="AH646" s="120">
        <f>(幕後結果!$AJ$2+幕後結果!$AJ$4*幕後結果_最佳化!$V1647)*12/3</f>
        <v>-0.40972339266641411</v>
      </c>
      <c r="AI646" s="96">
        <f>(幕後結果!$AK$2+幕後結果!$AK$4*幕後結果_最佳化!$W1647)*12/3</f>
        <v>0.60799041189433645</v>
      </c>
      <c r="AJ646" s="56"/>
      <c r="AK646" s="56"/>
      <c r="AL646" s="56"/>
      <c r="AM646" s="104">
        <v>645</v>
      </c>
      <c r="AN646" s="124">
        <f t="shared" si="131"/>
        <v>6.6147295960979263E-2</v>
      </c>
      <c r="AO646" s="124">
        <f t="shared" si="132"/>
        <v>0.11614149383825537</v>
      </c>
      <c r="AP646" s="124">
        <f t="shared" si="133"/>
        <v>0.14634017315262002</v>
      </c>
      <c r="AQ646" s="124">
        <f t="shared" si="134"/>
        <v>6.2851936408326245E-2</v>
      </c>
      <c r="AR646" s="124">
        <f t="shared" si="135"/>
        <v>9.9654556099540853E-2</v>
      </c>
      <c r="AS646" s="124">
        <f t="shared" si="136"/>
        <v>0.15602460153117328</v>
      </c>
      <c r="AT646" s="124">
        <f t="shared" si="137"/>
        <v>6.9371516614951043E-2</v>
      </c>
      <c r="AU646" s="124">
        <f t="shared" si="138"/>
        <v>3.268031710881053E-2</v>
      </c>
      <c r="AV646" s="124">
        <f t="shared" si="139"/>
        <v>0.11725385512459767</v>
      </c>
      <c r="AW646" s="124">
        <f t="shared" si="140"/>
        <v>0.13353425416074571</v>
      </c>
      <c r="AX646" s="124">
        <f t="shared" si="141"/>
        <v>0.99999999999999989</v>
      </c>
      <c r="AY646" s="124">
        <f>SUMPRODUCT(AN646:AW646,幕後結果_最佳化!$Z$1005:$AI$1005)</f>
        <v>-0.21700946513218505</v>
      </c>
      <c r="AZ646" s="124">
        <f>(SUMPRODUCT(AN646:AW646,MMULT(AN646:AW646,幕後結果!$AB$9:$AK$18)))*252</f>
        <v>7.9155393267629465E-2</v>
      </c>
      <c r="BA646" s="124">
        <f t="shared" si="142"/>
        <v>0.28134568286652178</v>
      </c>
      <c r="BB646" s="119">
        <f t="shared" si="143"/>
        <v>-0.92380825781319464</v>
      </c>
      <c r="BC646" s="56"/>
      <c r="BD646" s="56"/>
    </row>
    <row r="647" spans="1:56">
      <c r="A647" s="91">
        <v>646</v>
      </c>
      <c r="B647" s="120">
        <v>0.9919778531467629</v>
      </c>
      <c r="C647" s="120">
        <v>0.22454362431600017</v>
      </c>
      <c r="D647" s="120">
        <v>0.36779873799444585</v>
      </c>
      <c r="E647" s="120">
        <v>0.24621937233856106</v>
      </c>
      <c r="F647" s="120">
        <v>4.6626417481398175E-2</v>
      </c>
      <c r="G647" s="120">
        <v>0.69155044332233806</v>
      </c>
      <c r="H647" s="120">
        <v>0.23138472274061384</v>
      </c>
      <c r="I647" s="120">
        <v>0.3716236067341574</v>
      </c>
      <c r="J647" s="120">
        <v>4.2383439496815889E-3</v>
      </c>
      <c r="K647" s="100">
        <v>0.55063937090571269</v>
      </c>
      <c r="L647" s="101"/>
      <c r="M647" s="102">
        <v>646</v>
      </c>
      <c r="N647" s="123">
        <v>2.4079064040998746</v>
      </c>
      <c r="O647" s="123">
        <v>-0.75693759825670481</v>
      </c>
      <c r="P647" s="123">
        <v>-0.33768911817370684</v>
      </c>
      <c r="Q647" s="123">
        <v>-0.68643515110352726</v>
      </c>
      <c r="R647" s="123">
        <v>-1.6784830588813568</v>
      </c>
      <c r="S647" s="123">
        <v>0.50024991823887832</v>
      </c>
      <c r="T647" s="123">
        <v>-0.73429421078351065</v>
      </c>
      <c r="U647" s="120">
        <v>-0.32755623989946181</v>
      </c>
      <c r="V647" s="120">
        <v>-2.6324685163442623</v>
      </c>
      <c r="W647" s="94">
        <v>0.12727688046818195</v>
      </c>
      <c r="X647" s="56"/>
      <c r="Y647" s="95">
        <v>646</v>
      </c>
      <c r="Z647" s="120">
        <f>(幕後結果!$AB$2+幕後結果!$AB$4*幕後結果_最佳化!$N1648)*12/3</f>
        <v>2.9412468267391101</v>
      </c>
      <c r="AA647" s="120">
        <f>(幕後結果!$AC$2+幕後結果!$AC$4*幕後結果_最佳化!$O1648)*12/3</f>
        <v>2.2264908045491705</v>
      </c>
      <c r="AB647" s="120">
        <f>(幕後結果!$AD$2+幕後結果!$AD$4*幕後結果_最佳化!$P1648)*12/3</f>
        <v>1.1431676192591891</v>
      </c>
      <c r="AC647" s="120">
        <f>(幕後結果!$AE$2+幕後結果!$AE$4*幕後結果_最佳化!$Q1648)*12/3</f>
        <v>0.60502535569003102</v>
      </c>
      <c r="AD647" s="120">
        <f>(幕後結果!$AF$2+幕後結果!$AF$4*幕後結果_最佳化!$R1648)*12/3</f>
        <v>-1.4861347986701565</v>
      </c>
      <c r="AE647" s="120">
        <f>(幕後結果!$AG$2+幕後結果!$AG$4*幕後結果_最佳化!$S1648)*12/3</f>
        <v>0.15804598827395233</v>
      </c>
      <c r="AF647" s="120">
        <f>(幕後結果!$AH$2+幕後結果!$AH$4*幕後結果_最佳化!$T1648)*12/3</f>
        <v>8.7445583646133973E-2</v>
      </c>
      <c r="AG647" s="120">
        <f>(幕後結果!$AI$2+幕後結果!$AI$4*幕後結果_最佳化!$U1648)*12/3</f>
        <v>-0.71228842526374125</v>
      </c>
      <c r="AH647" s="120">
        <f>(幕後結果!$AJ$2+幕後結果!$AJ$4*幕後結果_最佳化!$V1648)*12/3</f>
        <v>-4.7072026002681744</v>
      </c>
      <c r="AI647" s="96">
        <f>(幕後結果!$AK$2+幕後結果!$AK$4*幕後結果_最佳化!$W1648)*12/3</f>
        <v>0.14749159403907564</v>
      </c>
      <c r="AJ647" s="56"/>
      <c r="AK647" s="56"/>
      <c r="AL647" s="56"/>
      <c r="AM647" s="104">
        <v>646</v>
      </c>
      <c r="AN647" s="124">
        <f t="shared" si="131"/>
        <v>6.0612047350886357E-2</v>
      </c>
      <c r="AO647" s="124">
        <f t="shared" si="132"/>
        <v>4.75618140693254E-2</v>
      </c>
      <c r="AP647" s="124">
        <f t="shared" si="133"/>
        <v>0.13174221495624544</v>
      </c>
      <c r="AQ647" s="124">
        <f t="shared" si="134"/>
        <v>0.11466325262657454</v>
      </c>
      <c r="AR647" s="124">
        <f t="shared" si="135"/>
        <v>7.503607274137479E-2</v>
      </c>
      <c r="AS647" s="124">
        <f t="shared" si="136"/>
        <v>4.1206890974373259E-2</v>
      </c>
      <c r="AT647" s="124">
        <f t="shared" si="137"/>
        <v>7.6807200846755935E-2</v>
      </c>
      <c r="AU647" s="124">
        <f t="shared" si="138"/>
        <v>0.11900019080529486</v>
      </c>
      <c r="AV647" s="124">
        <f t="shared" si="139"/>
        <v>0.1553548728965195</v>
      </c>
      <c r="AW647" s="124">
        <f t="shared" si="140"/>
        <v>0.17801544273264977</v>
      </c>
      <c r="AX647" s="124">
        <f t="shared" si="141"/>
        <v>0.99999999999999989</v>
      </c>
      <c r="AY647" s="124">
        <f>SUMPRODUCT(AN647:AW647,幕後結果_最佳化!$Z$1005:$AI$1005)</f>
        <v>-0.21659731581117847</v>
      </c>
      <c r="AZ647" s="124">
        <f>(SUMPRODUCT(AN647:AW647,MMULT(AN647:AW647,幕後結果!$AB$9:$AK$18)))*252</f>
        <v>6.2500678505500895E-2</v>
      </c>
      <c r="BA647" s="124">
        <f t="shared" si="142"/>
        <v>0.25000135700731885</v>
      </c>
      <c r="BB647" s="119">
        <f t="shared" si="143"/>
        <v>-1.0379836290391879</v>
      </c>
      <c r="BC647" s="56"/>
      <c r="BD647" s="56"/>
    </row>
    <row r="648" spans="1:56">
      <c r="A648" s="91">
        <v>647</v>
      </c>
      <c r="B648" s="120">
        <v>0.70130063626902772</v>
      </c>
      <c r="C648" s="120">
        <v>0.39682359003557233</v>
      </c>
      <c r="D648" s="120">
        <v>0.15260002380335069</v>
      </c>
      <c r="E648" s="120">
        <v>0.86997122091226298</v>
      </c>
      <c r="F648" s="120">
        <v>0.10730614048041365</v>
      </c>
      <c r="G648" s="120">
        <v>0.7499394863477884</v>
      </c>
      <c r="H648" s="120">
        <v>0.80929783142613498</v>
      </c>
      <c r="I648" s="120">
        <v>4.7305222127418833E-2</v>
      </c>
      <c r="J648" s="120">
        <v>0.71315668586435632</v>
      </c>
      <c r="K648" s="100">
        <v>0.45870343182181617</v>
      </c>
      <c r="L648" s="101"/>
      <c r="M648" s="102">
        <v>647</v>
      </c>
      <c r="N648" s="123">
        <v>0.52814496005277412</v>
      </c>
      <c r="O648" s="123">
        <v>-0.26157751622148995</v>
      </c>
      <c r="P648" s="123">
        <v>-1.0253458102408619</v>
      </c>
      <c r="Q648" s="123">
        <v>1.1262550971392593</v>
      </c>
      <c r="R648" s="123">
        <v>-1.2409823180031392</v>
      </c>
      <c r="S648" s="123">
        <v>0.67429933412433163</v>
      </c>
      <c r="T648" s="123">
        <v>0.87531168639602608</v>
      </c>
      <c r="U648" s="120">
        <v>-1.6715634139981841</v>
      </c>
      <c r="V648" s="120">
        <v>0.56263033920069516</v>
      </c>
      <c r="W648" s="94">
        <v>-0.10370070943572371</v>
      </c>
      <c r="X648" s="56"/>
      <c r="Y648" s="95">
        <v>647</v>
      </c>
      <c r="Z648" s="120">
        <f>(幕後結果!$AB$2+幕後結果!$AB$4*幕後結果_最佳化!$N1649)*12/3</f>
        <v>0.60742825983014992</v>
      </c>
      <c r="AA648" s="120">
        <f>(幕後結果!$AC$2+幕後結果!$AC$4*幕後結果_最佳化!$O1649)*12/3</f>
        <v>1.4992769633166094</v>
      </c>
      <c r="AB648" s="120">
        <f>(幕後結果!$AD$2+幕後結果!$AD$4*幕後結果_最佳化!$P1649)*12/3</f>
        <v>-1.4104661693642022</v>
      </c>
      <c r="AC648" s="120">
        <f>(幕後結果!$AE$2+幕後結果!$AE$4*幕後結果_最佳化!$Q1649)*12/3</f>
        <v>1.6355549047297053</v>
      </c>
      <c r="AD648" s="120">
        <f>(幕後結果!$AF$2+幕後結果!$AF$4*幕後結果_最佳化!$R1649)*12/3</f>
        <v>-0.99681304283822014</v>
      </c>
      <c r="AE648" s="120">
        <f>(幕後結果!$AG$2+幕後結果!$AG$4*幕後結果_最佳化!$S1649)*12/3</f>
        <v>-0.47742221608053198</v>
      </c>
      <c r="AF648" s="120">
        <f>(幕後結果!$AH$2+幕後結果!$AH$4*幕後結果_最佳化!$T1649)*12/3</f>
        <v>1.5573958936845111</v>
      </c>
      <c r="AG648" s="120">
        <f>(幕後結果!$AI$2+幕後結果!$AI$4*幕後結果_最佳化!$U1649)*12/3</f>
        <v>-0.99204627297450632</v>
      </c>
      <c r="AH648" s="120">
        <f>(幕後結果!$AJ$2+幕後結果!$AJ$4*幕後結果_最佳化!$V1649)*12/3</f>
        <v>-1.2796843166537202</v>
      </c>
      <c r="AI648" s="96">
        <f>(幕後結果!$AK$2+幕後結果!$AK$4*幕後結果_最佳化!$W1649)*12/3</f>
        <v>-6.3765253614722628E-3</v>
      </c>
      <c r="AJ648" s="56"/>
      <c r="AK648" s="56"/>
      <c r="AL648" s="56"/>
      <c r="AM648" s="104">
        <v>647</v>
      </c>
      <c r="AN648" s="124">
        <f t="shared" si="131"/>
        <v>0.1435648968654763</v>
      </c>
      <c r="AO648" s="124">
        <f t="shared" si="132"/>
        <v>7.5422447009948337E-2</v>
      </c>
      <c r="AP648" s="124">
        <f t="shared" si="133"/>
        <v>0.16581816391406065</v>
      </c>
      <c r="AQ648" s="124">
        <f t="shared" si="134"/>
        <v>4.2309972553208175E-2</v>
      </c>
      <c r="AR648" s="124">
        <f t="shared" si="135"/>
        <v>0.17387403978034996</v>
      </c>
      <c r="AS648" s="124">
        <f t="shared" si="136"/>
        <v>8.8252702718710357E-3</v>
      </c>
      <c r="AT648" s="124">
        <f t="shared" si="137"/>
        <v>2.6742207419792583E-2</v>
      </c>
      <c r="AU648" s="124">
        <f t="shared" si="138"/>
        <v>0.1527318618552217</v>
      </c>
      <c r="AV648" s="124">
        <f t="shared" si="139"/>
        <v>0.18244383302454531</v>
      </c>
      <c r="AW648" s="124">
        <f t="shared" si="140"/>
        <v>2.8267307305525985E-2</v>
      </c>
      <c r="AX648" s="124">
        <f t="shared" si="141"/>
        <v>1</v>
      </c>
      <c r="AY648" s="124">
        <f>SUMPRODUCT(AN648:AW648,幕後結果_最佳化!$Z$1005:$AI$1005)</f>
        <v>-0.43885460397482973</v>
      </c>
      <c r="AZ648" s="124">
        <f>(SUMPRODUCT(AN648:AW648,MMULT(AN648:AW648,幕後結果!$AB$9:$AK$18)))*252</f>
        <v>8.2489263707241842E-2</v>
      </c>
      <c r="BA648" s="124">
        <f t="shared" si="142"/>
        <v>0.28720944223204403</v>
      </c>
      <c r="BB648" s="119">
        <f t="shared" si="143"/>
        <v>-1.6773633910879837</v>
      </c>
      <c r="BC648" s="56"/>
      <c r="BD648" s="56"/>
    </row>
    <row r="649" spans="1:56">
      <c r="A649" s="91">
        <v>648</v>
      </c>
      <c r="B649" s="120">
        <v>0.75266702715214073</v>
      </c>
      <c r="C649" s="120">
        <v>0.71745009508892799</v>
      </c>
      <c r="D649" s="120">
        <v>0.37567566039971667</v>
      </c>
      <c r="E649" s="120">
        <v>0.78197561327798049</v>
      </c>
      <c r="F649" s="120">
        <v>0.43224137850423117</v>
      </c>
      <c r="G649" s="120">
        <v>0.96934705849389524</v>
      </c>
      <c r="H649" s="120">
        <v>0.82557100428660801</v>
      </c>
      <c r="I649" s="120">
        <v>0.66840763388053004</v>
      </c>
      <c r="J649" s="120">
        <v>0.97956718544063071</v>
      </c>
      <c r="K649" s="100">
        <v>0.14383467077894019</v>
      </c>
      <c r="L649" s="101"/>
      <c r="M649" s="102">
        <v>648</v>
      </c>
      <c r="N649" s="123">
        <v>0.68290646943574274</v>
      </c>
      <c r="O649" s="123">
        <v>0.57528315829673615</v>
      </c>
      <c r="P649" s="123">
        <v>-0.31685804144889046</v>
      </c>
      <c r="Q649" s="123">
        <v>0.77888277174072829</v>
      </c>
      <c r="R649" s="123">
        <v>-0.17067063102812791</v>
      </c>
      <c r="S649" s="123">
        <v>1.8712828742252097</v>
      </c>
      <c r="T649" s="123">
        <v>0.93680671332264642</v>
      </c>
      <c r="U649" s="120">
        <v>0.43552040356763139</v>
      </c>
      <c r="V649" s="120">
        <v>2.0448907596217962</v>
      </c>
      <c r="W649" s="94">
        <v>-1.0632483493490443</v>
      </c>
      <c r="X649" s="56"/>
      <c r="Y649" s="95">
        <v>648</v>
      </c>
      <c r="Z649" s="120">
        <f>(幕後結果!$AB$2+幕後結果!$AB$4*幕後結果_最佳化!$N1650)*12/3</f>
        <v>0.79957247322735669</v>
      </c>
      <c r="AA649" s="120">
        <f>(幕後結果!$AC$2+幕後結果!$AC$4*幕後結果_最佳化!$O1650)*12/3</f>
        <v>2.465527377400174</v>
      </c>
      <c r="AB649" s="120">
        <f>(幕後結果!$AD$2+幕後結果!$AD$4*幕後結果_最佳化!$P1650)*12/3</f>
        <v>-0.15534810776679064</v>
      </c>
      <c r="AC649" s="120">
        <f>(幕後結果!$AE$2+幕後結果!$AE$4*幕後結果_最佳化!$Q1650)*12/3</f>
        <v>1.3521889094611492</v>
      </c>
      <c r="AD649" s="120">
        <f>(幕後結果!$AF$2+幕後結果!$AF$4*幕後結果_最佳化!$R1650)*12/3</f>
        <v>-0.30431374328138938</v>
      </c>
      <c r="AE649" s="120">
        <f>(幕後結果!$AG$2+幕後結果!$AG$4*幕後結果_最佳化!$S1650)*12/3</f>
        <v>1.2982124346741393</v>
      </c>
      <c r="AF649" s="120">
        <f>(幕後結果!$AH$2+幕後結果!$AH$4*幕後結果_最佳化!$T1650)*12/3</f>
        <v>2.1339343550158381</v>
      </c>
      <c r="AG649" s="120">
        <f>(幕後結果!$AI$2+幕後結果!$AI$4*幕後結果_最佳化!$U1650)*12/3</f>
        <v>3.0107245372025471E-2</v>
      </c>
      <c r="AH649" s="120">
        <f>(幕後結果!$AJ$2+幕後結果!$AJ$4*幕後結果_最佳化!$V1650)*12/3</f>
        <v>1.7973361787495066</v>
      </c>
      <c r="AI649" s="96">
        <f>(幕後結果!$AK$2+幕後結果!$AK$4*幕後結果_最佳化!$W1650)*12/3</f>
        <v>0.46904127209458329</v>
      </c>
      <c r="AJ649" s="56"/>
      <c r="AK649" s="56"/>
      <c r="AL649" s="56"/>
      <c r="AM649" s="104">
        <v>648</v>
      </c>
      <c r="AN649" s="124">
        <f t="shared" si="131"/>
        <v>1.4144726371506195E-2</v>
      </c>
      <c r="AO649" s="124">
        <f t="shared" si="132"/>
        <v>2.3075867491865805E-2</v>
      </c>
      <c r="AP649" s="124">
        <f t="shared" si="133"/>
        <v>0.14793915589391149</v>
      </c>
      <c r="AQ649" s="124">
        <f t="shared" si="134"/>
        <v>0.13288009296281725</v>
      </c>
      <c r="AR649" s="124">
        <f t="shared" si="135"/>
        <v>0.131520801263809</v>
      </c>
      <c r="AS649" s="124">
        <f t="shared" si="136"/>
        <v>0.16224080623036938</v>
      </c>
      <c r="AT649" s="124">
        <f t="shared" si="137"/>
        <v>8.8035357447221907E-2</v>
      </c>
      <c r="AU649" s="124">
        <f t="shared" si="138"/>
        <v>6.2184749718680141E-4</v>
      </c>
      <c r="AV649" s="124">
        <f t="shared" si="139"/>
        <v>0.18490264710885723</v>
      </c>
      <c r="AW649" s="124">
        <f t="shared" si="140"/>
        <v>0.114638697732455</v>
      </c>
      <c r="AX649" s="124">
        <f t="shared" si="141"/>
        <v>1</v>
      </c>
      <c r="AY649" s="124">
        <f>SUMPRODUCT(AN649:AW649,幕後結果_最佳化!$Z$1005:$AI$1005)</f>
        <v>-0.43781108653587941</v>
      </c>
      <c r="AZ649" s="124">
        <f>(SUMPRODUCT(AN649:AW649,MMULT(AN649:AW649,幕後結果!$AB$9:$AK$18)))*252</f>
        <v>7.9371434448365502E-2</v>
      </c>
      <c r="BA649" s="124">
        <f t="shared" si="142"/>
        <v>0.28172936383764741</v>
      </c>
      <c r="BB649" s="119">
        <f t="shared" si="143"/>
        <v>-1.7062867710619596</v>
      </c>
      <c r="BC649" s="56"/>
      <c r="BD649" s="56"/>
    </row>
    <row r="650" spans="1:56">
      <c r="A650" s="91">
        <v>649</v>
      </c>
      <c r="B650" s="120">
        <v>0.35824746046095668</v>
      </c>
      <c r="C650" s="120">
        <v>1.6729687946418048E-2</v>
      </c>
      <c r="D650" s="120">
        <v>0.44513928690416593</v>
      </c>
      <c r="E650" s="120">
        <v>0.35132781399007174</v>
      </c>
      <c r="F650" s="120">
        <v>0.35474553196234138</v>
      </c>
      <c r="G650" s="120">
        <v>0.2811191062630265</v>
      </c>
      <c r="H650" s="120">
        <v>0.40198087781777425</v>
      </c>
      <c r="I650" s="120">
        <v>0.98857118355776508</v>
      </c>
      <c r="J650" s="120">
        <v>0.4519790810993134</v>
      </c>
      <c r="K650" s="100">
        <v>0.83927631492377675</v>
      </c>
      <c r="L650" s="101"/>
      <c r="M650" s="102">
        <v>649</v>
      </c>
      <c r="N650" s="123">
        <v>-0.3631472085396299</v>
      </c>
      <c r="O650" s="123">
        <v>-2.1265273326304839</v>
      </c>
      <c r="P650" s="123">
        <v>-0.13795172084576968</v>
      </c>
      <c r="Q650" s="123">
        <v>-0.38173811171132466</v>
      </c>
      <c r="R650" s="123">
        <v>-0.37253969381025615</v>
      </c>
      <c r="S650" s="123">
        <v>-0.57952021209316917</v>
      </c>
      <c r="T650" s="123">
        <v>-0.24822315000509276</v>
      </c>
      <c r="U650" s="120">
        <v>2.2758058429177668</v>
      </c>
      <c r="V650" s="120">
        <v>-0.12066275297204378</v>
      </c>
      <c r="W650" s="94">
        <v>0.99148795675605605</v>
      </c>
      <c r="X650" s="56"/>
      <c r="Y650" s="95">
        <v>649</v>
      </c>
      <c r="Z650" s="120">
        <f>(幕後結果!$AB$2+幕後結果!$AB$4*幕後結果_最佳化!$N1651)*12/3</f>
        <v>-0.4991558858277409</v>
      </c>
      <c r="AA650" s="120">
        <f>(幕後結果!$AC$2+幕後結果!$AC$4*幕後結果_最佳化!$O1651)*12/3</f>
        <v>-1.0141083327322933</v>
      </c>
      <c r="AB650" s="120">
        <f>(幕後結果!$AD$2+幕後結果!$AD$4*幕後結果_最佳化!$P1651)*12/3</f>
        <v>-2.220484921103552</v>
      </c>
      <c r="AC650" s="120">
        <f>(幕後結果!$AE$2+幕後結果!$AE$4*幕後結果_最佳化!$Q1651)*12/3</f>
        <v>3.9617062642007261E-2</v>
      </c>
      <c r="AD650" s="120">
        <f>(幕後結果!$AF$2+幕後結果!$AF$4*幕後結果_最佳化!$R1651)*12/3</f>
        <v>-1.0690993776247182</v>
      </c>
      <c r="AE650" s="120">
        <f>(幕後結果!$AG$2+幕後結果!$AG$4*幕後結果_最佳化!$S1651)*12/3</f>
        <v>-1.9552254568520739</v>
      </c>
      <c r="AF650" s="120">
        <f>(幕後結果!$AH$2+幕後結果!$AH$4*幕後結果_最佳化!$T1651)*12/3</f>
        <v>-0.57075808136026818</v>
      </c>
      <c r="AG650" s="120">
        <f>(幕後結果!$AI$2+幕後結果!$AI$4*幕後結果_最佳化!$U1651)*12/3</f>
        <v>0.3487171311805255</v>
      </c>
      <c r="AH650" s="120">
        <f>(幕後結果!$AJ$2+幕後結果!$AJ$4*幕後結果_最佳化!$V1651)*12/3</f>
        <v>-1.6483846062041521</v>
      </c>
      <c r="AI650" s="96">
        <f>(幕後結果!$AK$2+幕後結果!$AK$4*幕後結果_最佳化!$W1651)*12/3</f>
        <v>1.2454363773323587</v>
      </c>
      <c r="AJ650" s="56"/>
      <c r="AK650" s="56"/>
      <c r="AL650" s="56"/>
      <c r="AM650" s="104">
        <v>649</v>
      </c>
      <c r="AN650" s="124">
        <f t="shared" si="131"/>
        <v>0.17483980827346832</v>
      </c>
      <c r="AO650" s="124">
        <f t="shared" si="132"/>
        <v>0.22480766230763552</v>
      </c>
      <c r="AP650" s="124">
        <f t="shared" si="133"/>
        <v>0.1536908473538707</v>
      </c>
      <c r="AQ650" s="124">
        <f t="shared" si="134"/>
        <v>9.8570258212635931E-2</v>
      </c>
      <c r="AR650" s="124">
        <f t="shared" si="135"/>
        <v>9.5211433077820803E-2</v>
      </c>
      <c r="AS650" s="124">
        <f t="shared" si="136"/>
        <v>2.4564673553145754E-2</v>
      </c>
      <c r="AT650" s="124">
        <f t="shared" si="137"/>
        <v>4.3503604508752319E-2</v>
      </c>
      <c r="AU650" s="124">
        <f t="shared" si="138"/>
        <v>7.127444555394602E-2</v>
      </c>
      <c r="AV650" s="124">
        <f t="shared" si="139"/>
        <v>4.1382145160967193E-2</v>
      </c>
      <c r="AW650" s="124">
        <f t="shared" si="140"/>
        <v>7.215512199775756E-2</v>
      </c>
      <c r="AX650" s="124">
        <f t="shared" si="141"/>
        <v>1</v>
      </c>
      <c r="AY650" s="124">
        <f>SUMPRODUCT(AN650:AW650,幕後結果_最佳化!$Z$1005:$AI$1005)</f>
        <v>0.11249503025675406</v>
      </c>
      <c r="AZ650" s="124">
        <f>(SUMPRODUCT(AN650:AW650,MMULT(AN650:AW650,幕後結果!$AB$9:$AK$18)))*252</f>
        <v>9.5519365398827938E-2</v>
      </c>
      <c r="BA650" s="124">
        <f t="shared" si="142"/>
        <v>0.30906207369851763</v>
      </c>
      <c r="BB650" s="119">
        <f t="shared" si="143"/>
        <v>0.22518139939953385</v>
      </c>
      <c r="BC650" s="56"/>
      <c r="BD650" s="56"/>
    </row>
    <row r="651" spans="1:56">
      <c r="A651" s="91">
        <v>650</v>
      </c>
      <c r="B651" s="120">
        <v>0.30094942670116276</v>
      </c>
      <c r="C651" s="120">
        <v>0.30934354465339275</v>
      </c>
      <c r="D651" s="120">
        <v>0.80548738363271633</v>
      </c>
      <c r="E651" s="120">
        <v>0.7789465466181924</v>
      </c>
      <c r="F651" s="120">
        <v>4.1859862717670504E-2</v>
      </c>
      <c r="G651" s="120">
        <v>2.1121865451531052E-2</v>
      </c>
      <c r="H651" s="120">
        <v>0.1243876465595104</v>
      </c>
      <c r="I651" s="120">
        <v>0.44110581374607016</v>
      </c>
      <c r="J651" s="120">
        <v>0.39770149151006517</v>
      </c>
      <c r="K651" s="100">
        <v>0.54490045955903543</v>
      </c>
      <c r="L651" s="101"/>
      <c r="M651" s="102">
        <v>650</v>
      </c>
      <c r="N651" s="123">
        <v>-0.52167181293161258</v>
      </c>
      <c r="O651" s="123">
        <v>-0.49771194261351809</v>
      </c>
      <c r="P651" s="123">
        <v>0.86138645658900082</v>
      </c>
      <c r="Q651" s="123">
        <v>0.76864024580529644</v>
      </c>
      <c r="R651" s="123">
        <v>-1.7294995585453092</v>
      </c>
      <c r="S651" s="123">
        <v>-2.0311110487945405</v>
      </c>
      <c r="T651" s="123">
        <v>-1.1533291906621641</v>
      </c>
      <c r="U651" s="120">
        <v>-0.14816617257032016</v>
      </c>
      <c r="V651" s="120">
        <v>-0.25930103225027684</v>
      </c>
      <c r="W651" s="94">
        <v>0.11278743412983185</v>
      </c>
      <c r="X651" s="56"/>
      <c r="Y651" s="95">
        <v>650</v>
      </c>
      <c r="Z651" s="120">
        <f>(幕後結果!$AB$2+幕後結果!$AB$4*幕後結果_最佳化!$N1652)*12/3</f>
        <v>-0.69597217132691147</v>
      </c>
      <c r="AA651" s="120">
        <f>(幕後結果!$AC$2+幕後結果!$AC$4*幕後結果_最佳化!$O1652)*12/3</f>
        <v>0.56356552541507188</v>
      </c>
      <c r="AB651" s="120">
        <f>(幕後結果!$AD$2+幕後結果!$AD$4*幕後結果_最佳化!$P1652)*12/3</f>
        <v>-0.67343140882901176</v>
      </c>
      <c r="AC651" s="120">
        <f>(幕後結果!$AE$2+幕後結果!$AE$4*幕後結果_最佳化!$Q1652)*12/3</f>
        <v>0.95254366019384251</v>
      </c>
      <c r="AD651" s="120">
        <f>(幕後結果!$AF$2+幕後結果!$AF$4*幕後結果_最佳化!$R1652)*12/3</f>
        <v>-1.5023579783386569</v>
      </c>
      <c r="AE651" s="120">
        <f>(幕後結果!$AG$2+幕後結果!$AG$4*幕後結果_最佳化!$S1652)*12/3</f>
        <v>-3.4856555575511812</v>
      </c>
      <c r="AF651" s="120">
        <f>(幕後結果!$AH$2+幕後結果!$AH$4*幕後結果_最佳化!$T1652)*12/3</f>
        <v>-1.0922574161717211</v>
      </c>
      <c r="AG651" s="120">
        <f>(幕後結果!$AI$2+幕後結果!$AI$4*幕後結果_最佳化!$U1652)*12/3</f>
        <v>-0.58913855197821507</v>
      </c>
      <c r="AH651" s="120">
        <f>(幕後結果!$AJ$2+幕後結果!$AJ$4*幕後結果_最佳化!$V1652)*12/3</f>
        <v>-3.0129250904643659</v>
      </c>
      <c r="AI651" s="96">
        <f>(幕後結果!$AK$2+幕後結果!$AK$4*幕後結果_最佳化!$W1652)*12/3</f>
        <v>0.27607156131939514</v>
      </c>
      <c r="AJ651" s="56"/>
      <c r="AK651" s="56"/>
      <c r="AL651" s="56"/>
      <c r="AM651" s="104">
        <v>650</v>
      </c>
      <c r="AN651" s="124">
        <f t="shared" si="131"/>
        <v>7.4578386261594298E-2</v>
      </c>
      <c r="AO651" s="124">
        <f t="shared" si="132"/>
        <v>0.15691548041189779</v>
      </c>
      <c r="AP651" s="124">
        <f t="shared" si="133"/>
        <v>0.12512592639828243</v>
      </c>
      <c r="AQ651" s="124">
        <f t="shared" si="134"/>
        <v>8.250275080978263E-2</v>
      </c>
      <c r="AR651" s="124">
        <f t="shared" si="135"/>
        <v>8.232114530105665E-2</v>
      </c>
      <c r="AS651" s="124">
        <f t="shared" si="136"/>
        <v>7.7557885104426336E-2</v>
      </c>
      <c r="AT651" s="124">
        <f t="shared" si="137"/>
        <v>7.1988022355295E-2</v>
      </c>
      <c r="AU651" s="124">
        <f t="shared" si="138"/>
        <v>0.13551310943885009</v>
      </c>
      <c r="AV651" s="124">
        <f t="shared" si="139"/>
        <v>8.3392414267230611E-2</v>
      </c>
      <c r="AW651" s="124">
        <f t="shared" si="140"/>
        <v>0.11010487965158419</v>
      </c>
      <c r="AX651" s="124">
        <f t="shared" si="141"/>
        <v>1</v>
      </c>
      <c r="AY651" s="124">
        <f>SUMPRODUCT(AN651:AW651,幕後結果_最佳化!$Z$1005:$AI$1005)</f>
        <v>-4.5059362114095947E-2</v>
      </c>
      <c r="AZ651" s="124">
        <f>(SUMPRODUCT(AN651:AW651,MMULT(AN651:AW651,幕後結果!$AB$9:$AK$18)))*252</f>
        <v>6.6591963865944334E-2</v>
      </c>
      <c r="BA651" s="124">
        <f t="shared" si="142"/>
        <v>0.25805418784810358</v>
      </c>
      <c r="BB651" s="119">
        <f t="shared" si="143"/>
        <v>-0.34085616996795559</v>
      </c>
      <c r="BC651" s="56"/>
      <c r="BD651" s="56"/>
    </row>
    <row r="652" spans="1:56">
      <c r="A652" s="91">
        <v>651</v>
      </c>
      <c r="B652" s="120">
        <v>0.23507129870466348</v>
      </c>
      <c r="C652" s="120">
        <v>0.82529475524409612</v>
      </c>
      <c r="D652" s="120">
        <v>0.10240571999489334</v>
      </c>
      <c r="E652" s="120">
        <v>0.37299263206748967</v>
      </c>
      <c r="F652" s="120">
        <v>0.44390416580463965</v>
      </c>
      <c r="G652" s="120">
        <v>0.77152730097874911</v>
      </c>
      <c r="H652" s="120">
        <v>0.81462618584127933</v>
      </c>
      <c r="I652" s="120">
        <v>0.69963511797136935</v>
      </c>
      <c r="J652" s="120">
        <v>0.35463801257283523</v>
      </c>
      <c r="K652" s="100">
        <v>6.5437147690784236E-2</v>
      </c>
      <c r="L652" s="101"/>
      <c r="M652" s="102">
        <v>651</v>
      </c>
      <c r="N652" s="123">
        <v>-0.72224705575296178</v>
      </c>
      <c r="O652" s="123">
        <v>0.93573336091894099</v>
      </c>
      <c r="P652" s="123">
        <v>-1.2679622273422646</v>
      </c>
      <c r="Q652" s="123">
        <v>-0.32393761676931759</v>
      </c>
      <c r="R652" s="123">
        <v>-0.1410779894416106</v>
      </c>
      <c r="S652" s="123">
        <v>0.74388607891078107</v>
      </c>
      <c r="T652" s="123">
        <v>0.89507381897076999</v>
      </c>
      <c r="U652" s="120">
        <v>0.52335136263866611</v>
      </c>
      <c r="V652" s="120">
        <v>-0.37282858683680092</v>
      </c>
      <c r="W652" s="94">
        <v>-1.5106631509197137</v>
      </c>
      <c r="X652" s="56"/>
      <c r="Y652" s="95">
        <v>651</v>
      </c>
      <c r="Z652" s="120">
        <f>(幕後結果!$AB$2+幕後結果!$AB$4*幕後結果_最佳化!$N1653)*12/3</f>
        <v>-0.94499644365739999</v>
      </c>
      <c r="AA652" s="120">
        <f>(幕後結果!$AC$2+幕後結果!$AC$4*幕後結果_最佳化!$O1653)*12/3</f>
        <v>1.9117606959375673</v>
      </c>
      <c r="AB652" s="120">
        <f>(幕後結果!$AD$2+幕後結果!$AD$4*幕後結果_最佳化!$P1653)*12/3</f>
        <v>-2.5254878759495138</v>
      </c>
      <c r="AC652" s="120">
        <f>(幕後結果!$AE$2+幕後結果!$AE$4*幕後結果_最佳化!$Q1653)*12/3</f>
        <v>-5.8104317941872208E-3</v>
      </c>
      <c r="AD652" s="120">
        <f>(幕後結果!$AF$2+幕後結果!$AF$4*幕後結果_最佳化!$R1653)*12/3</f>
        <v>-0.59653906142222646</v>
      </c>
      <c r="AE652" s="120">
        <f>(幕後結果!$AG$2+幕後結果!$AG$4*幕後結果_最佳化!$S1653)*12/3</f>
        <v>-0.43796586294441214</v>
      </c>
      <c r="AF652" s="120">
        <f>(幕後結果!$AH$2+幕後結果!$AH$4*幕後結果_最佳化!$T1653)*12/3</f>
        <v>1.1319552235088992</v>
      </c>
      <c r="AG652" s="120">
        <f>(幕後結果!$AI$2+幕後結果!$AI$4*幕後結果_最佳化!$U1653)*12/3</f>
        <v>-9.3137337315354896E-2</v>
      </c>
      <c r="AH652" s="120">
        <f>(幕後結果!$AJ$2+幕後結果!$AJ$4*幕後結果_最佳化!$V1653)*12/3</f>
        <v>-2.7854043143117484</v>
      </c>
      <c r="AI652" s="96">
        <f>(幕後結果!$AK$2+幕後結果!$AK$4*幕後結果_最佳化!$W1653)*12/3</f>
        <v>0.10118583682000115</v>
      </c>
      <c r="AJ652" s="56"/>
      <c r="AK652" s="56"/>
      <c r="AL652" s="56"/>
      <c r="AM652" s="104">
        <v>651</v>
      </c>
      <c r="AN652" s="124">
        <f t="shared" si="131"/>
        <v>8.0871332850877789E-2</v>
      </c>
      <c r="AO652" s="124">
        <f t="shared" si="132"/>
        <v>5.3351903539538221E-3</v>
      </c>
      <c r="AP652" s="124">
        <f t="shared" si="133"/>
        <v>4.0810779100190854E-2</v>
      </c>
      <c r="AQ652" s="124">
        <f t="shared" si="134"/>
        <v>9.2561268880796271E-2</v>
      </c>
      <c r="AR652" s="124">
        <f t="shared" si="135"/>
        <v>0.18907645790712851</v>
      </c>
      <c r="AS652" s="124">
        <f t="shared" si="136"/>
        <v>0.20414467091596999</v>
      </c>
      <c r="AT652" s="124">
        <f t="shared" si="137"/>
        <v>0.20053997670372681</v>
      </c>
      <c r="AU652" s="124">
        <f t="shared" si="138"/>
        <v>2.2965359400931064E-2</v>
      </c>
      <c r="AV652" s="124">
        <f t="shared" si="139"/>
        <v>6.5695339281331908E-2</v>
      </c>
      <c r="AW652" s="124">
        <f t="shared" si="140"/>
        <v>9.7999624605093122E-2</v>
      </c>
      <c r="AX652" s="124">
        <f t="shared" si="141"/>
        <v>1</v>
      </c>
      <c r="AY652" s="124">
        <f>SUMPRODUCT(AN652:AW652,幕後結果_最佳化!$Z$1005:$AI$1005)</f>
        <v>-0.2338792093879884</v>
      </c>
      <c r="AZ652" s="124">
        <f>(SUMPRODUCT(AN652:AW652,MMULT(AN652:AW652,幕後結果!$AB$9:$AK$18)))*252</f>
        <v>6.1814671295802398E-2</v>
      </c>
      <c r="BA652" s="124">
        <f t="shared" si="142"/>
        <v>0.24862556444541739</v>
      </c>
      <c r="BB652" s="119">
        <f t="shared" si="143"/>
        <v>-1.1132371283112834</v>
      </c>
      <c r="BC652" s="56"/>
      <c r="BD652" s="56"/>
    </row>
    <row r="653" spans="1:56">
      <c r="A653" s="91">
        <v>652</v>
      </c>
      <c r="B653" s="120">
        <v>7.6994030889448783E-2</v>
      </c>
      <c r="C653" s="120">
        <v>0.30850444181822256</v>
      </c>
      <c r="D653" s="120">
        <v>0.91879223630578122</v>
      </c>
      <c r="E653" s="120">
        <v>0.98903488291713315</v>
      </c>
      <c r="F653" s="120">
        <v>0.32215018310935539</v>
      </c>
      <c r="G653" s="120">
        <v>0.82424588573247082</v>
      </c>
      <c r="H653" s="120">
        <v>0.37148643593723807</v>
      </c>
      <c r="I653" s="120">
        <v>0.58252624749770798</v>
      </c>
      <c r="J653" s="120">
        <v>0.967963448182104</v>
      </c>
      <c r="K653" s="100">
        <v>0.85689402201191101</v>
      </c>
      <c r="L653" s="101"/>
      <c r="M653" s="102">
        <v>652</v>
      </c>
      <c r="N653" s="123">
        <v>-1.4255853697751035</v>
      </c>
      <c r="O653" s="123">
        <v>-0.50009401006905185</v>
      </c>
      <c r="P653" s="123">
        <v>1.3969934946148665</v>
      </c>
      <c r="Q653" s="123">
        <v>2.2915740528698891</v>
      </c>
      <c r="R653" s="123">
        <v>-0.46169456911519863</v>
      </c>
      <c r="S653" s="123">
        <v>0.93166780723873643</v>
      </c>
      <c r="T653" s="123">
        <v>-0.32791904702620228</v>
      </c>
      <c r="U653" s="120">
        <v>0.20836048831823176</v>
      </c>
      <c r="V653" s="120">
        <v>1.8516708408706264</v>
      </c>
      <c r="W653" s="94">
        <v>1.0664684000559346</v>
      </c>
      <c r="X653" s="56"/>
      <c r="Y653" s="95">
        <v>652</v>
      </c>
      <c r="Z653" s="120">
        <f>(幕後結果!$AB$2+幕後結果!$AB$4*幕後結果_最佳化!$N1654)*12/3</f>
        <v>-1.8182264065772002</v>
      </c>
      <c r="AA653" s="120">
        <f>(幕後結果!$AC$2+幕後結果!$AC$4*幕後結果_最佳化!$O1654)*12/3</f>
        <v>-3.4587802727114259E-2</v>
      </c>
      <c r="AB653" s="120">
        <f>(幕後結果!$AD$2+幕後結果!$AD$4*幕後結果_最佳化!$P1654)*12/3</f>
        <v>-1.0947463703641576</v>
      </c>
      <c r="AC653" s="120">
        <f>(幕後結果!$AE$2+幕後結果!$AE$4*幕後結果_最佳化!$Q1654)*12/3</f>
        <v>1.991144875907275</v>
      </c>
      <c r="AD653" s="120">
        <f>(幕後結果!$AF$2+幕後結果!$AF$4*幕後結果_最佳化!$R1654)*12/3</f>
        <v>-0.52846516707583768</v>
      </c>
      <c r="AE653" s="120">
        <f>(幕後結果!$AG$2+幕後結果!$AG$4*幕後結果_最佳化!$S1654)*12/3</f>
        <v>-0.54364425426262686</v>
      </c>
      <c r="AF653" s="120">
        <f>(幕後結果!$AH$2+幕後結果!$AH$4*幕後結果_最佳化!$T1654)*12/3</f>
        <v>0.58142337594285554</v>
      </c>
      <c r="AG653" s="120">
        <f>(幕後結果!$AI$2+幕後結果!$AI$4*幕後結果_最佳化!$U1654)*12/3</f>
        <v>2.7589229954655237E-2</v>
      </c>
      <c r="AH653" s="120">
        <f>(幕後結果!$AJ$2+幕後結果!$AJ$4*幕後結果_最佳化!$V1654)*12/3</f>
        <v>1.0841074176279313</v>
      </c>
      <c r="AI653" s="96">
        <f>(幕後結果!$AK$2+幕後結果!$AK$4*幕後結果_最佳化!$W1654)*12/3</f>
        <v>1.1938429396825718</v>
      </c>
      <c r="AJ653" s="56"/>
      <c r="AK653" s="56"/>
      <c r="AL653" s="56"/>
      <c r="AM653" s="104">
        <v>652</v>
      </c>
      <c r="AN653" s="124">
        <f t="shared" si="131"/>
        <v>4.3132443795967985E-2</v>
      </c>
      <c r="AO653" s="124">
        <f t="shared" si="132"/>
        <v>0.23363944621474952</v>
      </c>
      <c r="AP653" s="124">
        <f t="shared" si="133"/>
        <v>0.11297098171899253</v>
      </c>
      <c r="AQ653" s="124">
        <f t="shared" si="134"/>
        <v>4.1075866867920023E-2</v>
      </c>
      <c r="AR653" s="124">
        <f t="shared" si="135"/>
        <v>0.24673288613670127</v>
      </c>
      <c r="AS653" s="124">
        <f t="shared" si="136"/>
        <v>0.17131604216057336</v>
      </c>
      <c r="AT653" s="124">
        <f t="shared" si="137"/>
        <v>2.8653082796032271E-2</v>
      </c>
      <c r="AU653" s="124">
        <f t="shared" si="138"/>
        <v>0.10466548011245567</v>
      </c>
      <c r="AV653" s="124">
        <f t="shared" si="139"/>
        <v>5.9434972143156493E-3</v>
      </c>
      <c r="AW653" s="124">
        <f t="shared" si="140"/>
        <v>1.1870272982291765E-2</v>
      </c>
      <c r="AX653" s="124">
        <f t="shared" si="141"/>
        <v>1</v>
      </c>
      <c r="AY653" s="124">
        <f>SUMPRODUCT(AN653:AW653,幕後結果_最佳化!$Z$1005:$AI$1005)</f>
        <v>-5.2129112371911278E-2</v>
      </c>
      <c r="AZ653" s="124">
        <f>(SUMPRODUCT(AN653:AW653,MMULT(AN653:AW653,幕後結果!$AB$9:$AK$18)))*252</f>
        <v>7.4748289909454924E-2</v>
      </c>
      <c r="BA653" s="124">
        <f t="shared" si="142"/>
        <v>0.27340133487138452</v>
      </c>
      <c r="BB653" s="119">
        <f t="shared" si="143"/>
        <v>-0.34758101095817828</v>
      </c>
      <c r="BC653" s="56"/>
      <c r="BD653" s="56"/>
    </row>
    <row r="654" spans="1:56">
      <c r="A654" s="91">
        <v>653</v>
      </c>
      <c r="B654" s="120">
        <v>0.56055242430830643</v>
      </c>
      <c r="C654" s="120">
        <v>0.19445367790985446</v>
      </c>
      <c r="D654" s="120">
        <v>9.1770767043502621E-2</v>
      </c>
      <c r="E654" s="120">
        <v>0.50088082983945115</v>
      </c>
      <c r="F654" s="120">
        <v>0.67002093978832433</v>
      </c>
      <c r="G654" s="120">
        <v>0.84069658186645824</v>
      </c>
      <c r="H654" s="120">
        <v>0.59762754373246185</v>
      </c>
      <c r="I654" s="120">
        <v>0.45170721689388804</v>
      </c>
      <c r="J654" s="120">
        <v>0.20792302631149462</v>
      </c>
      <c r="K654" s="100">
        <v>0.34505917170011058</v>
      </c>
      <c r="L654" s="101"/>
      <c r="M654" s="102">
        <v>653</v>
      </c>
      <c r="N654" s="123">
        <v>0.15236995678943219</v>
      </c>
      <c r="O654" s="123">
        <v>-0.86160057257880507</v>
      </c>
      <c r="P654" s="123">
        <v>-1.3299293986448819</v>
      </c>
      <c r="Q654" s="123">
        <v>2.2079147745950305E-3</v>
      </c>
      <c r="R654" s="123">
        <v>0.43997098737367529</v>
      </c>
      <c r="S654" s="123">
        <v>0.99732488958302556</v>
      </c>
      <c r="T654" s="123">
        <v>0.24721102604858478</v>
      </c>
      <c r="U654" s="120">
        <v>-0.12134922293748605</v>
      </c>
      <c r="V654" s="120">
        <v>-0.81364901023649649</v>
      </c>
      <c r="W654" s="94">
        <v>-0.39869446953215848</v>
      </c>
      <c r="X654" s="56"/>
      <c r="Y654" s="95">
        <v>653</v>
      </c>
      <c r="Z654" s="120">
        <f>(幕後結果!$AB$2+幕後結果!$AB$4*幕後結果_最佳化!$N1655)*12/3</f>
        <v>0.14088465538845343</v>
      </c>
      <c r="AA654" s="120">
        <f>(幕後結果!$AC$2+幕後結果!$AC$4*幕後結果_最佳化!$O1655)*12/3</f>
        <v>0.63196704141722326</v>
      </c>
      <c r="AB654" s="120">
        <f>(幕後結果!$AD$2+幕後結果!$AD$4*幕後結果_最佳化!$P1655)*12/3</f>
        <v>-2.3848931860629801</v>
      </c>
      <c r="AC654" s="120">
        <f>(幕後結果!$AE$2+幕後結果!$AE$4*幕後結果_最佳化!$Q1655)*12/3</f>
        <v>0.55640257352192379</v>
      </c>
      <c r="AD654" s="120">
        <f>(幕後結果!$AF$2+幕後結果!$AF$4*幕後結果_最佳化!$R1655)*12/3</f>
        <v>-0.29902775581248076</v>
      </c>
      <c r="AE654" s="120">
        <f>(幕後結果!$AG$2+幕後結果!$AG$4*幕後結果_最佳化!$S1655)*12/3</f>
        <v>4.5052311027384828E-3</v>
      </c>
      <c r="AF654" s="120">
        <f>(幕後結果!$AH$2+幕後結果!$AH$4*幕後結果_最佳化!$T1655)*12/3</f>
        <v>0.67548453398226149</v>
      </c>
      <c r="AG654" s="120">
        <f>(幕後結果!$AI$2+幕後結果!$AI$4*幕後結果_最佳化!$U1655)*12/3</f>
        <v>-0.30835947198176256</v>
      </c>
      <c r="AH654" s="120">
        <f>(幕後結果!$AJ$2+幕後結果!$AJ$4*幕後結果_最佳化!$V1655)*12/3</f>
        <v>-2.5455469876343613</v>
      </c>
      <c r="AI654" s="96">
        <f>(幕後結果!$AK$2+幕後結果!$AK$4*幕後結果_最佳化!$W1655)*12/3</f>
        <v>0.29243789376380502</v>
      </c>
      <c r="AJ654" s="56"/>
      <c r="AK654" s="56"/>
      <c r="AL654" s="56"/>
      <c r="AM654" s="104">
        <v>653</v>
      </c>
      <c r="AN654" s="124">
        <f t="shared" si="131"/>
        <v>3.1222880454609525E-2</v>
      </c>
      <c r="AO654" s="124">
        <f t="shared" si="132"/>
        <v>6.9401095058407511E-2</v>
      </c>
      <c r="AP654" s="124">
        <f t="shared" si="133"/>
        <v>5.879529399745087E-2</v>
      </c>
      <c r="AQ654" s="124">
        <f t="shared" si="134"/>
        <v>0.21243050896974044</v>
      </c>
      <c r="AR654" s="124">
        <f t="shared" si="135"/>
        <v>0.14220587918367167</v>
      </c>
      <c r="AS654" s="124">
        <f t="shared" si="136"/>
        <v>0.21213792216242144</v>
      </c>
      <c r="AT654" s="124">
        <f t="shared" si="137"/>
        <v>8.4291472073482449E-2</v>
      </c>
      <c r="AU654" s="124">
        <f t="shared" si="138"/>
        <v>3.5943518536073304E-2</v>
      </c>
      <c r="AV654" s="124">
        <f t="shared" si="139"/>
        <v>6.0034719495804861E-3</v>
      </c>
      <c r="AW654" s="124">
        <f t="shared" si="140"/>
        <v>0.14756795761456218</v>
      </c>
      <c r="AX654" s="124">
        <f t="shared" si="141"/>
        <v>0.99999999999999989</v>
      </c>
      <c r="AY654" s="124">
        <f>SUMPRODUCT(AN654:AW654,幕後結果_最佳化!$Z$1005:$AI$1005)</f>
        <v>-1.0584408991341818E-2</v>
      </c>
      <c r="AZ654" s="124">
        <f>(SUMPRODUCT(AN654:AW654,MMULT(AN654:AW654,幕後結果!$AB$9:$AK$18)))*252</f>
        <v>5.5091404454702314E-2</v>
      </c>
      <c r="BA654" s="124">
        <f t="shared" si="142"/>
        <v>0.23471558204495566</v>
      </c>
      <c r="BB654" s="119">
        <f t="shared" si="143"/>
        <v>-0.22786901715412239</v>
      </c>
      <c r="BC654" s="56"/>
      <c r="BD654" s="56"/>
    </row>
    <row r="655" spans="1:56">
      <c r="A655" s="91">
        <v>654</v>
      </c>
      <c r="B655" s="120">
        <v>0.72285938029704111</v>
      </c>
      <c r="C655" s="120">
        <v>0.60569500761526762</v>
      </c>
      <c r="D655" s="120">
        <v>0.7125378402678777</v>
      </c>
      <c r="E655" s="120">
        <v>0.30682611074573729</v>
      </c>
      <c r="F655" s="120">
        <v>0.18031748432397854</v>
      </c>
      <c r="G655" s="120">
        <v>0.3779385932927497</v>
      </c>
      <c r="H655" s="120">
        <v>0.48005098044380756</v>
      </c>
      <c r="I655" s="120">
        <v>0.27053846693302885</v>
      </c>
      <c r="J655" s="120">
        <v>0.28789776704710746</v>
      </c>
      <c r="K655" s="100">
        <v>0.14646969005928923</v>
      </c>
      <c r="L655" s="101"/>
      <c r="M655" s="102">
        <v>654</v>
      </c>
      <c r="N655" s="123">
        <v>0.59135700873801589</v>
      </c>
      <c r="O655" s="123">
        <v>0.26811605922922271</v>
      </c>
      <c r="P655" s="123">
        <v>0.56081403267665975</v>
      </c>
      <c r="Q655" s="123">
        <v>-0.50486704555926476</v>
      </c>
      <c r="R655" s="123">
        <v>-0.91415583212928631</v>
      </c>
      <c r="S655" s="123">
        <v>-0.31089928692319985</v>
      </c>
      <c r="T655" s="123">
        <v>-5.0025634032809289E-2</v>
      </c>
      <c r="U655" s="120">
        <v>-0.61118527001145073</v>
      </c>
      <c r="V655" s="120">
        <v>-0.55953663788119579</v>
      </c>
      <c r="W655" s="94">
        <v>-1.0516952737091487</v>
      </c>
      <c r="X655" s="56"/>
      <c r="Y655" s="95">
        <v>654</v>
      </c>
      <c r="Z655" s="120">
        <f>(幕後結果!$AB$2+幕後結果!$AB$4*幕後結果_最佳化!$N1656)*12/3</f>
        <v>0.6859092039633321</v>
      </c>
      <c r="AA655" s="120">
        <f>(幕後結果!$AC$2+幕後結果!$AC$4*幕後結果_最佳化!$O1656)*12/3</f>
        <v>2.0879708528519165</v>
      </c>
      <c r="AB655" s="120">
        <f>(幕後結果!$AD$2+幕後結果!$AD$4*幕後結果_最佳化!$P1656)*12/3</f>
        <v>0.53635699207928456</v>
      </c>
      <c r="AC655" s="120">
        <f>(幕後結果!$AE$2+幕後結果!$AE$4*幕後結果_最佳化!$Q1656)*12/3</f>
        <v>0.18175486949153863</v>
      </c>
      <c r="AD655" s="120">
        <f>(幕後結果!$AF$2+幕後結果!$AF$4*幕後結果_最佳化!$R1656)*12/3</f>
        <v>-1.0533966221371225</v>
      </c>
      <c r="AE655" s="120">
        <f>(幕後結果!$AG$2+幕後結果!$AG$4*幕後結果_最佳化!$S1656)*12/3</f>
        <v>-0.95584502032456464</v>
      </c>
      <c r="AF655" s="120">
        <f>(幕後結果!$AH$2+幕後結果!$AH$4*幕後結果_最佳化!$T1656)*12/3</f>
        <v>0.37388253269964089</v>
      </c>
      <c r="AG655" s="120">
        <f>(幕後結果!$AI$2+幕後結果!$AI$4*幕後結果_最佳化!$U1656)*12/3</f>
        <v>-0.70432605782704127</v>
      </c>
      <c r="AH655" s="120">
        <f>(幕後結果!$AJ$2+幕後結果!$AJ$4*幕後結果_最佳化!$V1656)*12/3</f>
        <v>-2.523690841060902</v>
      </c>
      <c r="AI655" s="96">
        <f>(幕後結果!$AK$2+幕後結果!$AK$4*幕後結果_最佳化!$W1656)*12/3</f>
        <v>-7.3888606367296439E-2</v>
      </c>
      <c r="AJ655" s="56"/>
      <c r="AK655" s="56"/>
      <c r="AL655" s="56"/>
      <c r="AM655" s="104">
        <v>654</v>
      </c>
      <c r="AN655" s="124">
        <f t="shared" si="131"/>
        <v>3.3278822109312295E-2</v>
      </c>
      <c r="AO655" s="124">
        <f t="shared" si="132"/>
        <v>0.13777491826969598</v>
      </c>
      <c r="AP655" s="124">
        <f t="shared" si="133"/>
        <v>9.9467556503638564E-3</v>
      </c>
      <c r="AQ655" s="124">
        <f t="shared" si="134"/>
        <v>5.4617116240482592E-2</v>
      </c>
      <c r="AR655" s="124">
        <f t="shared" si="135"/>
        <v>0.13616866973859626</v>
      </c>
      <c r="AS655" s="124">
        <f t="shared" si="136"/>
        <v>2.3792115131040032E-2</v>
      </c>
      <c r="AT655" s="124">
        <f t="shared" si="137"/>
        <v>0.27434263592723257</v>
      </c>
      <c r="AU655" s="124">
        <f t="shared" si="138"/>
        <v>7.506318182837661E-2</v>
      </c>
      <c r="AV655" s="124">
        <f t="shared" si="139"/>
        <v>0.12591249100800053</v>
      </c>
      <c r="AW655" s="124">
        <f t="shared" si="140"/>
        <v>0.12910329409689941</v>
      </c>
      <c r="AX655" s="124">
        <f t="shared" si="141"/>
        <v>1</v>
      </c>
      <c r="AY655" s="124">
        <f>SUMPRODUCT(AN655:AW655,幕後結果_最佳化!$Z$1005:$AI$1005)</f>
        <v>8.4484181161517291E-2</v>
      </c>
      <c r="AZ655" s="124">
        <f>(SUMPRODUCT(AN655:AW655,MMULT(AN655:AW655,幕後結果!$AB$9:$AK$18)))*252</f>
        <v>5.8627711731197914E-2</v>
      </c>
      <c r="BA655" s="124">
        <f t="shared" si="142"/>
        <v>0.24213160002609721</v>
      </c>
      <c r="BB655" s="119">
        <f t="shared" si="143"/>
        <v>0.17174206570738929</v>
      </c>
      <c r="BC655" s="56"/>
      <c r="BD655" s="56"/>
    </row>
    <row r="656" spans="1:56">
      <c r="A656" s="91">
        <v>655</v>
      </c>
      <c r="B656" s="120">
        <v>0.73021056151409436</v>
      </c>
      <c r="C656" s="120">
        <v>0.66769287122209642</v>
      </c>
      <c r="D656" s="120">
        <v>0.29793016808794359</v>
      </c>
      <c r="E656" s="120">
        <v>9.6653277343086375E-2</v>
      </c>
      <c r="F656" s="120">
        <v>0.81505718341015831</v>
      </c>
      <c r="G656" s="120">
        <v>0.63475264953872945</v>
      </c>
      <c r="H656" s="120">
        <v>1.281123176754595E-2</v>
      </c>
      <c r="I656" s="120">
        <v>0.1807407875792264</v>
      </c>
      <c r="J656" s="120">
        <v>0.38976713042663902</v>
      </c>
      <c r="K656" s="100">
        <v>0.68292191599384089</v>
      </c>
      <c r="L656" s="101"/>
      <c r="M656" s="102">
        <v>655</v>
      </c>
      <c r="N656" s="123">
        <v>0.61344993485004251</v>
      </c>
      <c r="O656" s="123">
        <v>0.4335513664622011</v>
      </c>
      <c r="P656" s="123">
        <v>-0.53036291065026409</v>
      </c>
      <c r="Q656" s="123">
        <v>-1.3008594895611596</v>
      </c>
      <c r="R656" s="123">
        <v>0.89668761123502694</v>
      </c>
      <c r="S656" s="123">
        <v>0.34446754321805068</v>
      </c>
      <c r="T656" s="123">
        <v>-2.231886527556517</v>
      </c>
      <c r="U656" s="120">
        <v>-0.91254560237047999</v>
      </c>
      <c r="V656" s="120">
        <v>-0.27992602392311411</v>
      </c>
      <c r="W656" s="94">
        <v>0.47588519806324209</v>
      </c>
      <c r="X656" s="56"/>
      <c r="Y656" s="95">
        <v>655</v>
      </c>
      <c r="Z656" s="120">
        <f>(幕後結果!$AB$2+幕後結果!$AB$4*幕後結果_最佳化!$N1657)*12/3</f>
        <v>0.71333868514610677</v>
      </c>
      <c r="AA656" s="120">
        <f>(幕後結果!$AC$2+幕後結果!$AC$4*幕後結果_最佳化!$O1657)*12/3</f>
        <v>2.2733822266002752</v>
      </c>
      <c r="AB656" s="120">
        <f>(幕後結果!$AD$2+幕後結果!$AD$4*幕後結果_最佳化!$P1657)*12/3</f>
        <v>-0.51264928766026241</v>
      </c>
      <c r="AC656" s="120">
        <f>(幕後結果!$AE$2+幕後結果!$AE$4*幕後結果_最佳化!$Q1657)*12/3</f>
        <v>-0.47342912568372553</v>
      </c>
      <c r="AD656" s="120">
        <f>(幕後結果!$AF$2+幕後結果!$AF$4*幕後結果_最佳化!$R1657)*12/3</f>
        <v>-8.2108228897395052E-2</v>
      </c>
      <c r="AE656" s="120">
        <f>(幕後結果!$AG$2+幕後結果!$AG$4*幕後結果_最佳化!$S1657)*12/3</f>
        <v>1.239607110109886E-2</v>
      </c>
      <c r="AF656" s="120">
        <f>(幕後結果!$AH$2+幕後結果!$AH$4*幕後結果_最佳化!$T1657)*12/3</f>
        <v>-1.4537813760375977</v>
      </c>
      <c r="AG656" s="120">
        <f>(幕後結果!$AI$2+幕後結果!$AI$4*幕後結果_最佳化!$U1657)*12/3</f>
        <v>-0.58932055770442937</v>
      </c>
      <c r="AH656" s="120">
        <f>(幕後結果!$AJ$2+幕後結果!$AJ$4*幕後結果_最佳化!$V1657)*12/3</f>
        <v>-1.9975176377211845</v>
      </c>
      <c r="AI656" s="96">
        <f>(幕後結果!$AK$2+幕後結果!$AK$4*幕後結果_最佳化!$W1657)*12/3</f>
        <v>0.52508645256997655</v>
      </c>
      <c r="AJ656" s="56"/>
      <c r="AK656" s="56"/>
      <c r="AL656" s="56"/>
      <c r="AM656" s="104">
        <v>655</v>
      </c>
      <c r="AN656" s="124">
        <f t="shared" si="131"/>
        <v>0.12357401727111757</v>
      </c>
      <c r="AO656" s="124">
        <f t="shared" si="132"/>
        <v>9.6184687547181874E-2</v>
      </c>
      <c r="AP656" s="124">
        <f t="shared" si="133"/>
        <v>0.19543489121642696</v>
      </c>
      <c r="AQ656" s="124">
        <f t="shared" si="134"/>
        <v>4.5801439783658776E-2</v>
      </c>
      <c r="AR656" s="124">
        <f t="shared" si="135"/>
        <v>0.15555220823876897</v>
      </c>
      <c r="AS656" s="124">
        <f t="shared" si="136"/>
        <v>2.0645249608328087E-2</v>
      </c>
      <c r="AT656" s="124">
        <f t="shared" si="137"/>
        <v>9.0516078858330087E-2</v>
      </c>
      <c r="AU656" s="124">
        <f t="shared" si="138"/>
        <v>3.1030648170421865E-2</v>
      </c>
      <c r="AV656" s="124">
        <f t="shared" si="139"/>
        <v>0.12149117752586852</v>
      </c>
      <c r="AW656" s="124">
        <f t="shared" si="140"/>
        <v>0.11976960177989729</v>
      </c>
      <c r="AX656" s="124">
        <f t="shared" si="141"/>
        <v>1</v>
      </c>
      <c r="AY656" s="124">
        <f>SUMPRODUCT(AN656:AW656,幕後結果_最佳化!$Z$1005:$AI$1005)</f>
        <v>-0.21087107522728474</v>
      </c>
      <c r="AZ656" s="124">
        <f>(SUMPRODUCT(AN656:AW656,MMULT(AN656:AW656,幕後結果!$AB$9:$AK$18)))*252</f>
        <v>8.7491212537894103E-2</v>
      </c>
      <c r="BA656" s="124">
        <f t="shared" si="142"/>
        <v>0.29578913526006007</v>
      </c>
      <c r="BB656" s="119">
        <f t="shared" si="143"/>
        <v>-0.85794589785783471</v>
      </c>
      <c r="BC656" s="56"/>
      <c r="BD656" s="56"/>
    </row>
    <row r="657" spans="1:56">
      <c r="A657" s="91">
        <v>656</v>
      </c>
      <c r="B657" s="120">
        <v>0.58858071456860128</v>
      </c>
      <c r="C657" s="120">
        <v>0.8398466751229301</v>
      </c>
      <c r="D657" s="120">
        <v>0.87898490757844772</v>
      </c>
      <c r="E657" s="120">
        <v>0.93418533642480028</v>
      </c>
      <c r="F657" s="120">
        <v>0.93694084261981359</v>
      </c>
      <c r="G657" s="120">
        <v>0.82038625927816589</v>
      </c>
      <c r="H657" s="120">
        <v>0.65894999508638796</v>
      </c>
      <c r="I657" s="120">
        <v>0.996879961119016</v>
      </c>
      <c r="J657" s="120">
        <v>0.12293521809581698</v>
      </c>
      <c r="K657" s="100">
        <v>1.9483115186984978E-2</v>
      </c>
      <c r="L657" s="101"/>
      <c r="M657" s="102">
        <v>656</v>
      </c>
      <c r="N657" s="123">
        <v>0.22389555971992442</v>
      </c>
      <c r="O657" s="123">
        <v>0.99382792238234197</v>
      </c>
      <c r="P657" s="123">
        <v>1.1699274035933591</v>
      </c>
      <c r="Q657" s="123">
        <v>1.5077078046110082</v>
      </c>
      <c r="R657" s="123">
        <v>1.5295897233930271</v>
      </c>
      <c r="S657" s="123">
        <v>0.91683810558976298</v>
      </c>
      <c r="T657" s="123">
        <v>0.40959916462876689</v>
      </c>
      <c r="U657" s="120">
        <v>2.7348918334927768</v>
      </c>
      <c r="V657" s="120">
        <v>-1.1604382129955213</v>
      </c>
      <c r="W657" s="94">
        <v>-2.0645433264166195</v>
      </c>
      <c r="X657" s="56"/>
      <c r="Y657" s="95">
        <v>656</v>
      </c>
      <c r="Z657" s="120">
        <f>(幕後結果!$AB$2+幕後結果!$AB$4*幕後結果_最佳化!$N1658)*12/3</f>
        <v>0.22968729609436533</v>
      </c>
      <c r="AA657" s="120">
        <f>(幕後結果!$AC$2+幕後結果!$AC$4*幕後結果_最佳化!$O1658)*12/3</f>
        <v>2.5952802030626572</v>
      </c>
      <c r="AB657" s="120">
        <f>(幕後結果!$AD$2+幕後結果!$AD$4*幕後結果_最佳化!$P1658)*12/3</f>
        <v>1.0750341757876367</v>
      </c>
      <c r="AC657" s="120">
        <f>(幕後結果!$AE$2+幕後結果!$AE$4*幕後結果_最佳化!$Q1658)*12/3</f>
        <v>1.8011844831939179</v>
      </c>
      <c r="AD657" s="120">
        <f>(幕後結果!$AF$2+幕後結果!$AF$4*幕後結果_最佳化!$R1658)*12/3</f>
        <v>0.86783123423621367</v>
      </c>
      <c r="AE657" s="120">
        <f>(幕後結果!$AG$2+幕後結果!$AG$4*幕後結果_最佳化!$S1658)*12/3</f>
        <v>0.74261319960925842</v>
      </c>
      <c r="AF657" s="120">
        <f>(幕後結果!$AH$2+幕後結果!$AH$4*幕後結果_最佳化!$T1658)*12/3</f>
        <v>1.9239160201404581</v>
      </c>
      <c r="AG657" s="120">
        <f>(幕後結果!$AI$2+幕後結果!$AI$4*幕後結果_最佳化!$U1658)*12/3</f>
        <v>1.1859076663364587</v>
      </c>
      <c r="AH657" s="120">
        <f>(幕後結果!$AJ$2+幕後結果!$AJ$4*幕後結果_最佳化!$V1658)*12/3</f>
        <v>-1.6637782308016797</v>
      </c>
      <c r="AI657" s="96">
        <f>(幕後結果!$AK$2+幕後結果!$AK$4*幕後結果_最佳化!$W1658)*12/3</f>
        <v>1.067322486421026</v>
      </c>
      <c r="AJ657" s="56"/>
      <c r="AK657" s="56"/>
      <c r="AL657" s="56"/>
      <c r="AM657" s="104">
        <v>656</v>
      </c>
      <c r="AN657" s="124">
        <f t="shared" si="131"/>
        <v>0.15471085160184694</v>
      </c>
      <c r="AO657" s="124">
        <f t="shared" si="132"/>
        <v>0.15663138545097502</v>
      </c>
      <c r="AP657" s="124">
        <f t="shared" si="133"/>
        <v>0.22825621131681531</v>
      </c>
      <c r="AQ657" s="124">
        <f t="shared" si="134"/>
        <v>8.9810495288397296E-2</v>
      </c>
      <c r="AR657" s="124">
        <f t="shared" si="135"/>
        <v>1.5608780790556964E-3</v>
      </c>
      <c r="AS657" s="124">
        <f t="shared" si="136"/>
        <v>0.15174656264988778</v>
      </c>
      <c r="AT657" s="124">
        <f t="shared" si="137"/>
        <v>0.14389822821911755</v>
      </c>
      <c r="AU657" s="124">
        <f t="shared" si="138"/>
        <v>4.1229147478105903E-2</v>
      </c>
      <c r="AV657" s="124">
        <f t="shared" si="139"/>
        <v>1.3850576685806E-2</v>
      </c>
      <c r="AW657" s="124">
        <f t="shared" si="140"/>
        <v>1.8305663229992664E-2</v>
      </c>
      <c r="AX657" s="124">
        <f t="shared" si="141"/>
        <v>1.0000000000000002</v>
      </c>
      <c r="AY657" s="124">
        <f>SUMPRODUCT(AN657:AW657,幕後結果_最佳化!$Z$1005:$AI$1005)</f>
        <v>-5.2462365623096384E-2</v>
      </c>
      <c r="AZ657" s="124">
        <f>(SUMPRODUCT(AN657:AW657,MMULT(AN657:AW657,幕後結果!$AB$9:$AK$18)))*252</f>
        <v>0.12098353290423815</v>
      </c>
      <c r="BA657" s="124">
        <f t="shared" si="142"/>
        <v>0.34782687202721724</v>
      </c>
      <c r="BB657" s="119">
        <f t="shared" si="143"/>
        <v>-0.27416618235187518</v>
      </c>
      <c r="BC657" s="56"/>
      <c r="BD657" s="56"/>
    </row>
    <row r="658" spans="1:56">
      <c r="A658" s="91">
        <v>657</v>
      </c>
      <c r="B658" s="120">
        <v>0.24415658932285811</v>
      </c>
      <c r="C658" s="120">
        <v>1.6253815205686584E-2</v>
      </c>
      <c r="D658" s="120">
        <v>0.61323152391404734</v>
      </c>
      <c r="E658" s="120">
        <v>3.3035253651514385E-3</v>
      </c>
      <c r="F658" s="120">
        <v>9.250454449133394E-2</v>
      </c>
      <c r="G658" s="120">
        <v>0.35744698542060171</v>
      </c>
      <c r="H658" s="120">
        <v>0.71171523950264048</v>
      </c>
      <c r="I658" s="120">
        <v>8.5202470210243852E-3</v>
      </c>
      <c r="J658" s="120">
        <v>0.38509273520812992</v>
      </c>
      <c r="K658" s="100">
        <v>0.62416994291751871</v>
      </c>
      <c r="L658" s="101"/>
      <c r="M658" s="102">
        <v>657</v>
      </c>
      <c r="N658" s="123">
        <v>-0.69299422026258461</v>
      </c>
      <c r="O658" s="123">
        <v>-2.1381122934977652</v>
      </c>
      <c r="P658" s="123">
        <v>0.2877515169256733</v>
      </c>
      <c r="Q658" s="123">
        <v>-2.7160271114904844</v>
      </c>
      <c r="R658" s="123">
        <v>-1.325488778152428</v>
      </c>
      <c r="S658" s="123">
        <v>-0.36529130150955635</v>
      </c>
      <c r="T658" s="123">
        <v>0.55840256602619676</v>
      </c>
      <c r="U658" s="120">
        <v>-2.3858328524983703</v>
      </c>
      <c r="V658" s="120">
        <v>-0.2921323013626812</v>
      </c>
      <c r="W658" s="94">
        <v>0.31645112871263753</v>
      </c>
      <c r="X658" s="56"/>
      <c r="Y658" s="95">
        <v>657</v>
      </c>
      <c r="Z658" s="120">
        <f>(幕後結果!$AB$2+幕後結果!$AB$4*幕後結果_最佳化!$N1659)*12/3</f>
        <v>-0.90867757414426142</v>
      </c>
      <c r="AA658" s="120">
        <f>(幕後結果!$AC$2+幕後結果!$AC$4*幕後結果_最佳化!$O1659)*12/3</f>
        <v>-1.2434469697824662</v>
      </c>
      <c r="AB658" s="120">
        <f>(幕後結果!$AD$2+幕後結果!$AD$4*幕後結果_最佳化!$P1659)*12/3</f>
        <v>-2.1378065602832734</v>
      </c>
      <c r="AC658" s="120">
        <f>(幕後結果!$AE$2+幕後結果!$AE$4*幕後結果_最佳化!$Q1659)*12/3</f>
        <v>-2.1064201747625302</v>
      </c>
      <c r="AD658" s="120">
        <f>(幕後結果!$AF$2+幕後結果!$AF$4*幕後結果_最佳化!$R1659)*12/3</f>
        <v>-2.1378942999013808</v>
      </c>
      <c r="AE658" s="120">
        <f>(幕後結果!$AG$2+幕後結果!$AG$4*幕後結果_最佳化!$S1659)*12/3</f>
        <v>-1.8404539972821901</v>
      </c>
      <c r="AF658" s="120">
        <f>(幕後結果!$AH$2+幕後結果!$AH$4*幕後結果_最佳化!$T1659)*12/3</f>
        <v>-0.66147956460712987</v>
      </c>
      <c r="AG658" s="120">
        <f>(幕後結果!$AI$2+幕後結果!$AI$4*幕後結果_最佳化!$U1659)*12/3</f>
        <v>-1.8011149130228628</v>
      </c>
      <c r="AH658" s="120">
        <f>(幕後結果!$AJ$2+幕後結果!$AJ$4*幕後結果_最佳化!$V1659)*12/3</f>
        <v>-2.8273861906985318</v>
      </c>
      <c r="AI658" s="96">
        <f>(幕後結果!$AK$2+幕後結果!$AK$4*幕後結果_最佳化!$W1659)*12/3</f>
        <v>-0.47748863353105708</v>
      </c>
      <c r="AJ658" s="56"/>
      <c r="AK658" s="56"/>
      <c r="AL658" s="56"/>
      <c r="AM658" s="104">
        <v>657</v>
      </c>
      <c r="AN658" s="124">
        <f t="shared" si="131"/>
        <v>9.4580457923149425E-2</v>
      </c>
      <c r="AO658" s="124">
        <f t="shared" si="132"/>
        <v>0.11205438484947236</v>
      </c>
      <c r="AP658" s="124">
        <f t="shared" si="133"/>
        <v>0.14166069997650735</v>
      </c>
      <c r="AQ658" s="124">
        <f t="shared" si="134"/>
        <v>9.8841248300539516E-2</v>
      </c>
      <c r="AR658" s="124">
        <f t="shared" si="135"/>
        <v>1.0336786832016285E-2</v>
      </c>
      <c r="AS658" s="124">
        <f t="shared" si="136"/>
        <v>0.24633583360643233</v>
      </c>
      <c r="AT658" s="124">
        <f t="shared" si="137"/>
        <v>4.7947732747946684E-2</v>
      </c>
      <c r="AU658" s="124">
        <f t="shared" si="138"/>
        <v>1.6309720033578275E-2</v>
      </c>
      <c r="AV658" s="124">
        <f t="shared" si="139"/>
        <v>7.0628573969453115E-2</v>
      </c>
      <c r="AW658" s="124">
        <f t="shared" si="140"/>
        <v>0.16130456176090449</v>
      </c>
      <c r="AX658" s="124">
        <f t="shared" si="141"/>
        <v>0.99999999999999978</v>
      </c>
      <c r="AY658" s="124">
        <f>SUMPRODUCT(AN658:AW658,幕後結果_最佳化!$Z$1005:$AI$1005)</f>
        <v>-0.15328919135759186</v>
      </c>
      <c r="AZ658" s="124">
        <f>(SUMPRODUCT(AN658:AW658,MMULT(AN658:AW658,幕後結果!$AB$9:$AK$18)))*252</f>
        <v>8.6893049904015807E-2</v>
      </c>
      <c r="BA658" s="124">
        <f t="shared" si="142"/>
        <v>0.29477627093105002</v>
      </c>
      <c r="BB658" s="119">
        <f t="shared" si="143"/>
        <v>-0.66555286400064984</v>
      </c>
      <c r="BC658" s="56"/>
      <c r="BD658" s="56"/>
    </row>
    <row r="659" spans="1:56">
      <c r="A659" s="91">
        <v>658</v>
      </c>
      <c r="B659" s="120">
        <v>0.23056952545224729</v>
      </c>
      <c r="C659" s="120">
        <v>0.93653789118498909</v>
      </c>
      <c r="D659" s="120">
        <v>0.89187551727598469</v>
      </c>
      <c r="E659" s="120">
        <v>0.55223211782027448</v>
      </c>
      <c r="F659" s="120">
        <v>0.48949294059450144</v>
      </c>
      <c r="G659" s="120">
        <v>3.1506852464575186E-2</v>
      </c>
      <c r="H659" s="120">
        <v>0.55813601237982691</v>
      </c>
      <c r="I659" s="120">
        <v>0.23464253583620964</v>
      </c>
      <c r="J659" s="120">
        <v>0.36453788238347062</v>
      </c>
      <c r="K659" s="100">
        <v>4.3152076174471476E-2</v>
      </c>
      <c r="L659" s="101"/>
      <c r="M659" s="102">
        <v>658</v>
      </c>
      <c r="N659" s="123">
        <v>-0.73697253626003845</v>
      </c>
      <c r="O659" s="123">
        <v>1.5263439940801662</v>
      </c>
      <c r="P659" s="123">
        <v>1.2365640711711674</v>
      </c>
      <c r="Q659" s="123">
        <v>0.13130281584049658</v>
      </c>
      <c r="R659" s="123">
        <v>-2.6340337751936546E-2</v>
      </c>
      <c r="S659" s="123">
        <v>-1.8590947809220328</v>
      </c>
      <c r="T659" s="123">
        <v>0.14624500926188536</v>
      </c>
      <c r="U659" s="120">
        <v>-0.72364277794442045</v>
      </c>
      <c r="V659" s="120">
        <v>-0.34635523235371418</v>
      </c>
      <c r="W659" s="94">
        <v>-1.7152240760354847</v>
      </c>
      <c r="X659" s="56"/>
      <c r="Y659" s="95">
        <v>658</v>
      </c>
      <c r="Z659" s="120">
        <f>(幕後結果!$AB$2+幕後結果!$AB$4*幕後結果_最佳化!$N1660)*12/3</f>
        <v>-0.96327886982530808</v>
      </c>
      <c r="AA659" s="120">
        <f>(幕後結果!$AC$2+幕後結果!$AC$4*幕後結果_最佳化!$O1660)*12/3</f>
        <v>2.5120040556981982</v>
      </c>
      <c r="AB659" s="120">
        <f>(幕後結果!$AD$2+幕後結果!$AD$4*幕後結果_最佳化!$P1660)*12/3</f>
        <v>0.32261706042584803</v>
      </c>
      <c r="AC659" s="120">
        <f>(幕後結果!$AE$2+幕後結果!$AE$4*幕後結果_最佳化!$Q1660)*12/3</f>
        <v>0.30669960652586992</v>
      </c>
      <c r="AD659" s="120">
        <f>(幕後結果!$AF$2+幕後結果!$AF$4*幕後結果_最佳化!$R1660)*12/3</f>
        <v>-0.38069310255788552</v>
      </c>
      <c r="AE659" s="120">
        <f>(幕後結果!$AG$2+幕後結果!$AG$4*幕後結果_最佳化!$S1660)*12/3</f>
        <v>-2.6430567142181522</v>
      </c>
      <c r="AF659" s="120">
        <f>(幕後結果!$AH$2+幕後結果!$AH$4*幕後結果_最佳化!$T1660)*12/3</f>
        <v>0.39879023837942079</v>
      </c>
      <c r="AG659" s="120">
        <f>(幕後結果!$AI$2+幕後結果!$AI$4*幕後結果_最佳化!$U1660)*12/3</f>
        <v>-0.59576186350711247</v>
      </c>
      <c r="AH659" s="120">
        <f>(幕後結果!$AJ$2+幕後結果!$AJ$4*幕後結果_最佳化!$V1660)*12/3</f>
        <v>-2.8984799327986832</v>
      </c>
      <c r="AI659" s="96">
        <f>(幕後結果!$AK$2+幕後結果!$AK$4*幕後結果_最佳化!$W1660)*12/3</f>
        <v>1.183384066431592E-2</v>
      </c>
      <c r="AJ659" s="56"/>
      <c r="AK659" s="56"/>
      <c r="AL659" s="56"/>
      <c r="AM659" s="104">
        <v>658</v>
      </c>
      <c r="AN659" s="124">
        <f t="shared" si="131"/>
        <v>0.11189157909760408</v>
      </c>
      <c r="AO659" s="124">
        <f t="shared" si="132"/>
        <v>2.1818647841526113E-2</v>
      </c>
      <c r="AP659" s="124">
        <f t="shared" si="133"/>
        <v>8.778876044923856E-3</v>
      </c>
      <c r="AQ659" s="124">
        <f t="shared" si="134"/>
        <v>0.18620017110754289</v>
      </c>
      <c r="AR659" s="124">
        <f t="shared" si="135"/>
        <v>0.18640498482194293</v>
      </c>
      <c r="AS659" s="124">
        <f t="shared" si="136"/>
        <v>2.3031808294831368E-2</v>
      </c>
      <c r="AT659" s="124">
        <f t="shared" si="137"/>
        <v>9.7191824773266877E-2</v>
      </c>
      <c r="AU659" s="124">
        <f t="shared" si="138"/>
        <v>0.1295513023830771</v>
      </c>
      <c r="AV659" s="124">
        <f t="shared" si="139"/>
        <v>5.1138344703162648E-2</v>
      </c>
      <c r="AW659" s="124">
        <f t="shared" si="140"/>
        <v>0.18399246093212202</v>
      </c>
      <c r="AX659" s="124">
        <f t="shared" si="141"/>
        <v>0.99999999999999978</v>
      </c>
      <c r="AY659" s="124">
        <f>SUMPRODUCT(AN659:AW659,幕後結果_最佳化!$Z$1005:$AI$1005)</f>
        <v>2.2268268527520563E-2</v>
      </c>
      <c r="AZ659" s="124">
        <f>(SUMPRODUCT(AN659:AW659,MMULT(AN659:AW659,幕後結果!$AB$9:$AK$18)))*252</f>
        <v>4.1641813416801808E-2</v>
      </c>
      <c r="BA659" s="124">
        <f t="shared" si="142"/>
        <v>0.2040632583705401</v>
      </c>
      <c r="BB659" s="119">
        <f t="shared" si="143"/>
        <v>-0.10110458706395903</v>
      </c>
      <c r="BC659" s="56"/>
      <c r="BD659" s="56"/>
    </row>
    <row r="660" spans="1:56">
      <c r="A660" s="91">
        <v>659</v>
      </c>
      <c r="B660" s="120">
        <v>6.6285954338849429E-2</v>
      </c>
      <c r="C660" s="120">
        <v>0.51892205153122317</v>
      </c>
      <c r="D660" s="120">
        <v>0.55561215272285502</v>
      </c>
      <c r="E660" s="120">
        <v>0.18283528449669761</v>
      </c>
      <c r="F660" s="120">
        <v>0.35879954925074409</v>
      </c>
      <c r="G660" s="120">
        <v>0.66414740575071773</v>
      </c>
      <c r="H660" s="120">
        <v>0.20948731751091332</v>
      </c>
      <c r="I660" s="120">
        <v>0.86165177261259762</v>
      </c>
      <c r="J660" s="120">
        <v>0.89229020318774799</v>
      </c>
      <c r="K660" s="100">
        <v>3.2046504261679321E-2</v>
      </c>
      <c r="L660" s="101"/>
      <c r="M660" s="102">
        <v>659</v>
      </c>
      <c r="N660" s="123">
        <v>-1.5040367336883873</v>
      </c>
      <c r="O660" s="123">
        <v>4.7448347143063209E-2</v>
      </c>
      <c r="P660" s="123">
        <v>0.1398535597131994</v>
      </c>
      <c r="Q660" s="123">
        <v>-0.90461276758329789</v>
      </c>
      <c r="R660" s="123">
        <v>-0.3616693972915892</v>
      </c>
      <c r="S660" s="123">
        <v>0.42380889777590153</v>
      </c>
      <c r="T660" s="123">
        <v>-0.80820142940318618</v>
      </c>
      <c r="U660" s="120">
        <v>1.0877704568257232</v>
      </c>
      <c r="V660" s="120">
        <v>1.2387999467644044</v>
      </c>
      <c r="W660" s="94">
        <v>-1.8515323269443362</v>
      </c>
      <c r="X660" s="56"/>
      <c r="Y660" s="95">
        <v>659</v>
      </c>
      <c r="Z660" s="120">
        <f>(幕後結果!$AB$2+幕後結果!$AB$4*幕後結果_最佳化!$N1661)*12/3</f>
        <v>-1.9156277285800389</v>
      </c>
      <c r="AA660" s="120">
        <f>(幕後結果!$AC$2+幕後結果!$AC$4*幕後結果_最佳化!$O1661)*12/3</f>
        <v>0.47918083152714863</v>
      </c>
      <c r="AB660" s="120">
        <f>(幕後結果!$AD$2+幕後結果!$AD$4*幕後結果_最佳化!$P1661)*12/3</f>
        <v>-2.2683843791878471</v>
      </c>
      <c r="AC660" s="120">
        <f>(幕後結果!$AE$2+幕後結果!$AE$4*幕後結果_最佳化!$Q1661)*12/3</f>
        <v>-0.78338843212805054</v>
      </c>
      <c r="AD660" s="120">
        <f>(幕後結果!$AF$2+幕後結果!$AF$4*幕後結果_最佳化!$R1661)*12/3</f>
        <v>-1.0290861576986707</v>
      </c>
      <c r="AE660" s="120">
        <f>(幕後結果!$AG$2+幕後結果!$AG$4*幕後結果_最佳化!$S1661)*12/3</f>
        <v>-0.98281080617234251</v>
      </c>
      <c r="AF660" s="120">
        <f>(幕後結果!$AH$2+幕後結果!$AH$4*幕後結果_最佳化!$T1661)*12/3</f>
        <v>-0.86215621591991398</v>
      </c>
      <c r="AG660" s="120">
        <f>(幕後結果!$AI$2+幕後結果!$AI$4*幕後結果_最佳化!$U1661)*12/3</f>
        <v>4.6303397374061084E-2</v>
      </c>
      <c r="AH660" s="120">
        <f>(幕後結果!$AJ$2+幕後結果!$AJ$4*幕後結果_最佳化!$V1661)*12/3</f>
        <v>-0.54192279986393821</v>
      </c>
      <c r="AI660" s="96">
        <f>(幕後結果!$AK$2+幕後結果!$AK$4*幕後結果_最佳化!$W1661)*12/3</f>
        <v>-0.17105481821703139</v>
      </c>
      <c r="AJ660" s="56"/>
      <c r="AK660" s="56"/>
      <c r="AL660" s="56"/>
      <c r="AM660" s="104">
        <v>659</v>
      </c>
      <c r="AN660" s="124">
        <f t="shared" si="131"/>
        <v>0.16217746563000987</v>
      </c>
      <c r="AO660" s="124">
        <f t="shared" si="132"/>
        <v>3.5821845827553406E-2</v>
      </c>
      <c r="AP660" s="124">
        <f t="shared" si="133"/>
        <v>5.8542648052817177E-2</v>
      </c>
      <c r="AQ660" s="124">
        <f t="shared" si="134"/>
        <v>0.15710649832640405</v>
      </c>
      <c r="AR660" s="124">
        <f t="shared" si="135"/>
        <v>2.7826018049371772E-2</v>
      </c>
      <c r="AS660" s="124">
        <f t="shared" si="136"/>
        <v>4.0102132757699679E-2</v>
      </c>
      <c r="AT660" s="124">
        <f t="shared" si="137"/>
        <v>5.8073379029091925E-2</v>
      </c>
      <c r="AU660" s="124">
        <f t="shared" si="138"/>
        <v>0.18366817509771199</v>
      </c>
      <c r="AV660" s="124">
        <f t="shared" si="139"/>
        <v>8.6652463102787625E-2</v>
      </c>
      <c r="AW660" s="124">
        <f t="shared" si="140"/>
        <v>0.19002937412655244</v>
      </c>
      <c r="AX660" s="124">
        <f t="shared" si="141"/>
        <v>1</v>
      </c>
      <c r="AY660" s="124">
        <f>SUMPRODUCT(AN660:AW660,幕後結果_最佳化!$Z$1005:$AI$1005)</f>
        <v>-4.492548087383133E-2</v>
      </c>
      <c r="AZ660" s="124">
        <f>(SUMPRODUCT(AN660:AW660,MMULT(AN660:AW660,幕後結果!$AB$9:$AK$18)))*252</f>
        <v>5.1146186201226851E-2</v>
      </c>
      <c r="BA660" s="124">
        <f t="shared" si="142"/>
        <v>0.22615522589855591</v>
      </c>
      <c r="BB660" s="119">
        <f t="shared" si="143"/>
        <v>-0.3883415938096707</v>
      </c>
      <c r="BC660" s="56"/>
      <c r="BD660" s="56"/>
    </row>
    <row r="661" spans="1:56">
      <c r="A661" s="91">
        <v>660</v>
      </c>
      <c r="B661" s="120">
        <v>0.59301658704162308</v>
      </c>
      <c r="C661" s="120">
        <v>0.3262014436334908</v>
      </c>
      <c r="D661" s="120">
        <v>0.95225276118497582</v>
      </c>
      <c r="E661" s="120">
        <v>0.55389674208335316</v>
      </c>
      <c r="F661" s="120">
        <v>0.18848044317572787</v>
      </c>
      <c r="G661" s="120">
        <v>0.66063099138474524</v>
      </c>
      <c r="H661" s="120">
        <v>0.83031362161890643</v>
      </c>
      <c r="I661" s="120">
        <v>0.61019708815402685</v>
      </c>
      <c r="J661" s="120">
        <v>0.89464649474623625</v>
      </c>
      <c r="K661" s="100">
        <v>0.47678327837074574</v>
      </c>
      <c r="L661" s="101"/>
      <c r="M661" s="102">
        <v>660</v>
      </c>
      <c r="N661" s="123">
        <v>0.23531168563603369</v>
      </c>
      <c r="O661" s="123">
        <v>-0.45042657397346081</v>
      </c>
      <c r="P661" s="123">
        <v>1.66710022394762</v>
      </c>
      <c r="Q661" s="123">
        <v>0.13551270998803802</v>
      </c>
      <c r="R661" s="123">
        <v>-0.88350980671697044</v>
      </c>
      <c r="S661" s="123">
        <v>0.41418583168351819</v>
      </c>
      <c r="T661" s="123">
        <v>0.95540533571240471</v>
      </c>
      <c r="U661" s="120">
        <v>0.27983275065840413</v>
      </c>
      <c r="V661" s="120">
        <v>1.251623710862352</v>
      </c>
      <c r="W661" s="94">
        <v>-5.8228578805469479E-2</v>
      </c>
      <c r="X661" s="56"/>
      <c r="Y661" s="95">
        <v>660</v>
      </c>
      <c r="Z661" s="120">
        <f>(幕後結果!$AB$2+幕後結果!$AB$4*幕後結果_最佳化!$N1662)*12/3</f>
        <v>0.24386099175641909</v>
      </c>
      <c r="AA661" s="120">
        <f>(幕後結果!$AC$2+幕後結果!$AC$4*幕後結果_最佳化!$O1662)*12/3</f>
        <v>1.1112631011997438</v>
      </c>
      <c r="AB661" s="120">
        <f>(幕後結果!$AD$2+幕後結果!$AD$4*幕後結果_最佳化!$P1662)*12/3</f>
        <v>1.0101180196732824</v>
      </c>
      <c r="AC661" s="120">
        <f>(幕後結果!$AE$2+幕後結果!$AE$4*幕後結果_最佳化!$Q1662)*12/3</f>
        <v>0.60423528233760015</v>
      </c>
      <c r="AD661" s="120">
        <f>(幕後結果!$AF$2+幕後結果!$AF$4*幕後結果_最佳化!$R1662)*12/3</f>
        <v>-1.0326674341265305</v>
      </c>
      <c r="AE661" s="120">
        <f>(幕後結果!$AG$2+幕後結果!$AG$4*幕後結果_最佳化!$S1662)*12/3</f>
        <v>-0.31135461757487015</v>
      </c>
      <c r="AF661" s="120">
        <f>(幕後結果!$AH$2+幕後結果!$AH$4*幕後結果_最佳化!$T1662)*12/3</f>
        <v>1.417897775391884</v>
      </c>
      <c r="AG661" s="120">
        <f>(幕後結果!$AI$2+幕後結果!$AI$4*幕後結果_最佳化!$U1662)*12/3</f>
        <v>-0.2986570128791331</v>
      </c>
      <c r="AH661" s="120">
        <f>(幕後結果!$AJ$2+幕後結果!$AJ$4*幕後結果_最佳化!$V1662)*12/3</f>
        <v>0.7054583061670181</v>
      </c>
      <c r="AI661" s="96">
        <f>(幕後結果!$AK$2+幕後結果!$AK$4*幕後結果_最佳化!$W1662)*12/3</f>
        <v>0.74311348949803335</v>
      </c>
      <c r="AJ661" s="56"/>
      <c r="AK661" s="56"/>
      <c r="AL661" s="56"/>
      <c r="AM661" s="104">
        <v>660</v>
      </c>
      <c r="AN661" s="124">
        <f t="shared" si="131"/>
        <v>0.14565520103952415</v>
      </c>
      <c r="AO661" s="124">
        <f t="shared" si="132"/>
        <v>7.5676939655697564E-2</v>
      </c>
      <c r="AP661" s="124">
        <f t="shared" si="133"/>
        <v>9.2645726568171535E-2</v>
      </c>
      <c r="AQ661" s="124">
        <f t="shared" si="134"/>
        <v>0.11834009515432367</v>
      </c>
      <c r="AR661" s="124">
        <f t="shared" si="135"/>
        <v>0.12353962212616368</v>
      </c>
      <c r="AS661" s="124">
        <f t="shared" si="136"/>
        <v>1.0159359518531386E-2</v>
      </c>
      <c r="AT661" s="124">
        <f t="shared" si="137"/>
        <v>0.16535733162429808</v>
      </c>
      <c r="AU661" s="124">
        <f t="shared" si="138"/>
        <v>0.10906230616621762</v>
      </c>
      <c r="AV661" s="124">
        <f t="shared" si="139"/>
        <v>0.10646863915162955</v>
      </c>
      <c r="AW661" s="124">
        <f t="shared" si="140"/>
        <v>5.3094778995442786E-2</v>
      </c>
      <c r="AX661" s="124">
        <f t="shared" si="141"/>
        <v>1</v>
      </c>
      <c r="AY661" s="124">
        <f>SUMPRODUCT(AN661:AW661,幕後結果_最佳化!$Z$1005:$AI$1005)</f>
        <v>-0.10873287828355754</v>
      </c>
      <c r="AZ661" s="124">
        <f>(SUMPRODUCT(AN661:AW661,MMULT(AN661:AW661,幕後結果!$AB$9:$AK$18)))*252</f>
        <v>6.7180329383055917E-2</v>
      </c>
      <c r="BA661" s="124">
        <f t="shared" si="142"/>
        <v>0.25919168463331521</v>
      </c>
      <c r="BB661" s="119">
        <f t="shared" si="143"/>
        <v>-0.58502215647109301</v>
      </c>
      <c r="BC661" s="56"/>
      <c r="BD661" s="56"/>
    </row>
    <row r="662" spans="1:56">
      <c r="A662" s="91">
        <v>661</v>
      </c>
      <c r="B662" s="120">
        <v>0.99395674844721649</v>
      </c>
      <c r="C662" s="120">
        <v>0.22058628693436333</v>
      </c>
      <c r="D662" s="120">
        <v>0.93355804766520389</v>
      </c>
      <c r="E662" s="120">
        <v>0.56470782033275135</v>
      </c>
      <c r="F662" s="120">
        <v>0.18766312041157795</v>
      </c>
      <c r="G662" s="120">
        <v>0.31368679331307936</v>
      </c>
      <c r="H662" s="120">
        <v>0.89519237912307381</v>
      </c>
      <c r="I662" s="120">
        <v>0.38663424391678225</v>
      </c>
      <c r="J662" s="120">
        <v>0.24598774987650174</v>
      </c>
      <c r="K662" s="100">
        <v>5.9824319422699279E-2</v>
      </c>
      <c r="L662" s="101"/>
      <c r="M662" s="102">
        <v>661</v>
      </c>
      <c r="N662" s="123">
        <v>2.5096086391051204</v>
      </c>
      <c r="O662" s="123">
        <v>-0.7702146520419787</v>
      </c>
      <c r="P662" s="123">
        <v>1.5028260571593164</v>
      </c>
      <c r="Q662" s="123">
        <v>0.16291627131269373</v>
      </c>
      <c r="R662" s="123">
        <v>-0.88654068444515022</v>
      </c>
      <c r="S662" s="123">
        <v>-0.4854268548953693</v>
      </c>
      <c r="T662" s="123">
        <v>1.2546241240422744</v>
      </c>
      <c r="U662" s="120">
        <v>-0.28810222717645217</v>
      </c>
      <c r="V662" s="120">
        <v>-0.68717017000840597</v>
      </c>
      <c r="W662" s="94">
        <v>-1.5562500719759074</v>
      </c>
      <c r="X662" s="56"/>
      <c r="Y662" s="95">
        <v>661</v>
      </c>
      <c r="Z662" s="120">
        <f>(幕後結果!$AB$2+幕後結果!$AB$4*幕後結果_最佳化!$N1663)*12/3</f>
        <v>3.0675152769741358</v>
      </c>
      <c r="AA662" s="120">
        <f>(幕後結果!$AC$2+幕後結果!$AC$4*幕後結果_最佳化!$O1663)*12/3</f>
        <v>2.2798024243319324</v>
      </c>
      <c r="AB662" s="120">
        <f>(幕後結果!$AD$2+幕後結果!$AD$4*幕後結果_最佳化!$P1663)*12/3</f>
        <v>3.173230725819181</v>
      </c>
      <c r="AC662" s="120">
        <f>(幕後結果!$AE$2+幕後結果!$AE$4*幕後結果_最佳化!$Q1663)*12/3</f>
        <v>1.3203098330067353</v>
      </c>
      <c r="AD662" s="120">
        <f>(幕後結果!$AF$2+幕後結果!$AF$4*幕後結果_最佳化!$R1663)*12/3</f>
        <v>-0.83753597901034738</v>
      </c>
      <c r="AE662" s="120">
        <f>(幕後結果!$AG$2+幕後結果!$AG$4*幕後結果_最佳化!$S1663)*12/3</f>
        <v>-0.41258078492582301</v>
      </c>
      <c r="AF662" s="120">
        <f>(幕後結果!$AH$2+幕後結果!$AH$4*幕後結果_最佳化!$T1663)*12/3</f>
        <v>2.0700583610980909</v>
      </c>
      <c r="AG662" s="120">
        <f>(幕後結果!$AI$2+幕後結果!$AI$4*幕後結果_最佳化!$U1663)*12/3</f>
        <v>-0.62145379730744443</v>
      </c>
      <c r="AH662" s="120">
        <f>(幕後結果!$AJ$2+幕後結果!$AJ$4*幕後結果_最佳化!$V1663)*12/3</f>
        <v>-1.2647336575251229</v>
      </c>
      <c r="AI662" s="96">
        <f>(幕後結果!$AK$2+幕後結果!$AK$4*幕後結果_最佳化!$W1663)*12/3</f>
        <v>1.0499485298950284E-2</v>
      </c>
      <c r="AJ662" s="56"/>
      <c r="AK662" s="56"/>
      <c r="AL662" s="56"/>
      <c r="AM662" s="104">
        <v>661</v>
      </c>
      <c r="AN662" s="124">
        <f t="shared" si="131"/>
        <v>8.7189925062839221E-2</v>
      </c>
      <c r="AO662" s="124">
        <f t="shared" si="132"/>
        <v>0.12115037530516919</v>
      </c>
      <c r="AP662" s="124">
        <f t="shared" si="133"/>
        <v>4.0293696610506684E-2</v>
      </c>
      <c r="AQ662" s="124">
        <f t="shared" si="134"/>
        <v>7.5232861327712685E-3</v>
      </c>
      <c r="AR662" s="124">
        <f t="shared" si="135"/>
        <v>0.21725910012022673</v>
      </c>
      <c r="AS662" s="124">
        <f t="shared" si="136"/>
        <v>0.15675127675525824</v>
      </c>
      <c r="AT662" s="124">
        <f t="shared" si="137"/>
        <v>4.9374417417232478E-3</v>
      </c>
      <c r="AU662" s="124">
        <f t="shared" si="138"/>
        <v>7.8798158113430924E-2</v>
      </c>
      <c r="AV662" s="124">
        <f t="shared" si="139"/>
        <v>0.12245678183676353</v>
      </c>
      <c r="AW662" s="124">
        <f t="shared" si="140"/>
        <v>0.16363995832131104</v>
      </c>
      <c r="AX662" s="124">
        <f t="shared" si="141"/>
        <v>1.0000000000000002</v>
      </c>
      <c r="AY662" s="124">
        <f>SUMPRODUCT(AN662:AW662,幕後結果_最佳化!$Z$1005:$AI$1005)</f>
        <v>-0.23346153440211115</v>
      </c>
      <c r="AZ662" s="124">
        <f>(SUMPRODUCT(AN662:AW662,MMULT(AN662:AW662,幕後結果!$AB$9:$AK$18)))*252</f>
        <v>5.8737791281245344E-2</v>
      </c>
      <c r="BA662" s="124">
        <f t="shared" si="142"/>
        <v>0.24235880689846068</v>
      </c>
      <c r="BB662" s="119">
        <f t="shared" si="143"/>
        <v>-1.1402991207078204</v>
      </c>
      <c r="BC662" s="56"/>
      <c r="BD662" s="56"/>
    </row>
    <row r="663" spans="1:56">
      <c r="A663" s="91">
        <v>662</v>
      </c>
      <c r="B663" s="120">
        <v>0.5643447650512905</v>
      </c>
      <c r="C663" s="120">
        <v>0.42230106190371708</v>
      </c>
      <c r="D663" s="120">
        <v>0.73408356712071621</v>
      </c>
      <c r="E663" s="120">
        <v>0.43896448311692793</v>
      </c>
      <c r="F663" s="120">
        <v>0.37424737553920329</v>
      </c>
      <c r="G663" s="120">
        <v>0.21713007338592427</v>
      </c>
      <c r="H663" s="120">
        <v>0.19633733065141423</v>
      </c>
      <c r="I663" s="120">
        <v>0.44028375470478398</v>
      </c>
      <c r="J663" s="120">
        <v>0.89267632671452923</v>
      </c>
      <c r="K663" s="100">
        <v>4.244197205325162E-2</v>
      </c>
      <c r="L663" s="101"/>
      <c r="M663" s="102">
        <v>662</v>
      </c>
      <c r="N663" s="123">
        <v>0.16199413825469522</v>
      </c>
      <c r="O663" s="123">
        <v>-0.19601027487616171</v>
      </c>
      <c r="P663" s="123">
        <v>0.6252105695782989</v>
      </c>
      <c r="Q663" s="123">
        <v>-0.15359514374251684</v>
      </c>
      <c r="R663" s="123">
        <v>-0.32062478720906035</v>
      </c>
      <c r="S663" s="123">
        <v>-0.78192245623809631</v>
      </c>
      <c r="T663" s="123">
        <v>-0.85477691354500429</v>
      </c>
      <c r="U663" s="120">
        <v>-0.1502498350735684</v>
      </c>
      <c r="V663" s="120">
        <v>1.240887403938604</v>
      </c>
      <c r="W663" s="94">
        <v>-1.7230253322888878</v>
      </c>
      <c r="X663" s="56"/>
      <c r="Y663" s="95">
        <v>662</v>
      </c>
      <c r="Z663" s="120">
        <f>(幕後結果!$AB$2+幕後結果!$AB$4*幕後結果_最佳化!$N1664)*12/3</f>
        <v>0.1528335617063602</v>
      </c>
      <c r="AA663" s="120">
        <f>(幕後結果!$AC$2+幕後結果!$AC$4*幕後結果_最佳化!$O1664)*12/3</f>
        <v>1.3256917688152692</v>
      </c>
      <c r="AB663" s="120">
        <f>(幕後結果!$AD$2+幕後結果!$AD$4*幕後結果_最佳化!$P1664)*12/3</f>
        <v>-5.4032898380313221E-2</v>
      </c>
      <c r="AC663" s="120">
        <f>(幕後結果!$AE$2+幕後結果!$AE$4*幕後結果_最佳化!$Q1664)*12/3</f>
        <v>0.35986209607114467</v>
      </c>
      <c r="AD663" s="120">
        <f>(幕後結果!$AF$2+幕後結果!$AF$4*幕後結果_最佳化!$R1664)*12/3</f>
        <v>-0.72101687591443364</v>
      </c>
      <c r="AE663" s="120">
        <f>(幕後結果!$AG$2+幕後結果!$AG$4*幕後結果_最佳化!$S1664)*12/3</f>
        <v>-1.5642511332412046</v>
      </c>
      <c r="AF663" s="120">
        <f>(幕後結果!$AH$2+幕後結果!$AH$4*幕後結果_最佳化!$T1664)*12/3</f>
        <v>-0.4654414012913945</v>
      </c>
      <c r="AG663" s="120">
        <f>(幕後結果!$AI$2+幕後結果!$AI$4*幕後結果_最佳化!$U1664)*12/3</f>
        <v>-0.44640125942330044</v>
      </c>
      <c r="AH663" s="120">
        <f>(幕後結果!$AJ$2+幕後結果!$AJ$4*幕後結果_最佳化!$V1664)*12/3</f>
        <v>-8.7880547283256449E-2</v>
      </c>
      <c r="AI663" s="96">
        <f>(幕後結果!$AK$2+幕後結果!$AK$4*幕後結果_最佳化!$W1664)*12/3</f>
        <v>-0.26107679702374498</v>
      </c>
      <c r="AJ663" s="56"/>
      <c r="AK663" s="56"/>
      <c r="AL663" s="56"/>
      <c r="AM663" s="104">
        <v>662</v>
      </c>
      <c r="AN663" s="124">
        <f t="shared" si="131"/>
        <v>0.18143791026754538</v>
      </c>
      <c r="AO663" s="124">
        <f t="shared" si="132"/>
        <v>8.4319272178489876E-3</v>
      </c>
      <c r="AP663" s="124">
        <f t="shared" si="133"/>
        <v>0.12968676900883228</v>
      </c>
      <c r="AQ663" s="124">
        <f t="shared" si="134"/>
        <v>8.5177684608327364E-2</v>
      </c>
      <c r="AR663" s="124">
        <f t="shared" si="135"/>
        <v>0.17939371433333345</v>
      </c>
      <c r="AS663" s="124">
        <f t="shared" si="136"/>
        <v>8.3884965520318377E-2</v>
      </c>
      <c r="AT663" s="124">
        <f t="shared" si="137"/>
        <v>8.3352350164111522E-2</v>
      </c>
      <c r="AU663" s="124">
        <f t="shared" si="138"/>
        <v>4.2237369133855278E-2</v>
      </c>
      <c r="AV663" s="124">
        <f t="shared" si="139"/>
        <v>0.11258634104070377</v>
      </c>
      <c r="AW663" s="124">
        <f t="shared" si="140"/>
        <v>9.3810968705123468E-2</v>
      </c>
      <c r="AX663" s="124">
        <f t="shared" si="141"/>
        <v>1</v>
      </c>
      <c r="AY663" s="124">
        <f>SUMPRODUCT(AN663:AW663,幕後結果_最佳化!$Z$1005:$AI$1005)</f>
        <v>-0.34106902741056727</v>
      </c>
      <c r="AZ663" s="124">
        <f>(SUMPRODUCT(AN663:AW663,MMULT(AN663:AW663,幕後結果!$AB$9:$AK$18)))*252</f>
        <v>7.533099144986051E-2</v>
      </c>
      <c r="BA663" s="124">
        <f t="shared" si="142"/>
        <v>0.27446491843195647</v>
      </c>
      <c r="BB663" s="119">
        <f t="shared" si="143"/>
        <v>-1.3989730622194556</v>
      </c>
      <c r="BC663" s="56"/>
      <c r="BD663" s="56"/>
    </row>
    <row r="664" spans="1:56">
      <c r="A664" s="91">
        <v>663</v>
      </c>
      <c r="B664" s="120">
        <v>0.11453814608374868</v>
      </c>
      <c r="C664" s="120">
        <v>2.5987573162966848E-2</v>
      </c>
      <c r="D664" s="120">
        <v>0.82751802587312917</v>
      </c>
      <c r="E664" s="120">
        <v>0.68532595624867554</v>
      </c>
      <c r="F664" s="120">
        <v>7.3273399416450502E-2</v>
      </c>
      <c r="G664" s="120">
        <v>7.1468273162427876E-2</v>
      </c>
      <c r="H664" s="120">
        <v>0.92982907716514829</v>
      </c>
      <c r="I664" s="120">
        <v>0.39967242363311661</v>
      </c>
      <c r="J664" s="120">
        <v>0.74244164457872608</v>
      </c>
      <c r="K664" s="100">
        <v>0.60167918638448104</v>
      </c>
      <c r="L664" s="101"/>
      <c r="M664" s="102">
        <v>663</v>
      </c>
      <c r="N664" s="123">
        <v>-1.2027416986833812</v>
      </c>
      <c r="O664" s="123">
        <v>-1.9433395462589658</v>
      </c>
      <c r="P664" s="123">
        <v>0.94440260998368353</v>
      </c>
      <c r="Q664" s="123">
        <v>0.4826446255081881</v>
      </c>
      <c r="R664" s="123">
        <v>-1.4518374833138632</v>
      </c>
      <c r="S664" s="123">
        <v>-1.4649427193670834</v>
      </c>
      <c r="T664" s="123">
        <v>1.4745192237603904</v>
      </c>
      <c r="U664" s="120">
        <v>-0.25419508534392593</v>
      </c>
      <c r="V664" s="120">
        <v>0.65089121799210359</v>
      </c>
      <c r="W664" s="94">
        <v>0.25769587844363029</v>
      </c>
      <c r="X664" s="56"/>
      <c r="Y664" s="95">
        <v>663</v>
      </c>
      <c r="Z664" s="120">
        <f>(幕後結果!$AB$2+幕後結果!$AB$4*幕後結果_最佳化!$N1665)*12/3</f>
        <v>-1.541554758289587</v>
      </c>
      <c r="AA664" s="120">
        <f>(幕後結果!$AC$2+幕後結果!$AC$4*幕後結果_最佳化!$O1665)*12/3</f>
        <v>-1.3782288281827324</v>
      </c>
      <c r="AB664" s="120">
        <f>(幕後結果!$AD$2+幕後結果!$AD$4*幕後結果_最佳化!$P1665)*12/3</f>
        <v>-1.9233601504181648</v>
      </c>
      <c r="AC664" s="120">
        <f>(幕後結果!$AE$2+幕後結果!$AE$4*幕後結果_最佳化!$Q1665)*12/3</f>
        <v>0.50596951244153054</v>
      </c>
      <c r="AD664" s="120">
        <f>(幕後結果!$AF$2+幕後結果!$AF$4*幕後結果_最佳化!$R1665)*12/3</f>
        <v>-1.6241278471298572</v>
      </c>
      <c r="AE664" s="120">
        <f>(幕後結果!$AG$2+幕後結果!$AG$4*幕後結果_最佳化!$S1665)*12/3</f>
        <v>-3.2854188727528029</v>
      </c>
      <c r="AF664" s="120">
        <f>(幕後結果!$AH$2+幕後結果!$AH$4*幕後結果_最佳化!$T1665)*12/3</f>
        <v>0.73752805107129282</v>
      </c>
      <c r="AG664" s="120">
        <f>(幕後結果!$AI$2+幕後結果!$AI$4*幕後結果_最佳化!$U1665)*12/3</f>
        <v>-0.73888501508770721</v>
      </c>
      <c r="AH664" s="120">
        <f>(幕後結果!$AJ$2+幕後結果!$AJ$4*幕後結果_最佳化!$V1665)*12/3</f>
        <v>-1.3889509547104428</v>
      </c>
      <c r="AI664" s="96">
        <f>(幕後結果!$AK$2+幕後結果!$AK$4*幕後結果_最佳化!$W1665)*12/3</f>
        <v>0.39426645224386392</v>
      </c>
      <c r="AJ664" s="56"/>
      <c r="AK664" s="56"/>
      <c r="AL664" s="56"/>
      <c r="AM664" s="104">
        <v>663</v>
      </c>
      <c r="AN664" s="124">
        <f t="shared" si="131"/>
        <v>4.5683330676649939E-2</v>
      </c>
      <c r="AO664" s="124">
        <f t="shared" si="132"/>
        <v>4.6972037218117831E-2</v>
      </c>
      <c r="AP664" s="124">
        <f t="shared" si="133"/>
        <v>0.12702110339698466</v>
      </c>
      <c r="AQ664" s="124">
        <f t="shared" si="134"/>
        <v>0.14900073902700517</v>
      </c>
      <c r="AR664" s="124">
        <f t="shared" si="135"/>
        <v>5.9121804169455804E-2</v>
      </c>
      <c r="AS664" s="124">
        <f t="shared" si="136"/>
        <v>0.12388055287275931</v>
      </c>
      <c r="AT664" s="124">
        <f t="shared" si="137"/>
        <v>0.19082915125209599</v>
      </c>
      <c r="AU664" s="124">
        <f t="shared" si="138"/>
        <v>6.6301941217212446E-2</v>
      </c>
      <c r="AV664" s="124">
        <f t="shared" si="139"/>
        <v>3.3610560610488352E-2</v>
      </c>
      <c r="AW664" s="124">
        <f t="shared" si="140"/>
        <v>0.15757877955923053</v>
      </c>
      <c r="AX664" s="124">
        <f t="shared" si="141"/>
        <v>1</v>
      </c>
      <c r="AY664" s="124">
        <f>SUMPRODUCT(AN664:AW664,幕後結果_最佳化!$Z$1005:$AI$1005)</f>
        <v>-1.1736775601547858E-2</v>
      </c>
      <c r="AZ664" s="124">
        <f>(SUMPRODUCT(AN664:AW664,MMULT(AN664:AW664,幕後結果!$AB$9:$AK$18)))*252</f>
        <v>6.2994719329674737E-2</v>
      </c>
      <c r="BA664" s="124">
        <f t="shared" si="142"/>
        <v>0.25098748839269802</v>
      </c>
      <c r="BB664" s="119">
        <f t="shared" si="143"/>
        <v>-0.21768724788409574</v>
      </c>
      <c r="BC664" s="56"/>
      <c r="BD664" s="56"/>
    </row>
    <row r="665" spans="1:56">
      <c r="A665" s="91">
        <v>664</v>
      </c>
      <c r="B665" s="120">
        <v>0.28195198640599872</v>
      </c>
      <c r="C665" s="120">
        <v>0.23758355621067917</v>
      </c>
      <c r="D665" s="120">
        <v>2.6529857232991505E-2</v>
      </c>
      <c r="E665" s="120">
        <v>0.65256931437465804</v>
      </c>
      <c r="F665" s="120">
        <v>0.84796109317217105</v>
      </c>
      <c r="G665" s="120">
        <v>0.53556781654223551</v>
      </c>
      <c r="H665" s="120">
        <v>0.55161032677140409</v>
      </c>
      <c r="I665" s="120">
        <v>7.2684377774294706E-2</v>
      </c>
      <c r="J665" s="120">
        <v>0.23793479753918101</v>
      </c>
      <c r="K665" s="100">
        <v>0.11074629822255955</v>
      </c>
      <c r="L665" s="101"/>
      <c r="M665" s="102">
        <v>664</v>
      </c>
      <c r="N665" s="123">
        <v>-0.57705252643385574</v>
      </c>
      <c r="O665" s="123">
        <v>-0.71409714310431605</v>
      </c>
      <c r="P665" s="123">
        <v>-1.934434610812096</v>
      </c>
      <c r="Q665" s="123">
        <v>0.39226642153193442</v>
      </c>
      <c r="R665" s="123">
        <v>1.0277279559118482</v>
      </c>
      <c r="S665" s="123">
        <v>8.9273735284249311E-2</v>
      </c>
      <c r="T665" s="123">
        <v>0.12973088486936718</v>
      </c>
      <c r="U665" s="120">
        <v>-1.4560863316110861</v>
      </c>
      <c r="V665" s="120">
        <v>-0.71296147757132744</v>
      </c>
      <c r="W665" s="94">
        <v>-1.2225688182742944</v>
      </c>
      <c r="X665" s="56"/>
      <c r="Y665" s="95">
        <v>664</v>
      </c>
      <c r="Z665" s="120">
        <f>(幕後結果!$AB$2+幕後結果!$AB$4*幕後結果_最佳化!$N1666)*12/3</f>
        <v>-0.76473011815548875</v>
      </c>
      <c r="AA665" s="120">
        <f>(幕後結果!$AC$2+幕後結果!$AC$4*幕後結果_最佳化!$O1666)*12/3</f>
        <v>0.30359894324121561</v>
      </c>
      <c r="AB665" s="120">
        <f>(幕後結果!$AD$2+幕後結果!$AD$4*幕後結果_最佳化!$P1666)*12/3</f>
        <v>-3.7475081752920616</v>
      </c>
      <c r="AC665" s="120">
        <f>(幕後結果!$AE$2+幕後結果!$AE$4*幕後結果_最佳化!$Q1666)*12/3</f>
        <v>0.69376895428427954</v>
      </c>
      <c r="AD665" s="120">
        <f>(幕後結果!$AF$2+幕後結果!$AF$4*幕後結果_最佳化!$R1666)*12/3</f>
        <v>8.0111172557346177E-2</v>
      </c>
      <c r="AE665" s="120">
        <f>(幕後結果!$AG$2+幕後結果!$AG$4*幕後結果_最佳化!$S1666)*12/3</f>
        <v>-1.1971085224417988</v>
      </c>
      <c r="AF665" s="120">
        <f>(幕後結果!$AH$2+幕後結果!$AH$4*幕後結果_最佳化!$T1666)*12/3</f>
        <v>0.31907663912654938</v>
      </c>
      <c r="AG665" s="120">
        <f>(幕後結果!$AI$2+幕後結果!$AI$4*幕後結果_最佳化!$U1666)*12/3</f>
        <v>-0.75867311740363019</v>
      </c>
      <c r="AH665" s="120">
        <f>(幕後結果!$AJ$2+幕後結果!$AJ$4*幕後結果_最佳化!$V1666)*12/3</f>
        <v>-3.1637276246620432</v>
      </c>
      <c r="AI665" s="96">
        <f>(幕後結果!$AK$2+幕後結果!$AK$4*幕後結果_最佳化!$W1666)*12/3</f>
        <v>-0.35625506155756348</v>
      </c>
      <c r="AJ665" s="56"/>
      <c r="AK665" s="56"/>
      <c r="AL665" s="56"/>
      <c r="AM665" s="104">
        <v>664</v>
      </c>
      <c r="AN665" s="124">
        <f t="shared" si="131"/>
        <v>1.7544423065222997E-2</v>
      </c>
      <c r="AO665" s="124">
        <f t="shared" si="132"/>
        <v>0.10733345061820657</v>
      </c>
      <c r="AP665" s="124">
        <f t="shared" si="133"/>
        <v>0.14436779375498232</v>
      </c>
      <c r="AQ665" s="124">
        <f t="shared" si="134"/>
        <v>0.16439206034031525</v>
      </c>
      <c r="AR665" s="124">
        <f t="shared" si="135"/>
        <v>0.10268479560614571</v>
      </c>
      <c r="AS665" s="124">
        <f t="shared" si="136"/>
        <v>5.4053965220995204E-2</v>
      </c>
      <c r="AT665" s="124">
        <f t="shared" si="137"/>
        <v>0.13012970050010281</v>
      </c>
      <c r="AU665" s="124">
        <f t="shared" si="138"/>
        <v>6.3258641687938127E-2</v>
      </c>
      <c r="AV665" s="124">
        <f t="shared" si="139"/>
        <v>0.14267577810529022</v>
      </c>
      <c r="AW665" s="124">
        <f t="shared" si="140"/>
        <v>7.355939110080098E-2</v>
      </c>
      <c r="AX665" s="124">
        <f t="shared" si="141"/>
        <v>1</v>
      </c>
      <c r="AY665" s="124">
        <f>SUMPRODUCT(AN665:AW665,幕後結果_最佳化!$Z$1005:$AI$1005)</f>
        <v>-0.15311178516451365</v>
      </c>
      <c r="AZ665" s="124">
        <f>(SUMPRODUCT(AN665:AW665,MMULT(AN665:AW665,幕後結果!$AB$9:$AK$18)))*252</f>
        <v>7.2069557227275857E-2</v>
      </c>
      <c r="BA665" s="124">
        <f t="shared" si="142"/>
        <v>0.26845773825180724</v>
      </c>
      <c r="BB665" s="119">
        <f t="shared" si="143"/>
        <v>-0.73014019428510213</v>
      </c>
      <c r="BC665" s="56"/>
      <c r="BD665" s="56"/>
    </row>
    <row r="666" spans="1:56">
      <c r="A666" s="91">
        <v>665</v>
      </c>
      <c r="B666" s="120">
        <v>0.74319545742015447</v>
      </c>
      <c r="C666" s="120">
        <v>0.64090279503002234</v>
      </c>
      <c r="D666" s="120">
        <v>0.68703184518480409</v>
      </c>
      <c r="E666" s="120">
        <v>2.6664652773960684E-2</v>
      </c>
      <c r="F666" s="120">
        <v>0.15360050103268441</v>
      </c>
      <c r="G666" s="120">
        <v>0.48569395529781767</v>
      </c>
      <c r="H666" s="120">
        <v>9.9925821997852715E-2</v>
      </c>
      <c r="I666" s="120">
        <v>0.28104951013560986</v>
      </c>
      <c r="J666" s="120">
        <v>0.96010404139949368</v>
      </c>
      <c r="K666" s="100">
        <v>0.91795803530011844</v>
      </c>
      <c r="L666" s="101"/>
      <c r="M666" s="102">
        <v>665</v>
      </c>
      <c r="N666" s="123">
        <v>0.65322833583152107</v>
      </c>
      <c r="O666" s="123">
        <v>0.36087297106387844</v>
      </c>
      <c r="P666" s="123">
        <v>0.48745445745026511</v>
      </c>
      <c r="Q666" s="123">
        <v>-1.9322447390727779</v>
      </c>
      <c r="R666" s="123">
        <v>-1.0211127943475669</v>
      </c>
      <c r="S666" s="123">
        <v>-3.5867625200946024E-2</v>
      </c>
      <c r="T666" s="123">
        <v>-1.2819743507697208</v>
      </c>
      <c r="U666" s="120">
        <v>-0.57972657351333845</v>
      </c>
      <c r="V666" s="120">
        <v>1.7518946934387662</v>
      </c>
      <c r="W666" s="94">
        <v>1.3914667704129404</v>
      </c>
      <c r="X666" s="56"/>
      <c r="Y666" s="95">
        <v>665</v>
      </c>
      <c r="Z666" s="120">
        <f>(幕後結果!$AB$2+幕後結果!$AB$4*幕後結果_最佳化!$N1667)*12/3</f>
        <v>0.76272557467217916</v>
      </c>
      <c r="AA666" s="120">
        <f>(幕後結果!$AC$2+幕後結果!$AC$4*幕後結果_最佳化!$O1667)*12/3</f>
        <v>2.2245388769000312</v>
      </c>
      <c r="AB666" s="120">
        <f>(幕後結果!$AD$2+幕後結果!$AD$4*幕後結果_最佳化!$P1667)*12/3</f>
        <v>0.5651056485680066</v>
      </c>
      <c r="AC666" s="120">
        <f>(幕後結果!$AE$2+幕後結果!$AE$4*幕後結果_最佳化!$Q1667)*12/3</f>
        <v>-1.0417738731821156</v>
      </c>
      <c r="AD666" s="120">
        <f>(幕後結果!$AF$2+幕後結果!$AF$4*幕後結果_最佳化!$R1667)*12/3</f>
        <v>-1.3786407305908337</v>
      </c>
      <c r="AE666" s="120">
        <f>(幕後結果!$AG$2+幕後結果!$AG$4*幕後結果_最佳化!$S1667)*12/3</f>
        <v>-0.57220818173833643</v>
      </c>
      <c r="AF666" s="120">
        <f>(幕後結果!$AH$2+幕後結果!$AH$4*幕後結果_最佳化!$T1667)*12/3</f>
        <v>-1.0080283520801361</v>
      </c>
      <c r="AG666" s="120">
        <f>(幕後結果!$AI$2+幕後結果!$AI$4*幕後結果_最佳化!$U1667)*12/3</f>
        <v>-0.79423754642285849</v>
      </c>
      <c r="AH666" s="120">
        <f>(幕後結果!$AJ$2+幕後結果!$AJ$4*幕後結果_最佳化!$V1667)*12/3</f>
        <v>0.42895052587199212</v>
      </c>
      <c r="AI666" s="96">
        <f>(幕後結果!$AK$2+幕後結果!$AK$4*幕後結果_最佳化!$W1667)*12/3</f>
        <v>0.8300900251790253</v>
      </c>
      <c r="AJ666" s="56"/>
      <c r="AK666" s="56"/>
      <c r="AL666" s="56"/>
      <c r="AM666" s="104">
        <v>665</v>
      </c>
      <c r="AN666" s="124">
        <f t="shared" si="131"/>
        <v>9.9653720595566611E-2</v>
      </c>
      <c r="AO666" s="124">
        <f t="shared" si="132"/>
        <v>0.13913290928833055</v>
      </c>
      <c r="AP666" s="124">
        <f t="shared" si="133"/>
        <v>0.18110497911685233</v>
      </c>
      <c r="AQ666" s="124">
        <f t="shared" si="134"/>
        <v>5.5191427220714927E-2</v>
      </c>
      <c r="AR666" s="124">
        <f t="shared" si="135"/>
        <v>0.17419121502856316</v>
      </c>
      <c r="AS666" s="124">
        <f t="shared" si="136"/>
        <v>5.7265212270817142E-2</v>
      </c>
      <c r="AT666" s="124">
        <f t="shared" si="137"/>
        <v>5.696721035629209E-2</v>
      </c>
      <c r="AU666" s="124">
        <f t="shared" si="138"/>
        <v>2.1085502220347423E-2</v>
      </c>
      <c r="AV666" s="124">
        <f t="shared" si="139"/>
        <v>0.18912342090685313</v>
      </c>
      <c r="AW666" s="124">
        <f t="shared" si="140"/>
        <v>2.6284402995662603E-2</v>
      </c>
      <c r="AX666" s="124">
        <f t="shared" si="141"/>
        <v>1</v>
      </c>
      <c r="AY666" s="124">
        <f>SUMPRODUCT(AN666:AW666,幕後結果_最佳化!$Z$1005:$AI$1005)</f>
        <v>-0.35997910186169702</v>
      </c>
      <c r="AZ666" s="124">
        <f>(SUMPRODUCT(AN666:AW666,MMULT(AN666:AW666,幕後結果!$AB$9:$AK$18)))*252</f>
        <v>9.9234074191785746E-2</v>
      </c>
      <c r="BA666" s="124">
        <f t="shared" si="142"/>
        <v>0.31501440314973811</v>
      </c>
      <c r="BB666" s="119">
        <f t="shared" si="143"/>
        <v>-1.2789227979210638</v>
      </c>
      <c r="BC666" s="56"/>
      <c r="BD666" s="56"/>
    </row>
    <row r="667" spans="1:56">
      <c r="A667" s="91">
        <v>666</v>
      </c>
      <c r="B667" s="120">
        <v>0.47201581803639558</v>
      </c>
      <c r="C667" s="120">
        <v>0.84946682682199137</v>
      </c>
      <c r="D667" s="120">
        <v>0.82325539186589003</v>
      </c>
      <c r="E667" s="120">
        <v>0.47206879388360545</v>
      </c>
      <c r="F667" s="120">
        <v>0.65867308038062622</v>
      </c>
      <c r="G667" s="120">
        <v>0.54182554769812508</v>
      </c>
      <c r="H667" s="120">
        <v>0.9546278278512661</v>
      </c>
      <c r="I667" s="120">
        <v>0.29786517016996594</v>
      </c>
      <c r="J667" s="120">
        <v>0.12979531453652449</v>
      </c>
      <c r="K667" s="100">
        <v>0.18668482486605065</v>
      </c>
      <c r="L667" s="101"/>
      <c r="M667" s="102">
        <v>666</v>
      </c>
      <c r="N667" s="123">
        <v>-7.0203566000517983E-2</v>
      </c>
      <c r="O667" s="123">
        <v>1.034149354451281</v>
      </c>
      <c r="P667" s="123">
        <v>0.9278426124701783</v>
      </c>
      <c r="Q667" s="123">
        <v>-7.0070448229805113E-2</v>
      </c>
      <c r="R667" s="123">
        <v>0.40884442009360383</v>
      </c>
      <c r="S667" s="123">
        <v>0.10503390576131352</v>
      </c>
      <c r="T667" s="123">
        <v>1.6914842976294873</v>
      </c>
      <c r="U667" s="120">
        <v>-0.53055044948025221</v>
      </c>
      <c r="V667" s="120">
        <v>-1.1273592304392985</v>
      </c>
      <c r="W667" s="94">
        <v>-0.89017924044690988</v>
      </c>
      <c r="X667" s="56"/>
      <c r="Y667" s="95">
        <v>666</v>
      </c>
      <c r="Z667" s="120">
        <f>(幕後結果!$AB$2+幕後結果!$AB$4*幕後結果_最佳化!$N1668)*12/3</f>
        <v>-0.13545159016787617</v>
      </c>
      <c r="AA667" s="120">
        <f>(幕後結果!$AC$2+幕後結果!$AC$4*幕後結果_最佳化!$O1668)*12/3</f>
        <v>2.4431058343879473</v>
      </c>
      <c r="AB667" s="120">
        <f>(幕後結果!$AD$2+幕後結果!$AD$4*幕後結果_最佳化!$P1668)*12/3</f>
        <v>0.51943849290690314</v>
      </c>
      <c r="AC667" s="120">
        <f>(幕後結果!$AE$2+幕後結果!$AE$4*幕後結果_最佳化!$Q1668)*12/3</f>
        <v>0.34485585410930347</v>
      </c>
      <c r="AD667" s="120">
        <f>(幕後結果!$AF$2+幕後結果!$AF$4*幕後結果_最佳化!$R1668)*12/3</f>
        <v>-0.14403562879971887</v>
      </c>
      <c r="AE667" s="120">
        <f>(幕後結果!$AG$2+幕後結果!$AG$4*幕後結果_最佳化!$S1668)*12/3</f>
        <v>-0.37165770949109844</v>
      </c>
      <c r="AF667" s="120">
        <f>(幕後結果!$AH$2+幕後結果!$AH$4*幕後結果_最佳化!$T1668)*12/3</f>
        <v>2.1876422511887714</v>
      </c>
      <c r="AG667" s="120">
        <f>(幕後結果!$AI$2+幕後結果!$AI$4*幕後結果_最佳化!$U1668)*12/3</f>
        <v>-0.4510218511170685</v>
      </c>
      <c r="AH667" s="120">
        <f>(幕後結果!$AJ$2+幕後結果!$AJ$4*幕後結果_最佳化!$V1668)*12/3</f>
        <v>-2.8737689839371154</v>
      </c>
      <c r="AI667" s="96">
        <f>(幕後結果!$AK$2+幕後結果!$AK$4*幕後結果_最佳化!$W1668)*12/3</f>
        <v>0.5640220464792679</v>
      </c>
      <c r="AJ667" s="56"/>
      <c r="AK667" s="56"/>
      <c r="AL667" s="56"/>
      <c r="AM667" s="104">
        <v>666</v>
      </c>
      <c r="AN667" s="124">
        <f t="shared" si="131"/>
        <v>0.14435446562950691</v>
      </c>
      <c r="AO667" s="124">
        <f t="shared" si="132"/>
        <v>0.13532513508080563</v>
      </c>
      <c r="AP667" s="124">
        <f t="shared" si="133"/>
        <v>4.4555020620011536E-2</v>
      </c>
      <c r="AQ667" s="124">
        <f t="shared" si="134"/>
        <v>1.5494115600699175E-2</v>
      </c>
      <c r="AR667" s="124">
        <f t="shared" si="135"/>
        <v>0.13771897233754518</v>
      </c>
      <c r="AS667" s="124">
        <f t="shared" si="136"/>
        <v>0.12160746193619171</v>
      </c>
      <c r="AT667" s="124">
        <f t="shared" si="137"/>
        <v>5.4617290065814422E-2</v>
      </c>
      <c r="AU667" s="124">
        <f t="shared" si="138"/>
        <v>0.15885966635609919</v>
      </c>
      <c r="AV667" s="124">
        <f t="shared" si="139"/>
        <v>0.1580494722847047</v>
      </c>
      <c r="AW667" s="124">
        <f t="shared" si="140"/>
        <v>2.9418400088621632E-2</v>
      </c>
      <c r="AX667" s="124">
        <f t="shared" si="141"/>
        <v>0.99999999999999989</v>
      </c>
      <c r="AY667" s="124">
        <f>SUMPRODUCT(AN667:AW667,幕後結果_最佳化!$Z$1005:$AI$1005)</f>
        <v>-0.29985036708324198</v>
      </c>
      <c r="AZ667" s="124">
        <f>(SUMPRODUCT(AN667:AW667,MMULT(AN667:AW667,幕後結果!$AB$9:$AK$18)))*252</f>
        <v>6.892464008363211E-2</v>
      </c>
      <c r="BA667" s="124">
        <f t="shared" si="142"/>
        <v>0.26253502639387399</v>
      </c>
      <c r="BB667" s="119">
        <f t="shared" si="143"/>
        <v>-1.3055414806595107</v>
      </c>
      <c r="BC667" s="56"/>
      <c r="BD667" s="56"/>
    </row>
    <row r="668" spans="1:56">
      <c r="A668" s="91">
        <v>667</v>
      </c>
      <c r="B668" s="120">
        <v>8.4402220370670689E-2</v>
      </c>
      <c r="C668" s="120">
        <v>0.24574083021619098</v>
      </c>
      <c r="D668" s="120">
        <v>0.40317265488512244</v>
      </c>
      <c r="E668" s="120">
        <v>0.88913798754837381</v>
      </c>
      <c r="F668" s="120">
        <v>0.92197240802467806</v>
      </c>
      <c r="G668" s="120">
        <v>0.71368959963245171</v>
      </c>
      <c r="H668" s="120">
        <v>0.4456079311560206</v>
      </c>
      <c r="I668" s="120">
        <v>0.631864178614014</v>
      </c>
      <c r="J668" s="120">
        <v>0.84988828454490739</v>
      </c>
      <c r="K668" s="100">
        <v>0.59844207637424929</v>
      </c>
      <c r="L668" s="101"/>
      <c r="M668" s="102">
        <v>667</v>
      </c>
      <c r="N668" s="123">
        <v>-1.3760555338268914</v>
      </c>
      <c r="O668" s="123">
        <v>-0.68795414132011845</v>
      </c>
      <c r="P668" s="123">
        <v>-0.2451435159863731</v>
      </c>
      <c r="Q668" s="123">
        <v>1.2219566389681826</v>
      </c>
      <c r="R668" s="123">
        <v>1.4184645413890125</v>
      </c>
      <c r="S668" s="123">
        <v>0.56419592509581384</v>
      </c>
      <c r="T668" s="123">
        <v>-0.13676586945859098</v>
      </c>
      <c r="U668" s="120">
        <v>0.33679473438800656</v>
      </c>
      <c r="V668" s="120">
        <v>1.0359543694366709</v>
      </c>
      <c r="W668" s="94">
        <v>0.24931665749824808</v>
      </c>
      <c r="X668" s="56"/>
      <c r="Y668" s="95">
        <v>667</v>
      </c>
      <c r="Z668" s="120">
        <f>(幕後結果!$AB$2+幕後結果!$AB$4*幕後結果_最佳化!$N1669)*12/3</f>
        <v>-1.7567326190979651</v>
      </c>
      <c r="AA668" s="120">
        <f>(幕後結果!$AC$2+幕後結果!$AC$4*幕後結果_最佳化!$O1669)*12/3</f>
        <v>-0.19595767841827882</v>
      </c>
      <c r="AB668" s="120">
        <f>(幕後結果!$AD$2+幕後結果!$AD$4*幕後結果_最佳化!$P1669)*12/3</f>
        <v>-2.8364325885359478</v>
      </c>
      <c r="AC668" s="120">
        <f>(幕後結果!$AE$2+幕後結果!$AE$4*幕後結果_最佳化!$Q1669)*12/3</f>
        <v>1.1249277817400012</v>
      </c>
      <c r="AD668" s="120">
        <f>(幕後結果!$AF$2+幕後結果!$AF$4*幕後結果_最佳化!$R1669)*12/3</f>
        <v>0.39581756662912043</v>
      </c>
      <c r="AE668" s="120">
        <f>(幕後結果!$AG$2+幕後結果!$AG$4*幕後結果_最佳化!$S1669)*12/3</f>
        <v>-0.72266522123150645</v>
      </c>
      <c r="AF668" s="120">
        <f>(幕後結果!$AH$2+幕後結果!$AH$4*幕後結果_最佳化!$T1669)*12/3</f>
        <v>0.38065285233836904</v>
      </c>
      <c r="AG668" s="120">
        <f>(幕後結果!$AI$2+幕後結果!$AI$4*幕後結果_最佳化!$U1669)*12/3</f>
        <v>0.12767049952528603</v>
      </c>
      <c r="AH668" s="120">
        <f>(幕後結果!$AJ$2+幕後結果!$AJ$4*幕後結果_最佳化!$V1669)*12/3</f>
        <v>-4.6220528305379593E-2</v>
      </c>
      <c r="AI668" s="96">
        <f>(幕後結果!$AK$2+幕後結果!$AK$4*幕後結果_最佳化!$W1669)*12/3</f>
        <v>0.99037513767231466</v>
      </c>
      <c r="AJ668" s="56"/>
      <c r="AK668" s="56"/>
      <c r="AL668" s="56"/>
      <c r="AM668" s="104">
        <v>667</v>
      </c>
      <c r="AN668" s="124">
        <f t="shared" si="131"/>
        <v>3.7089286631803449E-2</v>
      </c>
      <c r="AO668" s="124">
        <f t="shared" si="132"/>
        <v>9.4213292758610109E-2</v>
      </c>
      <c r="AP668" s="124">
        <f t="shared" si="133"/>
        <v>0.21449657290345875</v>
      </c>
      <c r="AQ668" s="124">
        <f t="shared" si="134"/>
        <v>4.8863131645451849E-2</v>
      </c>
      <c r="AR668" s="124">
        <f t="shared" si="135"/>
        <v>7.9633057188512046E-2</v>
      </c>
      <c r="AS668" s="124">
        <f t="shared" si="136"/>
        <v>5.2416545605863916E-2</v>
      </c>
      <c r="AT668" s="124">
        <f t="shared" si="137"/>
        <v>4.4811372812027642E-2</v>
      </c>
      <c r="AU668" s="124">
        <f t="shared" si="138"/>
        <v>9.2313729344529985E-2</v>
      </c>
      <c r="AV668" s="124">
        <f t="shared" si="139"/>
        <v>0.19694928565309044</v>
      </c>
      <c r="AW668" s="124">
        <f t="shared" si="140"/>
        <v>0.13921372545665181</v>
      </c>
      <c r="AX668" s="124">
        <f t="shared" si="141"/>
        <v>1</v>
      </c>
      <c r="AY668" s="124">
        <f>SUMPRODUCT(AN668:AW668,幕後結果_最佳化!$Z$1005:$AI$1005)</f>
        <v>-0.36057234125688403</v>
      </c>
      <c r="AZ668" s="124">
        <f>(SUMPRODUCT(AN668:AW668,MMULT(AN668:AW668,幕後結果!$AB$9:$AK$18)))*252</f>
        <v>8.8332446364250652E-2</v>
      </c>
      <c r="BA668" s="124">
        <f t="shared" si="142"/>
        <v>0.29720774950234835</v>
      </c>
      <c r="BB668" s="119">
        <f t="shared" si="143"/>
        <v>-1.3575431392097534</v>
      </c>
      <c r="BC668" s="56"/>
      <c r="BD668" s="56"/>
    </row>
    <row r="669" spans="1:56">
      <c r="A669" s="91">
        <v>668</v>
      </c>
      <c r="B669" s="120">
        <v>0.94939002339923695</v>
      </c>
      <c r="C669" s="120">
        <v>0.8706173574865903</v>
      </c>
      <c r="D669" s="120">
        <v>0.93031379685095361</v>
      </c>
      <c r="E669" s="120">
        <v>0.2857588052275899</v>
      </c>
      <c r="F669" s="120">
        <v>0.47274241467665701</v>
      </c>
      <c r="G669" s="120">
        <v>0.54343487299758197</v>
      </c>
      <c r="H669" s="120">
        <v>0.13311178943366109</v>
      </c>
      <c r="I669" s="120">
        <v>0.10597489555004458</v>
      </c>
      <c r="J669" s="120">
        <v>0.99653534068917793</v>
      </c>
      <c r="K669" s="100">
        <v>0.30081084868961705</v>
      </c>
      <c r="L669" s="101"/>
      <c r="M669" s="102">
        <v>668</v>
      </c>
      <c r="N669" s="123">
        <v>1.6389678612134584</v>
      </c>
      <c r="O669" s="123">
        <v>1.1293142657672919</v>
      </c>
      <c r="P669" s="123">
        <v>1.4781321648501502</v>
      </c>
      <c r="Q669" s="123">
        <v>-0.5658178506475473</v>
      </c>
      <c r="R669" s="123">
        <v>-6.8377880578081987E-2</v>
      </c>
      <c r="S669" s="123">
        <v>0.10909107468973657</v>
      </c>
      <c r="T669" s="123">
        <v>-1.1118013324148892</v>
      </c>
      <c r="U669" s="120">
        <v>-1.2482219408116291</v>
      </c>
      <c r="V669" s="120">
        <v>2.7002221668711091</v>
      </c>
      <c r="W669" s="94">
        <v>-0.52206985056132671</v>
      </c>
      <c r="X669" s="56"/>
      <c r="Y669" s="95">
        <v>668</v>
      </c>
      <c r="Z669" s="120">
        <f>(幕後結果!$AB$2+幕後結果!$AB$4*幕後結果_最佳化!$N1670)*12/3</f>
        <v>1.9865708736370131</v>
      </c>
      <c r="AA669" s="120">
        <f>(幕後結果!$AC$2+幕後結果!$AC$4*幕後結果_最佳化!$O1670)*12/3</f>
        <v>3.6677574074636987</v>
      </c>
      <c r="AB669" s="120">
        <f>(幕後結果!$AD$2+幕後結果!$AD$4*幕後結果_最佳化!$P1670)*12/3</f>
        <v>2.9885686091377379</v>
      </c>
      <c r="AC669" s="120">
        <f>(幕後結果!$AE$2+幕後結果!$AE$4*幕後結果_最佳化!$Q1670)*12/3</f>
        <v>0.41039547186536685</v>
      </c>
      <c r="AD669" s="120">
        <f>(幕後結果!$AF$2+幕後結果!$AF$4*幕後結果_最佳化!$R1670)*12/3</f>
        <v>-0.35021168272460262</v>
      </c>
      <c r="AE669" s="120">
        <f>(幕後結果!$AG$2+幕後結果!$AG$4*幕後結果_最佳化!$S1670)*12/3</f>
        <v>0.34303195654263985</v>
      </c>
      <c r="AF669" s="120">
        <f>(幕後結果!$AH$2+幕後結果!$AH$4*幕後結果_最佳化!$T1670)*12/3</f>
        <v>0.16840367359731945</v>
      </c>
      <c r="AG669" s="120">
        <f>(幕後結果!$AI$2+幕後結果!$AI$4*幕後結果_最佳化!$U1670)*12/3</f>
        <v>-0.75538206693864929</v>
      </c>
      <c r="AH669" s="120">
        <f>(幕後結果!$AJ$2+幕後結果!$AJ$4*幕後結果_最佳化!$V1670)*12/3</f>
        <v>2.665042588090754</v>
      </c>
      <c r="AI669" s="96">
        <f>(幕後結果!$AK$2+幕後結果!$AK$4*幕後結果_最佳化!$W1670)*12/3</f>
        <v>0.3331861493213793</v>
      </c>
      <c r="AJ669" s="56"/>
      <c r="AK669" s="56"/>
      <c r="AL669" s="56"/>
      <c r="AM669" s="104">
        <v>668</v>
      </c>
      <c r="AN669" s="124">
        <f t="shared" si="131"/>
        <v>8.2050757062083826E-2</v>
      </c>
      <c r="AO669" s="124">
        <f t="shared" si="132"/>
        <v>0.15980217826469129</v>
      </c>
      <c r="AP669" s="124">
        <f t="shared" si="133"/>
        <v>0.11231893406360494</v>
      </c>
      <c r="AQ669" s="124">
        <f t="shared" si="134"/>
        <v>0.14203123916831628</v>
      </c>
      <c r="AR669" s="124">
        <f t="shared" si="135"/>
        <v>0.1530145899446983</v>
      </c>
      <c r="AS669" s="124">
        <f t="shared" si="136"/>
        <v>4.5953516418682255E-2</v>
      </c>
      <c r="AT669" s="124">
        <f t="shared" si="137"/>
        <v>4.6140111437302171E-2</v>
      </c>
      <c r="AU669" s="124">
        <f t="shared" si="138"/>
        <v>0.13467364254798447</v>
      </c>
      <c r="AV669" s="124">
        <f t="shared" si="139"/>
        <v>5.4507096414386912E-2</v>
      </c>
      <c r="AW669" s="124">
        <f t="shared" si="140"/>
        <v>6.9507934678249561E-2</v>
      </c>
      <c r="AX669" s="124">
        <f t="shared" si="141"/>
        <v>1</v>
      </c>
      <c r="AY669" s="124">
        <f>SUMPRODUCT(AN669:AW669,幕後結果_最佳化!$Z$1005:$AI$1005)</f>
        <v>-1.3199672647688093E-4</v>
      </c>
      <c r="AZ669" s="124">
        <f>(SUMPRODUCT(AN669:AW669,MMULT(AN669:AW669,幕後結果!$AB$9:$AK$18)))*252</f>
        <v>6.2053781537963301E-2</v>
      </c>
      <c r="BA669" s="124">
        <f t="shared" si="142"/>
        <v>0.24910596447689345</v>
      </c>
      <c r="BB669" s="119">
        <f t="shared" si="143"/>
        <v>-0.17274575025468103</v>
      </c>
      <c r="BC669" s="56"/>
      <c r="BD669" s="56"/>
    </row>
    <row r="670" spans="1:56">
      <c r="A670" s="91">
        <v>669</v>
      </c>
      <c r="B670" s="120">
        <v>0.59133086898438769</v>
      </c>
      <c r="C670" s="120">
        <v>6.4495718733486918E-2</v>
      </c>
      <c r="D670" s="120">
        <v>0.60264692533234743</v>
      </c>
      <c r="E670" s="120">
        <v>0.19625964585432887</v>
      </c>
      <c r="F670" s="120">
        <v>0.72032202694639547</v>
      </c>
      <c r="G670" s="120">
        <v>0.42012247460932262</v>
      </c>
      <c r="H670" s="120">
        <v>0.58318978584591297</v>
      </c>
      <c r="I670" s="120">
        <v>0.68587640655870907</v>
      </c>
      <c r="J670" s="120">
        <v>0.30548055136153929</v>
      </c>
      <c r="K670" s="100">
        <v>0.18583393025379435</v>
      </c>
      <c r="L670" s="101"/>
      <c r="M670" s="102">
        <v>669</v>
      </c>
      <c r="N670" s="123">
        <v>0.23096980231460745</v>
      </c>
      <c r="O670" s="123">
        <v>-1.5180910881971528</v>
      </c>
      <c r="P670" s="123">
        <v>0.26020434955491667</v>
      </c>
      <c r="Q670" s="123">
        <v>-0.85505754432208736</v>
      </c>
      <c r="R670" s="123">
        <v>0.58379841299352964</v>
      </c>
      <c r="S670" s="123">
        <v>-0.20158016975837373</v>
      </c>
      <c r="T670" s="123">
        <v>0.21006053300526184</v>
      </c>
      <c r="U670" s="120">
        <v>0.48419542016133099</v>
      </c>
      <c r="V670" s="120">
        <v>-0.50870202508824636</v>
      </c>
      <c r="W670" s="94">
        <v>-0.89335356630074203</v>
      </c>
      <c r="X670" s="56"/>
      <c r="Y670" s="95">
        <v>669</v>
      </c>
      <c r="Z670" s="120">
        <f>(幕後結果!$AB$2+幕後結果!$AB$4*幕後結果_最佳化!$N1671)*12/3</f>
        <v>0.2384703247954667</v>
      </c>
      <c r="AA670" s="120">
        <f>(幕後結果!$AC$2+幕後結果!$AC$4*幕後結果_最佳化!$O1671)*12/3</f>
        <v>5.781053278035797E-3</v>
      </c>
      <c r="AB670" s="120">
        <f>(幕後結果!$AD$2+幕後結果!$AD$4*幕後結果_最佳化!$P1671)*12/3</f>
        <v>-0.90783603363016085</v>
      </c>
      <c r="AC670" s="120">
        <f>(幕後結果!$AE$2+幕後結果!$AE$4*幕後結果_最佳化!$Q1671)*12/3</f>
        <v>-0.2101861225988908</v>
      </c>
      <c r="AD670" s="120">
        <f>(幕後結果!$AF$2+幕後結果!$AF$4*幕後結果_最佳化!$R1671)*12/3</f>
        <v>-0.45153456238646017</v>
      </c>
      <c r="AE670" s="120">
        <f>(幕後結果!$AG$2+幕後結果!$AG$4*幕後結果_最佳化!$S1671)*12/3</f>
        <v>-0.94670363404192326</v>
      </c>
      <c r="AF670" s="120">
        <f>(幕後結果!$AH$2+幕後結果!$AH$4*幕後結果_最佳化!$T1671)*12/3</f>
        <v>0.17947079140668679</v>
      </c>
      <c r="AG670" s="120">
        <f>(幕後結果!$AI$2+幕後結果!$AI$4*幕後結果_最佳化!$U1671)*12/3</f>
        <v>-0.23926378855561636</v>
      </c>
      <c r="AH670" s="120">
        <f>(幕後結果!$AJ$2+幕後結果!$AJ$4*幕後結果_最佳化!$V1671)*12/3</f>
        <v>-1.7190396744452485</v>
      </c>
      <c r="AI670" s="96">
        <f>(幕後結果!$AK$2+幕後結果!$AK$4*幕後結果_最佳化!$W1671)*12/3</f>
        <v>0.27642085517223075</v>
      </c>
      <c r="AJ670" s="56"/>
      <c r="AK670" s="56"/>
      <c r="AL670" s="56"/>
      <c r="AM670" s="104">
        <v>669</v>
      </c>
      <c r="AN670" s="124">
        <f t="shared" si="131"/>
        <v>0.12584414011973474</v>
      </c>
      <c r="AO670" s="124">
        <f t="shared" si="132"/>
        <v>8.8428194513647529E-2</v>
      </c>
      <c r="AP670" s="124">
        <f t="shared" si="133"/>
        <v>0.13937088027242611</v>
      </c>
      <c r="AQ670" s="124">
        <f t="shared" si="134"/>
        <v>0.14927855315724442</v>
      </c>
      <c r="AR670" s="124">
        <f t="shared" si="135"/>
        <v>5.1028980735069195E-2</v>
      </c>
      <c r="AS670" s="124">
        <f t="shared" si="136"/>
        <v>0.12316894992295362</v>
      </c>
      <c r="AT670" s="124">
        <f t="shared" si="137"/>
        <v>0.10385009295014297</v>
      </c>
      <c r="AU670" s="124">
        <f t="shared" si="138"/>
        <v>0.11417586141267044</v>
      </c>
      <c r="AV670" s="124">
        <f t="shared" si="139"/>
        <v>4.2809227199963025E-3</v>
      </c>
      <c r="AW670" s="124">
        <f t="shared" si="140"/>
        <v>0.10057342419611455</v>
      </c>
      <c r="AX670" s="124">
        <f t="shared" si="141"/>
        <v>0.99999999999999989</v>
      </c>
      <c r="AY670" s="124">
        <f>SUMPRODUCT(AN670:AW670,幕後結果_最佳化!$Z$1005:$AI$1005)</f>
        <v>-8.3992708255290205E-3</v>
      </c>
      <c r="AZ670" s="124">
        <f>(SUMPRODUCT(AN670:AW670,MMULT(AN670:AW670,幕後結果!$AB$9:$AK$18)))*252</f>
        <v>7.0669831433091898E-2</v>
      </c>
      <c r="BA670" s="124">
        <f t="shared" si="142"/>
        <v>0.26583797966635975</v>
      </c>
      <c r="BB670" s="119">
        <f t="shared" si="143"/>
        <v>-0.19297194061552916</v>
      </c>
      <c r="BC670" s="56"/>
      <c r="BD670" s="56"/>
    </row>
    <row r="671" spans="1:56">
      <c r="A671" s="91">
        <v>670</v>
      </c>
      <c r="B671" s="120">
        <v>0.40406843607000642</v>
      </c>
      <c r="C671" s="120">
        <v>0.15935542454625318</v>
      </c>
      <c r="D671" s="120">
        <v>0.56574836003608775</v>
      </c>
      <c r="E671" s="120">
        <v>0.10604575802664762</v>
      </c>
      <c r="F671" s="120">
        <v>0.12283240502022674</v>
      </c>
      <c r="G671" s="120">
        <v>0.56541163982827358</v>
      </c>
      <c r="H671" s="120">
        <v>0.48898183370518211</v>
      </c>
      <c r="I671" s="120">
        <v>0.69006853803576229</v>
      </c>
      <c r="J671" s="120">
        <v>0.97821849847190512</v>
      </c>
      <c r="K671" s="100">
        <v>0.74527442092801621</v>
      </c>
      <c r="L671" s="101"/>
      <c r="M671" s="102">
        <v>670</v>
      </c>
      <c r="N671" s="123">
        <v>-0.24283028686186459</v>
      </c>
      <c r="O671" s="123">
        <v>-0.99711055738051158</v>
      </c>
      <c r="P671" s="123">
        <v>0.16555993421315826</v>
      </c>
      <c r="Q671" s="123">
        <v>-1.247834924413908</v>
      </c>
      <c r="R671" s="123">
        <v>-1.1609436648531291</v>
      </c>
      <c r="S671" s="123">
        <v>0.16470431518730635</v>
      </c>
      <c r="T671" s="123">
        <v>-2.7621959233715122E-2</v>
      </c>
      <c r="U671" s="120">
        <v>0.49604462908242314</v>
      </c>
      <c r="V671" s="120">
        <v>2.0182714053197546</v>
      </c>
      <c r="W671" s="94">
        <v>0.65969253499288305</v>
      </c>
      <c r="X671" s="56"/>
      <c r="Y671" s="95">
        <v>670</v>
      </c>
      <c r="Z671" s="120">
        <f>(幕後結果!$AB$2+幕後結果!$AB$4*幕後結果_最佳化!$N1672)*12/3</f>
        <v>-0.34977636396652761</v>
      </c>
      <c r="AA671" s="120">
        <f>(幕後結果!$AC$2+幕後結果!$AC$4*幕後結果_最佳化!$O1672)*12/3</f>
        <v>0.23157716993337174</v>
      </c>
      <c r="AB671" s="120">
        <f>(幕後結果!$AD$2+幕後結果!$AD$4*幕後結果_最佳化!$P1672)*12/3</f>
        <v>-1.3053447774141804</v>
      </c>
      <c r="AC671" s="120">
        <f>(幕後結果!$AE$2+幕後結果!$AE$4*幕後結果_最佳化!$Q1672)*12/3</f>
        <v>-0.69596483626136407</v>
      </c>
      <c r="AD671" s="120">
        <f>(幕後結果!$AF$2+幕後結果!$AF$4*幕後結果_最佳化!$R1672)*12/3</f>
        <v>-1.5756543877217137</v>
      </c>
      <c r="AE671" s="120">
        <f>(幕後結果!$AG$2+幕後結果!$AG$4*幕後結果_最佳化!$S1672)*12/3</f>
        <v>-1.0404009005350052</v>
      </c>
      <c r="AF671" s="120">
        <f>(幕後結果!$AH$2+幕後結果!$AH$4*幕後結果_最佳化!$T1672)*12/3</f>
        <v>-0.26579026964213642</v>
      </c>
      <c r="AG671" s="120">
        <f>(幕後結果!$AI$2+幕後結果!$AI$4*幕後結果_最佳化!$U1672)*12/3</f>
        <v>-0.41620398795238672</v>
      </c>
      <c r="AH671" s="120">
        <f>(幕後結果!$AJ$2+幕後結果!$AJ$4*幕後結果_最佳化!$V1672)*12/3</f>
        <v>0.83942514804426693</v>
      </c>
      <c r="AI671" s="96">
        <f>(幕後結果!$AK$2+幕後結果!$AK$4*幕後結果_最佳化!$W1672)*12/3</f>
        <v>0.65815425918600323</v>
      </c>
      <c r="AJ671" s="56"/>
      <c r="AK671" s="56"/>
      <c r="AL671" s="56"/>
      <c r="AM671" s="104">
        <v>670</v>
      </c>
      <c r="AN671" s="124">
        <f t="shared" si="131"/>
        <v>1.3181597797082683E-2</v>
      </c>
      <c r="AO671" s="124">
        <f t="shared" si="132"/>
        <v>2.052998056416858E-2</v>
      </c>
      <c r="AP671" s="124">
        <f t="shared" si="133"/>
        <v>0.19893672761594586</v>
      </c>
      <c r="AQ671" s="124">
        <f t="shared" si="134"/>
        <v>1.4471291159295567E-3</v>
      </c>
      <c r="AR671" s="124">
        <f t="shared" si="135"/>
        <v>3.921971066301249E-2</v>
      </c>
      <c r="AS671" s="124">
        <f t="shared" si="136"/>
        <v>0.12564384765438757</v>
      </c>
      <c r="AT671" s="124">
        <f t="shared" si="137"/>
        <v>0.11365178502883799</v>
      </c>
      <c r="AU671" s="124">
        <f t="shared" si="138"/>
        <v>0.14278892972720222</v>
      </c>
      <c r="AV671" s="124">
        <f t="shared" si="139"/>
        <v>0.1569156684980032</v>
      </c>
      <c r="AW671" s="124">
        <f t="shared" si="140"/>
        <v>0.18768462333542976</v>
      </c>
      <c r="AX671" s="124">
        <f t="shared" si="141"/>
        <v>1</v>
      </c>
      <c r="AY671" s="124">
        <f>SUMPRODUCT(AN671:AW671,幕後結果_最佳化!$Z$1005:$AI$1005)</f>
        <v>-0.39963416501598165</v>
      </c>
      <c r="AZ671" s="124">
        <f>(SUMPRODUCT(AN671:AW671,MMULT(AN671:AW671,幕後結果!$AB$9:$AK$18)))*252</f>
        <v>7.5587834572109838E-2</v>
      </c>
      <c r="BA671" s="124">
        <f t="shared" si="142"/>
        <v>0.27493241819056158</v>
      </c>
      <c r="BB671" s="119">
        <f t="shared" si="143"/>
        <v>-1.609610710619261</v>
      </c>
      <c r="BC671" s="56"/>
      <c r="BD671" s="56"/>
    </row>
    <row r="672" spans="1:56">
      <c r="A672" s="91">
        <v>671</v>
      </c>
      <c r="B672" s="120">
        <v>0.75522090254795771</v>
      </c>
      <c r="C672" s="120">
        <v>0.19725873150299966</v>
      </c>
      <c r="D672" s="120">
        <v>0.42256436758660731</v>
      </c>
      <c r="E672" s="120">
        <v>0.5728335465445471</v>
      </c>
      <c r="F672" s="120">
        <v>0.22241535309148586</v>
      </c>
      <c r="G672" s="120">
        <v>0.49019341514454884</v>
      </c>
      <c r="H672" s="120">
        <v>0.61527909358680932</v>
      </c>
      <c r="I672" s="120">
        <v>0.21193880855406966</v>
      </c>
      <c r="J672" s="120">
        <v>0.68264322478299477</v>
      </c>
      <c r="K672" s="100">
        <v>0.54769134014110987</v>
      </c>
      <c r="L672" s="101"/>
      <c r="M672" s="102">
        <v>671</v>
      </c>
      <c r="N672" s="123">
        <v>0.69101168973762128</v>
      </c>
      <c r="O672" s="123">
        <v>-0.85145353682648617</v>
      </c>
      <c r="P672" s="123">
        <v>-0.19533750836178818</v>
      </c>
      <c r="Q672" s="123">
        <v>0.18359280633364786</v>
      </c>
      <c r="R672" s="123">
        <v>-0.76406131179472869</v>
      </c>
      <c r="S672" s="123">
        <v>-2.4583938951188048E-2</v>
      </c>
      <c r="T672" s="123">
        <v>0.2931051076186168</v>
      </c>
      <c r="U672" s="120">
        <v>-0.79971210632095557</v>
      </c>
      <c r="V672" s="120">
        <v>0.47510301385511428</v>
      </c>
      <c r="W672" s="94">
        <v>0.11983062724153269</v>
      </c>
      <c r="X672" s="56"/>
      <c r="Y672" s="95">
        <v>671</v>
      </c>
      <c r="Z672" s="120">
        <f>(幕後結果!$AB$2+幕後結果!$AB$4*幕後結果_最佳化!$N1673)*12/3</f>
        <v>0.80963551271000789</v>
      </c>
      <c r="AA672" s="120">
        <f>(幕後結果!$AC$2+幕後結果!$AC$4*幕後結果_最佳化!$O1673)*12/3</f>
        <v>0.99741968422370719</v>
      </c>
      <c r="AB672" s="120">
        <f>(幕後結果!$AD$2+幕後結果!$AD$4*幕後結果_最佳化!$P1673)*12/3</f>
        <v>-0.60955230602936739</v>
      </c>
      <c r="AC672" s="120">
        <f>(幕後結果!$AE$2+幕後結果!$AE$4*幕後結果_最佳化!$Q1673)*12/3</f>
        <v>0.84238842284391813</v>
      </c>
      <c r="AD672" s="120">
        <f>(幕後結果!$AF$2+幕後結果!$AF$4*幕後結果_最佳化!$R1673)*12/3</f>
        <v>-0.94461088466890997</v>
      </c>
      <c r="AE672" s="120">
        <f>(幕後結果!$AG$2+幕後結果!$AG$4*幕後結果_最佳化!$S1673)*12/3</f>
        <v>-0.9172947493530792</v>
      </c>
      <c r="AF672" s="120">
        <f>(幕後結果!$AH$2+幕後結果!$AH$4*幕後結果_最佳化!$T1673)*12/3</f>
        <v>0.6854646823412095</v>
      </c>
      <c r="AG672" s="120">
        <f>(幕後結果!$AI$2+幕後結果!$AI$4*幕後結果_最佳化!$U1673)*12/3</f>
        <v>-0.74838937720577781</v>
      </c>
      <c r="AH672" s="120">
        <f>(幕後結果!$AJ$2+幕後結果!$AJ$4*幕後結果_最佳化!$V1673)*12/3</f>
        <v>-0.97015472382825718</v>
      </c>
      <c r="AI672" s="96">
        <f>(幕後結果!$AK$2+幕後結果!$AK$4*幕後結果_最佳化!$W1673)*12/3</f>
        <v>0.30394030910096131</v>
      </c>
      <c r="AJ672" s="56"/>
      <c r="AK672" s="56"/>
      <c r="AL672" s="56"/>
      <c r="AM672" s="104">
        <v>671</v>
      </c>
      <c r="AN672" s="124">
        <f t="shared" si="131"/>
        <v>0.12439707622803145</v>
      </c>
      <c r="AO672" s="124">
        <f t="shared" si="132"/>
        <v>1.5300701860540883E-2</v>
      </c>
      <c r="AP672" s="124">
        <f t="shared" si="133"/>
        <v>0.14150649944897548</v>
      </c>
      <c r="AQ672" s="124">
        <f t="shared" si="134"/>
        <v>5.2396950834258313E-3</v>
      </c>
      <c r="AR672" s="124">
        <f t="shared" si="135"/>
        <v>0.1022728300925123</v>
      </c>
      <c r="AS672" s="124">
        <f t="shared" si="136"/>
        <v>0.15821309632670827</v>
      </c>
      <c r="AT672" s="124">
        <f t="shared" si="137"/>
        <v>6.3410784338499018E-2</v>
      </c>
      <c r="AU672" s="124">
        <f t="shared" si="138"/>
        <v>7.2928999830072117E-2</v>
      </c>
      <c r="AV672" s="124">
        <f t="shared" si="139"/>
        <v>0.14929374824103911</v>
      </c>
      <c r="AW672" s="124">
        <f t="shared" si="140"/>
        <v>0.16743656855019567</v>
      </c>
      <c r="AX672" s="124">
        <f t="shared" si="141"/>
        <v>1.0000000000000002</v>
      </c>
      <c r="AY672" s="124">
        <f>SUMPRODUCT(AN672:AW672,幕後結果_最佳化!$Z$1005:$AI$1005)</f>
        <v>-0.42979743538217779</v>
      </c>
      <c r="AZ672" s="124">
        <f>(SUMPRODUCT(AN672:AW672,MMULT(AN672:AW672,幕後結果!$AB$9:$AK$18)))*252</f>
        <v>7.8192675906104611E-2</v>
      </c>
      <c r="BA672" s="124">
        <f t="shared" si="142"/>
        <v>0.27962953332240248</v>
      </c>
      <c r="BB672" s="119">
        <f t="shared" si="143"/>
        <v>-1.6904417418498323</v>
      </c>
      <c r="BC672" s="56"/>
      <c r="BD672" s="56"/>
    </row>
    <row r="673" spans="1:56">
      <c r="A673" s="91">
        <v>672</v>
      </c>
      <c r="B673" s="120">
        <v>0.46722700369480874</v>
      </c>
      <c r="C673" s="120">
        <v>0.47107050298759456</v>
      </c>
      <c r="D673" s="120">
        <v>0.73664139507714355</v>
      </c>
      <c r="E673" s="120">
        <v>0.62480138424380671</v>
      </c>
      <c r="F673" s="120">
        <v>0.2673315461802499</v>
      </c>
      <c r="G673" s="120">
        <v>0.78846003707415746</v>
      </c>
      <c r="H673" s="120">
        <v>1.5105989131595887E-2</v>
      </c>
      <c r="I673" s="120">
        <v>0.78563229656133426</v>
      </c>
      <c r="J673" s="120">
        <v>0.66288796892821056</v>
      </c>
      <c r="K673" s="100">
        <v>7.6281236661137175E-2</v>
      </c>
      <c r="L673" s="101"/>
      <c r="M673" s="102">
        <v>672</v>
      </c>
      <c r="N673" s="123">
        <v>-8.2242337009889949E-2</v>
      </c>
      <c r="O673" s="123">
        <v>-7.2579166170356854E-2</v>
      </c>
      <c r="P673" s="123">
        <v>0.63302516474022552</v>
      </c>
      <c r="Q673" s="123">
        <v>0.31811562534451415</v>
      </c>
      <c r="R673" s="123">
        <v>-0.6209035392320098</v>
      </c>
      <c r="S673" s="123">
        <v>0.80108934203927662</v>
      </c>
      <c r="T673" s="123">
        <v>-2.1673001082191203</v>
      </c>
      <c r="U673" s="120">
        <v>0.79135749380155263</v>
      </c>
      <c r="V673" s="120">
        <v>0.4203578400165412</v>
      </c>
      <c r="W673" s="94">
        <v>-1.4305386773091748</v>
      </c>
      <c r="X673" s="56"/>
      <c r="Y673" s="95">
        <v>672</v>
      </c>
      <c r="Z673" s="120">
        <f>(幕後結果!$AB$2+幕後結果!$AB$4*幕後結果_最佳化!$N1674)*12/3</f>
        <v>-0.15039833109258982</v>
      </c>
      <c r="AA673" s="120">
        <f>(幕後結果!$AC$2+幕後結果!$AC$4*幕後結果_最佳化!$O1674)*12/3</f>
        <v>1.2922084239964691</v>
      </c>
      <c r="AB673" s="120">
        <f>(幕後結果!$AD$2+幕後結果!$AD$4*幕後結果_最佳化!$P1674)*12/3</f>
        <v>-0.25976036347854559</v>
      </c>
      <c r="AC673" s="120">
        <f>(幕後結果!$AE$2+幕後結果!$AE$4*幕後結果_最佳化!$Q1674)*12/3</f>
        <v>0.69620774893614212</v>
      </c>
      <c r="AD673" s="120">
        <f>(幕後結果!$AF$2+幕後結果!$AF$4*幕後結果_最佳化!$R1674)*12/3</f>
        <v>-0.82218576579904257</v>
      </c>
      <c r="AE673" s="120">
        <f>(幕後結果!$AG$2+幕後結果!$AG$4*幕後結果_最佳化!$S1674)*12/3</f>
        <v>-0.10841731355150297</v>
      </c>
      <c r="AF673" s="120">
        <f>(幕後結果!$AH$2+幕後結果!$AH$4*幕後結果_最佳化!$T1674)*12/3</f>
        <v>-1.1865248498952259</v>
      </c>
      <c r="AG673" s="120">
        <f>(幕後結果!$AI$2+幕後結果!$AI$4*幕後結果_最佳化!$U1674)*12/3</f>
        <v>7.7763528125284198E-2</v>
      </c>
      <c r="AH673" s="120">
        <f>(幕後結果!$AJ$2+幕後結果!$AJ$4*幕後結果_最佳化!$V1674)*12/3</f>
        <v>-0.88555444728591681</v>
      </c>
      <c r="AI673" s="96">
        <f>(幕後結果!$AK$2+幕後結果!$AK$4*幕後結果_最佳化!$W1674)*12/3</f>
        <v>-7.767501197721749E-2</v>
      </c>
      <c r="AJ673" s="56"/>
      <c r="AK673" s="56"/>
      <c r="AL673" s="56"/>
      <c r="AM673" s="104">
        <v>672</v>
      </c>
      <c r="AN673" s="124">
        <f t="shared" si="131"/>
        <v>8.0004457566554207E-2</v>
      </c>
      <c r="AO673" s="124">
        <f t="shared" si="132"/>
        <v>0.15778259210288029</v>
      </c>
      <c r="AP673" s="124">
        <f t="shared" si="133"/>
        <v>6.8686467045689634E-2</v>
      </c>
      <c r="AQ673" s="124">
        <f t="shared" si="134"/>
        <v>0.15191886110664052</v>
      </c>
      <c r="AR673" s="124">
        <f t="shared" si="135"/>
        <v>7.1943377034605236E-3</v>
      </c>
      <c r="AS673" s="124">
        <f t="shared" si="136"/>
        <v>0.16672192785463932</v>
      </c>
      <c r="AT673" s="124">
        <f t="shared" si="137"/>
        <v>0.1239657870592237</v>
      </c>
      <c r="AU673" s="124">
        <f t="shared" si="138"/>
        <v>4.3605677575407946E-2</v>
      </c>
      <c r="AV673" s="124">
        <f t="shared" si="139"/>
        <v>3.0662795331070233E-2</v>
      </c>
      <c r="AW673" s="124">
        <f t="shared" si="140"/>
        <v>0.16945709665443354</v>
      </c>
      <c r="AX673" s="124">
        <f t="shared" si="141"/>
        <v>0.99999999999999978</v>
      </c>
      <c r="AY673" s="124">
        <f>SUMPRODUCT(AN673:AW673,幕後結果_最佳化!$Z$1005:$AI$1005)</f>
        <v>0.1632125274401795</v>
      </c>
      <c r="AZ673" s="124">
        <f>(SUMPRODUCT(AN673:AW673,MMULT(AN673:AW673,幕後結果!$AB$9:$AK$18)))*252</f>
        <v>6.7859552763353176E-2</v>
      </c>
      <c r="BA673" s="124">
        <f t="shared" si="142"/>
        <v>0.26049866173044572</v>
      </c>
      <c r="BB673" s="119">
        <f t="shared" si="143"/>
        <v>0.46185468532147167</v>
      </c>
      <c r="BC673" s="56"/>
      <c r="BD673" s="56"/>
    </row>
    <row r="674" spans="1:56">
      <c r="A674" s="91">
        <v>673</v>
      </c>
      <c r="B674" s="120">
        <v>0.73052933716549173</v>
      </c>
      <c r="C674" s="120">
        <v>5.5129519652296732E-2</v>
      </c>
      <c r="D674" s="120">
        <v>0.71289854884623982</v>
      </c>
      <c r="E674" s="120">
        <v>0.1827152789629003</v>
      </c>
      <c r="F674" s="120">
        <v>0.5222118403111744</v>
      </c>
      <c r="G674" s="120">
        <v>0.22014328435651098</v>
      </c>
      <c r="H674" s="120">
        <v>0.47093841841389961</v>
      </c>
      <c r="I674" s="120">
        <v>0.3005565096855749</v>
      </c>
      <c r="J674" s="120">
        <v>0.22887910678875834</v>
      </c>
      <c r="K674" s="100">
        <v>0.65724129541492826</v>
      </c>
      <c r="L674" s="101"/>
      <c r="M674" s="102">
        <v>673</v>
      </c>
      <c r="N674" s="123">
        <v>0.61441469794151471</v>
      </c>
      <c r="O674" s="123">
        <v>-1.597029914030532</v>
      </c>
      <c r="P674" s="123">
        <v>0.56187248395671519</v>
      </c>
      <c r="Q674" s="123">
        <v>-0.90506574552548325</v>
      </c>
      <c r="R674" s="123">
        <v>5.5705623723819729E-2</v>
      </c>
      <c r="S674" s="123">
        <v>-0.77170938878475748</v>
      </c>
      <c r="T674" s="123">
        <v>-7.2911130291190174E-2</v>
      </c>
      <c r="U674" s="120">
        <v>-0.52280060382590821</v>
      </c>
      <c r="V674" s="120">
        <v>-0.7425433227437136</v>
      </c>
      <c r="W674" s="94">
        <v>0.40494572169034143</v>
      </c>
      <c r="X674" s="56"/>
      <c r="Y674" s="95">
        <v>673</v>
      </c>
      <c r="Z674" s="120">
        <f>(幕後結果!$AB$2+幕後結果!$AB$4*幕後結果_最佳化!$N1675)*12/3</f>
        <v>0.71453648714522577</v>
      </c>
      <c r="AA674" s="120">
        <f>(幕後結果!$AC$2+幕後結果!$AC$4*幕後結果_最佳化!$O1675)*12/3</f>
        <v>0.17695393426751505</v>
      </c>
      <c r="AB674" s="120">
        <f>(幕後結果!$AD$2+幕後結果!$AD$4*幕後結果_最佳化!$P1675)*12/3</f>
        <v>-0.20896260408399547</v>
      </c>
      <c r="AC674" s="120">
        <f>(幕後結果!$AE$2+幕後結果!$AE$4*幕後結果_最佳化!$Q1675)*12/3</f>
        <v>-0.14681140589764341</v>
      </c>
      <c r="AD674" s="120">
        <f>(幕後結果!$AF$2+幕後結果!$AF$4*幕後結果_最佳化!$R1675)*12/3</f>
        <v>-0.75402281500026769</v>
      </c>
      <c r="AE674" s="120">
        <f>(幕後結果!$AG$2+幕後結果!$AG$4*幕後結果_最佳化!$S1675)*12/3</f>
        <v>-1.4528104904665682</v>
      </c>
      <c r="AF674" s="120">
        <f>(幕後結果!$AH$2+幕後結果!$AH$4*幕後結果_最佳化!$T1675)*12/3</f>
        <v>-0.12764230721474018</v>
      </c>
      <c r="AG674" s="120">
        <f>(幕後結果!$AI$2+幕後結果!$AI$4*幕後結果_最佳化!$U1675)*12/3</f>
        <v>-0.72522022186434176</v>
      </c>
      <c r="AH674" s="120">
        <f>(幕後結果!$AJ$2+幕後結果!$AJ$4*幕後結果_最佳化!$V1675)*12/3</f>
        <v>-2.2442758346510434</v>
      </c>
      <c r="AI674" s="96">
        <f>(幕後結果!$AK$2+幕後結果!$AK$4*幕後結果_最佳化!$W1675)*12/3</f>
        <v>0.51667617225014117</v>
      </c>
      <c r="AJ674" s="56"/>
      <c r="AK674" s="56"/>
      <c r="AL674" s="56"/>
      <c r="AM674" s="104">
        <v>673</v>
      </c>
      <c r="AN674" s="124">
        <f t="shared" si="131"/>
        <v>2.8725027758860766E-2</v>
      </c>
      <c r="AO674" s="124">
        <f t="shared" si="132"/>
        <v>5.1041409788855477E-2</v>
      </c>
      <c r="AP674" s="124">
        <f t="shared" si="133"/>
        <v>0.11382010783387082</v>
      </c>
      <c r="AQ674" s="124">
        <f t="shared" si="134"/>
        <v>0.1410997022646921</v>
      </c>
      <c r="AR674" s="124">
        <f t="shared" si="135"/>
        <v>0.17512206261778265</v>
      </c>
      <c r="AS674" s="124">
        <f t="shared" si="136"/>
        <v>0.13056954830010536</v>
      </c>
      <c r="AT674" s="124">
        <f t="shared" si="137"/>
        <v>0.26423403554481717</v>
      </c>
      <c r="AU674" s="124">
        <f t="shared" si="138"/>
        <v>3.9918944496698382E-2</v>
      </c>
      <c r="AV674" s="124">
        <f t="shared" si="139"/>
        <v>4.347667790897744E-2</v>
      </c>
      <c r="AW674" s="124">
        <f t="shared" si="140"/>
        <v>1.199248348533981E-2</v>
      </c>
      <c r="AX674" s="124">
        <f t="shared" si="141"/>
        <v>1</v>
      </c>
      <c r="AY674" s="124">
        <f>SUMPRODUCT(AN674:AW674,幕後結果_最佳化!$Z$1005:$AI$1005)</f>
        <v>-0.13106531200022506</v>
      </c>
      <c r="AZ674" s="124">
        <f>(SUMPRODUCT(AN674:AW674,MMULT(AN674:AW674,幕後結果!$AB$9:$AK$18)))*252</f>
        <v>7.0197880593198481E-2</v>
      </c>
      <c r="BA674" s="124">
        <f t="shared" si="142"/>
        <v>0.26494882636690142</v>
      </c>
      <c r="BB674" s="119">
        <f t="shared" si="143"/>
        <v>-0.65659967015410625</v>
      </c>
      <c r="BC674" s="56"/>
      <c r="BD674" s="56"/>
    </row>
    <row r="675" spans="1:56">
      <c r="A675" s="91">
        <v>674</v>
      </c>
      <c r="B675" s="120">
        <v>0.77508287009392496</v>
      </c>
      <c r="C675" s="120">
        <v>0.44110416059603752</v>
      </c>
      <c r="D675" s="120">
        <v>0.27713546497049513</v>
      </c>
      <c r="E675" s="120">
        <v>0.78344106498602928</v>
      </c>
      <c r="F675" s="120">
        <v>0.48186558045401995</v>
      </c>
      <c r="G675" s="120">
        <v>0.55866848682896197</v>
      </c>
      <c r="H675" s="120">
        <v>0.20140374743699985</v>
      </c>
      <c r="I675" s="120">
        <v>8.7087367997086051E-2</v>
      </c>
      <c r="J675" s="120">
        <v>0.46277949796942308</v>
      </c>
      <c r="K675" s="100">
        <v>0.91506605173399858</v>
      </c>
      <c r="L675" s="101"/>
      <c r="M675" s="102">
        <v>674</v>
      </c>
      <c r="N675" s="123">
        <v>0.7556913694302444</v>
      </c>
      <c r="O675" s="123">
        <v>-0.14817036214001067</v>
      </c>
      <c r="P675" s="123">
        <v>-0.59137239861350321</v>
      </c>
      <c r="Q675" s="123">
        <v>0.78386748564457143</v>
      </c>
      <c r="R675" s="123">
        <v>-4.5471914260471723E-2</v>
      </c>
      <c r="S675" s="123">
        <v>0.14759420805235343</v>
      </c>
      <c r="T675" s="123">
        <v>-0.83661769697694999</v>
      </c>
      <c r="U675" s="120">
        <v>-1.3589111790509094</v>
      </c>
      <c r="V675" s="120">
        <v>-9.3433728876649177E-2</v>
      </c>
      <c r="W675" s="94">
        <v>1.3726284057066447</v>
      </c>
      <c r="X675" s="56"/>
      <c r="Y675" s="95">
        <v>674</v>
      </c>
      <c r="Z675" s="120">
        <f>(幕後結果!$AB$2+幕後結果!$AB$4*幕後結果_最佳化!$N1676)*12/3</f>
        <v>0.88993859470288739</v>
      </c>
      <c r="AA675" s="120">
        <f>(幕後結果!$AC$2+幕後結果!$AC$4*幕後結果_最佳化!$O1676)*12/3</f>
        <v>1.7663538230466915</v>
      </c>
      <c r="AB675" s="120">
        <f>(幕後結果!$AD$2+幕後結果!$AD$4*幕後結果_最佳化!$P1676)*12/3</f>
        <v>-0.66276474070065139</v>
      </c>
      <c r="AC675" s="120">
        <f>(幕後結果!$AE$2+幕後結果!$AE$4*幕後結果_最佳化!$Q1676)*12/3</f>
        <v>1.3918627732085607</v>
      </c>
      <c r="AD675" s="120">
        <f>(幕後結果!$AF$2+幕後結果!$AF$4*幕後結果_最佳化!$R1676)*12/3</f>
        <v>-0.30226689002480361</v>
      </c>
      <c r="AE675" s="120">
        <f>(幕後結果!$AG$2+幕後結果!$AG$4*幕後結果_最佳化!$S1676)*12/3</f>
        <v>-0.56763190301769506</v>
      </c>
      <c r="AF675" s="120">
        <f>(幕後結果!$AH$2+幕後結果!$AH$4*幕後結果_最佳化!$T1676)*12/3</f>
        <v>0.1246953720713212</v>
      </c>
      <c r="AG675" s="120">
        <f>(幕後結果!$AI$2+幕後結果!$AI$4*幕後結果_最佳化!$U1676)*12/3</f>
        <v>-0.74178036260170954</v>
      </c>
      <c r="AH675" s="120">
        <f>(幕後結果!$AJ$2+幕後結果!$AJ$4*幕後結果_最佳化!$V1676)*12/3</f>
        <v>-1.792116846292009</v>
      </c>
      <c r="AI675" s="96">
        <f>(幕後結果!$AK$2+幕後結果!$AK$4*幕後結果_最佳化!$W1676)*12/3</f>
        <v>0.83788263780863004</v>
      </c>
      <c r="AJ675" s="56"/>
      <c r="AK675" s="56"/>
      <c r="AL675" s="56"/>
      <c r="AM675" s="104">
        <v>674</v>
      </c>
      <c r="AN675" s="124">
        <f t="shared" si="131"/>
        <v>4.3818099194073437E-2</v>
      </c>
      <c r="AO675" s="124">
        <f t="shared" si="132"/>
        <v>6.2718114506222819E-2</v>
      </c>
      <c r="AP675" s="124">
        <f t="shared" si="133"/>
        <v>0.17403245026953146</v>
      </c>
      <c r="AQ675" s="124">
        <f t="shared" si="134"/>
        <v>4.9380986556653433E-2</v>
      </c>
      <c r="AR675" s="124">
        <f t="shared" si="135"/>
        <v>0.10169784536390433</v>
      </c>
      <c r="AS675" s="124">
        <f t="shared" si="136"/>
        <v>0.13854197760035211</v>
      </c>
      <c r="AT675" s="124">
        <f t="shared" si="137"/>
        <v>9.879191263282916E-2</v>
      </c>
      <c r="AU675" s="124">
        <f t="shared" si="138"/>
        <v>0.13766471541982583</v>
      </c>
      <c r="AV675" s="124">
        <f t="shared" si="139"/>
        <v>1.7220714588343698E-2</v>
      </c>
      <c r="AW675" s="124">
        <f t="shared" si="140"/>
        <v>0.17613318386826368</v>
      </c>
      <c r="AX675" s="124">
        <f t="shared" si="141"/>
        <v>1</v>
      </c>
      <c r="AY675" s="124">
        <f>SUMPRODUCT(AN675:AW675,幕後結果_最佳化!$Z$1005:$AI$1005)</f>
        <v>-0.12567403367951052</v>
      </c>
      <c r="AZ675" s="124">
        <f>(SUMPRODUCT(AN675:AW675,MMULT(AN675:AW675,幕後結果!$AB$9:$AK$18)))*252</f>
        <v>6.2062465972391151E-2</v>
      </c>
      <c r="BA675" s="124">
        <f t="shared" si="142"/>
        <v>0.24912339507238407</v>
      </c>
      <c r="BB675" s="119">
        <f t="shared" si="143"/>
        <v>-0.67666881960455971</v>
      </c>
      <c r="BC675" s="56"/>
      <c r="BD675" s="56"/>
    </row>
    <row r="676" spans="1:56">
      <c r="A676" s="91">
        <v>675</v>
      </c>
      <c r="B676" s="120">
        <v>9.2760657763759857E-2</v>
      </c>
      <c r="C676" s="120">
        <v>0.10233268739708157</v>
      </c>
      <c r="D676" s="120">
        <v>0.20413053138495352</v>
      </c>
      <c r="E676" s="120">
        <v>5.8806061149784483E-2</v>
      </c>
      <c r="F676" s="120">
        <v>0.26496347741486259</v>
      </c>
      <c r="G676" s="120">
        <v>0.15850994843129596</v>
      </c>
      <c r="H676" s="120">
        <v>0.83488445881927698</v>
      </c>
      <c r="I676" s="120">
        <v>0.78289059993851029</v>
      </c>
      <c r="J676" s="120">
        <v>0.6579827582854787</v>
      </c>
      <c r="K676" s="100">
        <v>0.40705789545519178</v>
      </c>
      <c r="L676" s="101"/>
      <c r="M676" s="102">
        <v>675</v>
      </c>
      <c r="N676" s="123">
        <v>-1.3239449881916652</v>
      </c>
      <c r="O676" s="123">
        <v>-1.2683713307298712</v>
      </c>
      <c r="P676" s="123">
        <v>-0.82695765518955811</v>
      </c>
      <c r="Q676" s="123">
        <v>-1.5648754235198754</v>
      </c>
      <c r="R676" s="123">
        <v>-0.62811752286454026</v>
      </c>
      <c r="S676" s="123">
        <v>-1.0006006890100754</v>
      </c>
      <c r="T676" s="123">
        <v>0.97364852797566559</v>
      </c>
      <c r="U676" s="120">
        <v>0.78199280826516226</v>
      </c>
      <c r="V676" s="120">
        <v>0.40696392596349446</v>
      </c>
      <c r="W676" s="94">
        <v>-0.23511974888286558</v>
      </c>
      <c r="X676" s="56"/>
      <c r="Y676" s="95">
        <v>675</v>
      </c>
      <c r="Z676" s="120">
        <f>(幕後結果!$AB$2+幕後結果!$AB$4*幕後結果_最佳化!$N1677)*12/3</f>
        <v>-1.6920347504825684</v>
      </c>
      <c r="AA676" s="120">
        <f>(幕後結果!$AC$2+幕後結果!$AC$4*幕後結果_最佳化!$O1677)*12/3</f>
        <v>-0.76103650646619203</v>
      </c>
      <c r="AB676" s="120">
        <f>(幕後結果!$AD$2+幕後結果!$AD$4*幕後結果_最佳化!$P1677)*12/3</f>
        <v>-3.6285595830310542</v>
      </c>
      <c r="AC676" s="120">
        <f>(幕後結果!$AE$2+幕後結果!$AE$4*幕後結果_最佳化!$Q1677)*12/3</f>
        <v>-1.2659671455712789</v>
      </c>
      <c r="AD676" s="120">
        <f>(幕後結果!$AF$2+幕後結果!$AF$4*幕後結果_最佳化!$R1677)*12/3</f>
        <v>-1.4493888530170249</v>
      </c>
      <c r="AE676" s="120">
        <f>(幕後結果!$AG$2+幕後結果!$AG$4*幕後結果_最佳化!$S1677)*12/3</f>
        <v>-2.7309238704745376</v>
      </c>
      <c r="AF676" s="120">
        <f>(幕後結果!$AH$2+幕後結果!$AH$4*幕後結果_最佳化!$T1677)*12/3</f>
        <v>-0.14739777984341268</v>
      </c>
      <c r="AG676" s="120">
        <f>(幕後結果!$AI$2+幕後結果!$AI$4*幕後結果_最佳化!$U1677)*12/3</f>
        <v>-0.39424414263400748</v>
      </c>
      <c r="AH676" s="120">
        <f>(幕後結果!$AJ$2+幕後結果!$AJ$4*幕後結果_最佳化!$V1677)*12/3</f>
        <v>-2.1275532080991328</v>
      </c>
      <c r="AI676" s="96">
        <f>(幕後結果!$AK$2+幕後結果!$AK$4*幕後結果_最佳化!$W1677)*12/3</f>
        <v>0.32653352789177953</v>
      </c>
      <c r="AJ676" s="56"/>
      <c r="AK676" s="56"/>
      <c r="AL676" s="56"/>
      <c r="AM676" s="104">
        <v>675</v>
      </c>
      <c r="AN676" s="124">
        <f t="shared" si="131"/>
        <v>0.16570062127489393</v>
      </c>
      <c r="AO676" s="124">
        <f t="shared" si="132"/>
        <v>3.2285301947012353E-2</v>
      </c>
      <c r="AP676" s="124">
        <f t="shared" si="133"/>
        <v>7.4930433188795942E-2</v>
      </c>
      <c r="AQ676" s="124">
        <f t="shared" si="134"/>
        <v>0.18800141140141199</v>
      </c>
      <c r="AR676" s="124">
        <f t="shared" si="135"/>
        <v>0.1280264002992291</v>
      </c>
      <c r="AS676" s="124">
        <f t="shared" si="136"/>
        <v>6.6284227954722221E-3</v>
      </c>
      <c r="AT676" s="124">
        <f t="shared" si="137"/>
        <v>9.0727131030290314E-2</v>
      </c>
      <c r="AU676" s="124">
        <f t="shared" si="138"/>
        <v>0.14722106171368118</v>
      </c>
      <c r="AV676" s="124">
        <f t="shared" si="139"/>
        <v>0.12501369554551575</v>
      </c>
      <c r="AW676" s="124">
        <f t="shared" si="140"/>
        <v>4.1465520803697135E-2</v>
      </c>
      <c r="AX676" s="124">
        <f t="shared" si="141"/>
        <v>1</v>
      </c>
      <c r="AY676" s="124">
        <f>SUMPRODUCT(AN676:AW676,幕後結果_最佳化!$Z$1005:$AI$1005)</f>
        <v>-0.20485242826412206</v>
      </c>
      <c r="AZ676" s="124">
        <f>(SUMPRODUCT(AN676:AW676,MMULT(AN676:AW676,幕後結果!$AB$9:$AK$18)))*252</f>
        <v>6.2578511327201464E-2</v>
      </c>
      <c r="BA676" s="124">
        <f t="shared" si="142"/>
        <v>0.2501569733731232</v>
      </c>
      <c r="BB676" s="119">
        <f t="shared" si="143"/>
        <v>-0.9903878549673103</v>
      </c>
      <c r="BC676" s="56"/>
      <c r="BD676" s="56"/>
    </row>
    <row r="677" spans="1:56">
      <c r="A677" s="91">
        <v>676</v>
      </c>
      <c r="B677" s="120">
        <v>0.33321686946442441</v>
      </c>
      <c r="C677" s="120">
        <v>0.43999403898528322</v>
      </c>
      <c r="D677" s="120">
        <v>0.99451722170890822</v>
      </c>
      <c r="E677" s="120">
        <v>0.75488141486314797</v>
      </c>
      <c r="F677" s="120">
        <v>0.286629521591937</v>
      </c>
      <c r="G677" s="120">
        <v>0.35724829144964509</v>
      </c>
      <c r="H677" s="120">
        <v>0.68877201752194028</v>
      </c>
      <c r="I677" s="120">
        <v>0.99641618911470964</v>
      </c>
      <c r="J677" s="120">
        <v>0.23380175675550796</v>
      </c>
      <c r="K677" s="100">
        <v>0.61275070527410014</v>
      </c>
      <c r="L677" s="101"/>
      <c r="M677" s="102">
        <v>676</v>
      </c>
      <c r="N677" s="123">
        <v>-0.43104762926742385</v>
      </c>
      <c r="O677" s="123">
        <v>-0.15098432881334611</v>
      </c>
      <c r="P677" s="123">
        <v>2.5437945326720506</v>
      </c>
      <c r="Q677" s="123">
        <v>0.68993165142469337</v>
      </c>
      <c r="R677" s="123">
        <v>-0.56325824980511152</v>
      </c>
      <c r="S677" s="123">
        <v>-0.36582376828694374</v>
      </c>
      <c r="T677" s="123">
        <v>0.49237260076782929</v>
      </c>
      <c r="U677" s="120">
        <v>2.6889543622622116</v>
      </c>
      <c r="V677" s="120">
        <v>-0.72638380991181628</v>
      </c>
      <c r="W677" s="94">
        <v>0.28649556545467292</v>
      </c>
      <c r="X677" s="56"/>
      <c r="Y677" s="95">
        <v>676</v>
      </c>
      <c r="Z677" s="120">
        <f>(幕後結果!$AB$2+幕後結果!$AB$4*幕後結果_最佳化!$N1678)*12/3</f>
        <v>-0.58345768013110622</v>
      </c>
      <c r="AA677" s="120">
        <f>(幕後結果!$AC$2+幕後結果!$AC$4*幕後結果_最佳化!$O1678)*12/3</f>
        <v>0.98136803449137522</v>
      </c>
      <c r="AB677" s="120">
        <f>(幕後結果!$AD$2+幕後結果!$AD$4*幕後結果_最佳化!$P1678)*12/3</f>
        <v>1.3281309298604425</v>
      </c>
      <c r="AC677" s="120">
        <f>(幕後結果!$AE$2+幕後結果!$AE$4*幕後結果_最佳化!$Q1678)*12/3</f>
        <v>0.85805984399649626</v>
      </c>
      <c r="AD677" s="120">
        <f>(幕後結果!$AF$2+幕後結果!$AF$4*幕後結果_最佳化!$R1678)*12/3</f>
        <v>-0.76565526255675065</v>
      </c>
      <c r="AE677" s="120">
        <f>(幕後結果!$AG$2+幕後結果!$AG$4*幕後結果_最佳化!$S1678)*12/3</f>
        <v>-1.1642081099630239</v>
      </c>
      <c r="AF677" s="120">
        <f>(幕後結果!$AH$2+幕後結果!$AH$4*幕後結果_最佳化!$T1678)*12/3</f>
        <v>0.98516909411689602</v>
      </c>
      <c r="AG677" s="120">
        <f>(幕後結果!$AI$2+幕後結果!$AI$4*幕後結果_最佳化!$U1678)*12/3</f>
        <v>0.71995579485244965</v>
      </c>
      <c r="AH677" s="120">
        <f>(幕後結果!$AJ$2+幕後結果!$AJ$4*幕後結果_最佳化!$V1678)*12/3</f>
        <v>-1.7740161175015974</v>
      </c>
      <c r="AI677" s="96">
        <f>(幕後結果!$AK$2+幕後結果!$AK$4*幕後結果_最佳化!$W1678)*12/3</f>
        <v>1.6382699341044427</v>
      </c>
      <c r="AJ677" s="56"/>
      <c r="AK677" s="56"/>
      <c r="AL677" s="56"/>
      <c r="AM677" s="104">
        <v>676</v>
      </c>
      <c r="AN677" s="124">
        <f t="shared" si="131"/>
        <v>0.10183341177597312</v>
      </c>
      <c r="AO677" s="124">
        <f t="shared" si="132"/>
        <v>6.5105525973946907E-2</v>
      </c>
      <c r="AP677" s="124">
        <f t="shared" si="133"/>
        <v>0.11741157896207495</v>
      </c>
      <c r="AQ677" s="124">
        <f t="shared" si="134"/>
        <v>0.11631624550932083</v>
      </c>
      <c r="AR677" s="124">
        <f t="shared" si="135"/>
        <v>8.9515900578499546E-3</v>
      </c>
      <c r="AS677" s="124">
        <f t="shared" si="136"/>
        <v>0.13589126398435314</v>
      </c>
      <c r="AT677" s="124">
        <f t="shared" si="137"/>
        <v>0.21122137722863699</v>
      </c>
      <c r="AU677" s="124">
        <f t="shared" si="138"/>
        <v>0.14016945788185328</v>
      </c>
      <c r="AV677" s="124">
        <f t="shared" si="139"/>
        <v>5.7127960997091663E-3</v>
      </c>
      <c r="AW677" s="124">
        <f t="shared" si="140"/>
        <v>9.7386752526281678E-2</v>
      </c>
      <c r="AX677" s="124">
        <f t="shared" si="141"/>
        <v>1</v>
      </c>
      <c r="AY677" s="124">
        <f>SUMPRODUCT(AN677:AW677,幕後結果_最佳化!$Z$1005:$AI$1005)</f>
        <v>8.4435155075835225E-3</v>
      </c>
      <c r="AZ677" s="124">
        <f>(SUMPRODUCT(AN677:AW677,MMULT(AN677:AW677,幕後結果!$AB$9:$AK$18)))*252</f>
        <v>6.7648120946433479E-2</v>
      </c>
      <c r="BA677" s="124">
        <f t="shared" si="142"/>
        <v>0.26009252381880082</v>
      </c>
      <c r="BB677" s="119">
        <f t="shared" si="143"/>
        <v>-0.13247779669523044</v>
      </c>
      <c r="BC677" s="56"/>
      <c r="BD677" s="56"/>
    </row>
    <row r="678" spans="1:56">
      <c r="A678" s="91">
        <v>677</v>
      </c>
      <c r="B678" s="120">
        <v>0.75659848805546082</v>
      </c>
      <c r="C678" s="120">
        <v>7.2725629144796411E-2</v>
      </c>
      <c r="D678" s="120">
        <v>0.84463649238386984</v>
      </c>
      <c r="E678" s="120">
        <v>7.4288512341210033E-2</v>
      </c>
      <c r="F678" s="120">
        <v>0.92338671742030876</v>
      </c>
      <c r="G678" s="120">
        <v>0.3931088597346315</v>
      </c>
      <c r="H678" s="120">
        <v>7.1721219525100466E-3</v>
      </c>
      <c r="I678" s="120">
        <v>5.2110670004806625E-2</v>
      </c>
      <c r="J678" s="120">
        <v>0.57431341487102339</v>
      </c>
      <c r="K678" s="100">
        <v>0.36641182773557279</v>
      </c>
      <c r="L678" s="101"/>
      <c r="M678" s="102">
        <v>677</v>
      </c>
      <c r="N678" s="123">
        <v>0.69540261232753919</v>
      </c>
      <c r="O678" s="123">
        <v>-1.4557879123789341</v>
      </c>
      <c r="P678" s="123">
        <v>1.0136977139655319</v>
      </c>
      <c r="Q678" s="123">
        <v>-1.4445759765472921</v>
      </c>
      <c r="R678" s="123">
        <v>1.4282268832860652</v>
      </c>
      <c r="S678" s="123">
        <v>-0.2712253467644386</v>
      </c>
      <c r="T678" s="123">
        <v>-2.4485250905580127</v>
      </c>
      <c r="U678" s="120">
        <v>-1.6247241929615015</v>
      </c>
      <c r="V678" s="120">
        <v>0.18736664835393199</v>
      </c>
      <c r="W678" s="94">
        <v>-0.34137186151476517</v>
      </c>
      <c r="X678" s="56"/>
      <c r="Y678" s="95">
        <v>677</v>
      </c>
      <c r="Z678" s="120">
        <f>(幕後結果!$AB$2+幕後結果!$AB$4*幕後結果_最佳化!$N1679)*12/3</f>
        <v>0.8150870643942193</v>
      </c>
      <c r="AA678" s="120">
        <f>(幕後結果!$AC$2+幕後結果!$AC$4*幕後結果_最佳化!$O1679)*12/3</f>
        <v>0.37619261967342177</v>
      </c>
      <c r="AB678" s="120">
        <f>(幕後結果!$AD$2+幕後結果!$AD$4*幕後結果_最佳化!$P1679)*12/3</f>
        <v>0.40993465571986865</v>
      </c>
      <c r="AC678" s="120">
        <f>(幕後結果!$AE$2+幕後結果!$AE$4*幕後結果_最佳化!$Q1679)*12/3</f>
        <v>-0.6071389011170728</v>
      </c>
      <c r="AD678" s="120">
        <f>(幕後結果!$AF$2+幕後結果!$AF$4*幕後結果_最佳化!$R1679)*12/3</f>
        <v>-1.7183504929422777E-3</v>
      </c>
      <c r="AE678" s="120">
        <f>(幕後結果!$AG$2+幕後結果!$AG$4*幕後結果_最佳化!$S1679)*12/3</f>
        <v>-0.48605726096347635</v>
      </c>
      <c r="AF678" s="120">
        <f>(幕後結果!$AH$2+幕後結果!$AH$4*幕後結果_最佳化!$T1679)*12/3</f>
        <v>-1.9830217645801185</v>
      </c>
      <c r="AG678" s="120">
        <f>(幕後結果!$AI$2+幕後結果!$AI$4*幕後結果_最佳化!$U1679)*12/3</f>
        <v>-0.93198608845191233</v>
      </c>
      <c r="AH678" s="120">
        <f>(幕後結果!$AJ$2+幕後結果!$AJ$4*幕後結果_最佳化!$V1679)*12/3</f>
        <v>-0.58052890901124199</v>
      </c>
      <c r="AI678" s="96">
        <f>(幕後結果!$AK$2+幕後結果!$AK$4*幕後結果_最佳化!$W1679)*12/3</f>
        <v>-5.08261341099987E-2</v>
      </c>
      <c r="AJ678" s="56"/>
      <c r="AK678" s="56"/>
      <c r="AL678" s="56"/>
      <c r="AM678" s="104">
        <v>677</v>
      </c>
      <c r="AN678" s="124">
        <f t="shared" si="131"/>
        <v>8.7512998330306402E-2</v>
      </c>
      <c r="AO678" s="124">
        <f t="shared" si="132"/>
        <v>9.9384770183036958E-2</v>
      </c>
      <c r="AP678" s="124">
        <f t="shared" si="133"/>
        <v>3.4600632045532283E-3</v>
      </c>
      <c r="AQ678" s="124">
        <f t="shared" si="134"/>
        <v>0.12430518283782319</v>
      </c>
      <c r="AR678" s="124">
        <f t="shared" si="135"/>
        <v>0.1477028672306808</v>
      </c>
      <c r="AS678" s="124">
        <f t="shared" si="136"/>
        <v>5.2910041965645728E-2</v>
      </c>
      <c r="AT678" s="124">
        <f t="shared" si="137"/>
        <v>0.21382820525708959</v>
      </c>
      <c r="AU678" s="124">
        <f t="shared" si="138"/>
        <v>3.7886809208807874E-2</v>
      </c>
      <c r="AV678" s="124">
        <f t="shared" si="139"/>
        <v>0.22798856008802454</v>
      </c>
      <c r="AW678" s="124">
        <f t="shared" si="140"/>
        <v>5.0205016940316916E-3</v>
      </c>
      <c r="AX678" s="124">
        <f t="shared" si="141"/>
        <v>1</v>
      </c>
      <c r="AY678" s="124">
        <f>SUMPRODUCT(AN678:AW678,幕後結果_最佳化!$Z$1005:$AI$1005)</f>
        <v>-0.23502206382997903</v>
      </c>
      <c r="AZ678" s="124">
        <f>(SUMPRODUCT(AN678:AW678,MMULT(AN678:AW678,幕後結果!$AB$9:$AK$18)))*252</f>
        <v>7.5917418908173676E-2</v>
      </c>
      <c r="BA678" s="124">
        <f t="shared" si="142"/>
        <v>0.27553115778106418</v>
      </c>
      <c r="BB678" s="119">
        <f t="shared" si="143"/>
        <v>-1.008677443481055</v>
      </c>
      <c r="BC678" s="56"/>
      <c r="BD678" s="56"/>
    </row>
    <row r="679" spans="1:56">
      <c r="A679" s="91">
        <v>678</v>
      </c>
      <c r="B679" s="120">
        <v>6.7208847212201883E-2</v>
      </c>
      <c r="C679" s="120">
        <v>0.48327694487308648</v>
      </c>
      <c r="D679" s="120">
        <v>0.1555746198206911</v>
      </c>
      <c r="E679" s="120">
        <v>6.9916694017877035E-2</v>
      </c>
      <c r="F679" s="120">
        <v>4.7517817164723031E-2</v>
      </c>
      <c r="G679" s="120">
        <v>0.44897855466736036</v>
      </c>
      <c r="H679" s="120">
        <v>9.5515648215351856E-3</v>
      </c>
      <c r="I679" s="120">
        <v>0.81877889293624184</v>
      </c>
      <c r="J679" s="120">
        <v>0.36253080033031804</v>
      </c>
      <c r="K679" s="100">
        <v>0.2062784094504051</v>
      </c>
      <c r="L679" s="101"/>
      <c r="M679" s="102">
        <v>678</v>
      </c>
      <c r="N679" s="123">
        <v>-1.4969060936393612</v>
      </c>
      <c r="O679" s="123">
        <v>-4.1930766616330988E-2</v>
      </c>
      <c r="P679" s="123">
        <v>-1.0128135241399447</v>
      </c>
      <c r="Q679" s="123">
        <v>-1.4764117583852026</v>
      </c>
      <c r="R679" s="123">
        <v>-1.6694126198628423</v>
      </c>
      <c r="S679" s="123">
        <v>-0.12824244724439282</v>
      </c>
      <c r="T679" s="123">
        <v>-2.3435123528670463</v>
      </c>
      <c r="U679" s="120">
        <v>0.91072134579443986</v>
      </c>
      <c r="V679" s="120">
        <v>-0.35170221310713556</v>
      </c>
      <c r="W679" s="94">
        <v>-0.81940248273972838</v>
      </c>
      <c r="X679" s="56"/>
      <c r="Y679" s="95">
        <v>678</v>
      </c>
      <c r="Z679" s="120">
        <f>(幕後結果!$AB$2+幕後結果!$AB$4*幕後結果_最佳化!$N1680)*12/3</f>
        <v>-1.9067746795971143</v>
      </c>
      <c r="AA679" s="120">
        <f>(幕後結果!$AC$2+幕後結果!$AC$4*幕後結果_最佳化!$O1680)*12/3</f>
        <v>0.39157458036135728</v>
      </c>
      <c r="AB679" s="120">
        <f>(幕後結果!$AD$2+幕後結果!$AD$4*幕後結果_最佳化!$P1680)*12/3</f>
        <v>-3.5033357915920171</v>
      </c>
      <c r="AC679" s="120">
        <f>(幕後結果!$AE$2+幕後結果!$AE$4*幕後結果_最佳化!$Q1680)*12/3</f>
        <v>-1.2440707660075514</v>
      </c>
      <c r="AD679" s="120">
        <f>(幕後結果!$AF$2+幕後結果!$AF$4*幕後結果_最佳化!$R1680)*12/3</f>
        <v>-1.9406685462267588</v>
      </c>
      <c r="AE679" s="120">
        <f>(幕後結果!$AG$2+幕後結果!$AG$4*幕後結果_最佳化!$S1680)*12/3</f>
        <v>-1.9836956782830997</v>
      </c>
      <c r="AF679" s="120">
        <f>(幕後結果!$AH$2+幕後結果!$AH$4*幕後結果_最佳化!$T1680)*12/3</f>
        <v>-2.6868034166963732</v>
      </c>
      <c r="AG679" s="120">
        <f>(幕後結果!$AI$2+幕後結果!$AI$4*幕後結果_最佳化!$U1680)*12/3</f>
        <v>-0.23768764870687387</v>
      </c>
      <c r="AH679" s="120">
        <f>(幕後結果!$AJ$2+幕後結果!$AJ$4*幕後結果_最佳化!$V1680)*12/3</f>
        <v>-3.787194981326278</v>
      </c>
      <c r="AI679" s="96">
        <f>(幕後結果!$AK$2+幕後結果!$AK$4*幕後結果_最佳化!$W1680)*12/3</f>
        <v>-0.31538797135180086</v>
      </c>
      <c r="AJ679" s="56"/>
      <c r="AK679" s="56"/>
      <c r="AL679" s="56"/>
      <c r="AM679" s="104">
        <v>678</v>
      </c>
      <c r="AN679" s="124">
        <f t="shared" si="131"/>
        <v>3.8303514216364153E-2</v>
      </c>
      <c r="AO679" s="124">
        <f t="shared" si="132"/>
        <v>2.8959769297111963E-2</v>
      </c>
      <c r="AP679" s="124">
        <f t="shared" si="133"/>
        <v>9.1973546214662E-2</v>
      </c>
      <c r="AQ679" s="124">
        <f t="shared" si="134"/>
        <v>0.17016985857826139</v>
      </c>
      <c r="AR679" s="124">
        <f t="shared" si="135"/>
        <v>0.17494214347762838</v>
      </c>
      <c r="AS679" s="124">
        <f t="shared" si="136"/>
        <v>0.12695239595142627</v>
      </c>
      <c r="AT679" s="124">
        <f t="shared" si="137"/>
        <v>4.9138783802496637E-2</v>
      </c>
      <c r="AU679" s="124">
        <f t="shared" si="138"/>
        <v>0.17040419568208712</v>
      </c>
      <c r="AV679" s="124">
        <f t="shared" si="139"/>
        <v>0.11440904925685021</v>
      </c>
      <c r="AW679" s="124">
        <f t="shared" si="140"/>
        <v>3.4746743523111974E-2</v>
      </c>
      <c r="AX679" s="124">
        <f t="shared" si="141"/>
        <v>1</v>
      </c>
      <c r="AY679" s="124">
        <f>SUMPRODUCT(AN679:AW679,幕後結果_最佳化!$Z$1005:$AI$1005)</f>
        <v>-0.3587958526517564</v>
      </c>
      <c r="AZ679" s="124">
        <f>(SUMPRODUCT(AN679:AW679,MMULT(AN679:AW679,幕後結果!$AB$9:$AK$18)))*252</f>
        <v>5.3642488293622968E-2</v>
      </c>
      <c r="BA679" s="124">
        <f t="shared" si="142"/>
        <v>0.23160848061680075</v>
      </c>
      <c r="BB679" s="119">
        <f t="shared" si="143"/>
        <v>-1.7343745426851074</v>
      </c>
      <c r="BC679" s="56"/>
      <c r="BD679" s="56"/>
    </row>
    <row r="680" spans="1:56">
      <c r="A680" s="91">
        <v>679</v>
      </c>
      <c r="B680" s="120">
        <v>0.69118029526106795</v>
      </c>
      <c r="C680" s="120">
        <v>0.68487622310805407</v>
      </c>
      <c r="D680" s="120">
        <v>0.15967076749262188</v>
      </c>
      <c r="E680" s="120">
        <v>0.11187943669024247</v>
      </c>
      <c r="F680" s="120">
        <v>0.69995274743617619</v>
      </c>
      <c r="G680" s="120">
        <v>0.38914551584642298</v>
      </c>
      <c r="H680" s="120">
        <v>0.49557361560948943</v>
      </c>
      <c r="I680" s="120">
        <v>0.5165272675071324</v>
      </c>
      <c r="J680" s="120">
        <v>0.30061694233474445</v>
      </c>
      <c r="K680" s="100">
        <v>0.46083942771746433</v>
      </c>
      <c r="L680" s="101"/>
      <c r="M680" s="102">
        <v>679</v>
      </c>
      <c r="N680" s="123">
        <v>0.4991987012050198</v>
      </c>
      <c r="O680" s="123">
        <v>0.48137844454872725</v>
      </c>
      <c r="P680" s="123">
        <v>-0.99581192522473772</v>
      </c>
      <c r="Q680" s="123">
        <v>-1.2165936147022853</v>
      </c>
      <c r="R680" s="123">
        <v>0.52426461427842908</v>
      </c>
      <c r="S680" s="123">
        <v>-0.28154680807646487</v>
      </c>
      <c r="T680" s="123">
        <v>-1.1095527926543908E-2</v>
      </c>
      <c r="U680" s="120">
        <v>4.143957325126868E-2</v>
      </c>
      <c r="V680" s="120">
        <v>-0.52262694668728582</v>
      </c>
      <c r="W680" s="94">
        <v>-9.831917130504518E-2</v>
      </c>
      <c r="X680" s="56"/>
      <c r="Y680" s="95">
        <v>679</v>
      </c>
      <c r="Z680" s="120">
        <f>(幕後結果!$AB$2+幕後結果!$AB$4*幕後結果_最佳化!$N1681)*12/3</f>
        <v>0.57149002066933585</v>
      </c>
      <c r="AA680" s="120">
        <f>(幕後結果!$AC$2+幕後結果!$AC$4*幕後結果_最佳化!$O1681)*12/3</f>
        <v>2.2474818379678161</v>
      </c>
      <c r="AB680" s="120">
        <f>(幕後結果!$AD$2+幕後結果!$AD$4*幕後結果_最佳化!$P1681)*12/3</f>
        <v>-1.1036816706943513</v>
      </c>
      <c r="AC680" s="120">
        <f>(幕後結果!$AE$2+幕後結果!$AE$4*幕後結果_最佳化!$Q1681)*12/3</f>
        <v>-0.42071812946906673</v>
      </c>
      <c r="AD680" s="120">
        <f>(幕後結果!$AF$2+幕後結果!$AF$4*幕後結果_最佳化!$R1681)*12/3</f>
        <v>-0.29642150462486122</v>
      </c>
      <c r="AE680" s="120">
        <f>(幕後結果!$AG$2+幕後結果!$AG$4*幕後結果_最佳化!$S1681)*12/3</f>
        <v>-0.82964468314331896</v>
      </c>
      <c r="AF680" s="120">
        <f>(幕後結果!$AH$2+幕後結果!$AH$4*幕後結果_最佳化!$T1681)*12/3</f>
        <v>0.23372225453660281</v>
      </c>
      <c r="AG680" s="120">
        <f>(幕後結果!$AI$2+幕後結果!$AI$4*幕後結果_最佳化!$U1681)*12/3</f>
        <v>-0.36386918025906584</v>
      </c>
      <c r="AH680" s="120">
        <f>(幕後結果!$AJ$2+幕後結果!$AJ$4*幕後結果_最佳化!$V1681)*12/3</f>
        <v>-2.5638449228587521</v>
      </c>
      <c r="AI680" s="96">
        <f>(幕後結果!$AK$2+幕後結果!$AK$4*幕後結果_最佳化!$W1681)*12/3</f>
        <v>0.63551106130575108</v>
      </c>
      <c r="AJ680" s="56"/>
      <c r="AK680" s="56"/>
      <c r="AL680" s="56"/>
      <c r="AM680" s="104">
        <v>679</v>
      </c>
      <c r="AN680" s="124">
        <f t="shared" si="131"/>
        <v>0.12972798117793444</v>
      </c>
      <c r="AO680" s="124">
        <f t="shared" si="132"/>
        <v>0.1569324976324166</v>
      </c>
      <c r="AP680" s="124">
        <f t="shared" si="133"/>
        <v>0.14174814943199276</v>
      </c>
      <c r="AQ680" s="124">
        <f t="shared" si="134"/>
        <v>0.13571119162817616</v>
      </c>
      <c r="AR680" s="124">
        <f t="shared" si="135"/>
        <v>7.6078355384547519E-2</v>
      </c>
      <c r="AS680" s="124">
        <f t="shared" si="136"/>
        <v>3.5661096704006093E-2</v>
      </c>
      <c r="AT680" s="124">
        <f t="shared" si="137"/>
        <v>0.13030080779874961</v>
      </c>
      <c r="AU680" s="124">
        <f t="shared" si="138"/>
        <v>0.10856571539829508</v>
      </c>
      <c r="AV680" s="124">
        <f t="shared" si="139"/>
        <v>5.5880736979586045E-2</v>
      </c>
      <c r="AW680" s="124">
        <f t="shared" si="140"/>
        <v>2.9393467864295714E-2</v>
      </c>
      <c r="AX680" s="124">
        <f t="shared" si="141"/>
        <v>1</v>
      </c>
      <c r="AY680" s="124">
        <f>SUMPRODUCT(AN680:AW680,幕後結果_最佳化!$Z$1005:$AI$1005)</f>
        <v>2.3766998582366257E-2</v>
      </c>
      <c r="AZ680" s="124">
        <f>(SUMPRODUCT(AN680:AW680,MMULT(AN680:AW680,幕後結果!$AB$9:$AK$18)))*252</f>
        <v>8.0632703310277359E-2</v>
      </c>
      <c r="BA680" s="124">
        <f t="shared" si="142"/>
        <v>0.28395898173904865</v>
      </c>
      <c r="BB680" s="119">
        <f t="shared" si="143"/>
        <v>-6.7379454949646575E-2</v>
      </c>
      <c r="BC680" s="56"/>
      <c r="BD680" s="56"/>
    </row>
    <row r="681" spans="1:56">
      <c r="A681" s="91">
        <v>680</v>
      </c>
      <c r="B681" s="120">
        <v>0.8644780948207389</v>
      </c>
      <c r="C681" s="120">
        <v>0.90518098022186</v>
      </c>
      <c r="D681" s="120">
        <v>0.41736127051426886</v>
      </c>
      <c r="E681" s="120">
        <v>0.51991725834837355</v>
      </c>
      <c r="F681" s="120">
        <v>0.85681863832634009</v>
      </c>
      <c r="G681" s="120">
        <v>0.20872178265374286</v>
      </c>
      <c r="H681" s="120">
        <v>0.54863695631077958</v>
      </c>
      <c r="I681" s="120">
        <v>0.57856978326283803</v>
      </c>
      <c r="J681" s="120">
        <v>0.73144010033810591</v>
      </c>
      <c r="K681" s="100">
        <v>0.32380165594452781</v>
      </c>
      <c r="L681" s="101"/>
      <c r="M681" s="102">
        <v>680</v>
      </c>
      <c r="N681" s="123">
        <v>1.100661954677278</v>
      </c>
      <c r="O681" s="123">
        <v>1.31165063632476</v>
      </c>
      <c r="P681" s="123">
        <v>-0.20864863472706496</v>
      </c>
      <c r="Q681" s="123">
        <v>4.9945920968759938E-2</v>
      </c>
      <c r="R681" s="123">
        <v>1.0661347712724372</v>
      </c>
      <c r="S681" s="123">
        <v>-0.81086436697008857</v>
      </c>
      <c r="T681" s="123">
        <v>0.12221835861409257</v>
      </c>
      <c r="U681" s="120">
        <v>0.19823598587091065</v>
      </c>
      <c r="V681" s="120">
        <v>0.61717424833911216</v>
      </c>
      <c r="W681" s="94">
        <v>-0.457094237666474</v>
      </c>
      <c r="X681" s="56"/>
      <c r="Y681" s="95">
        <v>680</v>
      </c>
      <c r="Z681" s="120">
        <f>(幕後結果!$AB$2+幕後結果!$AB$4*幕後結果_最佳化!$N1682)*12/3</f>
        <v>1.3182369617305731</v>
      </c>
      <c r="AA681" s="120">
        <f>(幕後結果!$AC$2+幕後結果!$AC$4*幕後結果_最佳化!$O1682)*12/3</f>
        <v>3.5013115418618797</v>
      </c>
      <c r="AB681" s="120">
        <f>(幕後結果!$AD$2+幕後結果!$AD$4*幕後結果_最佳化!$P1682)*12/3</f>
        <v>0.71560124957635052</v>
      </c>
      <c r="AC681" s="120">
        <f>(幕後結果!$AE$2+幕後結果!$AE$4*幕後結果_最佳化!$Q1682)*12/3</f>
        <v>0.83437872183198569</v>
      </c>
      <c r="AD681" s="120">
        <f>(幕後結果!$AF$2+幕後結果!$AF$4*幕後結果_最佳化!$R1682)*12/3</f>
        <v>0.43216666776625051</v>
      </c>
      <c r="AE681" s="120">
        <f>(幕後結果!$AG$2+幕後結果!$AG$4*幕後結果_最佳化!$S1682)*12/3</f>
        <v>-0.86428758066051159</v>
      </c>
      <c r="AF681" s="120">
        <f>(幕後結果!$AH$2+幕後結果!$AH$4*幕後結果_最佳化!$T1682)*12/3</f>
        <v>1.052157749980966</v>
      </c>
      <c r="AG681" s="120">
        <f>(幕後結果!$AI$2+幕後結果!$AI$4*幕後結果_最佳化!$U1682)*12/3</f>
        <v>-0.10137507532766327</v>
      </c>
      <c r="AH681" s="120">
        <f>(幕後結果!$AJ$2+幕後結果!$AJ$4*幕後結果_最佳化!$V1682)*12/3</f>
        <v>-0.53692143790487235</v>
      </c>
      <c r="AI681" s="96">
        <f>(幕後結果!$AK$2+幕後結果!$AK$4*幕後結果_最佳化!$W1682)*12/3</f>
        <v>0.94424980140506021</v>
      </c>
      <c r="AJ681" s="56"/>
      <c r="AK681" s="56"/>
      <c r="AL681" s="56"/>
      <c r="AM681" s="104">
        <v>680</v>
      </c>
      <c r="AN681" s="124">
        <f t="shared" si="131"/>
        <v>8.9610406519901944E-2</v>
      </c>
      <c r="AO681" s="124">
        <f t="shared" si="132"/>
        <v>8.8707157113762744E-2</v>
      </c>
      <c r="AP681" s="124">
        <f t="shared" si="133"/>
        <v>0.13226135906325931</v>
      </c>
      <c r="AQ681" s="124">
        <f t="shared" si="134"/>
        <v>5.3449149006299986E-3</v>
      </c>
      <c r="AR681" s="124">
        <f t="shared" si="135"/>
        <v>0.22363346827325201</v>
      </c>
      <c r="AS681" s="124">
        <f t="shared" si="136"/>
        <v>0.17824097718565829</v>
      </c>
      <c r="AT681" s="124">
        <f t="shared" si="137"/>
        <v>3.5409479043159935E-2</v>
      </c>
      <c r="AU681" s="124">
        <f t="shared" si="138"/>
        <v>7.1261078727720773E-3</v>
      </c>
      <c r="AV681" s="124">
        <f t="shared" si="139"/>
        <v>5.044051151047288E-2</v>
      </c>
      <c r="AW681" s="124">
        <f t="shared" si="140"/>
        <v>0.18922561851713088</v>
      </c>
      <c r="AX681" s="124">
        <f t="shared" si="141"/>
        <v>1</v>
      </c>
      <c r="AY681" s="124">
        <f>SUMPRODUCT(AN681:AW681,幕後結果_最佳化!$Z$1005:$AI$1005)</f>
        <v>-0.20857924126783989</v>
      </c>
      <c r="AZ681" s="124">
        <f>(SUMPRODUCT(AN681:AW681,MMULT(AN681:AW681,幕後結果!$AB$9:$AK$18)))*252</f>
        <v>7.0164976158993253E-2</v>
      </c>
      <c r="BA681" s="124">
        <f t="shared" si="142"/>
        <v>0.26488672325919482</v>
      </c>
      <c r="BB681" s="119">
        <f t="shared" si="143"/>
        <v>-0.94938409208892072</v>
      </c>
      <c r="BC681" s="56"/>
      <c r="BD681" s="56"/>
    </row>
    <row r="682" spans="1:56">
      <c r="A682" s="91">
        <v>681</v>
      </c>
      <c r="B682" s="120">
        <v>0.52962259820278046</v>
      </c>
      <c r="C682" s="120">
        <v>0.29664542900820634</v>
      </c>
      <c r="D682" s="120">
        <v>0.25914683767997837</v>
      </c>
      <c r="E682" s="120">
        <v>0.59942080194807046</v>
      </c>
      <c r="F682" s="120">
        <v>0.69376629744445251</v>
      </c>
      <c r="G682" s="120">
        <v>0.10181108608609768</v>
      </c>
      <c r="H682" s="120">
        <v>0.16558016476244397</v>
      </c>
      <c r="I682" s="120">
        <v>0.12500774573153972</v>
      </c>
      <c r="J682" s="120">
        <v>0.77259017060033308</v>
      </c>
      <c r="K682" s="100">
        <v>0.44700717169305371</v>
      </c>
      <c r="L682" s="101"/>
      <c r="M682" s="102">
        <v>681</v>
      </c>
      <c r="N682" s="123">
        <v>7.4321206189553402E-2</v>
      </c>
      <c r="O682" s="123">
        <v>-0.53407324737204775</v>
      </c>
      <c r="P682" s="123">
        <v>-0.64597788854491223</v>
      </c>
      <c r="Q682" s="123">
        <v>0.25184820448308992</v>
      </c>
      <c r="R682" s="123">
        <v>0.50655455030464858</v>
      </c>
      <c r="S682" s="123">
        <v>-1.2712993537485224</v>
      </c>
      <c r="T682" s="123">
        <v>-0.97177935318838038</v>
      </c>
      <c r="U682" s="120">
        <v>-1.1503117537980023</v>
      </c>
      <c r="V682" s="120">
        <v>0.74740412064764639</v>
      </c>
      <c r="W682" s="94">
        <v>-0.13322638657334829</v>
      </c>
      <c r="X682" s="56"/>
      <c r="Y682" s="95">
        <v>681</v>
      </c>
      <c r="Z682" s="120">
        <f>(幕後結果!$AB$2+幕後結果!$AB$4*幕後結果_最佳化!$N1683)*12/3</f>
        <v>4.3983198104664258E-2</v>
      </c>
      <c r="AA682" s="120">
        <f>(幕後結果!$AC$2+幕後結果!$AC$4*幕後結果_最佳化!$O1683)*12/3</f>
        <v>0.91878250940316308</v>
      </c>
      <c r="AB682" s="120">
        <f>(幕後結果!$AD$2+幕後結果!$AD$4*幕後結果_最佳化!$P1683)*12/3</f>
        <v>-1.6186637463684299</v>
      </c>
      <c r="AC682" s="120">
        <f>(幕後結果!$AE$2+幕後結果!$AE$4*幕後結果_最佳化!$Q1683)*12/3</f>
        <v>0.7274657333567417</v>
      </c>
      <c r="AD682" s="120">
        <f>(幕後結果!$AF$2+幕後結果!$AF$4*幕後結果_最佳化!$R1683)*12/3</f>
        <v>-0.18257897406196225</v>
      </c>
      <c r="AE682" s="120">
        <f>(幕後結果!$AG$2+幕後結果!$AG$4*幕後結果_最佳化!$S1683)*12/3</f>
        <v>-2.207791521931739</v>
      </c>
      <c r="AF682" s="120">
        <f>(幕後結果!$AH$2+幕後結果!$AH$4*幕後結果_最佳化!$T1683)*12/3</f>
        <v>-0.67009431206833492</v>
      </c>
      <c r="AG682" s="120">
        <f>(幕後結果!$AI$2+幕後結果!$AI$4*幕後結果_最佳化!$U1683)*12/3</f>
        <v>-0.75124547918746121</v>
      </c>
      <c r="AH682" s="120">
        <f>(幕後結果!$AJ$2+幕後結果!$AJ$4*幕後結果_最佳化!$V1683)*12/3</f>
        <v>-1.1330449657328741</v>
      </c>
      <c r="AI682" s="96">
        <f>(幕後結果!$AK$2+幕後結果!$AK$4*幕後結果_最佳化!$W1683)*12/3</f>
        <v>0.20589959159049384</v>
      </c>
      <c r="AJ682" s="56"/>
      <c r="AK682" s="56"/>
      <c r="AL682" s="56"/>
      <c r="AM682" s="104">
        <v>681</v>
      </c>
      <c r="AN682" s="124">
        <f t="shared" si="131"/>
        <v>0.17461010424422835</v>
      </c>
      <c r="AO682" s="124">
        <f t="shared" si="132"/>
        <v>0.1657022495403834</v>
      </c>
      <c r="AP682" s="124">
        <f t="shared" si="133"/>
        <v>0.10177206614164534</v>
      </c>
      <c r="AQ682" s="124">
        <f t="shared" si="134"/>
        <v>7.7453475304006369E-2</v>
      </c>
      <c r="AR682" s="124">
        <f t="shared" si="135"/>
        <v>5.5550626063495803E-3</v>
      </c>
      <c r="AS682" s="124">
        <f t="shared" si="136"/>
        <v>5.1238655305148761E-2</v>
      </c>
      <c r="AT682" s="124">
        <f t="shared" si="137"/>
        <v>1.509260647375683E-2</v>
      </c>
      <c r="AU682" s="124">
        <f t="shared" si="138"/>
        <v>2.0688515078872805E-2</v>
      </c>
      <c r="AV682" s="124">
        <f t="shared" si="139"/>
        <v>0.2069440491989126</v>
      </c>
      <c r="AW682" s="124">
        <f t="shared" si="140"/>
        <v>0.18094321610669584</v>
      </c>
      <c r="AX682" s="124">
        <f t="shared" si="141"/>
        <v>0.99999999999999989</v>
      </c>
      <c r="AY682" s="124">
        <f>SUMPRODUCT(AN682:AW682,幕後結果_最佳化!$Z$1005:$AI$1005)</f>
        <v>-0.1159706939541649</v>
      </c>
      <c r="AZ682" s="124">
        <f>(SUMPRODUCT(AN682:AW682,MMULT(AN682:AW682,幕後結果!$AB$9:$AK$18)))*252</f>
        <v>9.4642492338169154E-2</v>
      </c>
      <c r="BA682" s="124">
        <f t="shared" si="142"/>
        <v>0.3076401994833724</v>
      </c>
      <c r="BB682" s="119">
        <f t="shared" si="143"/>
        <v>-0.51641721147288389</v>
      </c>
      <c r="BC682" s="56"/>
      <c r="BD682" s="56"/>
    </row>
    <row r="683" spans="1:56">
      <c r="A683" s="91">
        <v>682</v>
      </c>
      <c r="B683" s="120">
        <v>0.79798388702641487</v>
      </c>
      <c r="C683" s="120">
        <v>1.6934555862974987E-2</v>
      </c>
      <c r="D683" s="120">
        <v>0.93701716944777536</v>
      </c>
      <c r="E683" s="120">
        <v>0.30110816977303978</v>
      </c>
      <c r="F683" s="120">
        <v>0.39120749291001644</v>
      </c>
      <c r="G683" s="120">
        <v>0.59627251422586025</v>
      </c>
      <c r="H683" s="120">
        <v>0.32508494332728244</v>
      </c>
      <c r="I683" s="120">
        <v>0.68579907432218312</v>
      </c>
      <c r="J683" s="120">
        <v>0.35832637216382479</v>
      </c>
      <c r="K683" s="100">
        <v>0.61523825705719015</v>
      </c>
      <c r="L683" s="101"/>
      <c r="M683" s="102">
        <v>682</v>
      </c>
      <c r="N683" s="123">
        <v>0.834441524552054</v>
      </c>
      <c r="O683" s="123">
        <v>-2.121626541636831</v>
      </c>
      <c r="P683" s="123">
        <v>1.5302063458887067</v>
      </c>
      <c r="Q683" s="123">
        <v>-0.52121595673698162</v>
      </c>
      <c r="R683" s="123">
        <v>-0.27617327099678318</v>
      </c>
      <c r="S683" s="123">
        <v>0.24371058929578748</v>
      </c>
      <c r="T683" s="123">
        <v>-0.45352619310744913</v>
      </c>
      <c r="U683" s="120">
        <v>0.48397748027360127</v>
      </c>
      <c r="V683" s="120">
        <v>-0.36293593204687236</v>
      </c>
      <c r="W683" s="94">
        <v>0.29299825449743983</v>
      </c>
      <c r="X683" s="56"/>
      <c r="Y683" s="95">
        <v>682</v>
      </c>
      <c r="Z683" s="120">
        <f>(幕後結果!$AB$2+幕後結果!$AB$4*幕後結果_最佳化!$N1684)*12/3</f>
        <v>0.98771088104925797</v>
      </c>
      <c r="AA683" s="120">
        <f>(幕後結果!$AC$2+幕後結果!$AC$4*幕後結果_最佳化!$O1684)*12/3</f>
        <v>-0.21981724976880579</v>
      </c>
      <c r="AB683" s="120">
        <f>(幕後結果!$AD$2+幕後結果!$AD$4*幕後結果_最佳化!$P1684)*12/3</f>
        <v>0.82565212702994462</v>
      </c>
      <c r="AC683" s="120">
        <f>(幕後結果!$AE$2+幕後結果!$AE$4*幕後結果_最佳化!$Q1684)*12/3</f>
        <v>0.22843362472131715</v>
      </c>
      <c r="AD683" s="120">
        <f>(幕後結果!$AF$2+幕後結果!$AF$4*幕後結果_最佳化!$R1684)*12/3</f>
        <v>-0.92298000362854771</v>
      </c>
      <c r="AE683" s="120">
        <f>(幕後結果!$AG$2+幕後結果!$AG$4*幕後結果_最佳化!$S1684)*12/3</f>
        <v>-0.33564502767744103</v>
      </c>
      <c r="AF683" s="120">
        <f>(幕後結果!$AH$2+幕後結果!$AH$4*幕後結果_最佳化!$T1684)*12/3</f>
        <v>-0.11829095626886238</v>
      </c>
      <c r="AG683" s="120">
        <f>(幕後結果!$AI$2+幕後結果!$AI$4*幕後結果_最佳化!$U1684)*12/3</f>
        <v>-0.28061720878861462</v>
      </c>
      <c r="AH683" s="120">
        <f>(幕後結果!$AJ$2+幕後結果!$AJ$4*幕後結果_最佳化!$V1684)*12/3</f>
        <v>-0.90638208052951319</v>
      </c>
      <c r="AI683" s="96">
        <f>(幕後結果!$AK$2+幕後結果!$AK$4*幕後結果_最佳化!$W1684)*12/3</f>
        <v>0.66397375750929877</v>
      </c>
      <c r="AJ683" s="56"/>
      <c r="AK683" s="56"/>
      <c r="AL683" s="56"/>
      <c r="AM683" s="104">
        <v>682</v>
      </c>
      <c r="AN683" s="124">
        <f t="shared" si="131"/>
        <v>0.15119047469765928</v>
      </c>
      <c r="AO683" s="124">
        <f t="shared" si="132"/>
        <v>6.5429560031581874E-2</v>
      </c>
      <c r="AP683" s="124">
        <f t="shared" si="133"/>
        <v>2.6164976833477266E-2</v>
      </c>
      <c r="AQ683" s="124">
        <f t="shared" si="134"/>
        <v>1.9218955123058254E-2</v>
      </c>
      <c r="AR683" s="124">
        <f t="shared" si="135"/>
        <v>3.3935799191731737E-2</v>
      </c>
      <c r="AS683" s="124">
        <f t="shared" si="136"/>
        <v>0.1489501375434765</v>
      </c>
      <c r="AT683" s="124">
        <f t="shared" si="137"/>
        <v>0.17223158460942056</v>
      </c>
      <c r="AU683" s="124">
        <f t="shared" si="138"/>
        <v>3.1223472380456099E-2</v>
      </c>
      <c r="AV683" s="124">
        <f t="shared" si="139"/>
        <v>0.17536943587160955</v>
      </c>
      <c r="AW683" s="124">
        <f t="shared" si="140"/>
        <v>0.17628560371752899</v>
      </c>
      <c r="AX683" s="124">
        <f t="shared" si="141"/>
        <v>1</v>
      </c>
      <c r="AY683" s="124">
        <f>SUMPRODUCT(AN683:AW683,幕後結果_最佳化!$Z$1005:$AI$1005)</f>
        <v>-0.20058548735568682</v>
      </c>
      <c r="AZ683" s="124">
        <f>(SUMPRODUCT(AN683:AW683,MMULT(AN683:AW683,幕後結果!$AB$9:$AK$18)))*252</f>
        <v>7.5313009714542731E-2</v>
      </c>
      <c r="BA683" s="124">
        <f t="shared" si="142"/>
        <v>0.27443215867412973</v>
      </c>
      <c r="BB683" s="119">
        <f t="shared" si="143"/>
        <v>-0.8872338013593003</v>
      </c>
      <c r="BC683" s="56"/>
      <c r="BD683" s="56"/>
    </row>
    <row r="684" spans="1:56">
      <c r="A684" s="91">
        <v>683</v>
      </c>
      <c r="B684" s="120">
        <v>0.76408785976199378</v>
      </c>
      <c r="C684" s="120">
        <v>0.40639133238710534</v>
      </c>
      <c r="D684" s="120">
        <v>0.71003511764348781</v>
      </c>
      <c r="E684" s="120">
        <v>0.65204680876305288</v>
      </c>
      <c r="F684" s="120">
        <v>0.12538289233037347</v>
      </c>
      <c r="G684" s="120">
        <v>0.74269620887230348</v>
      </c>
      <c r="H684" s="120">
        <v>0.26191862835413526</v>
      </c>
      <c r="I684" s="120">
        <v>0.52766504411354598</v>
      </c>
      <c r="J684" s="120">
        <v>0.11580871396959935</v>
      </c>
      <c r="K684" s="100">
        <v>0.83493287072428179</v>
      </c>
      <c r="L684" s="101"/>
      <c r="M684" s="102">
        <v>683</v>
      </c>
      <c r="N684" s="123">
        <v>0.71951399814183226</v>
      </c>
      <c r="O684" s="123">
        <v>-0.23683774938579649</v>
      </c>
      <c r="P684" s="123">
        <v>0.55348731442383869</v>
      </c>
      <c r="Q684" s="123">
        <v>0.39085234254960038</v>
      </c>
      <c r="R684" s="123">
        <v>-1.1484913432534893</v>
      </c>
      <c r="S684" s="123">
        <v>0.65168006979503157</v>
      </c>
      <c r="T684" s="123">
        <v>-0.63744157220978859</v>
      </c>
      <c r="U684" s="120">
        <v>6.9401654780614414E-2</v>
      </c>
      <c r="V684" s="120">
        <v>-1.1962028013642814</v>
      </c>
      <c r="W684" s="94">
        <v>0.97384348417803812</v>
      </c>
      <c r="X684" s="56"/>
      <c r="Y684" s="95">
        <v>683</v>
      </c>
      <c r="Z684" s="120">
        <f>(幕後結果!$AB$2+幕後結果!$AB$4*幕後結果_最佳化!$N1685)*12/3</f>
        <v>0.84502256502144268</v>
      </c>
      <c r="AA684" s="120">
        <f>(幕後結果!$AC$2+幕後結果!$AC$4*幕後結果_最佳化!$O1685)*12/3</f>
        <v>1.6509419393310105</v>
      </c>
      <c r="AB684" s="120">
        <f>(幕後結果!$AD$2+幕後結果!$AD$4*幕後結果_最佳化!$P1685)*12/3</f>
        <v>0.45886778163213893</v>
      </c>
      <c r="AC684" s="120">
        <f>(幕後結果!$AE$2+幕後結果!$AE$4*幕後結果_最佳化!$Q1685)*12/3</f>
        <v>1.0046227864890178</v>
      </c>
      <c r="AD684" s="120">
        <f>(幕後結果!$AF$2+幕後結果!$AF$4*幕後結果_最佳化!$R1685)*12/3</f>
        <v>-1.0670706546360254</v>
      </c>
      <c r="AE684" s="120">
        <f>(幕後結果!$AG$2+幕後結果!$AG$4*幕後結果_最佳化!$S1685)*12/3</f>
        <v>-9.7849367270005372E-2</v>
      </c>
      <c r="AF684" s="120">
        <f>(幕後結果!$AH$2+幕後結果!$AH$4*幕後結果_最佳化!$T1685)*12/3</f>
        <v>0.24959114255271078</v>
      </c>
      <c r="AG684" s="120">
        <f>(幕後結果!$AI$2+幕後結果!$AI$4*幕後結果_最佳化!$U1685)*12/3</f>
        <v>-0.32667156073748038</v>
      </c>
      <c r="AH684" s="120">
        <f>(幕後結果!$AJ$2+幕後結果!$AJ$4*幕後結果_最佳化!$V1685)*12/3</f>
        <v>-2.9240798153438576</v>
      </c>
      <c r="AI684" s="96">
        <f>(幕後結果!$AK$2+幕後結果!$AK$4*幕後結果_最佳化!$W1685)*12/3</f>
        <v>0.88222879338028604</v>
      </c>
      <c r="AJ684" s="56"/>
      <c r="AK684" s="56"/>
      <c r="AL684" s="56"/>
      <c r="AM684" s="104">
        <v>683</v>
      </c>
      <c r="AN684" s="124">
        <f t="shared" si="131"/>
        <v>8.8739119206748318E-2</v>
      </c>
      <c r="AO684" s="124">
        <f t="shared" si="132"/>
        <v>4.8099918080039175E-2</v>
      </c>
      <c r="AP684" s="124">
        <f t="shared" si="133"/>
        <v>0.10033023209217271</v>
      </c>
      <c r="AQ684" s="124">
        <f t="shared" si="134"/>
        <v>0.20634268434800088</v>
      </c>
      <c r="AR684" s="124">
        <f t="shared" si="135"/>
        <v>0.14102359948225907</v>
      </c>
      <c r="AS684" s="124">
        <f t="shared" si="136"/>
        <v>0.14464111724738457</v>
      </c>
      <c r="AT684" s="124">
        <f t="shared" si="137"/>
        <v>0.18500125465954245</v>
      </c>
      <c r="AU684" s="124">
        <f t="shared" si="138"/>
        <v>4.6595648451689828E-2</v>
      </c>
      <c r="AV684" s="124">
        <f t="shared" si="139"/>
        <v>1.4370766221152666E-2</v>
      </c>
      <c r="AW684" s="124">
        <f t="shared" si="140"/>
        <v>2.4855660211010329E-2</v>
      </c>
      <c r="AX684" s="124">
        <f t="shared" si="141"/>
        <v>1</v>
      </c>
      <c r="AY684" s="124">
        <f>SUMPRODUCT(AN684:AW684,幕後結果_最佳化!$Z$1005:$AI$1005)</f>
        <v>-7.6940139531545187E-2</v>
      </c>
      <c r="AZ684" s="124">
        <f>(SUMPRODUCT(AN684:AW684,MMULT(AN684:AW684,幕後結果!$AB$9:$AK$18)))*252</f>
        <v>6.8715809163936187E-2</v>
      </c>
      <c r="BA684" s="124">
        <f t="shared" si="142"/>
        <v>0.26213700456810018</v>
      </c>
      <c r="BB684" s="119">
        <f t="shared" si="143"/>
        <v>-0.45716605226719181</v>
      </c>
      <c r="BC684" s="56"/>
      <c r="BD684" s="56"/>
    </row>
    <row r="685" spans="1:56">
      <c r="A685" s="91">
        <v>684</v>
      </c>
      <c r="B685" s="120">
        <v>0.14255267249367631</v>
      </c>
      <c r="C685" s="120">
        <v>0.57954691856133866</v>
      </c>
      <c r="D685" s="120">
        <v>0.96393585753164612</v>
      </c>
      <c r="E685" s="120">
        <v>0.96467331557281444</v>
      </c>
      <c r="F685" s="120">
        <v>0.43273444956651907</v>
      </c>
      <c r="G685" s="120">
        <v>0.22367913907874826</v>
      </c>
      <c r="H685" s="120">
        <v>9.3101465952968088E-2</v>
      </c>
      <c r="I685" s="120">
        <v>0.38576696506463892</v>
      </c>
      <c r="J685" s="120">
        <v>0.78227334374506574</v>
      </c>
      <c r="K685" s="100">
        <v>0.66686755401528619</v>
      </c>
      <c r="L685" s="101"/>
      <c r="M685" s="102">
        <v>684</v>
      </c>
      <c r="N685" s="123">
        <v>-1.0689208301173836</v>
      </c>
      <c r="O685" s="123">
        <v>0.20073452400263145</v>
      </c>
      <c r="P685" s="123">
        <v>1.7983075438416549</v>
      </c>
      <c r="Q685" s="123">
        <v>1.8076989452405205</v>
      </c>
      <c r="R685" s="123">
        <v>-0.169416686698448</v>
      </c>
      <c r="S685" s="123">
        <v>-0.75982653726818805</v>
      </c>
      <c r="T685" s="123">
        <v>-1.3218955576474927</v>
      </c>
      <c r="U685" s="120">
        <v>-0.29036903507420997</v>
      </c>
      <c r="V685" s="120">
        <v>0.779893928493681</v>
      </c>
      <c r="W685" s="94">
        <v>0.43127986087474374</v>
      </c>
      <c r="X685" s="56"/>
      <c r="Y685" s="95">
        <v>684</v>
      </c>
      <c r="Z685" s="120">
        <f>(幕後結果!$AB$2+幕後結果!$AB$4*幕後結果_最佳化!$N1686)*12/3</f>
        <v>-1.3754094058097521</v>
      </c>
      <c r="AA685" s="120">
        <f>(幕後結果!$AC$2+幕後結果!$AC$4*幕後結果_最佳化!$O1686)*12/3</f>
        <v>0.92423394991304131</v>
      </c>
      <c r="AB685" s="120">
        <f>(幕後結果!$AD$2+幕後結果!$AD$4*幕後結果_最佳化!$P1686)*12/3</f>
        <v>1.8256512424479343E-3</v>
      </c>
      <c r="AC685" s="120">
        <f>(幕後結果!$AE$2+幕後結果!$AE$4*幕後結果_最佳化!$Q1686)*12/3</f>
        <v>1.6598776044303101</v>
      </c>
      <c r="AD685" s="120">
        <f>(幕後結果!$AF$2+幕後結果!$AF$4*幕後結果_最佳化!$R1686)*12/3</f>
        <v>-0.32980531241516187</v>
      </c>
      <c r="AE685" s="120">
        <f>(幕後結果!$AG$2+幕後結果!$AG$4*幕後結果_最佳化!$S1686)*12/3</f>
        <v>-1.8849434660860513</v>
      </c>
      <c r="AF685" s="120">
        <f>(幕後結果!$AH$2+幕後結果!$AH$4*幕後結果_最佳化!$T1686)*12/3</f>
        <v>-0.46273192520280521</v>
      </c>
      <c r="AG685" s="120">
        <f>(幕後結果!$AI$2+幕後結果!$AI$4*幕後結果_最佳化!$U1686)*12/3</f>
        <v>-0.21925853002596582</v>
      </c>
      <c r="AH685" s="120">
        <f>(幕後結果!$AJ$2+幕後結果!$AJ$4*幕後結果_最佳化!$V1686)*12/3</f>
        <v>-0.74694031000631955</v>
      </c>
      <c r="AI685" s="96">
        <f>(幕後結果!$AK$2+幕後結果!$AK$4*幕後結果_最佳化!$W1686)*12/3</f>
        <v>0.86840388606498709</v>
      </c>
      <c r="AJ685" s="56"/>
      <c r="AK685" s="56"/>
      <c r="AL685" s="56"/>
      <c r="AM685" s="104">
        <v>684</v>
      </c>
      <c r="AN685" s="124">
        <f t="shared" si="131"/>
        <v>0.10250957931566732</v>
      </c>
      <c r="AO685" s="124">
        <f t="shared" si="132"/>
        <v>8.6314289590919427E-2</v>
      </c>
      <c r="AP685" s="124">
        <f t="shared" si="133"/>
        <v>3.8086777658498494E-2</v>
      </c>
      <c r="AQ685" s="124">
        <f t="shared" si="134"/>
        <v>0.16169137110177859</v>
      </c>
      <c r="AR685" s="124">
        <f t="shared" si="135"/>
        <v>0.15043567106756697</v>
      </c>
      <c r="AS685" s="124">
        <f t="shared" si="136"/>
        <v>0.10515447424969761</v>
      </c>
      <c r="AT685" s="124">
        <f t="shared" si="137"/>
        <v>0.10392267939216084</v>
      </c>
      <c r="AU685" s="124">
        <f t="shared" si="138"/>
        <v>2.5793678823457334E-2</v>
      </c>
      <c r="AV685" s="124">
        <f t="shared" si="139"/>
        <v>0.16555446351370465</v>
      </c>
      <c r="AW685" s="124">
        <f t="shared" si="140"/>
        <v>6.0537015286548854E-2</v>
      </c>
      <c r="AX685" s="124">
        <f t="shared" si="141"/>
        <v>1</v>
      </c>
      <c r="AY685" s="124">
        <f>SUMPRODUCT(AN685:AW685,幕後結果_最佳化!$Z$1005:$AI$1005)</f>
        <v>-0.21827664996777335</v>
      </c>
      <c r="AZ685" s="124">
        <f>(SUMPRODUCT(AN685:AW685,MMULT(AN685:AW685,幕後結果!$AB$9:$AK$18)))*252</f>
        <v>6.8131267991791894E-2</v>
      </c>
      <c r="BA685" s="124">
        <f t="shared" si="142"/>
        <v>0.26101966974117469</v>
      </c>
      <c r="BB685" s="119">
        <f t="shared" si="143"/>
        <v>-1.000601411482722</v>
      </c>
      <c r="BC685" s="56"/>
      <c r="BD685" s="56"/>
    </row>
    <row r="686" spans="1:56">
      <c r="A686" s="91">
        <v>685</v>
      </c>
      <c r="B686" s="120">
        <v>0.39346674319992192</v>
      </c>
      <c r="C686" s="120">
        <v>0.36097728024440379</v>
      </c>
      <c r="D686" s="120">
        <v>0.53311342003723916</v>
      </c>
      <c r="E686" s="120">
        <v>0.51576018959714065</v>
      </c>
      <c r="F686" s="120">
        <v>0.20982641938441238</v>
      </c>
      <c r="G686" s="120">
        <v>0.11044979369634467</v>
      </c>
      <c r="H686" s="120">
        <v>0.79622482018747642</v>
      </c>
      <c r="I686" s="120">
        <v>0.28965159911663729</v>
      </c>
      <c r="J686" s="120">
        <v>0.8645164078967702</v>
      </c>
      <c r="K686" s="100">
        <v>0.49884284478548246</v>
      </c>
      <c r="L686" s="101"/>
      <c r="M686" s="102">
        <v>685</v>
      </c>
      <c r="N686" s="123">
        <v>-0.27029477286769377</v>
      </c>
      <c r="O686" s="123">
        <v>-0.35584778567643238</v>
      </c>
      <c r="P686" s="123">
        <v>8.3098573728229194E-2</v>
      </c>
      <c r="Q686" s="123">
        <v>3.9515217971929209E-2</v>
      </c>
      <c r="R686" s="123">
        <v>-0.80702368290088267</v>
      </c>
      <c r="S686" s="123">
        <v>-1.2241395528910164</v>
      </c>
      <c r="T686" s="123">
        <v>0.82821215797598546</v>
      </c>
      <c r="U686" s="120">
        <v>-0.5544028175937169</v>
      </c>
      <c r="V686" s="120">
        <v>1.1008379671780857</v>
      </c>
      <c r="W686" s="94">
        <v>-2.9005620460384181E-3</v>
      </c>
      <c r="X686" s="56"/>
      <c r="Y686" s="95">
        <v>685</v>
      </c>
      <c r="Z686" s="120">
        <f>(幕後結果!$AB$2+幕後結果!$AB$4*幕後結果_最佳化!$N1687)*12/3</f>
        <v>-0.38387490746735348</v>
      </c>
      <c r="AA686" s="120">
        <f>(幕後結果!$AC$2+幕後結果!$AC$4*幕後結果_最佳化!$O1687)*12/3</f>
        <v>0.87573585328140469</v>
      </c>
      <c r="AB686" s="120">
        <f>(幕後結果!$AD$2+幕後結果!$AD$4*幕後結果_最佳化!$P1687)*12/3</f>
        <v>-1.1561638483963548</v>
      </c>
      <c r="AC686" s="120">
        <f>(幕後結果!$AE$2+幕後結果!$AE$4*幕後結果_最佳化!$Q1687)*12/3</f>
        <v>0.41541034466211246</v>
      </c>
      <c r="AD686" s="120">
        <f>(幕後結果!$AF$2+幕後結果!$AF$4*幕後結果_最佳化!$R1687)*12/3</f>
        <v>-1.0389727445094052</v>
      </c>
      <c r="AE686" s="120">
        <f>(幕後結果!$AG$2+幕後結果!$AG$4*幕後結果_最佳化!$S1687)*12/3</f>
        <v>-2.4161052662622042</v>
      </c>
      <c r="AF686" s="120">
        <f>(幕後結果!$AH$2+幕後結果!$AH$4*幕後結果_最佳化!$T1687)*12/3</f>
        <v>0.68391608923102243</v>
      </c>
      <c r="AG686" s="120">
        <f>(幕後結果!$AI$2+幕後結果!$AI$4*幕後結果_最佳化!$U1687)*12/3</f>
        <v>-0.72656698164458644</v>
      </c>
      <c r="AH686" s="120">
        <f>(幕後結果!$AJ$2+幕後結果!$AJ$4*幕後結果_最佳化!$V1687)*12/3</f>
        <v>-0.82275630396244426</v>
      </c>
      <c r="AI686" s="96">
        <f>(幕後結果!$AK$2+幕後結果!$AK$4*幕後結果_最佳化!$W1687)*12/3</f>
        <v>0.41423087024051169</v>
      </c>
      <c r="AJ686" s="56"/>
      <c r="AK686" s="56"/>
      <c r="AL686" s="56"/>
      <c r="AM686" s="104">
        <v>685</v>
      </c>
      <c r="AN686" s="124">
        <f t="shared" si="131"/>
        <v>0.18030244898669878</v>
      </c>
      <c r="AO686" s="124">
        <f t="shared" si="132"/>
        <v>1.9037835076509486E-2</v>
      </c>
      <c r="AP686" s="124">
        <f t="shared" si="133"/>
        <v>6.1621800376437739E-2</v>
      </c>
      <c r="AQ686" s="124">
        <f t="shared" si="134"/>
        <v>0.16040330358215296</v>
      </c>
      <c r="AR686" s="124">
        <f t="shared" si="135"/>
        <v>0.14599926971171628</v>
      </c>
      <c r="AS686" s="124">
        <f t="shared" si="136"/>
        <v>0.2306425483731645</v>
      </c>
      <c r="AT686" s="124">
        <f t="shared" si="137"/>
        <v>9.7821658990921045E-2</v>
      </c>
      <c r="AU686" s="124">
        <f t="shared" si="138"/>
        <v>1.6517721966994723E-2</v>
      </c>
      <c r="AV686" s="124">
        <f t="shared" si="139"/>
        <v>9.4548180345118051E-3</v>
      </c>
      <c r="AW686" s="124">
        <f t="shared" si="140"/>
        <v>7.8198594900892843E-2</v>
      </c>
      <c r="AX686" s="124">
        <f t="shared" si="141"/>
        <v>1.0000000000000002</v>
      </c>
      <c r="AY686" s="124">
        <f>SUMPRODUCT(AN686:AW686,幕後結果_最佳化!$Z$1005:$AI$1005)</f>
        <v>-0.17815142746606338</v>
      </c>
      <c r="AZ686" s="124">
        <f>(SUMPRODUCT(AN686:AW686,MMULT(AN686:AW686,幕後結果!$AB$9:$AK$18)))*252</f>
        <v>7.1147309572464582E-2</v>
      </c>
      <c r="BA686" s="124">
        <f t="shared" si="142"/>
        <v>0.26673453014648213</v>
      </c>
      <c r="BB686" s="119">
        <f t="shared" si="143"/>
        <v>-0.82873195062022509</v>
      </c>
      <c r="BC686" s="56"/>
      <c r="BD686" s="56"/>
    </row>
    <row r="687" spans="1:56">
      <c r="A687" s="91">
        <v>686</v>
      </c>
      <c r="B687" s="120">
        <v>0.33437009342155122</v>
      </c>
      <c r="C687" s="120">
        <v>0.78772319411521008</v>
      </c>
      <c r="D687" s="120">
        <v>0.12488103867438882</v>
      </c>
      <c r="E687" s="120">
        <v>0.41868241039781928</v>
      </c>
      <c r="F687" s="120">
        <v>0.46598592165259189</v>
      </c>
      <c r="G687" s="120">
        <v>0.7046112380358136</v>
      </c>
      <c r="H687" s="120">
        <v>0.23294910966506333</v>
      </c>
      <c r="I687" s="120">
        <v>1.2961291629121074E-3</v>
      </c>
      <c r="J687" s="120">
        <v>0.7344062326803531</v>
      </c>
      <c r="K687" s="100">
        <v>0.87850322055072105</v>
      </c>
      <c r="L687" s="101"/>
      <c r="M687" s="102">
        <v>686</v>
      </c>
      <c r="N687" s="123">
        <v>-0.42787766784266085</v>
      </c>
      <c r="O687" s="123">
        <v>0.79854616942965184</v>
      </c>
      <c r="P687" s="123">
        <v>-1.1509274656348074</v>
      </c>
      <c r="Q687" s="123">
        <v>-0.20526534171440863</v>
      </c>
      <c r="R687" s="123">
        <v>-8.536421282729173E-2</v>
      </c>
      <c r="S687" s="123">
        <v>0.53770963856134801</v>
      </c>
      <c r="T687" s="123">
        <v>-0.72916911783272409</v>
      </c>
      <c r="U687" s="120">
        <v>-3.0123589975548297</v>
      </c>
      <c r="V687" s="120">
        <v>0.62619425551884689</v>
      </c>
      <c r="W687" s="94">
        <v>1.1675370405541927</v>
      </c>
      <c r="X687" s="56"/>
      <c r="Y687" s="95">
        <v>686</v>
      </c>
      <c r="Z687" s="120">
        <f>(幕後結果!$AB$2+幕後結果!$AB$4*幕後結果_最佳化!$N1688)*12/3</f>
        <v>-0.57952201326607611</v>
      </c>
      <c r="AA687" s="120">
        <f>(幕後結果!$AC$2+幕後結果!$AC$4*幕後結果_最佳化!$O1688)*12/3</f>
        <v>1.9640759521452018</v>
      </c>
      <c r="AB687" s="120">
        <f>(幕後結果!$AD$2+幕後結果!$AD$4*幕後結果_最佳化!$P1688)*12/3</f>
        <v>-2.1404690082643256</v>
      </c>
      <c r="AC687" s="120">
        <f>(幕後結果!$AE$2+幕後結果!$AE$4*幕後結果_最佳化!$Q1688)*12/3</f>
        <v>0.18369412912510674</v>
      </c>
      <c r="AD687" s="120">
        <f>(幕後結果!$AF$2+幕後結果!$AF$4*幕後結果_最佳化!$R1688)*12/3</f>
        <v>-0.52632546373921363</v>
      </c>
      <c r="AE687" s="120">
        <f>(幕後結果!$AG$2+幕後結果!$AG$4*幕後結果_最佳化!$S1688)*12/3</f>
        <v>-0.53074774549349502</v>
      </c>
      <c r="AF687" s="120">
        <f>(幕後結果!$AH$2+幕後結果!$AH$4*幕後結果_最佳化!$T1688)*12/3</f>
        <v>-0.18971281549381072</v>
      </c>
      <c r="AG687" s="120">
        <f>(幕後結果!$AI$2+幕後結果!$AI$4*幕後結果_最佳化!$U1688)*12/3</f>
        <v>-1.4085669030087342</v>
      </c>
      <c r="AH687" s="120">
        <f>(幕後結果!$AJ$2+幕後結果!$AJ$4*幕後結果_最佳化!$V1688)*12/3</f>
        <v>-1.8561369021011747</v>
      </c>
      <c r="AI687" s="96">
        <f>(幕後結果!$AK$2+幕後結果!$AK$4*幕後結果_最佳化!$W1688)*12/3</f>
        <v>0.28000245037022647</v>
      </c>
      <c r="AJ687" s="56"/>
      <c r="AK687" s="56"/>
      <c r="AL687" s="56"/>
      <c r="AM687" s="104">
        <v>686</v>
      </c>
      <c r="AN687" s="124">
        <f t="shared" si="131"/>
        <v>0.13125682718745058</v>
      </c>
      <c r="AO687" s="124">
        <f t="shared" si="132"/>
        <v>2.618562077325116E-3</v>
      </c>
      <c r="AP687" s="124">
        <f t="shared" si="133"/>
        <v>0.12693860867795809</v>
      </c>
      <c r="AQ687" s="124">
        <f t="shared" si="134"/>
        <v>0.14718239544199418</v>
      </c>
      <c r="AR687" s="124">
        <f t="shared" si="135"/>
        <v>0.14918741629552557</v>
      </c>
      <c r="AS687" s="124">
        <f t="shared" si="136"/>
        <v>6.4246236727657181E-3</v>
      </c>
      <c r="AT687" s="124">
        <f t="shared" si="137"/>
        <v>3.3978109652774917E-2</v>
      </c>
      <c r="AU687" s="124">
        <f t="shared" si="138"/>
        <v>9.2019503691143548E-2</v>
      </c>
      <c r="AV687" s="124">
        <f t="shared" si="139"/>
        <v>0.15155014721221247</v>
      </c>
      <c r="AW687" s="124">
        <f t="shared" si="140"/>
        <v>0.1588438060908498</v>
      </c>
      <c r="AX687" s="124">
        <f t="shared" si="141"/>
        <v>1</v>
      </c>
      <c r="AY687" s="124">
        <f>SUMPRODUCT(AN687:AW687,幕後結果_最佳化!$Z$1005:$AI$1005)</f>
        <v>-0.28804613139462737</v>
      </c>
      <c r="AZ687" s="124">
        <f>(SUMPRODUCT(AN687:AW687,MMULT(AN687:AW687,幕後結果!$AB$9:$AK$18)))*252</f>
        <v>6.5020198577516286E-2</v>
      </c>
      <c r="BA687" s="124">
        <f t="shared" si="142"/>
        <v>0.25499058527231211</v>
      </c>
      <c r="BB687" s="119">
        <f t="shared" si="143"/>
        <v>-1.2978758844809899</v>
      </c>
      <c r="BC687" s="56"/>
      <c r="BD687" s="56"/>
    </row>
    <row r="688" spans="1:56">
      <c r="A688" s="91">
        <v>687</v>
      </c>
      <c r="B688" s="120">
        <v>0.29624286420524504</v>
      </c>
      <c r="C688" s="120">
        <v>5.006712310524386E-2</v>
      </c>
      <c r="D688" s="120">
        <v>0.40171974587876447</v>
      </c>
      <c r="E688" s="120">
        <v>0.77420659543015202</v>
      </c>
      <c r="F688" s="120">
        <v>0.93038348270361015</v>
      </c>
      <c r="G688" s="120">
        <v>0.60284090828647297</v>
      </c>
      <c r="H688" s="120">
        <v>0.53049852412701504</v>
      </c>
      <c r="I688" s="120">
        <v>0.28489759428673445</v>
      </c>
      <c r="J688" s="120">
        <v>0.85471774759272301</v>
      </c>
      <c r="K688" s="100">
        <v>0.15268632103073121</v>
      </c>
      <c r="L688" s="101"/>
      <c r="M688" s="102">
        <v>687</v>
      </c>
      <c r="N688" s="123">
        <v>-0.53523736980775649</v>
      </c>
      <c r="O688" s="123">
        <v>-1.6442031514476734</v>
      </c>
      <c r="P688" s="123">
        <v>-0.24889824644487163</v>
      </c>
      <c r="Q688" s="123">
        <v>0.75277220976661285</v>
      </c>
      <c r="R688" s="123">
        <v>1.4786531691428551</v>
      </c>
      <c r="S688" s="123">
        <v>0.26070736831215124</v>
      </c>
      <c r="T688" s="123">
        <v>7.6523081103309271E-2</v>
      </c>
      <c r="U688" s="120">
        <v>-0.56835316057993035</v>
      </c>
      <c r="V688" s="120">
        <v>1.0568840584203094</v>
      </c>
      <c r="W688" s="94">
        <v>-1.0249799631451109</v>
      </c>
      <c r="X688" s="56"/>
      <c r="Y688" s="95">
        <v>687</v>
      </c>
      <c r="Z688" s="120">
        <f>(幕後結果!$AB$2+幕後結果!$AB$4*幕後結果_最佳化!$N1689)*12/3</f>
        <v>-0.71281449385047646</v>
      </c>
      <c r="AA688" s="120">
        <f>(幕後結果!$AC$2+幕後結果!$AC$4*幕後結果_最佳化!$O1689)*12/3</f>
        <v>-0.62940261037037204</v>
      </c>
      <c r="AB688" s="120">
        <f>(幕後結果!$AD$2+幕後結果!$AD$4*幕後結果_最佳化!$P1689)*12/3</f>
        <v>-2.3237321382623826</v>
      </c>
      <c r="AC688" s="120">
        <f>(幕後結果!$AE$2+幕後結果!$AE$4*幕後結果_最佳化!$Q1689)*12/3</f>
        <v>0.97624587913593652</v>
      </c>
      <c r="AD688" s="120">
        <f>(幕後結果!$AF$2+幕後結果!$AF$4*幕後結果_最佳化!$R1689)*12/3</f>
        <v>0.31539684815038888</v>
      </c>
      <c r="AE688" s="120">
        <f>(幕後結果!$AG$2+幕後結果!$AG$4*幕後結果_最佳化!$S1689)*12/3</f>
        <v>-0.79405528934615377</v>
      </c>
      <c r="AF688" s="120">
        <f>(幕後結果!$AH$2+幕後結果!$AH$4*幕後結果_最佳化!$T1689)*12/3</f>
        <v>0.42292472732109537</v>
      </c>
      <c r="AG688" s="120">
        <f>(幕後結果!$AI$2+幕後結果!$AI$4*幕後結果_最佳化!$U1689)*12/3</f>
        <v>-0.34618643025639328</v>
      </c>
      <c r="AH688" s="120">
        <f>(幕後結果!$AJ$2+幕後結果!$AJ$4*幕後結果_最佳化!$V1689)*12/3</f>
        <v>0.30139933750817494</v>
      </c>
      <c r="AI688" s="96">
        <f>(幕後結果!$AK$2+幕後結果!$AK$4*幕後結果_最佳化!$W1689)*12/3</f>
        <v>0.10860278516136568</v>
      </c>
      <c r="AJ688" s="56"/>
      <c r="AK688" s="56"/>
      <c r="AL688" s="56"/>
      <c r="AM688" s="104">
        <v>687</v>
      </c>
      <c r="AN688" s="124">
        <f t="shared" si="131"/>
        <v>0.1568301999289583</v>
      </c>
      <c r="AO688" s="124">
        <f t="shared" si="132"/>
        <v>6.3393582803613263E-2</v>
      </c>
      <c r="AP688" s="124">
        <f t="shared" si="133"/>
        <v>8.4589480815943877E-2</v>
      </c>
      <c r="AQ688" s="124">
        <f t="shared" si="134"/>
        <v>0.15661074885943529</v>
      </c>
      <c r="AR688" s="124">
        <f t="shared" si="135"/>
        <v>9.973713032609563E-2</v>
      </c>
      <c r="AS688" s="124">
        <f t="shared" si="136"/>
        <v>0.10740022800713711</v>
      </c>
      <c r="AT688" s="124">
        <f t="shared" si="137"/>
        <v>0.15252646102895714</v>
      </c>
      <c r="AU688" s="124">
        <f t="shared" si="138"/>
        <v>9.0320927305957838E-2</v>
      </c>
      <c r="AV688" s="124">
        <f t="shared" si="139"/>
        <v>5.4119663695711931E-2</v>
      </c>
      <c r="AW688" s="124">
        <f t="shared" si="140"/>
        <v>3.4471577228189568E-2</v>
      </c>
      <c r="AX688" s="124">
        <f t="shared" si="141"/>
        <v>1</v>
      </c>
      <c r="AY688" s="124">
        <f>SUMPRODUCT(AN688:AW688,幕後結果_最佳化!$Z$1005:$AI$1005)</f>
        <v>-0.10448287345796134</v>
      </c>
      <c r="AZ688" s="124">
        <f>(SUMPRODUCT(AN688:AW688,MMULT(AN688:AW688,幕後結果!$AB$9:$AK$18)))*252</f>
        <v>6.906412645166482E-2</v>
      </c>
      <c r="BA688" s="124">
        <f t="shared" si="142"/>
        <v>0.26280054499879718</v>
      </c>
      <c r="BB688" s="119">
        <f t="shared" si="143"/>
        <v>-0.56081646808851138</v>
      </c>
      <c r="BC688" s="56"/>
      <c r="BD688" s="56"/>
    </row>
    <row r="689" spans="1:56">
      <c r="A689" s="91">
        <v>688</v>
      </c>
      <c r="B689" s="120">
        <v>0.6974867251853285</v>
      </c>
      <c r="C689" s="120">
        <v>0.1397226568386194</v>
      </c>
      <c r="D689" s="120">
        <v>0.44375990124831644</v>
      </c>
      <c r="E689" s="120">
        <v>0.67939876581553627</v>
      </c>
      <c r="F689" s="120">
        <v>0.9010053515436609</v>
      </c>
      <c r="G689" s="120">
        <v>0.95654021191935956</v>
      </c>
      <c r="H689" s="120">
        <v>0.70643050242484517</v>
      </c>
      <c r="I689" s="120">
        <v>0.28321529022077208</v>
      </c>
      <c r="J689" s="120">
        <v>0.72826223890764741</v>
      </c>
      <c r="K689" s="100">
        <v>0.3742940820770817</v>
      </c>
      <c r="L689" s="101"/>
      <c r="M689" s="102">
        <v>688</v>
      </c>
      <c r="N689" s="123">
        <v>0.51718567680995864</v>
      </c>
      <c r="O689" s="123">
        <v>-1.0815662370966856</v>
      </c>
      <c r="P689" s="123">
        <v>-0.14144323307859152</v>
      </c>
      <c r="Q689" s="123">
        <v>0.46601820680947836</v>
      </c>
      <c r="R689" s="123">
        <v>1.2873012819468121</v>
      </c>
      <c r="S689" s="123">
        <v>1.7118757084406162</v>
      </c>
      <c r="T689" s="123">
        <v>0.54298664856629153</v>
      </c>
      <c r="U689" s="120">
        <v>-0.57331625627905303</v>
      </c>
      <c r="V689" s="120">
        <v>0.60756575039004868</v>
      </c>
      <c r="W689" s="94">
        <v>-0.32050153865799891</v>
      </c>
      <c r="X689" s="56"/>
      <c r="Y689" s="95">
        <v>688</v>
      </c>
      <c r="Z689" s="120">
        <f>(幕後結果!$AB$2+幕後結果!$AB$4*幕後結果_最佳化!$N1690)*12/3</f>
        <v>0.59382175737043874</v>
      </c>
      <c r="AA689" s="120">
        <f>(幕後結果!$AC$2+幕後結果!$AC$4*幕後結果_最佳化!$O1690)*12/3</f>
        <v>0.6452188355315468</v>
      </c>
      <c r="AB689" s="120">
        <f>(幕後結果!$AD$2+幕後結果!$AD$4*幕後結果_最佳化!$P1690)*12/3</f>
        <v>-0.83692495611795747</v>
      </c>
      <c r="AC689" s="120">
        <f>(幕後結果!$AE$2+幕後結果!$AE$4*幕後結果_最佳化!$Q1690)*12/3</f>
        <v>1.0361276851072025</v>
      </c>
      <c r="AD689" s="120">
        <f>(幕後結果!$AF$2+幕後結果!$AF$4*幕後結果_最佳化!$R1690)*12/3</f>
        <v>0.31320561894759474</v>
      </c>
      <c r="AE689" s="120">
        <f>(幕後結果!$AG$2+幕後結果!$AG$4*幕後結果_最佳化!$S1690)*12/3</f>
        <v>1.1916261246227635</v>
      </c>
      <c r="AF689" s="120">
        <f>(幕後結果!$AH$2+幕後結果!$AH$4*幕後結果_最佳化!$T1690)*12/3</f>
        <v>1.4524955984048746</v>
      </c>
      <c r="AG689" s="120">
        <f>(幕後結果!$AI$2+幕後結果!$AI$4*幕後結果_最佳化!$U1690)*12/3</f>
        <v>-0.30300077093245198</v>
      </c>
      <c r="AH689" s="120">
        <f>(幕後結果!$AJ$2+幕後結果!$AJ$4*幕後結果_最佳化!$V1690)*12/3</f>
        <v>0.42322527212862315</v>
      </c>
      <c r="AI689" s="96">
        <f>(幕後結果!$AK$2+幕後結果!$AK$4*幕後結果_最佳化!$W1690)*12/3</f>
        <v>0.53404835663915606</v>
      </c>
      <c r="AJ689" s="56"/>
      <c r="AK689" s="56"/>
      <c r="AL689" s="56"/>
      <c r="AM689" s="104">
        <v>688</v>
      </c>
      <c r="AN689" s="124">
        <f t="shared" si="131"/>
        <v>0.125462697136624</v>
      </c>
      <c r="AO689" s="124">
        <f t="shared" si="132"/>
        <v>0.14612168564567096</v>
      </c>
      <c r="AP689" s="124">
        <f t="shared" si="133"/>
        <v>0.13429499645644039</v>
      </c>
      <c r="AQ689" s="124">
        <f t="shared" si="134"/>
        <v>3.9241944903554975E-2</v>
      </c>
      <c r="AR689" s="124">
        <f t="shared" si="135"/>
        <v>7.7471724319860102E-2</v>
      </c>
      <c r="AS689" s="124">
        <f t="shared" si="136"/>
        <v>5.9135828130296622E-2</v>
      </c>
      <c r="AT689" s="124">
        <f t="shared" si="137"/>
        <v>7.9022419582096021E-2</v>
      </c>
      <c r="AU689" s="124">
        <f t="shared" si="138"/>
        <v>0.13387046556583057</v>
      </c>
      <c r="AV689" s="124">
        <f t="shared" si="139"/>
        <v>0.12616099646004755</v>
      </c>
      <c r="AW689" s="124">
        <f t="shared" si="140"/>
        <v>7.9217241799578772E-2</v>
      </c>
      <c r="AX689" s="124">
        <f t="shared" si="141"/>
        <v>0.99999999999999989</v>
      </c>
      <c r="AY689" s="124">
        <f>SUMPRODUCT(AN689:AW689,幕後結果_最佳化!$Z$1005:$AI$1005)</f>
        <v>-0.1604673251888899</v>
      </c>
      <c r="AZ689" s="124">
        <f>(SUMPRODUCT(AN689:AW689,MMULT(AN689:AW689,幕後結果!$AB$9:$AK$18)))*252</f>
        <v>7.7935866577686558E-2</v>
      </c>
      <c r="BA689" s="124">
        <f t="shared" si="142"/>
        <v>0.2791699600202116</v>
      </c>
      <c r="BB689" s="119">
        <f t="shared" si="143"/>
        <v>-0.72847137698542608</v>
      </c>
      <c r="BC689" s="56"/>
      <c r="BD689" s="56"/>
    </row>
    <row r="690" spans="1:56">
      <c r="A690" s="91">
        <v>689</v>
      </c>
      <c r="B690" s="120">
        <v>0.61432149054944296</v>
      </c>
      <c r="C690" s="120">
        <v>0.15215772825233498</v>
      </c>
      <c r="D690" s="120">
        <v>0.55362484270530277</v>
      </c>
      <c r="E690" s="120">
        <v>0.99060993130975339</v>
      </c>
      <c r="F690" s="120">
        <v>0.2545157195029859</v>
      </c>
      <c r="G690" s="120">
        <v>0.4256844127503645</v>
      </c>
      <c r="H690" s="120">
        <v>0.11246772455136322</v>
      </c>
      <c r="I690" s="120">
        <v>8.4047881987744155E-2</v>
      </c>
      <c r="J690" s="120">
        <v>0.42789034160026129</v>
      </c>
      <c r="K690" s="100">
        <v>0.52349524188716323</v>
      </c>
      <c r="L690" s="101"/>
      <c r="M690" s="102">
        <v>689</v>
      </c>
      <c r="N690" s="123">
        <v>0.29060031530576813</v>
      </c>
      <c r="O690" s="123">
        <v>-1.027223029243181</v>
      </c>
      <c r="P690" s="123">
        <v>0.13482490460804095</v>
      </c>
      <c r="Q690" s="123">
        <v>2.3498666587676982</v>
      </c>
      <c r="R690" s="123">
        <v>-0.66034658907497357</v>
      </c>
      <c r="S690" s="123">
        <v>-0.18737219012914336</v>
      </c>
      <c r="T690" s="123">
        <v>-1.2135085457222865</v>
      </c>
      <c r="U690" s="120">
        <v>-1.3783483434800059</v>
      </c>
      <c r="V690" s="120">
        <v>-0.18174775981262895</v>
      </c>
      <c r="W690" s="94">
        <v>5.8927924415761772E-2</v>
      </c>
      <c r="X690" s="56"/>
      <c r="Y690" s="95">
        <v>689</v>
      </c>
      <c r="Z690" s="120">
        <f>(幕後結果!$AB$2+幕後結果!$AB$4*幕後結果_最佳化!$N1691)*12/3</f>
        <v>0.31250461186619871</v>
      </c>
      <c r="AA690" s="120">
        <f>(幕後結果!$AC$2+幕後結果!$AC$4*幕後結果_最佳化!$O1691)*12/3</f>
        <v>0.55201796036690365</v>
      </c>
      <c r="AB690" s="120">
        <f>(幕後結果!$AD$2+幕後結果!$AD$4*幕後結果_最佳化!$P1691)*12/3</f>
        <v>-0.77127019395418339</v>
      </c>
      <c r="AC690" s="120">
        <f>(幕後結果!$AE$2+幕後結果!$AE$4*幕後結果_最佳化!$Q1691)*12/3</f>
        <v>2.6006221467643922</v>
      </c>
      <c r="AD690" s="120">
        <f>(幕後結果!$AF$2+幕後結果!$AF$4*幕後結果_最佳化!$R1691)*12/3</f>
        <v>-0.52214938259610977</v>
      </c>
      <c r="AE690" s="120">
        <f>(幕後結果!$AG$2+幕後結果!$AG$4*幕後結果_最佳化!$S1691)*12/3</f>
        <v>-1.3407628431320735</v>
      </c>
      <c r="AF690" s="120">
        <f>(幕後結果!$AH$2+幕後結果!$AH$4*幕後結果_最佳化!$T1691)*12/3</f>
        <v>-0.12484707706753601</v>
      </c>
      <c r="AG690" s="120">
        <f>(幕後結果!$AI$2+幕後結果!$AI$4*幕後結果_最佳化!$U1691)*12/3</f>
        <v>-0.7018969125484954</v>
      </c>
      <c r="AH690" s="120">
        <f>(幕後結果!$AJ$2+幕後結果!$AJ$4*幕後結果_最佳化!$V1691)*12/3</f>
        <v>-1.9078006375131047</v>
      </c>
      <c r="AI690" s="96">
        <f>(幕後結果!$AK$2+幕後結果!$AK$4*幕後結果_最佳化!$W1691)*12/3</f>
        <v>0.11052930214384682</v>
      </c>
      <c r="AJ690" s="56"/>
      <c r="AK690" s="56"/>
      <c r="AL690" s="56"/>
      <c r="AM690" s="104">
        <v>689</v>
      </c>
      <c r="AN690" s="124">
        <f t="shared" si="131"/>
        <v>0.14516677704381276</v>
      </c>
      <c r="AO690" s="124">
        <f t="shared" si="132"/>
        <v>4.8994428997960381E-2</v>
      </c>
      <c r="AP690" s="124">
        <f t="shared" si="133"/>
        <v>9.867254047162162E-2</v>
      </c>
      <c r="AQ690" s="124">
        <f t="shared" si="134"/>
        <v>7.8207887039843257E-2</v>
      </c>
      <c r="AR690" s="124">
        <f t="shared" si="135"/>
        <v>0.1058621280887825</v>
      </c>
      <c r="AS690" s="124">
        <f t="shared" si="136"/>
        <v>9.9097692137593382E-2</v>
      </c>
      <c r="AT690" s="124">
        <f t="shared" si="137"/>
        <v>0.13320548424554704</v>
      </c>
      <c r="AU690" s="124">
        <f t="shared" si="138"/>
        <v>5.0717246413101477E-2</v>
      </c>
      <c r="AV690" s="124">
        <f t="shared" si="139"/>
        <v>0.18868956184474306</v>
      </c>
      <c r="AW690" s="124">
        <f t="shared" si="140"/>
        <v>5.1386253716994727E-2</v>
      </c>
      <c r="AX690" s="124">
        <f t="shared" si="141"/>
        <v>1.0000000000000002</v>
      </c>
      <c r="AY690" s="124">
        <f>SUMPRODUCT(AN690:AW690,幕後結果_最佳化!$Z$1005:$AI$1005)</f>
        <v>-0.37299694596360006</v>
      </c>
      <c r="AZ690" s="124">
        <f>(SUMPRODUCT(AN690:AW690,MMULT(AN690:AW690,幕後結果!$AB$9:$AK$18)))*252</f>
        <v>8.3295116188110793E-2</v>
      </c>
      <c r="BA690" s="124">
        <f t="shared" si="142"/>
        <v>0.28860893296658507</v>
      </c>
      <c r="BB690" s="119">
        <f t="shared" si="143"/>
        <v>-1.4410397546903106</v>
      </c>
      <c r="BC690" s="56"/>
      <c r="BD690" s="56"/>
    </row>
    <row r="691" spans="1:56">
      <c r="A691" s="91">
        <v>690</v>
      </c>
      <c r="B691" s="120">
        <v>0.59918911486169768</v>
      </c>
      <c r="C691" s="120">
        <v>0.458685002178985</v>
      </c>
      <c r="D691" s="120">
        <v>0.64991588264546141</v>
      </c>
      <c r="E691" s="120">
        <v>9.4017959704320031E-3</v>
      </c>
      <c r="F691" s="120">
        <v>0.11843399162779211</v>
      </c>
      <c r="G691" s="120">
        <v>0.60648558296190824</v>
      </c>
      <c r="H691" s="120">
        <v>0.63770853384813342</v>
      </c>
      <c r="I691" s="120">
        <v>0.39869282868012301</v>
      </c>
      <c r="J691" s="120">
        <v>0.77020137149412937</v>
      </c>
      <c r="K691" s="100">
        <v>0.78749354891626488</v>
      </c>
      <c r="L691" s="101"/>
      <c r="M691" s="102">
        <v>690</v>
      </c>
      <c r="N691" s="123">
        <v>0.25124878325774508</v>
      </c>
      <c r="O691" s="123">
        <v>-0.10374715487394581</v>
      </c>
      <c r="P691" s="123">
        <v>0.38509337704153196</v>
      </c>
      <c r="Q691" s="123">
        <v>-2.3494020261463557</v>
      </c>
      <c r="R691" s="123">
        <v>-1.1828515572674236</v>
      </c>
      <c r="S691" s="123">
        <v>0.27017082832881456</v>
      </c>
      <c r="T691" s="123">
        <v>0.35234048150045144</v>
      </c>
      <c r="U691" s="120">
        <v>-0.25673201230377102</v>
      </c>
      <c r="V691" s="120">
        <v>0.73951018569225724</v>
      </c>
      <c r="W691" s="94">
        <v>0.79775461703611339</v>
      </c>
      <c r="X691" s="56"/>
      <c r="Y691" s="95">
        <v>690</v>
      </c>
      <c r="Z691" s="120">
        <f>(幕後結果!$AB$2+幕後結果!$AB$4*幕後結果_最佳化!$N1692)*12/3</f>
        <v>0.26364770163387669</v>
      </c>
      <c r="AA691" s="120">
        <f>(幕後結果!$AC$2+幕後結果!$AC$4*幕後結果_最佳化!$O1692)*12/3</f>
        <v>1.479795871673425</v>
      </c>
      <c r="AB691" s="120">
        <f>(幕後結果!$AD$2+幕後結果!$AD$4*幕後結果_最佳化!$P1692)*12/3</f>
        <v>-0.17021505263552539</v>
      </c>
      <c r="AC691" s="120">
        <f>(幕後結果!$AE$2+幕後結果!$AE$4*幕後結果_最佳化!$Q1692)*12/3</f>
        <v>-1.519942569940576</v>
      </c>
      <c r="AD691" s="120">
        <f>(幕後結果!$AF$2+幕後結果!$AF$4*幕後結果_最佳化!$R1692)*12/3</f>
        <v>-1.6514358582379636</v>
      </c>
      <c r="AE691" s="120">
        <f>(幕後結果!$AG$2+幕後結果!$AG$4*幕後結果_最佳化!$S1692)*12/3</f>
        <v>-0.5041412252794053</v>
      </c>
      <c r="AF691" s="120">
        <f>(幕後結果!$AH$2+幕後結果!$AH$4*幕後結果_最佳化!$T1692)*12/3</f>
        <v>9.9003037445521913E-2</v>
      </c>
      <c r="AG691" s="120">
        <f>(幕後結果!$AI$2+幕後結果!$AI$4*幕後結果_最佳化!$U1692)*12/3</f>
        <v>-0.78309573600006266</v>
      </c>
      <c r="AH691" s="120">
        <f>(幕後結果!$AJ$2+幕後結果!$AJ$4*幕後結果_最佳化!$V1692)*12/3</f>
        <v>-0.88803003315477691</v>
      </c>
      <c r="AI691" s="96">
        <f>(幕後結果!$AK$2+幕後結果!$AK$4*幕後結果_最佳化!$W1692)*12/3</f>
        <v>0.64650179538337493</v>
      </c>
      <c r="AJ691" s="56"/>
      <c r="AK691" s="56"/>
      <c r="AL691" s="56"/>
      <c r="AM691" s="104">
        <v>690</v>
      </c>
      <c r="AN691" s="124">
        <f t="shared" si="131"/>
        <v>6.4584495032395869E-2</v>
      </c>
      <c r="AO691" s="124">
        <f t="shared" si="132"/>
        <v>6.6234288859541066E-2</v>
      </c>
      <c r="AP691" s="124">
        <f t="shared" si="133"/>
        <v>0.23522124833274732</v>
      </c>
      <c r="AQ691" s="124">
        <f t="shared" si="134"/>
        <v>0.10453579133344039</v>
      </c>
      <c r="AR691" s="124">
        <f t="shared" si="135"/>
        <v>0.15984161740438693</v>
      </c>
      <c r="AS691" s="124">
        <f t="shared" si="136"/>
        <v>7.6862668971986833E-2</v>
      </c>
      <c r="AT691" s="124">
        <f t="shared" si="137"/>
        <v>3.8554655583799308E-2</v>
      </c>
      <c r="AU691" s="124">
        <f t="shared" si="138"/>
        <v>0.17849323788952534</v>
      </c>
      <c r="AV691" s="124">
        <f t="shared" si="139"/>
        <v>1.2672756417038405E-3</v>
      </c>
      <c r="AW691" s="124">
        <f t="shared" si="140"/>
        <v>7.4404720950473083E-2</v>
      </c>
      <c r="AX691" s="124">
        <f t="shared" si="141"/>
        <v>1</v>
      </c>
      <c r="AY691" s="124">
        <f>SUMPRODUCT(AN691:AW691,幕後結果_最佳化!$Z$1005:$AI$1005)</f>
        <v>-0.2000767110001605</v>
      </c>
      <c r="AZ691" s="124">
        <f>(SUMPRODUCT(AN691:AW691,MMULT(AN691:AW691,幕後結果!$AB$9:$AK$18)))*252</f>
        <v>7.0136966262761544E-2</v>
      </c>
      <c r="BA691" s="124">
        <f t="shared" si="142"/>
        <v>0.26483384652034481</v>
      </c>
      <c r="BB691" s="119">
        <f t="shared" si="143"/>
        <v>-0.91746849654088591</v>
      </c>
      <c r="BC691" s="56"/>
      <c r="BD691" s="56"/>
    </row>
    <row r="692" spans="1:56">
      <c r="A692" s="91">
        <v>691</v>
      </c>
      <c r="B692" s="120">
        <v>0.98695995761143007</v>
      </c>
      <c r="C692" s="120">
        <v>7.2209582196315791E-2</v>
      </c>
      <c r="D692" s="120">
        <v>6.3433336526459883E-2</v>
      </c>
      <c r="E692" s="120">
        <v>0.36960945428190106</v>
      </c>
      <c r="F692" s="120">
        <v>0.40757866430473721</v>
      </c>
      <c r="G692" s="120">
        <v>0.14024513241787839</v>
      </c>
      <c r="H692" s="120">
        <v>9.2047569674548857E-2</v>
      </c>
      <c r="I692" s="120">
        <v>0.92279681443887962</v>
      </c>
      <c r="J692" s="120">
        <v>0.68706896356525626</v>
      </c>
      <c r="K692" s="100">
        <v>0.98360518440174216</v>
      </c>
      <c r="L692" s="101"/>
      <c r="M692" s="102">
        <v>691</v>
      </c>
      <c r="N692" s="123">
        <v>2.2250171811182717</v>
      </c>
      <c r="O692" s="123">
        <v>-1.4595304560013265</v>
      </c>
      <c r="P692" s="123">
        <v>-1.5265752189538719</v>
      </c>
      <c r="Q692" s="123">
        <v>-0.33288789322662971</v>
      </c>
      <c r="R692" s="123">
        <v>-0.2337780015569878</v>
      </c>
      <c r="S692" s="123">
        <v>-1.0792186562295367</v>
      </c>
      <c r="T692" s="123">
        <v>-1.3282511875580603</v>
      </c>
      <c r="U692" s="120">
        <v>1.4241385426119377</v>
      </c>
      <c r="V692" s="120">
        <v>0.48755923947883917</v>
      </c>
      <c r="W692" s="94">
        <v>2.1346497408601239</v>
      </c>
      <c r="X692" s="56"/>
      <c r="Y692" s="95">
        <v>691</v>
      </c>
      <c r="Z692" s="120">
        <f>(幕後結果!$AB$2+幕後結果!$AB$4*幕後結果_最佳化!$N1693)*12/3</f>
        <v>2.7141806393600043</v>
      </c>
      <c r="AA692" s="120">
        <f>(幕後結果!$AC$2+幕後結果!$AC$4*幕後結果_最佳化!$O1693)*12/3</f>
        <v>1.3803676334370276</v>
      </c>
      <c r="AB692" s="120">
        <f>(幕後結果!$AD$2+幕後結果!$AD$4*幕後結果_最佳化!$P1693)*12/3</f>
        <v>-0.58943859310994562</v>
      </c>
      <c r="AC692" s="120">
        <f>(幕後結果!$AE$2+幕後結果!$AE$4*幕後結果_最佳化!$Q1693)*12/3</f>
        <v>0.8988359485503814</v>
      </c>
      <c r="AD692" s="120">
        <f>(幕後結果!$AF$2+幕後結果!$AF$4*幕後結果_最佳化!$R1693)*12/3</f>
        <v>-0.63418733964658214</v>
      </c>
      <c r="AE692" s="120">
        <f>(幕後結果!$AG$2+幕後結果!$AG$4*幕後結果_最佳化!$S1693)*12/3</f>
        <v>-1.5494187541994</v>
      </c>
      <c r="AF692" s="120">
        <f>(幕後結果!$AH$2+幕後結果!$AH$4*幕後結果_最佳化!$T1693)*12/3</f>
        <v>-0.80454257133658247</v>
      </c>
      <c r="AG692" s="120">
        <f>(幕後結果!$AI$2+幕後結果!$AI$4*幕後結果_最佳化!$U1693)*12/3</f>
        <v>3.7303553645602949E-2</v>
      </c>
      <c r="AH692" s="120">
        <f>(幕後結果!$AJ$2+幕後結果!$AJ$4*幕後結果_最佳化!$V1693)*12/3</f>
        <v>-0.63951915956494076</v>
      </c>
      <c r="AI692" s="96">
        <f>(幕後結果!$AK$2+幕後結果!$AK$4*幕後結果_最佳化!$W1693)*12/3</f>
        <v>1.5768367876286973</v>
      </c>
      <c r="AJ692" s="56"/>
      <c r="AK692" s="56"/>
      <c r="AL692" s="56"/>
      <c r="AM692" s="104">
        <v>691</v>
      </c>
      <c r="AN692" s="124">
        <f t="shared" si="131"/>
        <v>8.8395395805636726E-2</v>
      </c>
      <c r="AO692" s="124">
        <f t="shared" si="132"/>
        <v>7.0934934491370838E-2</v>
      </c>
      <c r="AP692" s="124">
        <f t="shared" si="133"/>
        <v>0.13340737141182057</v>
      </c>
      <c r="AQ692" s="124">
        <f t="shared" si="134"/>
        <v>0.13282323333712262</v>
      </c>
      <c r="AR692" s="124">
        <f t="shared" si="135"/>
        <v>0.12381176824787873</v>
      </c>
      <c r="AS692" s="124">
        <f t="shared" si="136"/>
        <v>8.5560287441783761E-2</v>
      </c>
      <c r="AT692" s="124">
        <f t="shared" si="137"/>
        <v>0.18400770640769321</v>
      </c>
      <c r="AU692" s="124">
        <f t="shared" si="138"/>
        <v>1.3740337370275125E-2</v>
      </c>
      <c r="AV692" s="124">
        <f t="shared" si="139"/>
        <v>1.2451526076524945E-2</v>
      </c>
      <c r="AW692" s="124">
        <f t="shared" si="140"/>
        <v>0.1548674394098935</v>
      </c>
      <c r="AX692" s="124">
        <f t="shared" si="141"/>
        <v>1</v>
      </c>
      <c r="AY692" s="124">
        <f>SUMPRODUCT(AN692:AW692,幕後結果_最佳化!$Z$1005:$AI$1005)</f>
        <v>5.3097767990594708E-2</v>
      </c>
      <c r="AZ692" s="124">
        <f>(SUMPRODUCT(AN692:AW692,MMULT(AN692:AW692,幕後結果!$AB$9:$AK$18)))*252</f>
        <v>6.8508795497194616E-2</v>
      </c>
      <c r="BA692" s="124">
        <f t="shared" si="142"/>
        <v>0.26174184896037284</v>
      </c>
      <c r="BB692" s="119">
        <f t="shared" si="143"/>
        <v>3.896116739107558E-2</v>
      </c>
      <c r="BC692" s="56"/>
      <c r="BD692" s="56"/>
    </row>
    <row r="693" spans="1:56">
      <c r="A693" s="91">
        <v>692</v>
      </c>
      <c r="B693" s="120">
        <v>0.99293711590036571</v>
      </c>
      <c r="C693" s="120">
        <v>0.42262115454381055</v>
      </c>
      <c r="D693" s="120">
        <v>0.13049285906390184</v>
      </c>
      <c r="E693" s="120">
        <v>0.55354734212049772</v>
      </c>
      <c r="F693" s="120">
        <v>0.96125427125100726</v>
      </c>
      <c r="G693" s="120">
        <v>0.28619805331182446</v>
      </c>
      <c r="H693" s="120">
        <v>0.90032298855493909</v>
      </c>
      <c r="I693" s="120">
        <v>0.20521364542104359</v>
      </c>
      <c r="J693" s="120">
        <v>0.4520098664368124</v>
      </c>
      <c r="K693" s="100">
        <v>0.82783970957184994</v>
      </c>
      <c r="L693" s="101"/>
      <c r="M693" s="102">
        <v>692</v>
      </c>
      <c r="N693" s="123">
        <v>2.4540491266626066</v>
      </c>
      <c r="O693" s="123">
        <v>-0.19519242486591545</v>
      </c>
      <c r="P693" s="123">
        <v>-1.1240643726298452</v>
      </c>
      <c r="Q693" s="123">
        <v>0.134628868339841</v>
      </c>
      <c r="R693" s="123">
        <v>1.7654304027671939</v>
      </c>
      <c r="S693" s="123">
        <v>-0.56452615299493447</v>
      </c>
      <c r="T693" s="123">
        <v>1.2833941484984028</v>
      </c>
      <c r="U693" s="120">
        <v>-0.82314192302698408</v>
      </c>
      <c r="V693" s="120">
        <v>-0.1205850221300106</v>
      </c>
      <c r="W693" s="94">
        <v>0.94566284150142133</v>
      </c>
      <c r="X693" s="56"/>
      <c r="Y693" s="95">
        <v>692</v>
      </c>
      <c r="Z693" s="120">
        <f>(幕後結果!$AB$2+幕後結果!$AB$4*幕後結果_最佳化!$N1694)*12/3</f>
        <v>2.9985353422503018</v>
      </c>
      <c r="AA693" s="120">
        <f>(幕後結果!$AC$2+幕後結果!$AC$4*幕後結果_最佳化!$O1694)*12/3</f>
        <v>2.8370367314538805</v>
      </c>
      <c r="AB693" s="120">
        <f>(幕後結果!$AD$2+幕後結果!$AD$4*幕後結果_最佳化!$P1694)*12/3</f>
        <v>0.60299859704166914</v>
      </c>
      <c r="AC693" s="120">
        <f>(幕後結果!$AE$2+幕後結果!$AE$4*幕後結果_最佳化!$Q1694)*12/3</f>
        <v>1.354072825384546</v>
      </c>
      <c r="AD693" s="120">
        <f>(幕後結果!$AF$2+幕後結果!$AF$4*幕後結果_最佳化!$R1694)*12/3</f>
        <v>0.83909158887720847</v>
      </c>
      <c r="AE693" s="120">
        <f>(幕後結果!$AG$2+幕後結果!$AG$4*幕後結果_最佳化!$S1694)*12/3</f>
        <v>-0.29455208673042255</v>
      </c>
      <c r="AF693" s="120">
        <f>(幕後結果!$AH$2+幕後結果!$AH$4*幕後結果_最佳化!$T1694)*12/3</f>
        <v>2.2042993139188765</v>
      </c>
      <c r="AG693" s="120">
        <f>(幕後結果!$AI$2+幕後結果!$AI$4*幕後結果_最佳化!$U1694)*12/3</f>
        <v>-0.52650592403177643</v>
      </c>
      <c r="AH693" s="120">
        <f>(幕後結果!$AJ$2+幕後結果!$AJ$4*幕後結果_最佳化!$V1694)*12/3</f>
        <v>-0.75476078484890774</v>
      </c>
      <c r="AI693" s="96">
        <f>(幕後結果!$AK$2+幕後結果!$AK$4*幕後結果_最佳化!$W1694)*12/3</f>
        <v>1.3457634417226469</v>
      </c>
      <c r="AJ693" s="56"/>
      <c r="AK693" s="56"/>
      <c r="AL693" s="56"/>
      <c r="AM693" s="104">
        <v>692</v>
      </c>
      <c r="AN693" s="124">
        <f t="shared" si="131"/>
        <v>0.18288821540731984</v>
      </c>
      <c r="AO693" s="124">
        <f t="shared" si="132"/>
        <v>4.4568760816951613E-3</v>
      </c>
      <c r="AP693" s="124">
        <f t="shared" si="133"/>
        <v>1.4152024661917005E-2</v>
      </c>
      <c r="AQ693" s="124">
        <f t="shared" si="134"/>
        <v>4.0102075849061974E-2</v>
      </c>
      <c r="AR693" s="124">
        <f t="shared" si="135"/>
        <v>0.11774779787047837</v>
      </c>
      <c r="AS693" s="124">
        <f t="shared" si="136"/>
        <v>0.14474216382061028</v>
      </c>
      <c r="AT693" s="124">
        <f t="shared" si="137"/>
        <v>0.10423143583623568</v>
      </c>
      <c r="AU693" s="124">
        <f t="shared" si="138"/>
        <v>0.10472778902723112</v>
      </c>
      <c r="AV693" s="124">
        <f t="shared" si="139"/>
        <v>0.11535180750751375</v>
      </c>
      <c r="AW693" s="124">
        <f t="shared" si="140"/>
        <v>0.17159981393793694</v>
      </c>
      <c r="AX693" s="124">
        <f t="shared" si="141"/>
        <v>1</v>
      </c>
      <c r="AY693" s="124">
        <f>SUMPRODUCT(AN693:AW693,幕後結果_最佳化!$Z$1005:$AI$1005)</f>
        <v>-0.25735516053555196</v>
      </c>
      <c r="AZ693" s="124">
        <f>(SUMPRODUCT(AN693:AW693,MMULT(AN693:AW693,幕後結果!$AB$9:$AK$18)))*252</f>
        <v>5.6821287579469165E-2</v>
      </c>
      <c r="BA693" s="124">
        <f t="shared" si="142"/>
        <v>0.23837216192221181</v>
      </c>
      <c r="BB693" s="119">
        <f t="shared" si="143"/>
        <v>-1.2596066508535275</v>
      </c>
      <c r="BC693" s="56"/>
      <c r="BD693" s="56"/>
    </row>
    <row r="694" spans="1:56">
      <c r="A694" s="91">
        <v>693</v>
      </c>
      <c r="B694" s="120">
        <v>0.44544721841179991</v>
      </c>
      <c r="C694" s="120">
        <v>0.20411371427018521</v>
      </c>
      <c r="D694" s="120">
        <v>9.2966164320536837E-2</v>
      </c>
      <c r="E694" s="120">
        <v>0.84051822666984077</v>
      </c>
      <c r="F694" s="120">
        <v>0.19754062518452531</v>
      </c>
      <c r="G694" s="120">
        <v>0.22131328644055226</v>
      </c>
      <c r="H694" s="120">
        <v>0.92430811333081042</v>
      </c>
      <c r="I694" s="120">
        <v>0.30595713033826266</v>
      </c>
      <c r="J694" s="120">
        <v>0.6786230307697787</v>
      </c>
      <c r="K694" s="100">
        <v>0.73182471170072394</v>
      </c>
      <c r="L694" s="101"/>
      <c r="M694" s="102">
        <v>693</v>
      </c>
      <c r="N694" s="123">
        <v>-0.13717251316738127</v>
      </c>
      <c r="O694" s="123">
        <v>-0.82701699554800845</v>
      </c>
      <c r="P694" s="123">
        <v>-1.3227085213439898</v>
      </c>
      <c r="Q694" s="123">
        <v>0.99659003129819035</v>
      </c>
      <c r="R694" s="123">
        <v>-0.85043865936157881</v>
      </c>
      <c r="S694" s="123">
        <v>-0.7677654017232467</v>
      </c>
      <c r="T694" s="123">
        <v>1.4346608226928412</v>
      </c>
      <c r="U694" s="120">
        <v>-0.50734287418524349</v>
      </c>
      <c r="V694" s="120">
        <v>0.46385178535104354</v>
      </c>
      <c r="W694" s="94">
        <v>0.61834100627677935</v>
      </c>
      <c r="X694" s="56"/>
      <c r="Y694" s="95">
        <v>693</v>
      </c>
      <c r="Z694" s="120">
        <f>(幕後結果!$AB$2+幕後結果!$AB$4*幕後結果_最佳化!$N1695)*12/3</f>
        <v>-0.21859691310197857</v>
      </c>
      <c r="AA694" s="120">
        <f>(幕後結果!$AC$2+幕後結果!$AC$4*幕後結果_最佳化!$O1695)*12/3</f>
        <v>0.47686986379280571</v>
      </c>
      <c r="AB694" s="120">
        <f>(幕後結果!$AD$2+幕後結果!$AD$4*幕後結果_最佳化!$P1695)*12/3</f>
        <v>-2.677138880366575</v>
      </c>
      <c r="AC694" s="120">
        <f>(幕後結果!$AE$2+幕後結果!$AE$4*幕後結果_最佳化!$Q1695)*12/3</f>
        <v>1.3351704006574847</v>
      </c>
      <c r="AD694" s="120">
        <f>(幕後結果!$AF$2+幕後結果!$AF$4*幕後結果_最佳化!$R1695)*12/3</f>
        <v>-0.91530899841231861</v>
      </c>
      <c r="AE694" s="120">
        <f>(幕後結果!$AG$2+幕後結果!$AG$4*幕後結果_最佳化!$S1695)*12/3</f>
        <v>-2.2611612903977658</v>
      </c>
      <c r="AF694" s="120">
        <f>(幕後結果!$AH$2+幕後結果!$AH$4*幕後結果_最佳化!$T1695)*12/3</f>
        <v>1.3994303914890791</v>
      </c>
      <c r="AG694" s="120">
        <f>(幕後結果!$AI$2+幕後結果!$AI$4*幕後結果_最佳化!$U1695)*12/3</f>
        <v>-0.6452316302080835</v>
      </c>
      <c r="AH694" s="120">
        <f>(幕後結果!$AJ$2+幕後結果!$AJ$4*幕後結果_最佳化!$V1695)*12/3</f>
        <v>-1.7854553783113367</v>
      </c>
      <c r="AI694" s="96">
        <f>(幕後結果!$AK$2+幕後結果!$AK$4*幕後結果_最佳化!$W1695)*12/3</f>
        <v>0.62101717604182038</v>
      </c>
      <c r="AJ694" s="56"/>
      <c r="AK694" s="56"/>
      <c r="AL694" s="56"/>
      <c r="AM694" s="104">
        <v>693</v>
      </c>
      <c r="AN694" s="124">
        <f t="shared" si="131"/>
        <v>3.2388928664104734E-2</v>
      </c>
      <c r="AO694" s="124">
        <f t="shared" si="132"/>
        <v>2.2386067163982322E-3</v>
      </c>
      <c r="AP694" s="124">
        <f t="shared" si="133"/>
        <v>2.3397708098982822E-2</v>
      </c>
      <c r="AQ694" s="124">
        <f t="shared" si="134"/>
        <v>9.2069275679876897E-2</v>
      </c>
      <c r="AR694" s="124">
        <f t="shared" si="135"/>
        <v>0.25571857742790932</v>
      </c>
      <c r="AS694" s="124">
        <f t="shared" si="136"/>
        <v>0.22115349463302067</v>
      </c>
      <c r="AT694" s="124">
        <f t="shared" si="137"/>
        <v>0.11320588364344551</v>
      </c>
      <c r="AU694" s="124">
        <f t="shared" si="138"/>
        <v>0.2357562055250528</v>
      </c>
      <c r="AV694" s="124">
        <f t="shared" si="139"/>
        <v>1.6657525693496687E-2</v>
      </c>
      <c r="AW694" s="124">
        <f t="shared" si="140"/>
        <v>7.4137939177123064E-3</v>
      </c>
      <c r="AX694" s="124">
        <f t="shared" si="141"/>
        <v>1</v>
      </c>
      <c r="AY694" s="124">
        <f>SUMPRODUCT(AN694:AW694,幕後結果_最佳化!$Z$1005:$AI$1005)</f>
        <v>-0.34113939282256028</v>
      </c>
      <c r="AZ694" s="124">
        <f>(SUMPRODUCT(AN694:AW694,MMULT(AN694:AW694,幕後結果!$AB$9:$AK$18)))*252</f>
        <v>4.4614503156749585E-2</v>
      </c>
      <c r="BA694" s="124">
        <f t="shared" si="142"/>
        <v>0.21122145524721106</v>
      </c>
      <c r="BB694" s="119">
        <f t="shared" si="143"/>
        <v>-1.8181836327805108</v>
      </c>
      <c r="BC694" s="56"/>
      <c r="BD694" s="56"/>
    </row>
    <row r="695" spans="1:56">
      <c r="A695" s="91">
        <v>694</v>
      </c>
      <c r="B695" s="120">
        <v>0.19960833471971706</v>
      </c>
      <c r="C695" s="120">
        <v>0.3035100538293487</v>
      </c>
      <c r="D695" s="120">
        <v>0.48988306593192288</v>
      </c>
      <c r="E695" s="120">
        <v>2.5282653367537433E-2</v>
      </c>
      <c r="F695" s="120">
        <v>0.44413670086846735</v>
      </c>
      <c r="G695" s="120">
        <v>0.76788484529158429</v>
      </c>
      <c r="H695" s="120">
        <v>0.86229997978764672</v>
      </c>
      <c r="I695" s="120">
        <v>0.78321792299238857</v>
      </c>
      <c r="J695" s="120">
        <v>0.71937611141055702</v>
      </c>
      <c r="K695" s="100">
        <v>0.70049947657371847</v>
      </c>
      <c r="L695" s="101"/>
      <c r="M695" s="102">
        <v>694</v>
      </c>
      <c r="N695" s="123">
        <v>-0.84302105311584019</v>
      </c>
      <c r="O695" s="123">
        <v>-0.51433169225083264</v>
      </c>
      <c r="P695" s="123">
        <v>-2.5362111698845519E-2</v>
      </c>
      <c r="Q695" s="123">
        <v>-1.9551505204219148</v>
      </c>
      <c r="R695" s="123">
        <v>-0.14048930540997945</v>
      </c>
      <c r="S695" s="123">
        <v>0.73189884793633375</v>
      </c>
      <c r="T695" s="123">
        <v>1.090711064536239</v>
      </c>
      <c r="U695" s="120">
        <v>0.78310721607393829</v>
      </c>
      <c r="V695" s="120">
        <v>0.58098913360640514</v>
      </c>
      <c r="W695" s="94">
        <v>0.52583760096971333</v>
      </c>
      <c r="X695" s="56"/>
      <c r="Y695" s="95">
        <v>694</v>
      </c>
      <c r="Z695" s="120">
        <f>(幕後結果!$AB$2+幕後結果!$AB$4*幕後結果_最佳化!$N1696)*12/3</f>
        <v>-1.0949434480168729</v>
      </c>
      <c r="AA695" s="120">
        <f>(幕後結果!$AC$2+幕後結果!$AC$4*幕後結果_最佳化!$O1696)*12/3</f>
        <v>0.33462742198371132</v>
      </c>
      <c r="AB695" s="120">
        <f>(幕後結果!$AD$2+幕後結果!$AD$4*幕後結果_最佳化!$P1696)*12/3</f>
        <v>-1.9564746912385169</v>
      </c>
      <c r="AC695" s="120">
        <f>(幕後結果!$AE$2+幕後結果!$AE$4*幕後結果_最佳化!$Q1696)*12/3</f>
        <v>-1.4907023382140681</v>
      </c>
      <c r="AD695" s="120">
        <f>(幕後結果!$AF$2+幕後結果!$AF$4*幕後結果_最佳化!$R1696)*12/3</f>
        <v>-1.096629433540379</v>
      </c>
      <c r="AE695" s="120">
        <f>(幕後結果!$AG$2+幕後結果!$AG$4*幕後結果_最佳化!$S1696)*12/3</f>
        <v>-0.39220354290247411</v>
      </c>
      <c r="AF695" s="120">
        <f>(幕後結果!$AH$2+幕後結果!$AH$4*幕後結果_最佳化!$T1696)*12/3</f>
        <v>0.60820502800435561</v>
      </c>
      <c r="AG695" s="120">
        <f>(幕後結果!$AI$2+幕後結果!$AI$4*幕後結果_最佳化!$U1696)*12/3</f>
        <v>-0.22952777808565653</v>
      </c>
      <c r="AH695" s="120">
        <f>(幕後結果!$AJ$2+幕後結果!$AJ$4*幕後結果_最佳化!$V1696)*12/3</f>
        <v>-0.93278015345600063</v>
      </c>
      <c r="AI695" s="96">
        <f>(幕後結果!$AK$2+幕後結果!$AK$4*幕後結果_最佳化!$W1696)*12/3</f>
        <v>0.92649690624152214</v>
      </c>
      <c r="AJ695" s="56"/>
      <c r="AK695" s="56"/>
      <c r="AL695" s="56"/>
      <c r="AM695" s="104">
        <v>694</v>
      </c>
      <c r="AN695" s="124">
        <f t="shared" si="131"/>
        <v>0.10651981913831363</v>
      </c>
      <c r="AO695" s="124">
        <f t="shared" si="132"/>
        <v>3.2819771048528505E-2</v>
      </c>
      <c r="AP695" s="124">
        <f t="shared" si="133"/>
        <v>0.13599352629491332</v>
      </c>
      <c r="AQ695" s="124">
        <f t="shared" si="134"/>
        <v>0.19025199848696561</v>
      </c>
      <c r="AR695" s="124">
        <f t="shared" si="135"/>
        <v>4.4875422082746898E-2</v>
      </c>
      <c r="AS695" s="124">
        <f t="shared" si="136"/>
        <v>7.6488334117257806E-2</v>
      </c>
      <c r="AT695" s="124">
        <f t="shared" si="137"/>
        <v>5.429026024804838E-2</v>
      </c>
      <c r="AU695" s="124">
        <f t="shared" si="138"/>
        <v>0.17510135629878665</v>
      </c>
      <c r="AV695" s="124">
        <f t="shared" si="139"/>
        <v>1.5825799553814583E-2</v>
      </c>
      <c r="AW695" s="124">
        <f t="shared" si="140"/>
        <v>0.16783371273062478</v>
      </c>
      <c r="AX695" s="124">
        <f t="shared" si="141"/>
        <v>1.0000000000000002</v>
      </c>
      <c r="AY695" s="124">
        <f>SUMPRODUCT(AN695:AW695,幕後結果_最佳化!$Z$1005:$AI$1005)</f>
        <v>-3.0449873122149571E-2</v>
      </c>
      <c r="AZ695" s="124">
        <f>(SUMPRODUCT(AN695:AW695,MMULT(AN695:AW695,幕後結果!$AB$9:$AK$18)))*252</f>
        <v>5.5213207105168902E-2</v>
      </c>
      <c r="BA695" s="124">
        <f t="shared" si="142"/>
        <v>0.2349749073947448</v>
      </c>
      <c r="BB695" s="119">
        <f t="shared" si="143"/>
        <v>-0.31216045123884595</v>
      </c>
      <c r="BC695" s="56"/>
      <c r="BD695" s="56"/>
    </row>
    <row r="696" spans="1:56">
      <c r="A696" s="91">
        <v>695</v>
      </c>
      <c r="B696" s="120">
        <v>0.37409899873290997</v>
      </c>
      <c r="C696" s="120">
        <v>0.63961636233767116</v>
      </c>
      <c r="D696" s="120">
        <v>0.99215845923206758</v>
      </c>
      <c r="E696" s="120">
        <v>0.60375523634330031</v>
      </c>
      <c r="F696" s="120">
        <v>0.71442394710696666</v>
      </c>
      <c r="G696" s="120">
        <v>0.17840433976991621</v>
      </c>
      <c r="H696" s="120">
        <v>0.47088941325941747</v>
      </c>
      <c r="I696" s="120">
        <v>0.96122395464424559</v>
      </c>
      <c r="J696" s="120">
        <v>0.66158475353693258</v>
      </c>
      <c r="K696" s="100">
        <v>3.0971280766306064E-2</v>
      </c>
      <c r="L696" s="101"/>
      <c r="M696" s="102">
        <v>695</v>
      </c>
      <c r="N696" s="123">
        <v>-0.32101635414933583</v>
      </c>
      <c r="O696" s="123">
        <v>0.35743353499301056</v>
      </c>
      <c r="P696" s="123">
        <v>2.416208418892086</v>
      </c>
      <c r="Q696" s="123">
        <v>0.26307921050896527</v>
      </c>
      <c r="R696" s="123">
        <v>0.56635554887665596</v>
      </c>
      <c r="S696" s="123">
        <v>-0.92146313513411082</v>
      </c>
      <c r="T696" s="123">
        <v>-7.3034295489302348E-2</v>
      </c>
      <c r="U696" s="120">
        <v>1.7650694713961959</v>
      </c>
      <c r="V696" s="120">
        <v>0.41679208414093633</v>
      </c>
      <c r="W696" s="94">
        <v>-1.8667066718443799</v>
      </c>
      <c r="X696" s="56"/>
      <c r="Y696" s="95">
        <v>695</v>
      </c>
      <c r="Z696" s="120">
        <f>(幕後結果!$AB$2+幕後結果!$AB$4*幕後結果_最佳化!$N1697)*12/3</f>
        <v>-0.44684830683829629</v>
      </c>
      <c r="AA696" s="120">
        <f>(幕後結果!$AC$2+幕後結果!$AC$4*幕後結果_最佳化!$O1697)*12/3</f>
        <v>1.5789442366715349</v>
      </c>
      <c r="AB696" s="120">
        <f>(幕後結果!$AD$2+幕後結果!$AD$4*幕後結果_最佳化!$P1697)*12/3</f>
        <v>1.5243233060743167</v>
      </c>
      <c r="AC696" s="120">
        <f>(幕後結果!$AE$2+幕後結果!$AE$4*幕後結果_最佳化!$Q1697)*12/3</f>
        <v>0.5195119544038842</v>
      </c>
      <c r="AD696" s="120">
        <f>(幕後結果!$AF$2+幕後結果!$AF$4*幕後結果_最佳化!$R1697)*12/3</f>
        <v>-9.1880526015993558E-2</v>
      </c>
      <c r="AE696" s="120">
        <f>(幕後結果!$AG$2+幕後結果!$AG$4*幕後結果_最佳化!$S1697)*12/3</f>
        <v>-1.3731793297275852</v>
      </c>
      <c r="AF696" s="120">
        <f>(幕後結果!$AH$2+幕後結果!$AH$4*幕後結果_最佳化!$T1697)*12/3</f>
        <v>0.49136037347723033</v>
      </c>
      <c r="AG696" s="120">
        <f>(幕後結果!$AI$2+幕後結果!$AI$4*幕後結果_最佳化!$U1697)*12/3</f>
        <v>0.45728862506017814</v>
      </c>
      <c r="AH696" s="120">
        <f>(幕後結果!$AJ$2+幕後結果!$AJ$4*幕後結果_最佳化!$V1697)*12/3</f>
        <v>-0.31011903121680517</v>
      </c>
      <c r="AI696" s="96">
        <f>(幕後結果!$AK$2+幕後結果!$AK$4*幕後結果_最佳化!$W1697)*12/3</f>
        <v>0.64321130618116951</v>
      </c>
      <c r="AJ696" s="56"/>
      <c r="AK696" s="56"/>
      <c r="AL696" s="56"/>
      <c r="AM696" s="104">
        <v>695</v>
      </c>
      <c r="AN696" s="124">
        <f t="shared" si="131"/>
        <v>0.18141777548995774</v>
      </c>
      <c r="AO696" s="124">
        <f t="shared" si="132"/>
        <v>0.2077272385678024</v>
      </c>
      <c r="AP696" s="124">
        <f t="shared" si="133"/>
        <v>3.6211533009092106E-2</v>
      </c>
      <c r="AQ696" s="124">
        <f t="shared" si="134"/>
        <v>0.1166150758748527</v>
      </c>
      <c r="AR696" s="124">
        <f t="shared" si="135"/>
        <v>3.183634690512175E-2</v>
      </c>
      <c r="AS696" s="124">
        <f t="shared" si="136"/>
        <v>6.7220227518167086E-2</v>
      </c>
      <c r="AT696" s="124">
        <f t="shared" si="137"/>
        <v>7.4228546826462169E-2</v>
      </c>
      <c r="AU696" s="124">
        <f t="shared" si="138"/>
        <v>8.422959218587367E-2</v>
      </c>
      <c r="AV696" s="124">
        <f t="shared" si="139"/>
        <v>1.6677149904452158E-2</v>
      </c>
      <c r="AW696" s="124">
        <f t="shared" si="140"/>
        <v>0.18383651371821813</v>
      </c>
      <c r="AX696" s="124">
        <f t="shared" si="141"/>
        <v>0.99999999999999978</v>
      </c>
      <c r="AY696" s="124">
        <f>SUMPRODUCT(AN696:AW696,幕後結果_最佳化!$Z$1005:$AI$1005)</f>
        <v>0.30985570828318987</v>
      </c>
      <c r="AZ696" s="124">
        <f>(SUMPRODUCT(AN696:AW696,MMULT(AN696:AW696,幕後結果!$AB$9:$AK$18)))*252</f>
        <v>6.8445523352425694E-2</v>
      </c>
      <c r="BA696" s="124">
        <f t="shared" si="142"/>
        <v>0.26162095358060616</v>
      </c>
      <c r="BB696" s="119">
        <f t="shared" si="143"/>
        <v>1.0203911599188482</v>
      </c>
      <c r="BC696" s="56"/>
      <c r="BD696" s="56"/>
    </row>
    <row r="697" spans="1:56">
      <c r="A697" s="91">
        <v>696</v>
      </c>
      <c r="B697" s="120">
        <v>0.31256631628270193</v>
      </c>
      <c r="C697" s="120">
        <v>0.16171580578395539</v>
      </c>
      <c r="D697" s="120">
        <v>0.47160292672690196</v>
      </c>
      <c r="E697" s="120">
        <v>0.49729590006831237</v>
      </c>
      <c r="F697" s="120">
        <v>0.4681214134598799</v>
      </c>
      <c r="G697" s="120">
        <v>0.62560757986972781</v>
      </c>
      <c r="H697" s="120">
        <v>0.39556769629358923</v>
      </c>
      <c r="I697" s="120">
        <v>5.8949658439434227E-2</v>
      </c>
      <c r="J697" s="120">
        <v>0.4310238342293089</v>
      </c>
      <c r="K697" s="100">
        <v>1.0590981029556357E-2</v>
      </c>
      <c r="L697" s="101"/>
      <c r="M697" s="102">
        <v>696</v>
      </c>
      <c r="N697" s="123">
        <v>-0.48858909841518861</v>
      </c>
      <c r="O697" s="123">
        <v>-0.98743055478942476</v>
      </c>
      <c r="P697" s="123">
        <v>-7.1241122583065072E-2</v>
      </c>
      <c r="Q697" s="123">
        <v>-6.7782252493497289E-3</v>
      </c>
      <c r="R697" s="123">
        <v>-7.9992995475749604E-2</v>
      </c>
      <c r="S697" s="123">
        <v>0.32024206150769935</v>
      </c>
      <c r="T697" s="123">
        <v>-0.26483653244549787</v>
      </c>
      <c r="U697" s="120">
        <v>-1.563651995925696</v>
      </c>
      <c r="V697" s="120">
        <v>-0.17376815979609275</v>
      </c>
      <c r="W697" s="94">
        <v>-2.3047253171597526</v>
      </c>
      <c r="X697" s="56"/>
      <c r="Y697" s="95">
        <v>696</v>
      </c>
      <c r="Z697" s="120">
        <f>(幕後結果!$AB$2+幕後結果!$AB$4*幕後結果_最佳化!$N1698)*12/3</f>
        <v>-0.65489831398895637</v>
      </c>
      <c r="AA697" s="120">
        <f>(幕後結果!$AC$2+幕後結果!$AC$4*幕後結果_最佳化!$O1698)*12/3</f>
        <v>7.9615175977627795E-2</v>
      </c>
      <c r="AB697" s="120">
        <f>(幕後結果!$AD$2+幕後結果!$AD$4*幕後結果_最佳化!$P1698)*12/3</f>
        <v>-1.8156463050760603</v>
      </c>
      <c r="AC697" s="120">
        <f>(幕後結果!$AE$2+幕後結果!$AE$4*幕後結果_最佳化!$Q1698)*12/3</f>
        <v>0.3184607239926649</v>
      </c>
      <c r="AD697" s="120">
        <f>(幕後結果!$AF$2+幕後結果!$AF$4*幕後結果_最佳化!$R1698)*12/3</f>
        <v>-0.70004642013924945</v>
      </c>
      <c r="AE697" s="120">
        <f>(幕後結果!$AG$2+幕後結果!$AG$4*幕後結果_最佳化!$S1698)*12/3</f>
        <v>-0.87035169587668448</v>
      </c>
      <c r="AF697" s="120">
        <f>(幕後結果!$AH$2+幕後結果!$AH$4*幕後結果_最佳化!$T1698)*12/3</f>
        <v>-6.4183156964601362E-2</v>
      </c>
      <c r="AG697" s="120">
        <f>(幕後結果!$AI$2+幕後結果!$AI$4*幕後結果_最佳化!$U1698)*12/3</f>
        <v>-0.93853131996848005</v>
      </c>
      <c r="AH697" s="120">
        <f>(幕後結果!$AJ$2+幕後結果!$AJ$4*幕後結果_最佳化!$V1698)*12/3</f>
        <v>-2.0833637141431232</v>
      </c>
      <c r="AI697" s="96">
        <f>(幕後結果!$AK$2+幕後結果!$AK$4*幕後結果_最佳化!$W1698)*12/3</f>
        <v>-1.005655907696851</v>
      </c>
      <c r="AJ697" s="56"/>
      <c r="AK697" s="56"/>
      <c r="AL697" s="56"/>
      <c r="AM697" s="104">
        <v>696</v>
      </c>
      <c r="AN697" s="124">
        <f t="shared" si="131"/>
        <v>4.4516953953496419E-2</v>
      </c>
      <c r="AO697" s="124">
        <f t="shared" si="132"/>
        <v>0.10966750281293722</v>
      </c>
      <c r="AP697" s="124">
        <f t="shared" si="133"/>
        <v>6.7958098499977665E-2</v>
      </c>
      <c r="AQ697" s="124">
        <f t="shared" si="134"/>
        <v>3.9075005856252206E-3</v>
      </c>
      <c r="AR697" s="124">
        <f t="shared" si="135"/>
        <v>0.23818759692615857</v>
      </c>
      <c r="AS697" s="124">
        <f t="shared" si="136"/>
        <v>0.13469138504992029</v>
      </c>
      <c r="AT697" s="124">
        <f t="shared" si="137"/>
        <v>0.13598528837371346</v>
      </c>
      <c r="AU697" s="124">
        <f t="shared" si="138"/>
        <v>7.3518374220411423E-2</v>
      </c>
      <c r="AV697" s="124">
        <f t="shared" si="139"/>
        <v>0.13275010796313577</v>
      </c>
      <c r="AW697" s="124">
        <f t="shared" si="140"/>
        <v>5.8817191614623822E-2</v>
      </c>
      <c r="AX697" s="124">
        <f t="shared" si="141"/>
        <v>0.99999999999999989</v>
      </c>
      <c r="AY697" s="124">
        <f>SUMPRODUCT(AN697:AW697,幕後結果_最佳化!$Z$1005:$AI$1005)</f>
        <v>-0.28845252269130095</v>
      </c>
      <c r="AZ697" s="124">
        <f>(SUMPRODUCT(AN697:AW697,MMULT(AN697:AW697,幕後結果!$AB$9:$AK$18)))*252</f>
        <v>6.4385107199101385E-2</v>
      </c>
      <c r="BA697" s="124">
        <f t="shared" si="142"/>
        <v>0.25374220618395626</v>
      </c>
      <c r="BB697" s="119">
        <f t="shared" si="143"/>
        <v>-1.3058628585071861</v>
      </c>
      <c r="BC697" s="56"/>
      <c r="BD697" s="56"/>
    </row>
    <row r="698" spans="1:56">
      <c r="A698" s="91">
        <v>697</v>
      </c>
      <c r="B698" s="120">
        <v>0.15621418418605471</v>
      </c>
      <c r="C698" s="120">
        <v>0.3723250658209698</v>
      </c>
      <c r="D698" s="120">
        <v>0.60200903438621989</v>
      </c>
      <c r="E698" s="120">
        <v>0.86005789224862528</v>
      </c>
      <c r="F698" s="120">
        <v>0.10460798127592175</v>
      </c>
      <c r="G698" s="120">
        <v>0.1965855511918766</v>
      </c>
      <c r="H698" s="120">
        <v>0.47817877427908995</v>
      </c>
      <c r="I698" s="120">
        <v>0.2972969248436903</v>
      </c>
      <c r="J698" s="120">
        <v>0.31727507181756676</v>
      </c>
      <c r="K698" s="100">
        <v>0.84401306709963975</v>
      </c>
      <c r="L698" s="101"/>
      <c r="M698" s="102">
        <v>697</v>
      </c>
      <c r="N698" s="123">
        <v>-1.0101396912648086</v>
      </c>
      <c r="O698" s="123">
        <v>-0.32570160253934766</v>
      </c>
      <c r="P698" s="123">
        <v>0.25855069280526977</v>
      </c>
      <c r="Q698" s="123">
        <v>1.080579477575822</v>
      </c>
      <c r="R698" s="123">
        <v>-1.2557242537549484</v>
      </c>
      <c r="S698" s="123">
        <v>-0.85388068538977235</v>
      </c>
      <c r="T698" s="123">
        <v>-5.4725004424834328E-2</v>
      </c>
      <c r="U698" s="120">
        <v>-0.53219080655193296</v>
      </c>
      <c r="V698" s="120">
        <v>-0.47533229525148291</v>
      </c>
      <c r="W698" s="94">
        <v>1.0110889349702514</v>
      </c>
      <c r="X698" s="56"/>
      <c r="Y698" s="95">
        <v>697</v>
      </c>
      <c r="Z698" s="120">
        <f>(幕後結果!$AB$2+幕後結果!$AB$4*幕後結果_最佳化!$N1699)*12/3</f>
        <v>-1.3024296595378864</v>
      </c>
      <c r="AA698" s="120">
        <f>(幕後結果!$AC$2+幕後結果!$AC$4*幕後結果_最佳化!$O1699)*12/3</f>
        <v>0.4192995925827312</v>
      </c>
      <c r="AB698" s="120">
        <f>(幕後結果!$AD$2+幕後結果!$AD$4*幕後結果_最佳化!$P1699)*12/3</f>
        <v>-1.7627702091444599</v>
      </c>
      <c r="AC698" s="120">
        <f>(幕後結果!$AE$2+幕後結果!$AE$4*幕後結果_最佳化!$Q1699)*12/3</f>
        <v>1.0941891458435724</v>
      </c>
      <c r="AD698" s="120">
        <f>(幕後結果!$AF$2+幕後結果!$AF$4*幕後結果_最佳化!$R1699)*12/3</f>
        <v>-1.1807297384070818</v>
      </c>
      <c r="AE698" s="120">
        <f>(幕後結果!$AG$2+幕後結果!$AG$4*幕後結果_最佳化!$S1699)*12/3</f>
        <v>-2.4608272044503634</v>
      </c>
      <c r="AF698" s="120">
        <f>(幕後結果!$AH$2+幕後結果!$AH$4*幕後結果_最佳化!$T1699)*12/3</f>
        <v>7.27993182632658E-2</v>
      </c>
      <c r="AG698" s="120">
        <f>(幕後結果!$AI$2+幕後結果!$AI$4*幕後結果_最佳化!$U1699)*12/3</f>
        <v>-0.6017955778134787</v>
      </c>
      <c r="AH698" s="120">
        <f>(幕後結果!$AJ$2+幕後結果!$AJ$4*幕後結果_最佳化!$V1699)*12/3</f>
        <v>-3.2087056252113135</v>
      </c>
      <c r="AI698" s="96">
        <f>(幕後結果!$AK$2+幕後結果!$AK$4*幕後結果_最佳化!$W1699)*12/3</f>
        <v>0.72635519811064808</v>
      </c>
      <c r="AJ698" s="56"/>
      <c r="AK698" s="56"/>
      <c r="AL698" s="56"/>
      <c r="AM698" s="104">
        <v>697</v>
      </c>
      <c r="AN698" s="124">
        <f t="shared" si="131"/>
        <v>0.12800422724094965</v>
      </c>
      <c r="AO698" s="124">
        <f t="shared" si="132"/>
        <v>0.16447284589411032</v>
      </c>
      <c r="AP698" s="124">
        <f t="shared" si="133"/>
        <v>9.5226033346515887E-3</v>
      </c>
      <c r="AQ698" s="124">
        <f t="shared" si="134"/>
        <v>4.9356508552319441E-2</v>
      </c>
      <c r="AR698" s="124">
        <f t="shared" si="135"/>
        <v>0.23136172518606318</v>
      </c>
      <c r="AS698" s="124">
        <f t="shared" si="136"/>
        <v>2.0221637474705508E-2</v>
      </c>
      <c r="AT698" s="124">
        <f t="shared" si="137"/>
        <v>0.112170008303824</v>
      </c>
      <c r="AU698" s="124">
        <f t="shared" si="138"/>
        <v>0.12387221005957551</v>
      </c>
      <c r="AV698" s="124">
        <f t="shared" si="139"/>
        <v>0.15541240373711165</v>
      </c>
      <c r="AW698" s="124">
        <f t="shared" si="140"/>
        <v>5.6058302166889671E-3</v>
      </c>
      <c r="AX698" s="124">
        <f t="shared" si="141"/>
        <v>0.99999999999999967</v>
      </c>
      <c r="AY698" s="124">
        <f>SUMPRODUCT(AN698:AW698,幕後結果_最佳化!$Z$1005:$AI$1005)</f>
        <v>-0.14518453096198408</v>
      </c>
      <c r="AZ698" s="124">
        <f>(SUMPRODUCT(AN698:AW698,MMULT(AN698:AW698,幕後結果!$AB$9:$AK$18)))*252</f>
        <v>6.1957143712573513E-2</v>
      </c>
      <c r="BA698" s="124">
        <f t="shared" si="142"/>
        <v>0.24891191958717748</v>
      </c>
      <c r="BB698" s="119">
        <f t="shared" si="143"/>
        <v>-0.75562685496911464</v>
      </c>
      <c r="BC698" s="56"/>
      <c r="BD698" s="56"/>
    </row>
    <row r="699" spans="1:56">
      <c r="A699" s="91">
        <v>698</v>
      </c>
      <c r="B699" s="120">
        <v>4.1962820954053237E-2</v>
      </c>
      <c r="C699" s="120">
        <v>0.78133716040644341</v>
      </c>
      <c r="D699" s="120">
        <v>0.94925612850374419</v>
      </c>
      <c r="E699" s="120">
        <v>0.82540800954474247</v>
      </c>
      <c r="F699" s="120">
        <v>0.60521268551089857</v>
      </c>
      <c r="G699" s="120">
        <v>8.1796455113700484E-2</v>
      </c>
      <c r="H699" s="120">
        <v>0.81532762739280629</v>
      </c>
      <c r="I699" s="120">
        <v>0.45183880790546582</v>
      </c>
      <c r="J699" s="120">
        <v>0.54695602246994524</v>
      </c>
      <c r="K699" s="100">
        <v>0.68963042072647429</v>
      </c>
      <c r="L699" s="101"/>
      <c r="M699" s="102">
        <v>698</v>
      </c>
      <c r="N699" s="123">
        <v>-1.7283491739575145</v>
      </c>
      <c r="O699" s="123">
        <v>0.77671712817987604</v>
      </c>
      <c r="P699" s="123">
        <v>1.6376834585556077</v>
      </c>
      <c r="Q699" s="123">
        <v>0.93617327462239863</v>
      </c>
      <c r="R699" s="123">
        <v>0.26686302148411578</v>
      </c>
      <c r="S699" s="123">
        <v>-1.3930888968896431</v>
      </c>
      <c r="T699" s="123">
        <v>0.8977014331429799</v>
      </c>
      <c r="U699" s="120">
        <v>-0.12101694229419112</v>
      </c>
      <c r="V699" s="120">
        <v>0.11797438357765741</v>
      </c>
      <c r="W699" s="94">
        <v>0.49480303960617888</v>
      </c>
      <c r="X699" s="56"/>
      <c r="Y699" s="95">
        <v>698</v>
      </c>
      <c r="Z699" s="120">
        <f>(幕後結果!$AB$2+幕後結果!$AB$4*幕後結果_最佳化!$N1700)*12/3</f>
        <v>-2.1941229278227938</v>
      </c>
      <c r="AA699" s="120">
        <f>(幕後結果!$AC$2+幕後結果!$AC$4*幕後結果_最佳化!$O1700)*12/3</f>
        <v>1.0845010071315091</v>
      </c>
      <c r="AB699" s="120">
        <f>(幕後結果!$AD$2+幕後結果!$AD$4*幕後結果_最佳化!$P1700)*12/3</f>
        <v>-0.64332438432226824</v>
      </c>
      <c r="AC699" s="120">
        <f>(幕後結果!$AE$2+幕後結果!$AE$4*幕後結果_最佳化!$Q1700)*12/3</f>
        <v>0.70264294063453259</v>
      </c>
      <c r="AD699" s="120">
        <f>(幕後結果!$AF$2+幕後結果!$AF$4*幕後結果_最佳化!$R1700)*12/3</f>
        <v>-0.23312558609212716</v>
      </c>
      <c r="AE699" s="120">
        <f>(幕後結果!$AG$2+幕後結果!$AG$4*幕後結果_最佳化!$S1700)*12/3</f>
        <v>-2.5899022769133389</v>
      </c>
      <c r="AF699" s="120">
        <f>(幕後結果!$AH$2+幕後結果!$AH$4*幕後結果_最佳化!$T1700)*12/3</f>
        <v>0.99602452956119281</v>
      </c>
      <c r="AG699" s="120">
        <f>(幕後結果!$AI$2+幕後結果!$AI$4*幕後結果_最佳化!$U1700)*12/3</f>
        <v>-0.26508711701324339</v>
      </c>
      <c r="AH699" s="120">
        <f>(幕後結果!$AJ$2+幕後結果!$AJ$4*幕後結果_最佳化!$V1700)*12/3</f>
        <v>-1.9989381133127537</v>
      </c>
      <c r="AI699" s="96">
        <f>(幕後結果!$AK$2+幕後結果!$AK$4*幕後結果_最佳化!$W1700)*12/3</f>
        <v>1.2254214721120165</v>
      </c>
      <c r="AJ699" s="56"/>
      <c r="AK699" s="56"/>
      <c r="AL699" s="56"/>
      <c r="AM699" s="104">
        <v>698</v>
      </c>
      <c r="AN699" s="124">
        <f t="shared" si="131"/>
        <v>1.9177653655211371E-2</v>
      </c>
      <c r="AO699" s="124">
        <f t="shared" si="132"/>
        <v>0.1257941647597724</v>
      </c>
      <c r="AP699" s="124">
        <f t="shared" si="133"/>
        <v>0.16170901195698414</v>
      </c>
      <c r="AQ699" s="124">
        <f t="shared" si="134"/>
        <v>1.0678292276410263E-2</v>
      </c>
      <c r="AR699" s="124">
        <f t="shared" si="135"/>
        <v>3.9549156662665751E-2</v>
      </c>
      <c r="AS699" s="124">
        <f t="shared" si="136"/>
        <v>0.20270090578859226</v>
      </c>
      <c r="AT699" s="124">
        <f t="shared" si="137"/>
        <v>0.13758905797653326</v>
      </c>
      <c r="AU699" s="124">
        <f t="shared" si="138"/>
        <v>0.1268465155278159</v>
      </c>
      <c r="AV699" s="124">
        <f t="shared" si="139"/>
        <v>1.8541261183084152E-2</v>
      </c>
      <c r="AW699" s="124">
        <f t="shared" si="140"/>
        <v>0.15741398021293046</v>
      </c>
      <c r="AX699" s="124">
        <f t="shared" si="141"/>
        <v>1</v>
      </c>
      <c r="AY699" s="124">
        <f>SUMPRODUCT(AN699:AW699,幕後結果_最佳化!$Z$1005:$AI$1005)</f>
        <v>-6.6257487345921365E-2</v>
      </c>
      <c r="AZ699" s="124">
        <f>(SUMPRODUCT(AN699:AW699,MMULT(AN699:AW699,幕後結果!$AB$9:$AK$18)))*252</f>
        <v>7.3787502631767504E-2</v>
      </c>
      <c r="BA699" s="124">
        <f t="shared" si="142"/>
        <v>0.27163855144615889</v>
      </c>
      <c r="BB699" s="119">
        <f t="shared" si="143"/>
        <v>-0.40184828981300663</v>
      </c>
      <c r="BC699" s="56"/>
      <c r="BD699" s="56"/>
    </row>
    <row r="700" spans="1:56">
      <c r="A700" s="91">
        <v>699</v>
      </c>
      <c r="B700" s="120">
        <v>0.96714899166824164</v>
      </c>
      <c r="C700" s="120">
        <v>0.29673418787214145</v>
      </c>
      <c r="D700" s="120">
        <v>0.88863303820811135</v>
      </c>
      <c r="E700" s="120">
        <v>0.21797703825477854</v>
      </c>
      <c r="F700" s="120">
        <v>0.7153663736589011</v>
      </c>
      <c r="G700" s="120">
        <v>0.58596784598865526</v>
      </c>
      <c r="H700" s="120">
        <v>0.41810830254379971</v>
      </c>
      <c r="I700" s="120">
        <v>0.19126347081269968</v>
      </c>
      <c r="J700" s="120">
        <v>0.19121648163218175</v>
      </c>
      <c r="K700" s="100">
        <v>0.56810701938239583</v>
      </c>
      <c r="L700" s="101"/>
      <c r="M700" s="102">
        <v>699</v>
      </c>
      <c r="N700" s="123">
        <v>1.8404512398060677</v>
      </c>
      <c r="O700" s="123">
        <v>-0.53381667508527864</v>
      </c>
      <c r="P700" s="123">
        <v>1.2192905776710861</v>
      </c>
      <c r="Q700" s="123">
        <v>-0.7790435240574215</v>
      </c>
      <c r="R700" s="123">
        <v>0.56913098436445719</v>
      </c>
      <c r="S700" s="123">
        <v>0.21718482797806521</v>
      </c>
      <c r="T700" s="123">
        <v>-0.20673527744898995</v>
      </c>
      <c r="U700" s="120">
        <v>-0.87324978985325885</v>
      </c>
      <c r="V700" s="120">
        <v>-0.87342225821550767</v>
      </c>
      <c r="W700" s="94">
        <v>0.17155681422439301</v>
      </c>
      <c r="X700" s="56"/>
      <c r="Y700" s="95">
        <v>699</v>
      </c>
      <c r="Z700" s="120">
        <f>(幕後結果!$AB$2+幕後結果!$AB$4*幕後結果_最佳化!$N1701)*12/3</f>
        <v>2.2367226422947368</v>
      </c>
      <c r="AA700" s="120">
        <f>(幕後結果!$AC$2+幕後結果!$AC$4*幕後結果_最佳化!$O1701)*12/3</f>
        <v>2.0829549895015655</v>
      </c>
      <c r="AB700" s="120">
        <f>(幕後結果!$AD$2+幕後結果!$AD$4*幕後結果_最佳化!$P1701)*12/3</f>
        <v>2.2485028299450267</v>
      </c>
      <c r="AC700" s="120">
        <f>(幕後結果!$AE$2+幕後結果!$AE$4*幕後結果_最佳化!$Q1701)*12/3</f>
        <v>0.30488844749853233</v>
      </c>
      <c r="AD700" s="120">
        <f>(幕後結果!$AF$2+幕後結果!$AF$4*幕後結果_最佳化!$R1701)*12/3</f>
        <v>-0.17448432796589974</v>
      </c>
      <c r="AE700" s="120">
        <f>(幕後結果!$AG$2+幕後結果!$AG$4*幕後結果_最佳化!$S1701)*12/3</f>
        <v>0.40592689722224384</v>
      </c>
      <c r="AF700" s="120">
        <f>(幕後結果!$AH$2+幕後結果!$AH$4*幕後結果_最佳化!$T1701)*12/3</f>
        <v>0.67128977452760774</v>
      </c>
      <c r="AG700" s="120">
        <f>(幕後結果!$AI$2+幕後結果!$AI$4*幕後結果_最佳化!$U1701)*12/3</f>
        <v>-0.67141482784923356</v>
      </c>
      <c r="AH700" s="120">
        <f>(幕後結果!$AJ$2+幕後結果!$AJ$4*幕後結果_最佳化!$V1701)*12/3</f>
        <v>-1.4885691283720217</v>
      </c>
      <c r="AI700" s="96">
        <f>(幕後結果!$AK$2+幕後結果!$AK$4*幕後結果_最佳化!$W1701)*12/3</f>
        <v>0.66591644138387496</v>
      </c>
      <c r="AJ700" s="56"/>
      <c r="AK700" s="56"/>
      <c r="AL700" s="56"/>
      <c r="AM700" s="104">
        <v>699</v>
      </c>
      <c r="AN700" s="124">
        <f t="shared" si="131"/>
        <v>0.1292024789451687</v>
      </c>
      <c r="AO700" s="124">
        <f t="shared" si="132"/>
        <v>0.10001944251463668</v>
      </c>
      <c r="AP700" s="124">
        <f t="shared" si="133"/>
        <v>6.4094283736861851E-2</v>
      </c>
      <c r="AQ700" s="124">
        <f t="shared" si="134"/>
        <v>0.12638209469403253</v>
      </c>
      <c r="AR700" s="124">
        <f t="shared" si="135"/>
        <v>0.10946773924550376</v>
      </c>
      <c r="AS700" s="124">
        <f t="shared" si="136"/>
        <v>0.13784500705233424</v>
      </c>
      <c r="AT700" s="124">
        <f t="shared" si="137"/>
        <v>3.2316888089917346E-2</v>
      </c>
      <c r="AU700" s="124">
        <f t="shared" si="138"/>
        <v>0.12819672039013452</v>
      </c>
      <c r="AV700" s="124">
        <f t="shared" si="139"/>
        <v>0.14239760361490364</v>
      </c>
      <c r="AW700" s="124">
        <f t="shared" si="140"/>
        <v>3.0077741716506668E-2</v>
      </c>
      <c r="AX700" s="124">
        <f t="shared" si="141"/>
        <v>1</v>
      </c>
      <c r="AY700" s="124">
        <f>SUMPRODUCT(AN700:AW700,幕後結果_最佳化!$Z$1005:$AI$1005)</f>
        <v>-0.29017342134727991</v>
      </c>
      <c r="AZ700" s="124">
        <f>(SUMPRODUCT(AN700:AW700,MMULT(AN700:AW700,幕後結果!$AB$9:$AK$18)))*252</f>
        <v>6.8073524062936375E-2</v>
      </c>
      <c r="BA700" s="124">
        <f t="shared" si="142"/>
        <v>0.2609090340768912</v>
      </c>
      <c r="BB700" s="119">
        <f t="shared" si="143"/>
        <v>-1.2765883041409809</v>
      </c>
      <c r="BC700" s="56"/>
      <c r="BD700" s="56"/>
    </row>
    <row r="701" spans="1:56">
      <c r="A701" s="91">
        <v>700</v>
      </c>
      <c r="B701" s="120">
        <v>0.85531246747037692</v>
      </c>
      <c r="C701" s="120">
        <v>0.37649843409402117</v>
      </c>
      <c r="D701" s="120">
        <v>0.71038073293792503</v>
      </c>
      <c r="E701" s="120">
        <v>5.7402334735314975E-2</v>
      </c>
      <c r="F701" s="120">
        <v>0.34753923862380498</v>
      </c>
      <c r="G701" s="120">
        <v>0.49094826737961728</v>
      </c>
      <c r="H701" s="120">
        <v>0.22197037242028927</v>
      </c>
      <c r="I701" s="120">
        <v>0.99293242493198552</v>
      </c>
      <c r="J701" s="120">
        <v>0.24964531577334426</v>
      </c>
      <c r="K701" s="100">
        <v>0.29288062365078393</v>
      </c>
      <c r="L701" s="101"/>
      <c r="M701" s="102">
        <v>700</v>
      </c>
      <c r="N701" s="123">
        <v>1.0594935502311105</v>
      </c>
      <c r="O701" s="123">
        <v>-0.31469022315313711</v>
      </c>
      <c r="P701" s="123">
        <v>0.55449732754318948</v>
      </c>
      <c r="Q701" s="123">
        <v>-1.5769602597109091</v>
      </c>
      <c r="R701" s="123">
        <v>-0.39197257550694359</v>
      </c>
      <c r="S701" s="123">
        <v>-2.2691276037276564E-2</v>
      </c>
      <c r="T701" s="123">
        <v>-0.76555564507783713</v>
      </c>
      <c r="U701" s="120">
        <v>2.4538103656368224</v>
      </c>
      <c r="V701" s="120">
        <v>-0.67560631417820471</v>
      </c>
      <c r="W701" s="94">
        <v>-0.54498876122848228</v>
      </c>
      <c r="X701" s="56"/>
      <c r="Y701" s="95">
        <v>700</v>
      </c>
      <c r="Z701" s="120">
        <f>(幕後結果!$AB$2+幕後結果!$AB$4*幕後結果_最佳化!$N1702)*12/3</f>
        <v>1.2671243128512424</v>
      </c>
      <c r="AA701" s="120">
        <f>(幕後結果!$AC$2+幕後結果!$AC$4*幕後結果_最佳化!$O1702)*12/3</f>
        <v>1.7945923944563578</v>
      </c>
      <c r="AB701" s="120">
        <f>(幕後結果!$AD$2+幕後結果!$AD$4*幕後結果_最佳化!$P1702)*12/3</f>
        <v>0.79654222936995145</v>
      </c>
      <c r="AC701" s="120">
        <f>(幕後結果!$AE$2+幕後結果!$AE$4*幕後結果_最佳化!$Q1702)*12/3</f>
        <v>-0.60707547869284018</v>
      </c>
      <c r="AD701" s="120">
        <f>(幕後結果!$AF$2+幕後結果!$AF$4*幕後結果_最佳化!$R1702)*12/3</f>
        <v>-0.96445796789979388</v>
      </c>
      <c r="AE701" s="120">
        <f>(幕後結果!$AG$2+幕後結果!$AG$4*幕後結果_最佳化!$S1702)*12/3</f>
        <v>-0.3742575308218708</v>
      </c>
      <c r="AF701" s="120">
        <f>(幕後結果!$AH$2+幕後結果!$AH$4*幕後結果_最佳化!$T1702)*12/3</f>
        <v>-0.41348927371709959</v>
      </c>
      <c r="AG701" s="120">
        <f>(幕後結果!$AI$2+幕後結果!$AI$4*幕後結果_最佳化!$U1702)*12/3</f>
        <v>0.42983789773021347</v>
      </c>
      <c r="AH701" s="120">
        <f>(幕後結果!$AJ$2+幕後結果!$AJ$4*幕後結果_最佳化!$V1702)*12/3</f>
        <v>-1.8492466916326011</v>
      </c>
      <c r="AI701" s="96">
        <f>(幕後結果!$AK$2+幕後結果!$AK$4*幕後結果_最佳化!$W1702)*12/3</f>
        <v>0.8364938479914894</v>
      </c>
      <c r="AJ701" s="56"/>
      <c r="AK701" s="56"/>
      <c r="AL701" s="56"/>
      <c r="AM701" s="104">
        <v>700</v>
      </c>
      <c r="AN701" s="124">
        <f t="shared" si="131"/>
        <v>0.10964270957649912</v>
      </c>
      <c r="AO701" s="124">
        <f t="shared" si="132"/>
        <v>0.1076756576543295</v>
      </c>
      <c r="AP701" s="124">
        <f t="shared" si="133"/>
        <v>4.4077257217366026E-4</v>
      </c>
      <c r="AQ701" s="124">
        <f t="shared" si="134"/>
        <v>9.2475737195368307E-2</v>
      </c>
      <c r="AR701" s="124">
        <f t="shared" si="135"/>
        <v>0.15666953832562103</v>
      </c>
      <c r="AS701" s="124">
        <f t="shared" si="136"/>
        <v>7.2608584808980609E-2</v>
      </c>
      <c r="AT701" s="124">
        <f t="shared" si="137"/>
        <v>0.20298241990185792</v>
      </c>
      <c r="AU701" s="124">
        <f t="shared" si="138"/>
        <v>0.14480865409452512</v>
      </c>
      <c r="AV701" s="124">
        <f t="shared" si="139"/>
        <v>8.1186424355466955E-2</v>
      </c>
      <c r="AW701" s="124">
        <f t="shared" si="140"/>
        <v>3.1509501515177889E-2</v>
      </c>
      <c r="AX701" s="124">
        <f t="shared" si="141"/>
        <v>1.0000000000000002</v>
      </c>
      <c r="AY701" s="124">
        <f>SUMPRODUCT(AN701:AW701,幕後結果_最佳化!$Z$1005:$AI$1005)</f>
        <v>-3.3487513917035229E-2</v>
      </c>
      <c r="AZ701" s="124">
        <f>(SUMPRODUCT(AN701:AW701,MMULT(AN701:AW701,幕後結果!$AB$9:$AK$18)))*252</f>
        <v>5.3531507603502913E-2</v>
      </c>
      <c r="BA701" s="124">
        <f t="shared" si="142"/>
        <v>0.23136876972379594</v>
      </c>
      <c r="BB701" s="119">
        <f t="shared" si="143"/>
        <v>-0.33015481738622432</v>
      </c>
      <c r="BC701" s="56"/>
      <c r="BD701" s="56"/>
    </row>
    <row r="702" spans="1:56">
      <c r="A702" s="91">
        <v>701</v>
      </c>
      <c r="B702" s="120">
        <v>0.41474370603008937</v>
      </c>
      <c r="C702" s="120">
        <v>0.87013062283477649</v>
      </c>
      <c r="D702" s="120">
        <v>0.38517889665797123</v>
      </c>
      <c r="E702" s="120">
        <v>0.77010876394693772</v>
      </c>
      <c r="F702" s="120">
        <v>0.32748350177573426</v>
      </c>
      <c r="G702" s="120">
        <v>0.87168163967590706</v>
      </c>
      <c r="H702" s="120">
        <v>0.70976449504916217</v>
      </c>
      <c r="I702" s="120">
        <v>0.78607711447056783</v>
      </c>
      <c r="J702" s="120">
        <v>0.38414176450407966</v>
      </c>
      <c r="K702" s="100">
        <v>0.27650354532504817</v>
      </c>
      <c r="L702" s="101"/>
      <c r="M702" s="102">
        <v>701</v>
      </c>
      <c r="N702" s="123">
        <v>-0.2153590271764694</v>
      </c>
      <c r="O702" s="123">
        <v>1.1270088142672929</v>
      </c>
      <c r="P702" s="123">
        <v>-0.29190691882602043</v>
      </c>
      <c r="Q702" s="123">
        <v>0.73920508738797541</v>
      </c>
      <c r="R702" s="123">
        <v>-0.44687266220416694</v>
      </c>
      <c r="S702" s="123">
        <v>1.134376336814426</v>
      </c>
      <c r="T702" s="123">
        <v>0.55269685115749045</v>
      </c>
      <c r="U702" s="120">
        <v>0.79288338051044105</v>
      </c>
      <c r="V702" s="120">
        <v>-0.29462085495483814</v>
      </c>
      <c r="W702" s="94">
        <v>-0.59326010939036877</v>
      </c>
      <c r="X702" s="56"/>
      <c r="Y702" s="95">
        <v>701</v>
      </c>
      <c r="Z702" s="120">
        <f>(幕後結果!$AB$2+幕後結果!$AB$4*幕後結果_最佳化!$N1703)*12/3</f>
        <v>-0.31566941060114806</v>
      </c>
      <c r="AA702" s="120">
        <f>(幕後結果!$AC$2+幕後結果!$AC$4*幕後結果_最佳化!$O1703)*12/3</f>
        <v>2.4433458499246923</v>
      </c>
      <c r="AB702" s="120">
        <f>(幕後結果!$AD$2+幕後結果!$AD$4*幕後結果_最佳化!$P1703)*12/3</f>
        <v>-0.8755112303485314</v>
      </c>
      <c r="AC702" s="120">
        <f>(幕後結果!$AE$2+幕後結果!$AE$4*幕後結果_最佳化!$Q1703)*12/3</f>
        <v>1.0424110407629783</v>
      </c>
      <c r="AD702" s="120">
        <f>(幕後結果!$AF$2+幕後結果!$AF$4*幕後結果_最佳化!$R1703)*12/3</f>
        <v>-0.50649874341412826</v>
      </c>
      <c r="AE702" s="120">
        <f>(幕後結果!$AG$2+幕後結果!$AG$4*幕後結果_最佳化!$S1703)*12/3</f>
        <v>0.21123877486646037</v>
      </c>
      <c r="AF702" s="120">
        <f>(幕後結果!$AH$2+幕後結果!$AH$4*幕後結果_最佳化!$T1703)*12/3</f>
        <v>1.4634451623005444</v>
      </c>
      <c r="AG702" s="120">
        <f>(幕後結果!$AI$2+幕後結果!$AI$4*幕後結果_最佳化!$U1703)*12/3</f>
        <v>0.13512264757358927</v>
      </c>
      <c r="AH702" s="120">
        <f>(幕後結果!$AJ$2+幕後結果!$AJ$4*幕後結果_最佳化!$V1703)*12/3</f>
        <v>-2.0808239208967949</v>
      </c>
      <c r="AI702" s="96">
        <f>(幕後結果!$AK$2+幕後結果!$AK$4*幕後結果_最佳化!$W1703)*12/3</f>
        <v>0.69443594855600976</v>
      </c>
      <c r="AJ702" s="56"/>
      <c r="AK702" s="56"/>
      <c r="AL702" s="56"/>
      <c r="AM702" s="104">
        <v>701</v>
      </c>
      <c r="AN702" s="124">
        <f t="shared" si="131"/>
        <v>2.3400385975311001E-3</v>
      </c>
      <c r="AO702" s="124">
        <f t="shared" si="132"/>
        <v>1.7368285761258734E-2</v>
      </c>
      <c r="AP702" s="124">
        <f t="shared" si="133"/>
        <v>0.2060568693432191</v>
      </c>
      <c r="AQ702" s="124">
        <f t="shared" si="134"/>
        <v>0.20085467429209705</v>
      </c>
      <c r="AR702" s="124">
        <f t="shared" si="135"/>
        <v>0.15079422844519558</v>
      </c>
      <c r="AS702" s="124">
        <f t="shared" si="136"/>
        <v>9.9760074821725608E-2</v>
      </c>
      <c r="AT702" s="124">
        <f t="shared" si="137"/>
        <v>3.5673930463780361E-2</v>
      </c>
      <c r="AU702" s="124">
        <f t="shared" si="138"/>
        <v>7.8639160987021783E-2</v>
      </c>
      <c r="AV702" s="124">
        <f t="shared" si="139"/>
        <v>3.5297064792724469E-3</v>
      </c>
      <c r="AW702" s="124">
        <f t="shared" si="140"/>
        <v>0.20498303080889824</v>
      </c>
      <c r="AX702" s="124">
        <f t="shared" si="141"/>
        <v>0.99999999999999989</v>
      </c>
      <c r="AY702" s="124">
        <f>SUMPRODUCT(AN702:AW702,幕後結果_最佳化!$Z$1005:$AI$1005)</f>
        <v>-0.10128060698218208</v>
      </c>
      <c r="AZ702" s="124">
        <f>(SUMPRODUCT(AN702:AW702,MMULT(AN702:AW702,幕後結果!$AB$9:$AK$18)))*252</f>
        <v>5.8898312865318124E-2</v>
      </c>
      <c r="BA702" s="124">
        <f t="shared" si="142"/>
        <v>0.24268974610666624</v>
      </c>
      <c r="BB702" s="119">
        <f t="shared" si="143"/>
        <v>-0.59409435007119038</v>
      </c>
      <c r="BC702" s="56"/>
      <c r="BD702" s="56"/>
    </row>
    <row r="703" spans="1:56">
      <c r="A703" s="91">
        <v>702</v>
      </c>
      <c r="B703" s="120">
        <v>0.65407971110619734</v>
      </c>
      <c r="C703" s="120">
        <v>0.46502585594552848</v>
      </c>
      <c r="D703" s="120">
        <v>0.44969526163941453</v>
      </c>
      <c r="E703" s="120">
        <v>0.7191192262542434</v>
      </c>
      <c r="F703" s="120">
        <v>0.21624343226706566</v>
      </c>
      <c r="G703" s="120">
        <v>0.96646539678621313</v>
      </c>
      <c r="H703" s="120">
        <v>2.1226178772113524E-2</v>
      </c>
      <c r="I703" s="120">
        <v>0.45645555764844237</v>
      </c>
      <c r="J703" s="120">
        <v>0.19681397215042473</v>
      </c>
      <c r="K703" s="100">
        <v>0.10004949050703171</v>
      </c>
      <c r="L703" s="101"/>
      <c r="M703" s="102">
        <v>702</v>
      </c>
      <c r="N703" s="123">
        <v>0.39635849840015686</v>
      </c>
      <c r="O703" s="123">
        <v>-8.7779776289612713E-2</v>
      </c>
      <c r="P703" s="123">
        <v>-0.1264313048566526</v>
      </c>
      <c r="Q703" s="123">
        <v>0.58022700102218361</v>
      </c>
      <c r="R703" s="123">
        <v>-0.78494321245627863</v>
      </c>
      <c r="S703" s="123">
        <v>1.8312099884347963</v>
      </c>
      <c r="T703" s="123">
        <v>-2.0290582510481019</v>
      </c>
      <c r="U703" s="120">
        <v>-0.10936736765362573</v>
      </c>
      <c r="V703" s="120">
        <v>-0.8530565514061067</v>
      </c>
      <c r="W703" s="94">
        <v>-1.2812696166142221</v>
      </c>
      <c r="X703" s="56"/>
      <c r="Y703" s="95">
        <v>702</v>
      </c>
      <c r="Z703" s="120">
        <f>(幕後結果!$AB$2+幕後結果!$AB$4*幕後結果_最佳化!$N1704)*12/3</f>
        <v>0.44380872606105143</v>
      </c>
      <c r="AA703" s="120">
        <f>(幕後結果!$AC$2+幕後結果!$AC$4*幕後結果_最佳化!$O1704)*12/3</f>
        <v>1.5919156222687818</v>
      </c>
      <c r="AB703" s="120">
        <f>(幕後結果!$AD$2+幕後結果!$AD$4*幕後結果_最佳化!$P1704)*12/3</f>
        <v>-0.54125989192971979</v>
      </c>
      <c r="AC703" s="120">
        <f>(幕後結果!$AE$2+幕後結果!$AE$4*幕後結果_最佳化!$Q1704)*12/3</f>
        <v>1.0917503940136044</v>
      </c>
      <c r="AD703" s="120">
        <f>(幕後結果!$AF$2+幕後結果!$AF$4*幕後結果_最佳化!$R1704)*12/3</f>
        <v>-0.82207148237776773</v>
      </c>
      <c r="AE703" s="120">
        <f>(幕後結果!$AG$2+幕後結果!$AG$4*幕後結果_最佳化!$S1704)*12/3</f>
        <v>0.96409543693199362</v>
      </c>
      <c r="AF703" s="120">
        <f>(幕後結果!$AH$2+幕後結果!$AH$4*幕後結果_最佳化!$T1704)*12/3</f>
        <v>-0.71670753531061271</v>
      </c>
      <c r="AG703" s="120">
        <f>(幕後結果!$AI$2+幕後結果!$AI$4*幕後結果_最佳化!$U1704)*12/3</f>
        <v>-0.21424911360599119</v>
      </c>
      <c r="AH703" s="120">
        <f>(幕後結果!$AJ$2+幕後結果!$AJ$4*幕後結果_最佳化!$V1704)*12/3</f>
        <v>-2.5010039928988212</v>
      </c>
      <c r="AI703" s="96">
        <f>(幕後結果!$AK$2+幕後結果!$AK$4*幕後結果_最佳化!$W1704)*12/3</f>
        <v>-0.3155398836197989</v>
      </c>
      <c r="AJ703" s="56"/>
      <c r="AK703" s="56"/>
      <c r="AL703" s="56"/>
      <c r="AM703" s="104">
        <v>702</v>
      </c>
      <c r="AN703" s="124">
        <f t="shared" si="131"/>
        <v>4.76589806321581E-2</v>
      </c>
      <c r="AO703" s="124">
        <f t="shared" si="132"/>
        <v>0.1009793050109152</v>
      </c>
      <c r="AP703" s="124">
        <f t="shared" si="133"/>
        <v>0.23806275486930215</v>
      </c>
      <c r="AQ703" s="124">
        <f t="shared" si="134"/>
        <v>1.6837422751453449E-2</v>
      </c>
      <c r="AR703" s="124">
        <f t="shared" si="135"/>
        <v>0.12965988455117491</v>
      </c>
      <c r="AS703" s="124">
        <f t="shared" si="136"/>
        <v>1.3386290923625805E-2</v>
      </c>
      <c r="AT703" s="124">
        <f t="shared" si="137"/>
        <v>0.14152472550577305</v>
      </c>
      <c r="AU703" s="124">
        <f t="shared" si="138"/>
        <v>6.531070771743315E-2</v>
      </c>
      <c r="AV703" s="124">
        <f t="shared" si="139"/>
        <v>0.1043218718406516</v>
      </c>
      <c r="AW703" s="124">
        <f t="shared" si="140"/>
        <v>0.14225805619751269</v>
      </c>
      <c r="AX703" s="124">
        <f t="shared" si="141"/>
        <v>1</v>
      </c>
      <c r="AY703" s="124">
        <f>SUMPRODUCT(AN703:AW703,幕後結果_最佳化!$Z$1005:$AI$1005)</f>
        <v>-0.17076562323820377</v>
      </c>
      <c r="AZ703" s="124">
        <f>(SUMPRODUCT(AN703:AW703,MMULT(AN703:AW703,幕後結果!$AB$9:$AK$18)))*252</f>
        <v>8.6010360699837043E-2</v>
      </c>
      <c r="BA703" s="124">
        <f t="shared" si="142"/>
        <v>0.29327523028690478</v>
      </c>
      <c r="BB703" s="119">
        <f t="shared" si="143"/>
        <v>-0.72854984387593635</v>
      </c>
      <c r="BC703" s="56"/>
      <c r="BD703" s="56"/>
    </row>
    <row r="704" spans="1:56">
      <c r="A704" s="91">
        <v>703</v>
      </c>
      <c r="B704" s="120">
        <v>0.5370754146412513</v>
      </c>
      <c r="C704" s="120">
        <v>0.13332799727570221</v>
      </c>
      <c r="D704" s="120">
        <v>0.96644263071885383</v>
      </c>
      <c r="E704" s="120">
        <v>0.977014643113292</v>
      </c>
      <c r="F704" s="120">
        <v>0.853248142592685</v>
      </c>
      <c r="G704" s="120">
        <v>0.80054876487843241</v>
      </c>
      <c r="H704" s="120">
        <v>0.90408416703785255</v>
      </c>
      <c r="I704" s="120">
        <v>0.19988115254228522</v>
      </c>
      <c r="J704" s="120">
        <v>0.75946788904459162</v>
      </c>
      <c r="K704" s="100">
        <v>0.8583604825059703</v>
      </c>
      <c r="L704" s="101"/>
      <c r="M704" s="102">
        <v>703</v>
      </c>
      <c r="N704" s="123">
        <v>9.3068464040819462E-2</v>
      </c>
      <c r="O704" s="123">
        <v>-1.1107964043030434</v>
      </c>
      <c r="P704" s="123">
        <v>1.8309049019291317</v>
      </c>
      <c r="Q704" s="123">
        <v>1.9956621119098754</v>
      </c>
      <c r="R704" s="123">
        <v>1.0504664356484483</v>
      </c>
      <c r="S704" s="123">
        <v>0.84358299457318664</v>
      </c>
      <c r="T704" s="123">
        <v>1.3051796969657417</v>
      </c>
      <c r="U704" s="120">
        <v>-0.84204582237780667</v>
      </c>
      <c r="V704" s="120">
        <v>0.70459193022116662</v>
      </c>
      <c r="W704" s="94">
        <v>1.0729823507499912</v>
      </c>
      <c r="X704" s="56"/>
      <c r="Y704" s="95">
        <v>703</v>
      </c>
      <c r="Z704" s="120">
        <f>(幕後結果!$AB$2+幕後結果!$AB$4*幕後結果_最佳化!$N1705)*12/3</f>
        <v>6.725886353044061E-2</v>
      </c>
      <c r="AA704" s="120">
        <f>(幕後結果!$AC$2+幕後結果!$AC$4*幕後結果_最佳化!$O1705)*12/3</f>
        <v>0.33553172722470581</v>
      </c>
      <c r="AB704" s="120">
        <f>(幕後結果!$AD$2+幕後結果!$AD$4*幕後結果_最佳化!$P1705)*12/3</f>
        <v>0.75401821302465111</v>
      </c>
      <c r="AC704" s="120">
        <f>(幕後結果!$AE$2+幕後結果!$AE$4*幕後結果_最佳化!$Q1705)*12/3</f>
        <v>2.1819422703752966</v>
      </c>
      <c r="AD704" s="120">
        <f>(幕後結果!$AF$2+幕後結果!$AF$4*幕後結果_最佳化!$R1705)*12/3</f>
        <v>0.41360226121723515</v>
      </c>
      <c r="AE704" s="120">
        <f>(幕後結果!$AG$2+幕後結果!$AG$4*幕後結果_最佳化!$S1705)*12/3</f>
        <v>0.28905267984492911</v>
      </c>
      <c r="AF704" s="120">
        <f>(幕後結果!$AH$2+幕後結果!$AH$4*幕後結果_最佳化!$T1705)*12/3</f>
        <v>2.3675538431978862</v>
      </c>
      <c r="AG704" s="120">
        <f>(幕後結果!$AI$2+幕後結果!$AI$4*幕後結果_最佳化!$U1705)*12/3</f>
        <v>-0.32952742904065346</v>
      </c>
      <c r="AH704" s="120">
        <f>(幕後結果!$AJ$2+幕後結果!$AJ$4*幕後結果_最佳化!$V1705)*12/3</f>
        <v>0.84672218693896095</v>
      </c>
      <c r="AI704" s="96">
        <f>(幕後結果!$AK$2+幕後結果!$AK$4*幕後結果_最佳化!$W1705)*12/3</f>
        <v>1.3903841013101894</v>
      </c>
      <c r="AJ704" s="56"/>
      <c r="AK704" s="56"/>
      <c r="AL704" s="56"/>
      <c r="AM704" s="104">
        <v>703</v>
      </c>
      <c r="AN704" s="124">
        <f t="shared" si="131"/>
        <v>0.11309936777705631</v>
      </c>
      <c r="AO704" s="124">
        <f t="shared" si="132"/>
        <v>0.11660037931083625</v>
      </c>
      <c r="AP704" s="124">
        <f t="shared" si="133"/>
        <v>0.13355830034604751</v>
      </c>
      <c r="AQ704" s="124">
        <f t="shared" si="134"/>
        <v>1.9141158499978727E-2</v>
      </c>
      <c r="AR704" s="124">
        <f t="shared" si="135"/>
        <v>7.2354172814290435E-2</v>
      </c>
      <c r="AS704" s="124">
        <f t="shared" si="136"/>
        <v>6.0393496428094842E-2</v>
      </c>
      <c r="AT704" s="124">
        <f t="shared" si="137"/>
        <v>0.14075149759136193</v>
      </c>
      <c r="AU704" s="124">
        <f t="shared" si="138"/>
        <v>1.1791991111180752E-2</v>
      </c>
      <c r="AV704" s="124">
        <f t="shared" si="139"/>
        <v>0.17732473440252666</v>
      </c>
      <c r="AW704" s="124">
        <f t="shared" si="140"/>
        <v>0.15498490171862642</v>
      </c>
      <c r="AX704" s="124">
        <f t="shared" si="141"/>
        <v>1</v>
      </c>
      <c r="AY704" s="124">
        <f>SUMPRODUCT(AN704:AW704,幕後結果_最佳化!$Z$1005:$AI$1005)</f>
        <v>-0.18054592778104808</v>
      </c>
      <c r="AZ704" s="124">
        <f>(SUMPRODUCT(AN704:AW704,MMULT(AN704:AW704,幕後結果!$AB$9:$AK$18)))*252</f>
        <v>8.7955150924413555E-2</v>
      </c>
      <c r="BA704" s="124">
        <f t="shared" si="142"/>
        <v>0.2965723367484121</v>
      </c>
      <c r="BB704" s="119">
        <f t="shared" si="143"/>
        <v>-0.75342808513729131</v>
      </c>
      <c r="BC704" s="56"/>
      <c r="BD704" s="56"/>
    </row>
    <row r="705" spans="1:56">
      <c r="A705" s="91">
        <v>704</v>
      </c>
      <c r="B705" s="120">
        <v>0.23531709145881607</v>
      </c>
      <c r="C705" s="120">
        <v>0.24719985587133819</v>
      </c>
      <c r="D705" s="120">
        <v>0.4245768058816537</v>
      </c>
      <c r="E705" s="120">
        <v>0.16829033968284235</v>
      </c>
      <c r="F705" s="120">
        <v>0.90378266962899478</v>
      </c>
      <c r="G705" s="120">
        <v>8.0658131190712634E-2</v>
      </c>
      <c r="H705" s="120">
        <v>0.29154045008783314</v>
      </c>
      <c r="I705" s="120">
        <v>0.63799349136457972</v>
      </c>
      <c r="J705" s="120">
        <v>0.44478817880785648</v>
      </c>
      <c r="K705" s="100">
        <v>0.77100228666554615</v>
      </c>
      <c r="L705" s="101"/>
      <c r="M705" s="102">
        <v>704</v>
      </c>
      <c r="N705" s="123">
        <v>-0.72144757773403445</v>
      </c>
      <c r="O705" s="123">
        <v>-0.68332783101450745</v>
      </c>
      <c r="P705" s="123">
        <v>-0.19019846775164068</v>
      </c>
      <c r="Q705" s="123">
        <v>-0.96094329665846945</v>
      </c>
      <c r="R705" s="123">
        <v>1.3034104793511132</v>
      </c>
      <c r="S705" s="123">
        <v>-1.4006583525812586</v>
      </c>
      <c r="T705" s="123">
        <v>-0.54889005980957151</v>
      </c>
      <c r="U705" s="120">
        <v>0.35310060775937341</v>
      </c>
      <c r="V705" s="120">
        <v>-0.13884028729703418</v>
      </c>
      <c r="W705" s="94">
        <v>0.74215170346989068</v>
      </c>
      <c r="X705" s="56"/>
      <c r="Y705" s="95">
        <v>704</v>
      </c>
      <c r="Z705" s="120">
        <f>(幕後結果!$AB$2+幕後結果!$AB$4*幕後結果_最佳化!$N1706)*12/3</f>
        <v>-0.94400385140569865</v>
      </c>
      <c r="AA705" s="120">
        <f>(幕後結果!$AC$2+幕後結果!$AC$4*幕後結果_最佳化!$O1706)*12/3</f>
        <v>0.24021705354611966</v>
      </c>
      <c r="AB705" s="120">
        <f>(幕後結果!$AD$2+幕後結果!$AD$4*幕後結果_最佳化!$P1706)*12/3</f>
        <v>-2.0669099661780685</v>
      </c>
      <c r="AC705" s="120">
        <f>(幕後結果!$AE$2+幕後結果!$AE$4*幕後結果_最佳化!$Q1706)*12/3</f>
        <v>-0.58163401326435638</v>
      </c>
      <c r="AD705" s="120">
        <f>(幕後結果!$AF$2+幕後結果!$AF$4*幕後結果_最佳化!$R1706)*12/3</f>
        <v>-3.2370226027779392E-2</v>
      </c>
      <c r="AE705" s="120">
        <f>(幕後結果!$AG$2+幕後結果!$AG$4*幕後結果_最佳化!$S1706)*12/3</f>
        <v>-2.3521110624541208</v>
      </c>
      <c r="AF705" s="120">
        <f>(幕後結果!$AH$2+幕後結果!$AH$4*幕後結果_最佳化!$T1706)*12/3</f>
        <v>-0.83192292441225424</v>
      </c>
      <c r="AG705" s="120">
        <f>(幕後結果!$AI$2+幕後結果!$AI$4*幕後結果_最佳化!$U1706)*12/3</f>
        <v>-0.22123894452559245</v>
      </c>
      <c r="AH705" s="120">
        <f>(幕後結果!$AJ$2+幕後結果!$AJ$4*幕後結果_最佳化!$V1706)*12/3</f>
        <v>-2.1019077710814318</v>
      </c>
      <c r="AI705" s="96">
        <f>(幕後結果!$AK$2+幕後結果!$AK$4*幕後結果_最佳化!$W1706)*12/3</f>
        <v>1.075079172380734</v>
      </c>
      <c r="AJ705" s="56"/>
      <c r="AK705" s="56"/>
      <c r="AL705" s="56"/>
      <c r="AM705" s="104">
        <v>704</v>
      </c>
      <c r="AN705" s="124">
        <f t="shared" si="131"/>
        <v>3.1464039254848655E-2</v>
      </c>
      <c r="AO705" s="124">
        <f t="shared" si="132"/>
        <v>9.6437656459663165E-2</v>
      </c>
      <c r="AP705" s="124">
        <f t="shared" si="133"/>
        <v>0.13756113641131684</v>
      </c>
      <c r="AQ705" s="124">
        <f t="shared" si="134"/>
        <v>0.12969203584794892</v>
      </c>
      <c r="AR705" s="124">
        <f t="shared" si="135"/>
        <v>1.8577696459298153E-2</v>
      </c>
      <c r="AS705" s="124">
        <f t="shared" si="136"/>
        <v>0.16210993606504914</v>
      </c>
      <c r="AT705" s="124">
        <f t="shared" si="137"/>
        <v>0.10369043315103056</v>
      </c>
      <c r="AU705" s="124">
        <f t="shared" si="138"/>
        <v>0.14120182578629056</v>
      </c>
      <c r="AV705" s="124">
        <f t="shared" si="139"/>
        <v>0.14044068261138254</v>
      </c>
      <c r="AW705" s="124">
        <f t="shared" si="140"/>
        <v>3.882455795317135E-2</v>
      </c>
      <c r="AX705" s="124">
        <f t="shared" si="141"/>
        <v>0.99999999999999989</v>
      </c>
      <c r="AY705" s="124">
        <f>SUMPRODUCT(AN705:AW705,幕後結果_最佳化!$Z$1005:$AI$1005)</f>
        <v>-0.28788472288320283</v>
      </c>
      <c r="AZ705" s="124">
        <f>(SUMPRODUCT(AN705:AW705,MMULT(AN705:AW705,幕後結果!$AB$9:$AK$18)))*252</f>
        <v>7.4898354414444243E-2</v>
      </c>
      <c r="BA705" s="124">
        <f t="shared" si="142"/>
        <v>0.27367563723218813</v>
      </c>
      <c r="BB705" s="119">
        <f t="shared" si="143"/>
        <v>-1.2086743497835102</v>
      </c>
      <c r="BC705" s="56"/>
      <c r="BD705" s="56"/>
    </row>
    <row r="706" spans="1:56">
      <c r="A706" s="91">
        <v>705</v>
      </c>
      <c r="B706" s="120">
        <v>0.42069355616851012</v>
      </c>
      <c r="C706" s="120">
        <v>0.97475858978596208</v>
      </c>
      <c r="D706" s="120">
        <v>0.78817794533657204</v>
      </c>
      <c r="E706" s="120">
        <v>0.7570011776514598</v>
      </c>
      <c r="F706" s="120">
        <v>0.17401058154529214</v>
      </c>
      <c r="G706" s="120">
        <v>0.46052897829906048</v>
      </c>
      <c r="H706" s="120">
        <v>0.99157797105519729</v>
      </c>
      <c r="I706" s="120">
        <v>0.7201115820787316</v>
      </c>
      <c r="J706" s="120">
        <v>0.17788514570427627</v>
      </c>
      <c r="K706" s="100">
        <v>2.0236782040645718E-2</v>
      </c>
      <c r="L706" s="101"/>
      <c r="M706" s="102">
        <v>705</v>
      </c>
      <c r="N706" s="123">
        <v>-0.20011951367909508</v>
      </c>
      <c r="O706" s="123">
        <v>1.9558500543427035</v>
      </c>
      <c r="P706" s="123">
        <v>0.80011510675748809</v>
      </c>
      <c r="Q706" s="123">
        <v>0.69668867980129057</v>
      </c>
      <c r="R706" s="123">
        <v>-0.93843450002916728</v>
      </c>
      <c r="S706" s="123">
        <v>-9.9101153045840232E-2</v>
      </c>
      <c r="T706" s="123">
        <v>2.390094069137727</v>
      </c>
      <c r="U706" s="120">
        <v>0.58317301387202725</v>
      </c>
      <c r="V706" s="120">
        <v>-0.92345471105776611</v>
      </c>
      <c r="W706" s="94">
        <v>-2.0488829281306193</v>
      </c>
      <c r="X706" s="56"/>
      <c r="Y706" s="95">
        <v>705</v>
      </c>
      <c r="Z706" s="120">
        <f>(幕後結果!$AB$2+幕後結果!$AB$4*幕後結果_最佳化!$N1707)*12/3</f>
        <v>-0.29674878657012305</v>
      </c>
      <c r="AA706" s="120">
        <f>(幕後結果!$AC$2+幕後結果!$AC$4*幕後結果_最佳化!$O1707)*12/3</f>
        <v>3.3093670744023438</v>
      </c>
      <c r="AB706" s="120">
        <f>(幕後結果!$AD$2+幕後結果!$AD$4*幕後結果_最佳化!$P1707)*12/3</f>
        <v>0.62611948284847907</v>
      </c>
      <c r="AC706" s="120">
        <f>(幕後結果!$AE$2+幕後結果!$AE$4*幕後結果_最佳化!$Q1707)*12/3</f>
        <v>0.97114417991327995</v>
      </c>
      <c r="AD706" s="120">
        <f>(幕後結果!$AF$2+幕後結果!$AF$4*幕後結果_最佳化!$R1707)*12/3</f>
        <v>-0.72050210960156791</v>
      </c>
      <c r="AE706" s="120">
        <f>(幕後結果!$AG$2+幕後結果!$AG$4*幕後結果_最佳化!$S1707)*12/3</f>
        <v>-0.86015456568016602</v>
      </c>
      <c r="AF706" s="120">
        <f>(幕後結果!$AH$2+幕後結果!$AH$4*幕後結果_最佳化!$T1707)*12/3</f>
        <v>2.9659923045943906</v>
      </c>
      <c r="AG706" s="120">
        <f>(幕後結果!$AI$2+幕後結果!$AI$4*幕後結果_最佳化!$U1707)*12/3</f>
        <v>-8.4744435260961024E-2</v>
      </c>
      <c r="AH706" s="120">
        <f>(幕後結果!$AJ$2+幕後結果!$AJ$4*幕後結果_最佳化!$V1707)*12/3</f>
        <v>-3.1242981261189029</v>
      </c>
      <c r="AI706" s="96">
        <f>(幕後結果!$AK$2+幕後結果!$AK$4*幕後結果_最佳化!$W1707)*12/3</f>
        <v>0.30076528286082432</v>
      </c>
      <c r="AJ706" s="56"/>
      <c r="AK706" s="56"/>
      <c r="AL706" s="56"/>
      <c r="AM706" s="104">
        <v>705</v>
      </c>
      <c r="AN706" s="124">
        <f t="shared" si="131"/>
        <v>6.3229678346076304E-2</v>
      </c>
      <c r="AO706" s="124">
        <f t="shared" si="132"/>
        <v>0.15139027299021646</v>
      </c>
      <c r="AP706" s="124">
        <f t="shared" si="133"/>
        <v>0.16974009592634756</v>
      </c>
      <c r="AQ706" s="124">
        <f t="shared" si="134"/>
        <v>9.7731633662822004E-2</v>
      </c>
      <c r="AR706" s="124">
        <f t="shared" si="135"/>
        <v>9.1833867693891194E-2</v>
      </c>
      <c r="AS706" s="124">
        <f t="shared" si="136"/>
        <v>3.2561325384530694E-2</v>
      </c>
      <c r="AT706" s="124">
        <f t="shared" si="137"/>
        <v>0.15632050154052327</v>
      </c>
      <c r="AU706" s="124">
        <f t="shared" si="138"/>
        <v>6.6688994873926447E-2</v>
      </c>
      <c r="AV706" s="124">
        <f t="shared" si="139"/>
        <v>0.16926514192595321</v>
      </c>
      <c r="AW706" s="124">
        <f t="shared" si="140"/>
        <v>1.2384876557127653E-3</v>
      </c>
      <c r="AX706" s="124">
        <f t="shared" si="141"/>
        <v>0.99999999999999989</v>
      </c>
      <c r="AY706" s="124">
        <f>SUMPRODUCT(AN706:AW706,幕後結果_最佳化!$Z$1005:$AI$1005)</f>
        <v>-0.20485135893523049</v>
      </c>
      <c r="AZ706" s="124">
        <f>(SUMPRODUCT(AN706:AW706,MMULT(AN706:AW706,幕後結果!$AB$9:$AK$18)))*252</f>
        <v>9.2271123983246175E-2</v>
      </c>
      <c r="BA706" s="124">
        <f t="shared" si="142"/>
        <v>0.30376162361833364</v>
      </c>
      <c r="BB706" s="119">
        <f t="shared" si="143"/>
        <v>-0.81561112290643334</v>
      </c>
      <c r="BC706" s="56"/>
      <c r="BD706" s="56"/>
    </row>
    <row r="707" spans="1:56">
      <c r="A707" s="91">
        <v>706</v>
      </c>
      <c r="B707" s="120">
        <v>0.3486846714715901</v>
      </c>
      <c r="C707" s="120">
        <v>0.80454464931147052</v>
      </c>
      <c r="D707" s="120">
        <v>0.78998090594242076</v>
      </c>
      <c r="E707" s="120">
        <v>0.78486097329322702</v>
      </c>
      <c r="F707" s="120">
        <v>0.70621581240862796</v>
      </c>
      <c r="G707" s="120">
        <v>0.72267124935309868</v>
      </c>
      <c r="H707" s="120">
        <v>0.37492393370688082</v>
      </c>
      <c r="I707" s="120">
        <v>0.76511832282588332</v>
      </c>
      <c r="J707" s="120">
        <v>0.23995874756950064</v>
      </c>
      <c r="K707" s="100">
        <v>0.40179618608128886</v>
      </c>
      <c r="L707" s="101"/>
      <c r="M707" s="102">
        <v>706</v>
      </c>
      <c r="N707" s="123">
        <v>-0.38887401811362221</v>
      </c>
      <c r="O707" s="123">
        <v>0.85796697173267145</v>
      </c>
      <c r="P707" s="123">
        <v>0.80635499628054874</v>
      </c>
      <c r="Q707" s="123">
        <v>0.78871593304628318</v>
      </c>
      <c r="R707" s="123">
        <v>0.54236312799081599</v>
      </c>
      <c r="S707" s="123">
        <v>0.59079542420056497</v>
      </c>
      <c r="T707" s="123">
        <v>-0.31883996965843481</v>
      </c>
      <c r="U707" s="120">
        <v>0.72286414396276999</v>
      </c>
      <c r="V707" s="120">
        <v>-0.70643526763683906</v>
      </c>
      <c r="W707" s="94">
        <v>-0.24870061619063724</v>
      </c>
      <c r="X707" s="56"/>
      <c r="Y707" s="95">
        <v>706</v>
      </c>
      <c r="Z707" s="120">
        <f>(幕後結果!$AB$2+幕後結果!$AB$4*幕後結果_最佳化!$N1708)*12/3</f>
        <v>-0.5310970164649591</v>
      </c>
      <c r="AA707" s="120">
        <f>(幕後結果!$AC$2+幕後結果!$AC$4*幕後結果_最佳化!$O1708)*12/3</f>
        <v>2.0511462570495524</v>
      </c>
      <c r="AB707" s="120">
        <f>(幕後結果!$AD$2+幕後結果!$AD$4*幕後結果_最佳化!$P1708)*12/3</f>
        <v>-2.6212916921036666E-2</v>
      </c>
      <c r="AC707" s="120">
        <f>(幕後結果!$AE$2+幕後結果!$AE$4*幕後結果_最佳化!$Q1708)*12/3</f>
        <v>1.0020783943416629</v>
      </c>
      <c r="AD707" s="120">
        <f>(幕後結果!$AF$2+幕後結果!$AF$4*幕後結果_最佳化!$R1708)*12/3</f>
        <v>5.2223166795679232E-2</v>
      </c>
      <c r="AE707" s="120">
        <f>(幕後結果!$AG$2+幕後結果!$AG$4*幕後結果_最佳化!$S1708)*12/3</f>
        <v>-7.2528443516148622E-2</v>
      </c>
      <c r="AF707" s="120">
        <f>(幕後結果!$AH$2+幕後結果!$AH$4*幕後結果_最佳化!$T1708)*12/3</f>
        <v>0.69958681435866821</v>
      </c>
      <c r="AG707" s="120">
        <f>(幕後結果!$AI$2+幕後結果!$AI$4*幕後結果_最佳化!$U1708)*12/3</f>
        <v>0.21938349221960884</v>
      </c>
      <c r="AH707" s="120">
        <f>(幕後結果!$AJ$2+幕後結果!$AJ$4*幕後結果_最佳化!$V1708)*12/3</f>
        <v>-2.1754372772585038</v>
      </c>
      <c r="AI707" s="96">
        <f>(幕後結果!$AK$2+幕後結果!$AK$4*幕後結果_最佳化!$W1708)*12/3</f>
        <v>0.99229534707476919</v>
      </c>
      <c r="AJ707" s="56"/>
      <c r="AK707" s="56"/>
      <c r="AL707" s="56"/>
      <c r="AM707" s="104">
        <v>706</v>
      </c>
      <c r="AN707" s="124">
        <f t="shared" si="131"/>
        <v>5.87579981213492E-2</v>
      </c>
      <c r="AO707" s="124">
        <f t="shared" si="132"/>
        <v>0.18487636355758458</v>
      </c>
      <c r="AP707" s="124">
        <f t="shared" si="133"/>
        <v>1.2228525253846273E-2</v>
      </c>
      <c r="AQ707" s="124">
        <f t="shared" si="134"/>
        <v>0.15455367497228503</v>
      </c>
      <c r="AR707" s="124">
        <f t="shared" si="135"/>
        <v>0.16359447620363357</v>
      </c>
      <c r="AS707" s="124">
        <f t="shared" si="136"/>
        <v>1.5390396575752625E-2</v>
      </c>
      <c r="AT707" s="124">
        <f t="shared" si="137"/>
        <v>0.10319018297352198</v>
      </c>
      <c r="AU707" s="124">
        <f t="shared" si="138"/>
        <v>0.15550520382477612</v>
      </c>
      <c r="AV707" s="124">
        <f t="shared" si="139"/>
        <v>0.10593952600435022</v>
      </c>
      <c r="AW707" s="124">
        <f t="shared" si="140"/>
        <v>4.5963652512900424E-2</v>
      </c>
      <c r="AX707" s="124">
        <f t="shared" si="141"/>
        <v>1</v>
      </c>
      <c r="AY707" s="124">
        <f>SUMPRODUCT(AN707:AW707,幕後結果_最佳化!$Z$1005:$AI$1005)</f>
        <v>6.5370910099120688E-2</v>
      </c>
      <c r="AZ707" s="124">
        <f>(SUMPRODUCT(AN707:AW707,MMULT(AN707:AW707,幕後結果!$AB$9:$AK$18)))*252</f>
        <v>5.2048170315146407E-2</v>
      </c>
      <c r="BA707" s="124">
        <f t="shared" si="142"/>
        <v>0.22814068097370624</v>
      </c>
      <c r="BB707" s="119">
        <f t="shared" si="143"/>
        <v>9.8495849154191462E-2</v>
      </c>
      <c r="BC707" s="56"/>
      <c r="BD707" s="56"/>
    </row>
    <row r="708" spans="1:56">
      <c r="A708" s="91">
        <v>707</v>
      </c>
      <c r="B708" s="120">
        <v>0.12114020736416231</v>
      </c>
      <c r="C708" s="120">
        <v>4.2088452181776814E-2</v>
      </c>
      <c r="D708" s="120">
        <v>2.1561404827660891E-2</v>
      </c>
      <c r="E708" s="120">
        <v>0.21665106704449144</v>
      </c>
      <c r="F708" s="120">
        <v>0.88009340374758183</v>
      </c>
      <c r="G708" s="120">
        <v>9.5101412094932725E-2</v>
      </c>
      <c r="H708" s="120">
        <v>0.57573034608170737</v>
      </c>
      <c r="I708" s="120">
        <v>0.64396435620231118</v>
      </c>
      <c r="J708" s="120">
        <v>0.40289459726388377</v>
      </c>
      <c r="K708" s="100">
        <v>0.6180432320864846</v>
      </c>
      <c r="L708" s="101"/>
      <c r="M708" s="102">
        <v>707</v>
      </c>
      <c r="N708" s="123">
        <v>-1.1693058805870411</v>
      </c>
      <c r="O708" s="123">
        <v>-1.7269485480171989</v>
      </c>
      <c r="P708" s="123">
        <v>-2.0225185455242656</v>
      </c>
      <c r="Q708" s="123">
        <v>-0.78355352668475708</v>
      </c>
      <c r="R708" s="123">
        <v>1.1754538444378086</v>
      </c>
      <c r="S708" s="123">
        <v>-1.3099793418898844</v>
      </c>
      <c r="T708" s="123">
        <v>0.19098249481821342</v>
      </c>
      <c r="U708" s="120">
        <v>0.36907571785116644</v>
      </c>
      <c r="V708" s="120">
        <v>-0.24586182703968917</v>
      </c>
      <c r="W708" s="94">
        <v>0.30034562387267744</v>
      </c>
      <c r="X708" s="56"/>
      <c r="Y708" s="95">
        <v>707</v>
      </c>
      <c r="Z708" s="120">
        <f>(幕後結果!$AB$2+幕後結果!$AB$4*幕後結果_最佳化!$N1709)*12/3</f>
        <v>-1.5000425050618447</v>
      </c>
      <c r="AA708" s="120">
        <f>(幕後結果!$AC$2+幕後結果!$AC$4*幕後結果_最佳化!$O1709)*12/3</f>
        <v>-1.1327182901239141</v>
      </c>
      <c r="AB708" s="120">
        <f>(幕後結果!$AD$2+幕後結果!$AD$4*幕後結果_最佳化!$P1709)*12/3</f>
        <v>-4.9010615879091493</v>
      </c>
      <c r="AC708" s="120">
        <f>(幕後結果!$AE$2+幕後結果!$AE$4*幕後結果_最佳化!$Q1709)*12/3</f>
        <v>-0.49929541856808407</v>
      </c>
      <c r="AD708" s="120">
        <f>(幕後結果!$AF$2+幕後結果!$AF$4*幕後結果_最佳化!$R1709)*12/3</f>
        <v>-0.23421909743360883</v>
      </c>
      <c r="AE708" s="120">
        <f>(幕後結果!$AG$2+幕後結果!$AG$4*幕後結果_最佳化!$S1709)*12/3</f>
        <v>-2.9175922100614859</v>
      </c>
      <c r="AF708" s="120">
        <f>(幕後結果!$AH$2+幕後結果!$AH$4*幕後結果_最佳化!$T1709)*12/3</f>
        <v>-0.62812498202779121</v>
      </c>
      <c r="AG708" s="120">
        <f>(幕後結果!$AI$2+幕後結果!$AI$4*幕後結果_最佳化!$U1709)*12/3</f>
        <v>-0.29775773565868258</v>
      </c>
      <c r="AH708" s="120">
        <f>(幕後結果!$AJ$2+幕後結果!$AJ$4*幕後結果_最佳化!$V1709)*12/3</f>
        <v>-2.8106842081729186</v>
      </c>
      <c r="AI708" s="96">
        <f>(幕後結果!$AK$2+幕後結果!$AK$4*幕後結果_最佳化!$W1709)*12/3</f>
        <v>0.60721100020276364</v>
      </c>
      <c r="AJ708" s="56"/>
      <c r="AK708" s="56"/>
      <c r="AL708" s="56"/>
      <c r="AM708" s="104">
        <v>707</v>
      </c>
      <c r="AN708" s="124">
        <f t="shared" ref="AN708:AN771" si="144">B1709/SUM($B1709:$K1709)</f>
        <v>7.7201340533685242E-2</v>
      </c>
      <c r="AO708" s="124">
        <f t="shared" ref="AO708:AO771" si="145">C1709/SUM($B1709:$K1709)</f>
        <v>4.9224021734429219E-2</v>
      </c>
      <c r="AP708" s="124">
        <f t="shared" ref="AP708:AP771" si="146">D1709/SUM($B1709:$K1709)</f>
        <v>0.11779469132604034</v>
      </c>
      <c r="AQ708" s="124">
        <f t="shared" ref="AQ708:AQ771" si="147">E1709/SUM($B1709:$K1709)</f>
        <v>0.16096043963990084</v>
      </c>
      <c r="AR708" s="124">
        <f t="shared" ref="AR708:AR771" si="148">F1709/SUM($B1709:$K1709)</f>
        <v>6.1023366881301257E-2</v>
      </c>
      <c r="AS708" s="124">
        <f t="shared" ref="AS708:AS771" si="149">G1709/SUM($B1709:$K1709)</f>
        <v>7.8493911535144373E-2</v>
      </c>
      <c r="AT708" s="124">
        <f t="shared" ref="AT708:AT771" si="150">H1709/SUM($B1709:$K1709)</f>
        <v>0.13853360636088657</v>
      </c>
      <c r="AU708" s="124">
        <f t="shared" ref="AU708:AU771" si="151">I1709/SUM($B1709:$K1709)</f>
        <v>3.4863540120396455E-2</v>
      </c>
      <c r="AV708" s="124">
        <f t="shared" ref="AV708:AV771" si="152">J1709/SUM($B1709:$K1709)</f>
        <v>0.1922949932150628</v>
      </c>
      <c r="AW708" s="124">
        <f t="shared" ref="AW708:AW771" si="153">K1709/SUM($B1709:$K1709)</f>
        <v>8.9610088653152814E-2</v>
      </c>
      <c r="AX708" s="124">
        <f t="shared" ref="AX708:AX771" si="154">SUM(AN708:AW708)</f>
        <v>1</v>
      </c>
      <c r="AY708" s="124">
        <f>SUMPRODUCT(AN708:AW708,幕後結果_最佳化!$Z$1005:$AI$1005)</f>
        <v>-0.28015183767115565</v>
      </c>
      <c r="AZ708" s="124">
        <f>(SUMPRODUCT(AN708:AW708,MMULT(AN708:AW708,幕後結果!$AB$9:$AK$18)))*252</f>
        <v>7.9700565730215611E-2</v>
      </c>
      <c r="BA708" s="124">
        <f t="shared" ref="BA708:BA771" si="155">AZ708^0.5</f>
        <v>0.28231288622770234</v>
      </c>
      <c r="BB708" s="119">
        <f t="shared" ref="BB708:BB771" si="156">(AY708-$BC$2)/$BA708</f>
        <v>-1.1443042575484665</v>
      </c>
      <c r="BC708" s="56"/>
      <c r="BD708" s="56"/>
    </row>
    <row r="709" spans="1:56">
      <c r="A709" s="91">
        <v>708</v>
      </c>
      <c r="B709" s="120">
        <v>1.9137499216454135E-2</v>
      </c>
      <c r="C709" s="120">
        <v>0.20094998845332945</v>
      </c>
      <c r="D709" s="120">
        <v>0.83353794263297831</v>
      </c>
      <c r="E709" s="120">
        <v>0.97770033755696817</v>
      </c>
      <c r="F709" s="120">
        <v>0.86208664828138049</v>
      </c>
      <c r="G709" s="120">
        <v>0.11397030080424142</v>
      </c>
      <c r="H709" s="120">
        <v>0.52005941513922904</v>
      </c>
      <c r="I709" s="120">
        <v>1.2696158758265685E-2</v>
      </c>
      <c r="J709" s="120">
        <v>0.29267137207678418</v>
      </c>
      <c r="K709" s="100">
        <v>0.83937113567207611</v>
      </c>
      <c r="L709" s="101"/>
      <c r="M709" s="102">
        <v>708</v>
      </c>
      <c r="N709" s="123">
        <v>-2.0718975294009101</v>
      </c>
      <c r="O709" s="123">
        <v>-0.83823278585543071</v>
      </c>
      <c r="P709" s="123">
        <v>0.96824081623277336</v>
      </c>
      <c r="Q709" s="123">
        <v>2.008413920263513</v>
      </c>
      <c r="R709" s="123">
        <v>1.0897422405738055</v>
      </c>
      <c r="S709" s="123">
        <v>-1.2056807722797627</v>
      </c>
      <c r="T709" s="123">
        <v>5.0302703118693851E-2</v>
      </c>
      <c r="U709" s="120">
        <v>-2.2353814402721421</v>
      </c>
      <c r="V709" s="120">
        <v>-0.54559735319328062</v>
      </c>
      <c r="W709" s="94">
        <v>0.99187659294134356</v>
      </c>
      <c r="X709" s="56"/>
      <c r="Y709" s="95">
        <v>708</v>
      </c>
      <c r="Z709" s="120">
        <f>(幕後結果!$AB$2+幕後結果!$AB$4*幕後結果_最佳化!$N1710)*12/3</f>
        <v>-2.6206555248733086</v>
      </c>
      <c r="AA709" s="120">
        <f>(幕後結果!$AC$2+幕後結果!$AC$4*幕後結果_最佳化!$O1710)*12/3</f>
        <v>-0.80972739641831148</v>
      </c>
      <c r="AB709" s="120">
        <f>(幕後結果!$AD$2+幕後結果!$AD$4*幕後結果_最佳化!$P1710)*12/3</f>
        <v>-2.3842253540015386</v>
      </c>
      <c r="AC709" s="120">
        <f>(幕後結果!$AE$2+幕後結果!$AE$4*幕後結果_最佳化!$Q1710)*12/3</f>
        <v>1.5650900537365782</v>
      </c>
      <c r="AD709" s="120">
        <f>(幕後結果!$AF$2+幕後結果!$AF$4*幕後結果_最佳化!$R1710)*12/3</f>
        <v>0.25747127390912067</v>
      </c>
      <c r="AE709" s="120">
        <f>(幕後結果!$AG$2+幕後結果!$AG$4*幕後結果_最佳化!$S1710)*12/3</f>
        <v>-2.7685412710423978</v>
      </c>
      <c r="AF709" s="120">
        <f>(幕後結果!$AH$2+幕後結果!$AH$4*幕後結果_最佳化!$T1710)*12/3</f>
        <v>0.22701635278920332</v>
      </c>
      <c r="AG709" s="120">
        <f>(幕後結果!$AI$2+幕後結果!$AI$4*幕後結果_最佳化!$U1710)*12/3</f>
        <v>-0.92394069610896545</v>
      </c>
      <c r="AH709" s="120">
        <f>(幕後結果!$AJ$2+幕後結果!$AJ$4*幕後結果_最佳化!$V1710)*12/3</f>
        <v>-2.890656617724519</v>
      </c>
      <c r="AI709" s="96">
        <f>(幕後結果!$AK$2+幕後結果!$AK$4*幕後結果_最佳化!$W1710)*12/3</f>
        <v>0.73871602876862619</v>
      </c>
      <c r="AJ709" s="56"/>
      <c r="AK709" s="56"/>
      <c r="AL709" s="56"/>
      <c r="AM709" s="104">
        <v>708</v>
      </c>
      <c r="AN709" s="124">
        <f t="shared" si="144"/>
        <v>0.23309542102185793</v>
      </c>
      <c r="AO709" s="124">
        <f t="shared" si="145"/>
        <v>1.5568941346374973E-2</v>
      </c>
      <c r="AP709" s="124">
        <f t="shared" si="146"/>
        <v>3.9352008419986234E-2</v>
      </c>
      <c r="AQ709" s="124">
        <f t="shared" si="147"/>
        <v>0.1617618555287339</v>
      </c>
      <c r="AR709" s="124">
        <f t="shared" si="148"/>
        <v>0.10958779646207899</v>
      </c>
      <c r="AS709" s="124">
        <f t="shared" si="149"/>
        <v>0.15141881756833683</v>
      </c>
      <c r="AT709" s="124">
        <f t="shared" si="150"/>
        <v>5.0027378782422326E-2</v>
      </c>
      <c r="AU709" s="124">
        <f t="shared" si="151"/>
        <v>0.14253628438415242</v>
      </c>
      <c r="AV709" s="124">
        <f t="shared" si="152"/>
        <v>7.7398150275737487E-2</v>
      </c>
      <c r="AW709" s="124">
        <f t="shared" si="153"/>
        <v>1.9253346210318746E-2</v>
      </c>
      <c r="AX709" s="124">
        <f t="shared" si="154"/>
        <v>0.99999999999999989</v>
      </c>
      <c r="AY709" s="124">
        <f>SUMPRODUCT(AN709:AW709,幕後結果_最佳化!$Z$1005:$AI$1005)</f>
        <v>-0.28851617656798384</v>
      </c>
      <c r="AZ709" s="124">
        <f>(SUMPRODUCT(AN709:AW709,MMULT(AN709:AW709,幕後結果!$AB$9:$AK$18)))*252</f>
        <v>6.6376571487952576E-2</v>
      </c>
      <c r="BA709" s="124">
        <f t="shared" si="155"/>
        <v>0.2576365103939125</v>
      </c>
      <c r="BB709" s="119">
        <f t="shared" si="156"/>
        <v>-1.2863711593565141</v>
      </c>
      <c r="BC709" s="56"/>
      <c r="BD709" s="56"/>
    </row>
    <row r="710" spans="1:56">
      <c r="A710" s="91">
        <v>709</v>
      </c>
      <c r="B710" s="120">
        <v>0.19457419591159453</v>
      </c>
      <c r="C710" s="120">
        <v>0.83716511730992327</v>
      </c>
      <c r="D710" s="120">
        <v>0.16099011266932717</v>
      </c>
      <c r="E710" s="120">
        <v>0.37734466162515545</v>
      </c>
      <c r="F710" s="120">
        <v>0.3949517704864296</v>
      </c>
      <c r="G710" s="120">
        <v>0.6580634443898834</v>
      </c>
      <c r="H710" s="120">
        <v>0.9994074725927371</v>
      </c>
      <c r="I710" s="120">
        <v>0.33778266520110933</v>
      </c>
      <c r="J710" s="120">
        <v>0.7978791016914164</v>
      </c>
      <c r="K710" s="100">
        <v>0.55497990891806093</v>
      </c>
      <c r="L710" s="101"/>
      <c r="M710" s="102">
        <v>709</v>
      </c>
      <c r="N710" s="123">
        <v>-0.86116278804006552</v>
      </c>
      <c r="O710" s="123">
        <v>0.98287337070207637</v>
      </c>
      <c r="P710" s="123">
        <v>-0.99039676642401542</v>
      </c>
      <c r="Q710" s="123">
        <v>-0.31246215095588803</v>
      </c>
      <c r="R710" s="123">
        <v>-0.26643587263508939</v>
      </c>
      <c r="S710" s="123">
        <v>0.40718364715710836</v>
      </c>
      <c r="T710" s="123">
        <v>3.2424530274750163</v>
      </c>
      <c r="U710" s="120">
        <v>-0.41852223879375627</v>
      </c>
      <c r="V710" s="120">
        <v>0.83406954327899552</v>
      </c>
      <c r="W710" s="94">
        <v>0.1382533633027091</v>
      </c>
      <c r="X710" s="56"/>
      <c r="Y710" s="95">
        <v>709</v>
      </c>
      <c r="Z710" s="120">
        <f>(幕後結果!$AB$2+幕後結果!$AB$4*幕後結果_最佳化!$N1711)*12/3</f>
        <v>-1.1174673262122579</v>
      </c>
      <c r="AA710" s="120">
        <f>(幕後結果!$AC$2+幕後結果!$AC$4*幕後結果_最佳化!$O1711)*12/3</f>
        <v>1.8688964507993038</v>
      </c>
      <c r="AB710" s="120">
        <f>(幕後結果!$AD$2+幕後結果!$AD$4*幕後結果_最佳化!$P1711)*12/3</f>
        <v>-2.3663491590737169</v>
      </c>
      <c r="AC710" s="120">
        <f>(幕後結果!$AE$2+幕後結果!$AE$4*幕後結果_最佳化!$Q1711)*12/3</f>
        <v>-4.6355404840956682E-2</v>
      </c>
      <c r="AD710" s="120">
        <f>(幕後結果!$AF$2+幕後結果!$AF$4*幕後結果_最佳化!$R1711)*12/3</f>
        <v>-0.67999258428281584</v>
      </c>
      <c r="AE710" s="120">
        <f>(幕後結果!$AG$2+幕後結果!$AG$4*幕後結果_最佳化!$S1711)*12/3</f>
        <v>-0.81536588957882083</v>
      </c>
      <c r="AF710" s="120">
        <f>(幕後結果!$AH$2+幕後結果!$AH$4*幕後結果_最佳化!$T1711)*12/3</f>
        <v>3.0449213952925098</v>
      </c>
      <c r="AG710" s="120">
        <f>(幕後結果!$AI$2+幕後結果!$AI$4*幕後結果_最佳化!$U1711)*12/3</f>
        <v>-0.55408170649520561</v>
      </c>
      <c r="AH710" s="120">
        <f>(幕後結果!$AJ$2+幕後結果!$AJ$4*幕後結果_最佳化!$V1711)*12/3</f>
        <v>-1.2474974445362503</v>
      </c>
      <c r="AI710" s="96">
        <f>(幕後結果!$AK$2+幕後結果!$AK$4*幕後結果_最佳化!$W1711)*12/3</f>
        <v>0.86261490286469211</v>
      </c>
      <c r="AJ710" s="56"/>
      <c r="AK710" s="56"/>
      <c r="AL710" s="56"/>
      <c r="AM710" s="104">
        <v>709</v>
      </c>
      <c r="AN710" s="124">
        <f t="shared" si="144"/>
        <v>9.6015644382695331E-2</v>
      </c>
      <c r="AO710" s="124">
        <f t="shared" si="145"/>
        <v>0.17310658253584488</v>
      </c>
      <c r="AP710" s="124">
        <f t="shared" si="146"/>
        <v>0.10595594128663771</v>
      </c>
      <c r="AQ710" s="124">
        <f t="shared" si="147"/>
        <v>1.3856748370156036E-2</v>
      </c>
      <c r="AR710" s="124">
        <f t="shared" si="148"/>
        <v>8.6534462056810299E-3</v>
      </c>
      <c r="AS710" s="124">
        <f t="shared" si="149"/>
        <v>8.7544928558022303E-2</v>
      </c>
      <c r="AT710" s="124">
        <f t="shared" si="150"/>
        <v>0.17286448021814257</v>
      </c>
      <c r="AU710" s="124">
        <f t="shared" si="151"/>
        <v>0.12358286880602549</v>
      </c>
      <c r="AV710" s="124">
        <f t="shared" si="152"/>
        <v>0.19800580559433745</v>
      </c>
      <c r="AW710" s="124">
        <f t="shared" si="153"/>
        <v>2.0413554042457135E-2</v>
      </c>
      <c r="AX710" s="124">
        <f t="shared" si="154"/>
        <v>1</v>
      </c>
      <c r="AY710" s="124">
        <f>SUMPRODUCT(AN710:AW710,幕後結果_最佳化!$Z$1005:$AI$1005)</f>
        <v>-0.2156320674450409</v>
      </c>
      <c r="AZ710" s="124">
        <f>(SUMPRODUCT(AN710:AW710,MMULT(AN710:AW710,幕後結果!$AB$9:$AK$18)))*252</f>
        <v>9.162626305647173E-2</v>
      </c>
      <c r="BA710" s="124">
        <f t="shared" si="155"/>
        <v>0.30269830368945205</v>
      </c>
      <c r="BB710" s="119">
        <f t="shared" si="156"/>
        <v>-0.85409156342771353</v>
      </c>
      <c r="BC710" s="56"/>
      <c r="BD710" s="56"/>
    </row>
    <row r="711" spans="1:56">
      <c r="A711" s="91">
        <v>710</v>
      </c>
      <c r="B711" s="120">
        <v>0.54832514402622956</v>
      </c>
      <c r="C711" s="120">
        <v>0.97328037962158986</v>
      </c>
      <c r="D711" s="120">
        <v>0.99906766563146943</v>
      </c>
      <c r="E711" s="120">
        <v>0.85816179691133332</v>
      </c>
      <c r="F711" s="120">
        <v>0.29739826941719549</v>
      </c>
      <c r="G711" s="120">
        <v>0.17702985706181007</v>
      </c>
      <c r="H711" s="120">
        <v>0.59843753897121132</v>
      </c>
      <c r="I711" s="120">
        <v>0.93279356229380528</v>
      </c>
      <c r="J711" s="120">
        <v>0.79384186617724284</v>
      </c>
      <c r="K711" s="100">
        <v>0.37457707414148755</v>
      </c>
      <c r="L711" s="101"/>
      <c r="M711" s="102">
        <v>710</v>
      </c>
      <c r="N711" s="123">
        <v>0.12143093959234837</v>
      </c>
      <c r="O711" s="123">
        <v>1.93135439567464</v>
      </c>
      <c r="P711" s="123">
        <v>3.1109810997354566</v>
      </c>
      <c r="Q711" s="123">
        <v>1.0720971336492708</v>
      </c>
      <c r="R711" s="123">
        <v>-0.53189814977035454</v>
      </c>
      <c r="S711" s="123">
        <v>-0.92674352341201005</v>
      </c>
      <c r="T711" s="123">
        <v>0.24930492489816769</v>
      </c>
      <c r="U711" s="120">
        <v>1.4969246115437678</v>
      </c>
      <c r="V711" s="120">
        <v>0.81982431493922248</v>
      </c>
      <c r="W711" s="94">
        <v>-0.31975488723025913</v>
      </c>
      <c r="X711" s="56"/>
      <c r="Y711" s="95">
        <v>710</v>
      </c>
      <c r="Z711" s="120">
        <f>(幕後結果!$AB$2+幕後結果!$AB$4*幕後結果_最佳化!$N1712)*12/3</f>
        <v>0.10247230630813015</v>
      </c>
      <c r="AA711" s="120">
        <f>(幕後結果!$AC$2+幕後結果!$AC$4*幕後結果_最佳化!$O1712)*12/3</f>
        <v>3.4959762217673771</v>
      </c>
      <c r="AB711" s="120">
        <f>(幕後結果!$AD$2+幕後結果!$AD$4*幕後結果_最佳化!$P1712)*12/3</f>
        <v>3.3820382337706447</v>
      </c>
      <c r="AC711" s="120">
        <f>(幕後結果!$AE$2+幕後結果!$AE$4*幕後結果_最佳化!$Q1712)*12/3</f>
        <v>1.3255764708759972</v>
      </c>
      <c r="AD711" s="120">
        <f>(幕後結果!$AF$2+幕後結果!$AF$4*幕後結果_最佳化!$R1712)*12/3</f>
        <v>-0.37922303359680209</v>
      </c>
      <c r="AE711" s="120">
        <f>(幕後結果!$AG$2+幕後結果!$AG$4*幕後結果_最佳化!$S1712)*12/3</f>
        <v>-1.1562908077216481</v>
      </c>
      <c r="AF711" s="120">
        <f>(幕後結果!$AH$2+幕後結果!$AH$4*幕後結果_最佳化!$T1712)*12/3</f>
        <v>1.3882963120221927</v>
      </c>
      <c r="AG711" s="120">
        <f>(幕後結果!$AI$2+幕後結果!$AI$4*幕後結果_最佳化!$U1712)*12/3</f>
        <v>0.38563924138778449</v>
      </c>
      <c r="AH711" s="120">
        <f>(幕後結果!$AJ$2+幕後結果!$AJ$4*幕後結果_最佳化!$V1712)*12/3</f>
        <v>3.564614528118315E-2</v>
      </c>
      <c r="AI711" s="96">
        <f>(幕後結果!$AK$2+幕後結果!$AK$4*幕後結果_最佳化!$W1712)*12/3</f>
        <v>1.4517663243605339</v>
      </c>
      <c r="AJ711" s="56"/>
      <c r="AK711" s="56"/>
      <c r="AL711" s="56"/>
      <c r="AM711" s="104">
        <v>710</v>
      </c>
      <c r="AN711" s="124">
        <f t="shared" si="144"/>
        <v>6.2236248783480275E-2</v>
      </c>
      <c r="AO711" s="124">
        <f t="shared" si="145"/>
        <v>7.1789627773618803E-2</v>
      </c>
      <c r="AP711" s="124">
        <f t="shared" si="146"/>
        <v>6.3964321914260394E-2</v>
      </c>
      <c r="AQ711" s="124">
        <f t="shared" si="147"/>
        <v>6.5366962971604131E-2</v>
      </c>
      <c r="AR711" s="124">
        <f t="shared" si="148"/>
        <v>6.7525179029086771E-3</v>
      </c>
      <c r="AS711" s="124">
        <f t="shared" si="149"/>
        <v>0.13951826663671021</v>
      </c>
      <c r="AT711" s="124">
        <f t="shared" si="150"/>
        <v>5.6255164954007009E-2</v>
      </c>
      <c r="AU711" s="124">
        <f t="shared" si="151"/>
        <v>0.19387455113608049</v>
      </c>
      <c r="AV711" s="124">
        <f t="shared" si="152"/>
        <v>0.18561308485277864</v>
      </c>
      <c r="AW711" s="124">
        <f t="shared" si="153"/>
        <v>0.15462925307455147</v>
      </c>
      <c r="AX711" s="124">
        <f t="shared" si="154"/>
        <v>1</v>
      </c>
      <c r="AY711" s="124">
        <f>SUMPRODUCT(AN711:AW711,幕後結果_最佳化!$Z$1005:$AI$1005)</f>
        <v>-0.29936690426167167</v>
      </c>
      <c r="AZ711" s="124">
        <f>(SUMPRODUCT(AN711:AW711,MMULT(AN711:AW711,幕後結果!$AB$9:$AK$18)))*252</f>
        <v>6.1066213553341429E-2</v>
      </c>
      <c r="BA711" s="124">
        <f t="shared" si="155"/>
        <v>0.24711578976937396</v>
      </c>
      <c r="BB711" s="119">
        <f t="shared" si="156"/>
        <v>-1.3850466802671715</v>
      </c>
      <c r="BC711" s="56"/>
      <c r="BD711" s="56"/>
    </row>
    <row r="712" spans="1:56">
      <c r="A712" s="91">
        <v>711</v>
      </c>
      <c r="B712" s="120">
        <v>0.47333615038135823</v>
      </c>
      <c r="C712" s="120">
        <v>0.86087810356924876</v>
      </c>
      <c r="D712" s="120">
        <v>0.2422522127548381</v>
      </c>
      <c r="E712" s="120">
        <v>0.83498986204784553</v>
      </c>
      <c r="F712" s="120">
        <v>0.85247129365126395</v>
      </c>
      <c r="G712" s="120">
        <v>0.18622680867467434</v>
      </c>
      <c r="H712" s="120">
        <v>4.4394737023697894E-2</v>
      </c>
      <c r="I712" s="120">
        <v>0.50892344073239859</v>
      </c>
      <c r="J712" s="120">
        <v>6.8908893423289541E-2</v>
      </c>
      <c r="K712" s="100">
        <v>0.54945584810870285</v>
      </c>
      <c r="L712" s="101"/>
      <c r="M712" s="102">
        <v>711</v>
      </c>
      <c r="N712" s="123">
        <v>-6.6886198086849175E-2</v>
      </c>
      <c r="O712" s="123">
        <v>1.0842729550850809</v>
      </c>
      <c r="P712" s="123">
        <v>-0.69907617727284488</v>
      </c>
      <c r="Q712" s="123">
        <v>0.97407303740268136</v>
      </c>
      <c r="R712" s="123">
        <v>1.0470914274641094</v>
      </c>
      <c r="S712" s="123">
        <v>-0.89188678726468018</v>
      </c>
      <c r="T712" s="123">
        <v>-1.7018180912068834</v>
      </c>
      <c r="U712" s="120">
        <v>2.236961433131187E-2</v>
      </c>
      <c r="V712" s="120">
        <v>-1.483966580247621</v>
      </c>
      <c r="W712" s="94">
        <v>0.124286666819345</v>
      </c>
      <c r="X712" s="56"/>
      <c r="Y712" s="95">
        <v>711</v>
      </c>
      <c r="Z712" s="120">
        <f>(幕後結果!$AB$2+幕後結果!$AB$4*幕後結果_最佳化!$N1713)*12/3</f>
        <v>-0.13133291071804154</v>
      </c>
      <c r="AA712" s="120">
        <f>(幕後結果!$AC$2+幕後結果!$AC$4*幕後結果_最佳化!$O1713)*12/3</f>
        <v>2.4970567182804158</v>
      </c>
      <c r="AB712" s="120">
        <f>(幕後結果!$AD$2+幕後結果!$AD$4*幕後結果_最佳化!$P1713)*12/3</f>
        <v>-1.1580294256966279</v>
      </c>
      <c r="AC712" s="120">
        <f>(幕後結果!$AE$2+幕後結果!$AE$4*幕後結果_最佳化!$Q1713)*12/3</f>
        <v>1.3043583424312568</v>
      </c>
      <c r="AD712" s="120">
        <f>(幕後結果!$AF$2+幕後結果!$AF$4*幕後結果_最佳化!$R1713)*12/3</f>
        <v>0.4587357020534813</v>
      </c>
      <c r="AE712" s="120">
        <f>(幕後結果!$AG$2+幕後結果!$AG$4*幕後結果_最佳化!$S1713)*12/3</f>
        <v>-1.5873428742841462</v>
      </c>
      <c r="AF712" s="120">
        <f>(幕後結果!$AH$2+幕後結果!$AH$4*幕後結果_最佳化!$T1713)*12/3</f>
        <v>-0.67886434128395567</v>
      </c>
      <c r="AG712" s="120">
        <f>(幕後結果!$AI$2+幕後結果!$AI$4*幕後結果_最佳化!$U1713)*12/3</f>
        <v>-3.1386701093271185E-2</v>
      </c>
      <c r="AH712" s="120">
        <f>(幕後結果!$AJ$2+幕後結果!$AJ$4*幕後結果_最佳化!$V1713)*12/3</f>
        <v>-4.0620852036155135</v>
      </c>
      <c r="AI712" s="96">
        <f>(幕後結果!$AK$2+幕後結果!$AK$4*幕後結果_最佳化!$W1713)*12/3</f>
        <v>0.87153646387396455</v>
      </c>
      <c r="AJ712" s="56"/>
      <c r="AK712" s="56"/>
      <c r="AL712" s="56"/>
      <c r="AM712" s="104">
        <v>711</v>
      </c>
      <c r="AN712" s="124">
        <f t="shared" si="144"/>
        <v>6.0896943634502147E-2</v>
      </c>
      <c r="AO712" s="124">
        <f t="shared" si="145"/>
        <v>8.1483454532136707E-2</v>
      </c>
      <c r="AP712" s="124">
        <f t="shared" si="146"/>
        <v>0.18861133089274196</v>
      </c>
      <c r="AQ712" s="124">
        <f t="shared" si="147"/>
        <v>0.12618872126715627</v>
      </c>
      <c r="AR712" s="124">
        <f t="shared" si="148"/>
        <v>0.10585769870657477</v>
      </c>
      <c r="AS712" s="124">
        <f t="shared" si="149"/>
        <v>3.9248115243603478E-2</v>
      </c>
      <c r="AT712" s="124">
        <f t="shared" si="150"/>
        <v>0.16587233835318344</v>
      </c>
      <c r="AU712" s="124">
        <f t="shared" si="151"/>
        <v>0.14679387044097456</v>
      </c>
      <c r="AV712" s="124">
        <f t="shared" si="152"/>
        <v>3.2289624941229972E-2</v>
      </c>
      <c r="AW712" s="124">
        <f t="shared" si="153"/>
        <v>5.2757901987896774E-2</v>
      </c>
      <c r="AX712" s="124">
        <f t="shared" si="154"/>
        <v>1.0000000000000002</v>
      </c>
      <c r="AY712" s="124">
        <f>SUMPRODUCT(AN712:AW712,幕後結果_最佳化!$Z$1005:$AI$1005)</f>
        <v>-7.4094093162188138E-2</v>
      </c>
      <c r="AZ712" s="124">
        <f>(SUMPRODUCT(AN712:AW712,MMULT(AN712:AW712,幕後結果!$AB$9:$AK$18)))*252</f>
        <v>6.9845821620455301E-2</v>
      </c>
      <c r="BA712" s="124">
        <f t="shared" si="155"/>
        <v>0.2642836007406727</v>
      </c>
      <c r="BB712" s="119">
        <f t="shared" si="156"/>
        <v>-0.442683892736077</v>
      </c>
      <c r="BC712" s="56"/>
      <c r="BD712" s="56"/>
    </row>
    <row r="713" spans="1:56">
      <c r="A713" s="91">
        <v>712</v>
      </c>
      <c r="B713" s="120">
        <v>9.4034928755868386E-2</v>
      </c>
      <c r="C713" s="120">
        <v>0.66048940893163555</v>
      </c>
      <c r="D713" s="120">
        <v>0.59250442659027169</v>
      </c>
      <c r="E713" s="120">
        <v>0.26469737091056023</v>
      </c>
      <c r="F713" s="120">
        <v>0.92090624347258654</v>
      </c>
      <c r="G713" s="120">
        <v>0.26939051198026109</v>
      </c>
      <c r="H713" s="120">
        <v>0.9270690351921631</v>
      </c>
      <c r="I713" s="120">
        <v>0.25843356790864402</v>
      </c>
      <c r="J713" s="120">
        <v>0.11229332362237909</v>
      </c>
      <c r="K713" s="100">
        <v>0.67415544073009226</v>
      </c>
      <c r="L713" s="101"/>
      <c r="M713" s="102">
        <v>712</v>
      </c>
      <c r="N713" s="123">
        <v>-1.3163104718784466</v>
      </c>
      <c r="O713" s="123">
        <v>0.41379918330732646</v>
      </c>
      <c r="P713" s="123">
        <v>0.23399205479661619</v>
      </c>
      <c r="Q713" s="123">
        <v>-0.62893021820028039</v>
      </c>
      <c r="R713" s="123">
        <v>1.4111936804279914</v>
      </c>
      <c r="S713" s="123">
        <v>-0.61465736159385509</v>
      </c>
      <c r="T713" s="123">
        <v>1.4543044054449055</v>
      </c>
      <c r="U713" s="120">
        <v>-0.64818216510021864</v>
      </c>
      <c r="V713" s="120">
        <v>-1.2144219249431192</v>
      </c>
      <c r="W713" s="94">
        <v>0.45141688155749832</v>
      </c>
      <c r="X713" s="56"/>
      <c r="Y713" s="95">
        <v>712</v>
      </c>
      <c r="Z713" s="120">
        <f>(幕後結果!$AB$2+幕後結果!$AB$4*幕後結果_最佳化!$N1714)*12/3</f>
        <v>-1.6825561137238541</v>
      </c>
      <c r="AA713" s="120">
        <f>(幕後結果!$AC$2+幕後結果!$AC$4*幕後結果_最佳化!$O1714)*12/3</f>
        <v>0.98124084127246658</v>
      </c>
      <c r="AB713" s="120">
        <f>(幕後結果!$AD$2+幕後結果!$AD$4*幕後結果_最佳化!$P1714)*12/3</f>
        <v>-1.8147371055131272</v>
      </c>
      <c r="AC713" s="120">
        <f>(幕後結果!$AE$2+幕後結果!$AE$4*幕後結果_最佳化!$Q1714)*12/3</f>
        <v>-0.49207518015415214</v>
      </c>
      <c r="AD713" s="120">
        <f>(幕後結果!$AF$2+幕後結果!$AF$4*幕後結果_最佳化!$R1714)*12/3</f>
        <v>0.16288004692364005</v>
      </c>
      <c r="AE713" s="120">
        <f>(幕後結果!$AG$2+幕後結果!$AG$4*幕後結果_最佳化!$S1714)*12/3</f>
        <v>-1.5544297187811906</v>
      </c>
      <c r="AF713" s="120">
        <f>(幕後結果!$AH$2+幕後結果!$AH$4*幕後結果_最佳化!$T1714)*12/3</f>
        <v>1.2278957381094817</v>
      </c>
      <c r="AG713" s="120">
        <f>(幕後結果!$AI$2+幕後結果!$AI$4*幕後結果_最佳化!$U1714)*12/3</f>
        <v>-0.50324884229111344</v>
      </c>
      <c r="AH713" s="120">
        <f>(幕後結果!$AJ$2+幕後結果!$AJ$4*幕後結果_最佳化!$V1714)*12/3</f>
        <v>-3.5682395472397967</v>
      </c>
      <c r="AI713" s="96">
        <f>(幕後結果!$AK$2+幕後結果!$AK$4*幕後結果_最佳化!$W1714)*12/3</f>
        <v>1.0660103493192012</v>
      </c>
      <c r="AJ713" s="56"/>
      <c r="AK713" s="56"/>
      <c r="AL713" s="56"/>
      <c r="AM713" s="104">
        <v>712</v>
      </c>
      <c r="AN713" s="124">
        <f t="shared" si="144"/>
        <v>0.16476321114479137</v>
      </c>
      <c r="AO713" s="124">
        <f t="shared" si="145"/>
        <v>1.3999783389868093E-2</v>
      </c>
      <c r="AP713" s="124">
        <f t="shared" si="146"/>
        <v>7.414162315419455E-2</v>
      </c>
      <c r="AQ713" s="124">
        <f t="shared" si="147"/>
        <v>1.2048757801809491E-2</v>
      </c>
      <c r="AR713" s="124">
        <f t="shared" si="148"/>
        <v>5.8410592345276152E-2</v>
      </c>
      <c r="AS713" s="124">
        <f t="shared" si="149"/>
        <v>0.13187440731488528</v>
      </c>
      <c r="AT713" s="124">
        <f t="shared" si="150"/>
        <v>0.10057674090547507</v>
      </c>
      <c r="AU713" s="124">
        <f t="shared" si="151"/>
        <v>0.14032532888992005</v>
      </c>
      <c r="AV713" s="124">
        <f t="shared" si="152"/>
        <v>0.13498290043685035</v>
      </c>
      <c r="AW713" s="124">
        <f t="shared" si="153"/>
        <v>0.16887665461692944</v>
      </c>
      <c r="AX713" s="124">
        <f t="shared" si="154"/>
        <v>0.99999999999999989</v>
      </c>
      <c r="AY713" s="124">
        <f>SUMPRODUCT(AN713:AW713,幕後結果_最佳化!$Z$1005:$AI$1005)</f>
        <v>-0.31105323697103326</v>
      </c>
      <c r="AZ713" s="124">
        <f>(SUMPRODUCT(AN713:AW713,MMULT(AN713:AW713,幕後結果!$AB$9:$AK$18)))*252</f>
        <v>6.4706900311365972E-2</v>
      </c>
      <c r="BA713" s="124">
        <f t="shared" si="155"/>
        <v>0.25437551043951928</v>
      </c>
      <c r="BB713" s="119">
        <f t="shared" si="156"/>
        <v>-1.391459564481895</v>
      </c>
      <c r="BC713" s="56"/>
      <c r="BD713" s="56"/>
    </row>
    <row r="714" spans="1:56">
      <c r="A714" s="91">
        <v>713</v>
      </c>
      <c r="B714" s="120">
        <v>0.13194393258192383</v>
      </c>
      <c r="C714" s="120">
        <v>0.17903645806332036</v>
      </c>
      <c r="D714" s="120">
        <v>0.74484051799647633</v>
      </c>
      <c r="E714" s="120">
        <v>0.29261989672442801</v>
      </c>
      <c r="F714" s="120">
        <v>0.25859733715720101</v>
      </c>
      <c r="G714" s="120">
        <v>0.10094498301809884</v>
      </c>
      <c r="H714" s="120">
        <v>0.17206190421409384</v>
      </c>
      <c r="I714" s="120">
        <v>0.12990545889449567</v>
      </c>
      <c r="J714" s="120">
        <v>0.38827776620086962</v>
      </c>
      <c r="K714" s="100">
        <v>2.2826975287697504E-3</v>
      </c>
      <c r="L714" s="101"/>
      <c r="M714" s="102">
        <v>713</v>
      </c>
      <c r="N714" s="123">
        <v>-1.1172490228090701</v>
      </c>
      <c r="O714" s="123">
        <v>-0.91904331589968202</v>
      </c>
      <c r="P714" s="123">
        <v>0.65834111520546557</v>
      </c>
      <c r="Q714" s="123">
        <v>-0.54574709622757522</v>
      </c>
      <c r="R714" s="123">
        <v>-0.64767577722305869</v>
      </c>
      <c r="S714" s="123">
        <v>-1.2761854633993126</v>
      </c>
      <c r="T714" s="123">
        <v>-0.94604858041079665</v>
      </c>
      <c r="U714" s="120">
        <v>-1.1268381491219108</v>
      </c>
      <c r="V714" s="120">
        <v>-0.28381059789914842</v>
      </c>
      <c r="W714" s="94">
        <v>-2.8361992740032482</v>
      </c>
      <c r="X714" s="56"/>
      <c r="Y714" s="95">
        <v>713</v>
      </c>
      <c r="Z714" s="120">
        <f>(幕後結果!$AB$2+幕後結果!$AB$4*幕後結果_最佳化!$N1715)*12/3</f>
        <v>-1.4354112926269316</v>
      </c>
      <c r="AA714" s="120">
        <f>(幕後結果!$AC$2+幕後結果!$AC$4*幕後結果_最佳化!$O1715)*12/3</f>
        <v>-0.26405532501361217</v>
      </c>
      <c r="AB714" s="120">
        <f>(幕後結果!$AD$2+幕後結果!$AD$4*幕後結果_最佳化!$P1715)*12/3</f>
        <v>-1.7061854211504057</v>
      </c>
      <c r="AC714" s="120">
        <f>(幕後結果!$AE$2+幕後結果!$AE$4*幕後結果_最佳化!$Q1715)*12/3</f>
        <v>-0.36298748736378283</v>
      </c>
      <c r="AD714" s="120">
        <f>(幕後結果!$AF$2+幕後結果!$AF$4*幕後結果_最佳化!$R1715)*12/3</f>
        <v>-1.2075851527677033</v>
      </c>
      <c r="AE714" s="120">
        <f>(幕後結果!$AG$2+幕後結果!$AG$4*幕後結果_最佳化!$S1715)*12/3</f>
        <v>-2.7180885123954681</v>
      </c>
      <c r="AF714" s="120">
        <f>(幕後結果!$AH$2+幕後結果!$AH$4*幕後結果_最佳化!$T1715)*12/3</f>
        <v>-1.3016964075521913</v>
      </c>
      <c r="AG714" s="120">
        <f>(幕後結果!$AI$2+幕後結果!$AI$4*幕後結果_最佳化!$U1715)*12/3</f>
        <v>-0.95359954664386226</v>
      </c>
      <c r="AH714" s="120">
        <f>(幕後結果!$AJ$2+幕後結果!$AJ$4*幕後結果_最佳化!$V1715)*12/3</f>
        <v>-2.916294220763664</v>
      </c>
      <c r="AI714" s="96">
        <f>(幕後結果!$AK$2+幕後結果!$AK$4*幕後結果_最佳化!$W1715)*12/3</f>
        <v>-1.2787834310061152</v>
      </c>
      <c r="AJ714" s="56"/>
      <c r="AK714" s="56"/>
      <c r="AL714" s="56"/>
      <c r="AM714" s="104">
        <v>713</v>
      </c>
      <c r="AN714" s="124">
        <f t="shared" si="144"/>
        <v>0.14193600334580067</v>
      </c>
      <c r="AO714" s="124">
        <f t="shared" si="145"/>
        <v>3.0573051702062166E-2</v>
      </c>
      <c r="AP714" s="124">
        <f t="shared" si="146"/>
        <v>3.8776238263588461E-2</v>
      </c>
      <c r="AQ714" s="124">
        <f t="shared" si="147"/>
        <v>0.12397696284740463</v>
      </c>
      <c r="AR714" s="124">
        <f t="shared" si="148"/>
        <v>0.16241489475841092</v>
      </c>
      <c r="AS714" s="124">
        <f t="shared" si="149"/>
        <v>2.0294371695222819E-2</v>
      </c>
      <c r="AT714" s="124">
        <f t="shared" si="150"/>
        <v>6.8399324999864723E-3</v>
      </c>
      <c r="AU714" s="124">
        <f t="shared" si="151"/>
        <v>0.17953655244308872</v>
      </c>
      <c r="AV714" s="124">
        <f t="shared" si="152"/>
        <v>0.17983446598611302</v>
      </c>
      <c r="AW714" s="124">
        <f t="shared" si="153"/>
        <v>0.11581752645832225</v>
      </c>
      <c r="AX714" s="124">
        <f t="shared" si="154"/>
        <v>1.0000000000000002</v>
      </c>
      <c r="AY714" s="124">
        <f>SUMPRODUCT(AN714:AW714,幕後結果_最佳化!$Z$1005:$AI$1005)</f>
        <v>-0.31755208099092236</v>
      </c>
      <c r="AZ714" s="124">
        <f>(SUMPRODUCT(AN714:AW714,MMULT(AN714:AW714,幕後結果!$AB$9:$AK$18)))*252</f>
        <v>5.485880164856189E-2</v>
      </c>
      <c r="BA714" s="124">
        <f t="shared" si="155"/>
        <v>0.23421955863796237</v>
      </c>
      <c r="BB714" s="119">
        <f t="shared" si="156"/>
        <v>-1.5389495355854546</v>
      </c>
      <c r="BC714" s="56"/>
      <c r="BD714" s="56"/>
    </row>
    <row r="715" spans="1:56">
      <c r="A715" s="91">
        <v>714</v>
      </c>
      <c r="B715" s="120">
        <v>0.1406512796988173</v>
      </c>
      <c r="C715" s="120">
        <v>0.30544581264917281</v>
      </c>
      <c r="D715" s="120">
        <v>0.40975927868348316</v>
      </c>
      <c r="E715" s="120">
        <v>0.57482122513717249</v>
      </c>
      <c r="F715" s="120">
        <v>0.64858848231652111</v>
      </c>
      <c r="G715" s="120">
        <v>1.8338742505626948E-2</v>
      </c>
      <c r="H715" s="120">
        <v>0.93044860331714863</v>
      </c>
      <c r="I715" s="120">
        <v>0.91540259367023769</v>
      </c>
      <c r="J715" s="120">
        <v>0.94926064159479773</v>
      </c>
      <c r="K715" s="100">
        <v>0.78058196871920349</v>
      </c>
      <c r="L715" s="101"/>
      <c r="M715" s="102">
        <v>714</v>
      </c>
      <c r="N715" s="123">
        <v>-1.0773978608329637</v>
      </c>
      <c r="O715" s="123">
        <v>-0.50880113280565897</v>
      </c>
      <c r="P715" s="123">
        <v>-0.22816424413094102</v>
      </c>
      <c r="Q715" s="123">
        <v>0.18866223800831941</v>
      </c>
      <c r="R715" s="123">
        <v>0.38151244920109156</v>
      </c>
      <c r="S715" s="123">
        <v>-2.0893360323744226</v>
      </c>
      <c r="T715" s="123">
        <v>1.4791404046130348</v>
      </c>
      <c r="U715" s="120">
        <v>1.3747956321258157</v>
      </c>
      <c r="V715" s="120">
        <v>1.6377267069365831</v>
      </c>
      <c r="W715" s="94">
        <v>0.77416019764265109</v>
      </c>
      <c r="X715" s="56"/>
      <c r="Y715" s="95">
        <v>714</v>
      </c>
      <c r="Z715" s="120">
        <f>(幕後結果!$AB$2+幕後結果!$AB$4*幕後結果_最佳化!$N1716)*12/3</f>
        <v>-1.3859340666591011</v>
      </c>
      <c r="AA715" s="120">
        <f>(幕後結果!$AC$2+幕後結果!$AC$4*幕後結果_最佳化!$O1716)*12/3</f>
        <v>0.1858810486818776</v>
      </c>
      <c r="AB715" s="120">
        <f>(幕後結果!$AD$2+幕後結果!$AD$4*幕後結果_最佳化!$P1716)*12/3</f>
        <v>-2.4205812436591412</v>
      </c>
      <c r="AC715" s="120">
        <f>(幕後結果!$AE$2+幕後結果!$AE$4*幕後結果_最佳化!$Q1716)*12/3</f>
        <v>0.31275430052020614</v>
      </c>
      <c r="AD715" s="120">
        <f>(幕後結果!$AF$2+幕後結果!$AF$4*幕後結果_最佳化!$R1716)*12/3</f>
        <v>-0.38484807902526058</v>
      </c>
      <c r="AE715" s="120">
        <f>(幕後結果!$AG$2+幕後結果!$AG$4*幕後結果_最佳化!$S1716)*12/3</f>
        <v>-3.4562862395589189</v>
      </c>
      <c r="AF715" s="120">
        <f>(幕後結果!$AH$2+幕後結果!$AH$4*幕後結果_最佳化!$T1716)*12/3</f>
        <v>0.92185911562226242</v>
      </c>
      <c r="AG715" s="120">
        <f>(幕後結果!$AI$2+幕後結果!$AI$4*幕後結果_最佳化!$U1716)*12/3</f>
        <v>9.217000652961399E-2</v>
      </c>
      <c r="AH715" s="120">
        <f>(幕後結果!$AJ$2+幕後結果!$AJ$4*幕後結果_最佳化!$V1716)*12/3</f>
        <v>-6.8590560151195579E-2</v>
      </c>
      <c r="AI715" s="96">
        <f>(幕後結果!$AK$2+幕後結果!$AK$4*幕後結果_最佳化!$W1716)*12/3</f>
        <v>1.483983617079905</v>
      </c>
      <c r="AJ715" s="56"/>
      <c r="AK715" s="56"/>
      <c r="AL715" s="56"/>
      <c r="AM715" s="104">
        <v>714</v>
      </c>
      <c r="AN715" s="124">
        <f t="shared" si="144"/>
        <v>5.7059312868461325E-2</v>
      </c>
      <c r="AO715" s="124">
        <f t="shared" si="145"/>
        <v>0.16136300612169208</v>
      </c>
      <c r="AP715" s="124">
        <f t="shared" si="146"/>
        <v>4.1178671875545858E-2</v>
      </c>
      <c r="AQ715" s="124">
        <f t="shared" si="147"/>
        <v>8.9283312632241485E-2</v>
      </c>
      <c r="AR715" s="124">
        <f t="shared" si="148"/>
        <v>0.13304329661425859</v>
      </c>
      <c r="AS715" s="124">
        <f t="shared" si="149"/>
        <v>0.12121098395690047</v>
      </c>
      <c r="AT715" s="124">
        <f t="shared" si="150"/>
        <v>0.16376194982076261</v>
      </c>
      <c r="AU715" s="124">
        <f t="shared" si="151"/>
        <v>6.4140491771291511E-2</v>
      </c>
      <c r="AV715" s="124">
        <f t="shared" si="152"/>
        <v>7.5987839217836117E-3</v>
      </c>
      <c r="AW715" s="124">
        <f t="shared" si="153"/>
        <v>0.16136019041706232</v>
      </c>
      <c r="AX715" s="124">
        <f t="shared" si="154"/>
        <v>0.99999999999999989</v>
      </c>
      <c r="AY715" s="124">
        <f>SUMPRODUCT(AN715:AW715,幕後結果_最佳化!$Z$1005:$AI$1005)</f>
        <v>0.19119519872926033</v>
      </c>
      <c r="AZ715" s="124">
        <f>(SUMPRODUCT(AN715:AW715,MMULT(AN715:AW715,幕後結果!$AB$9:$AK$18)))*252</f>
        <v>5.6827709640307901E-2</v>
      </c>
      <c r="BA715" s="124">
        <f t="shared" si="155"/>
        <v>0.23838563220191752</v>
      </c>
      <c r="BB715" s="119">
        <f t="shared" si="156"/>
        <v>0.62208111017215695</v>
      </c>
      <c r="BC715" s="56"/>
      <c r="BD715" s="56"/>
    </row>
    <row r="716" spans="1:56">
      <c r="A716" s="91">
        <v>715</v>
      </c>
      <c r="B716" s="120">
        <v>0.27872033023985576</v>
      </c>
      <c r="C716" s="120">
        <v>0.78161994599987961</v>
      </c>
      <c r="D716" s="120">
        <v>0.67917563972208761</v>
      </c>
      <c r="E716" s="120">
        <v>0.51915551193574117</v>
      </c>
      <c r="F716" s="120">
        <v>0.55486675287246423</v>
      </c>
      <c r="G716" s="120">
        <v>0.51524988951829909</v>
      </c>
      <c r="H716" s="120">
        <v>0.2734559215286132</v>
      </c>
      <c r="I716" s="120">
        <v>0.20921347237325261</v>
      </c>
      <c r="J716" s="120">
        <v>0.41184249745245793</v>
      </c>
      <c r="K716" s="100">
        <v>0.97020402524822535</v>
      </c>
      <c r="L716" s="101"/>
      <c r="M716" s="102">
        <v>715</v>
      </c>
      <c r="N716" s="123">
        <v>-0.58664722256403246</v>
      </c>
      <c r="O716" s="123">
        <v>0.77767589197971199</v>
      </c>
      <c r="P716" s="123">
        <v>0.46539485137020015</v>
      </c>
      <c r="Q716" s="123">
        <v>4.8034212883423265E-2</v>
      </c>
      <c r="R716" s="123">
        <v>0.13796700508154316</v>
      </c>
      <c r="S716" s="123">
        <v>3.8235118350279575E-2</v>
      </c>
      <c r="T716" s="123">
        <v>-0.60239408999600275</v>
      </c>
      <c r="U716" s="120">
        <v>-0.80915334927393834</v>
      </c>
      <c r="V716" s="120">
        <v>-0.22280793127481557</v>
      </c>
      <c r="W716" s="94">
        <v>1.883800621256144</v>
      </c>
      <c r="X716" s="56"/>
      <c r="Y716" s="95">
        <v>715</v>
      </c>
      <c r="Z716" s="120">
        <f>(幕後結果!$AB$2+幕後結果!$AB$4*幕後結果_最佳化!$N1717)*12/3</f>
        <v>-0.776642416943917</v>
      </c>
      <c r="AA716" s="120">
        <f>(幕後結果!$AC$2+幕後結果!$AC$4*幕後結果_最佳化!$O1717)*12/3</f>
        <v>1.8378907285577837</v>
      </c>
      <c r="AB716" s="120">
        <f>(幕後結果!$AD$2+幕後結果!$AD$4*幕後結果_最佳化!$P1717)*12/3</f>
        <v>-0.63062429875243953</v>
      </c>
      <c r="AC716" s="120">
        <f>(幕後結果!$AE$2+幕後結果!$AE$4*幕後結果_最佳化!$Q1717)*12/3</f>
        <v>0.30798629752035822</v>
      </c>
      <c r="AD716" s="120">
        <f>(幕後結果!$AF$2+幕後結果!$AF$4*幕後結果_最佳化!$R1717)*12/3</f>
        <v>-0.36539105381512943</v>
      </c>
      <c r="AE716" s="120">
        <f>(幕後結果!$AG$2+幕後結果!$AG$4*幕後結果_最佳化!$S1717)*12/3</f>
        <v>-0.82058717376993628</v>
      </c>
      <c r="AF716" s="120">
        <f>(幕後結果!$AH$2+幕後結果!$AH$4*幕後結果_最佳化!$T1717)*12/3</f>
        <v>-1.1715525057024112E-2</v>
      </c>
      <c r="AG716" s="120">
        <f>(幕後結果!$AI$2+幕後結果!$AI$4*幕後結果_最佳化!$U1717)*12/3</f>
        <v>-0.52569617847033201</v>
      </c>
      <c r="AH716" s="120">
        <f>(幕後結果!$AJ$2+幕後結果!$AJ$4*幕後結果_最佳化!$V1717)*12/3</f>
        <v>-2.2650711886561963</v>
      </c>
      <c r="AI716" s="96">
        <f>(幕後結果!$AK$2+幕後結果!$AK$4*幕後結果_最佳化!$W1717)*12/3</f>
        <v>1.3721916935132537</v>
      </c>
      <c r="AJ716" s="56"/>
      <c r="AK716" s="56"/>
      <c r="AL716" s="56"/>
      <c r="AM716" s="104">
        <v>715</v>
      </c>
      <c r="AN716" s="124">
        <f t="shared" si="144"/>
        <v>7.7743262709081065E-2</v>
      </c>
      <c r="AO716" s="124">
        <f t="shared" si="145"/>
        <v>0.16617646975214379</v>
      </c>
      <c r="AP716" s="124">
        <f t="shared" si="146"/>
        <v>0.13471397103510724</v>
      </c>
      <c r="AQ716" s="124">
        <f t="shared" si="147"/>
        <v>0.1209117239130327</v>
      </c>
      <c r="AR716" s="124">
        <f t="shared" si="148"/>
        <v>0.16260017607641108</v>
      </c>
      <c r="AS716" s="124">
        <f t="shared" si="149"/>
        <v>0.16856246803271505</v>
      </c>
      <c r="AT716" s="124">
        <f t="shared" si="150"/>
        <v>3.8836174179327512E-2</v>
      </c>
      <c r="AU716" s="124">
        <f t="shared" si="151"/>
        <v>7.6033780652307896E-3</v>
      </c>
      <c r="AV716" s="124">
        <f t="shared" si="152"/>
        <v>0.11321318186542469</v>
      </c>
      <c r="AW716" s="124">
        <f t="shared" si="153"/>
        <v>9.6391943715259994E-3</v>
      </c>
      <c r="AX716" s="124">
        <f t="shared" si="154"/>
        <v>1</v>
      </c>
      <c r="AY716" s="124">
        <f>SUMPRODUCT(AN716:AW716,幕後結果_最佳化!$Z$1005:$AI$1005)</f>
        <v>-0.23638635247195353</v>
      </c>
      <c r="AZ716" s="124">
        <f>(SUMPRODUCT(AN716:AW716,MMULT(AN716:AW716,幕後結果!$AB$9:$AK$18)))*252</f>
        <v>8.8361206326399558E-2</v>
      </c>
      <c r="BA716" s="124">
        <f t="shared" si="155"/>
        <v>0.29725612916540434</v>
      </c>
      <c r="BB716" s="119">
        <f t="shared" si="156"/>
        <v>-0.93954783457651858</v>
      </c>
      <c r="BC716" s="56"/>
      <c r="BD716" s="56"/>
    </row>
    <row r="717" spans="1:56">
      <c r="A717" s="91">
        <v>716</v>
      </c>
      <c r="B717" s="120">
        <v>0.401819345057427</v>
      </c>
      <c r="C717" s="120">
        <v>0.58783379672758573</v>
      </c>
      <c r="D717" s="120">
        <v>4.1458886573988663E-2</v>
      </c>
      <c r="E717" s="120">
        <v>0.30393947447935155</v>
      </c>
      <c r="F717" s="120">
        <v>0.31745385778082835</v>
      </c>
      <c r="G717" s="120">
        <v>0.93190454645936605</v>
      </c>
      <c r="H717" s="120">
        <v>0.55561047885617665</v>
      </c>
      <c r="I717" s="120">
        <v>0.37827517822587886</v>
      </c>
      <c r="J717" s="120">
        <v>0.35124583838330459</v>
      </c>
      <c r="K717" s="100">
        <v>0.31351204420471013</v>
      </c>
      <c r="L717" s="101"/>
      <c r="M717" s="102">
        <v>716</v>
      </c>
      <c r="N717" s="123">
        <v>-0.24864074235971459</v>
      </c>
      <c r="O717" s="123">
        <v>0.22197620547673425</v>
      </c>
      <c r="P717" s="123">
        <v>-1.7340017472680169</v>
      </c>
      <c r="Q717" s="123">
        <v>-0.5131034634281757</v>
      </c>
      <c r="R717" s="123">
        <v>-0.47483060691244816</v>
      </c>
      <c r="S717" s="123">
        <v>1.4901267680767714</v>
      </c>
      <c r="T717" s="123">
        <v>0.13984932271912814</v>
      </c>
      <c r="U717" s="120">
        <v>-0.31001393896947593</v>
      </c>
      <c r="V717" s="120">
        <v>-0.3819591341977624</v>
      </c>
      <c r="W717" s="94">
        <v>-0.48591971683328095</v>
      </c>
      <c r="X717" s="56"/>
      <c r="Y717" s="95">
        <v>716</v>
      </c>
      <c r="Z717" s="120">
        <f>(幕後結果!$AB$2+幕後結果!$AB$4*幕後結果_最佳化!$N1718)*12/3</f>
        <v>-0.35699033729597557</v>
      </c>
      <c r="AA717" s="120">
        <f>(幕後結果!$AC$2+幕後結果!$AC$4*幕後結果_最佳化!$O1718)*12/3</f>
        <v>1.4867485971682923</v>
      </c>
      <c r="AB717" s="120">
        <f>(幕後結果!$AD$2+幕後結果!$AD$4*幕後結果_最佳化!$P1718)*12/3</f>
        <v>-2.7944129934142254</v>
      </c>
      <c r="AC717" s="120">
        <f>(幕後結果!$AE$2+幕後結果!$AE$4*幕後結果_最佳化!$Q1718)*12/3</f>
        <v>-8.8788250528374357E-3</v>
      </c>
      <c r="AD717" s="120">
        <f>(幕後結果!$AF$2+幕後結果!$AF$4*幕後結果_最佳化!$R1718)*12/3</f>
        <v>-0.86926028127480037</v>
      </c>
      <c r="AE717" s="120">
        <f>(幕後結果!$AG$2+幕後結果!$AG$4*幕後結果_最佳化!$S1718)*12/3</f>
        <v>0.28352767821305003</v>
      </c>
      <c r="AF717" s="120">
        <f>(幕後結果!$AH$2+幕後結果!$AH$4*幕後結果_最佳化!$T1718)*12/3</f>
        <v>0.51862016239247488</v>
      </c>
      <c r="AG717" s="120">
        <f>(幕後結果!$AI$2+幕後結果!$AI$4*幕後結果_最佳化!$U1718)*12/3</f>
        <v>-0.44968258123261712</v>
      </c>
      <c r="AH717" s="120">
        <f>(幕後結果!$AJ$2+幕後結果!$AJ$4*幕後結果_最佳化!$V1718)*12/3</f>
        <v>-2.6942434111101474</v>
      </c>
      <c r="AI717" s="96">
        <f>(幕後結果!$AK$2+幕後結果!$AK$4*幕後結果_最佳化!$W1718)*12/3</f>
        <v>7.3743028226056273E-2</v>
      </c>
      <c r="AJ717" s="56"/>
      <c r="AK717" s="56"/>
      <c r="AL717" s="56"/>
      <c r="AM717" s="104">
        <v>716</v>
      </c>
      <c r="AN717" s="124">
        <f t="shared" si="144"/>
        <v>0.15179657331994853</v>
      </c>
      <c r="AO717" s="124">
        <f t="shared" si="145"/>
        <v>0.16673631455380084</v>
      </c>
      <c r="AP717" s="124">
        <f t="shared" si="146"/>
        <v>0.13576360234934434</v>
      </c>
      <c r="AQ717" s="124">
        <f t="shared" si="147"/>
        <v>2.2369034033739896E-2</v>
      </c>
      <c r="AR717" s="124">
        <f t="shared" si="148"/>
        <v>0.1674311642462715</v>
      </c>
      <c r="AS717" s="124">
        <f t="shared" si="149"/>
        <v>0.16196004489201507</v>
      </c>
      <c r="AT717" s="124">
        <f t="shared" si="150"/>
        <v>1.9963368996092194E-2</v>
      </c>
      <c r="AU717" s="124">
        <f t="shared" si="151"/>
        <v>9.8868323173825004E-2</v>
      </c>
      <c r="AV717" s="124">
        <f t="shared" si="152"/>
        <v>4.0330713330566294E-2</v>
      </c>
      <c r="AW717" s="124">
        <f t="shared" si="153"/>
        <v>3.4780861104396293E-2</v>
      </c>
      <c r="AX717" s="124">
        <f t="shared" si="154"/>
        <v>0.99999999999999989</v>
      </c>
      <c r="AY717" s="124">
        <f>SUMPRODUCT(AN717:AW717,幕後結果_最佳化!$Z$1005:$AI$1005)</f>
        <v>-0.18002847500569535</v>
      </c>
      <c r="AZ717" s="124">
        <f>(SUMPRODUCT(AN717:AW717,MMULT(AN717:AW717,幕後結果!$AB$9:$AK$18)))*252</f>
        <v>8.5213272996656417E-2</v>
      </c>
      <c r="BA717" s="124">
        <f t="shared" si="155"/>
        <v>0.29191312576973377</v>
      </c>
      <c r="BB717" s="119">
        <f t="shared" si="156"/>
        <v>-0.76368088765403874</v>
      </c>
      <c r="BC717" s="56"/>
      <c r="BD717" s="56"/>
    </row>
    <row r="718" spans="1:56">
      <c r="A718" s="91">
        <v>717</v>
      </c>
      <c r="B718" s="120">
        <v>1.3327736860462736E-2</v>
      </c>
      <c r="C718" s="120">
        <v>1.7963836083688456E-2</v>
      </c>
      <c r="D718" s="120">
        <v>0.70587666160276319</v>
      </c>
      <c r="E718" s="120">
        <v>6.3093787190562578E-2</v>
      </c>
      <c r="F718" s="120">
        <v>0.37272572559271566</v>
      </c>
      <c r="G718" s="120">
        <v>0.7010152108471237</v>
      </c>
      <c r="H718" s="120">
        <v>0.90002431926941195</v>
      </c>
      <c r="I718" s="120">
        <v>0.23059216537180505</v>
      </c>
      <c r="J718" s="120">
        <v>0.7898477572231275</v>
      </c>
      <c r="K718" s="100">
        <v>0.35926168196220631</v>
      </c>
      <c r="L718" s="101"/>
      <c r="M718" s="102">
        <v>717</v>
      </c>
      <c r="N718" s="123">
        <v>-2.2165263733249732</v>
      </c>
      <c r="O718" s="123">
        <v>-2.0977450591825688</v>
      </c>
      <c r="P718" s="123">
        <v>0.54137856740777468</v>
      </c>
      <c r="Q718" s="123">
        <v>-1.5293101508047238</v>
      </c>
      <c r="R718" s="123">
        <v>-0.32464277268279784</v>
      </c>
      <c r="S718" s="123">
        <v>0.52732260618197069</v>
      </c>
      <c r="T718" s="123">
        <v>1.2816901505036873</v>
      </c>
      <c r="U718" s="120">
        <v>-0.73689808162171921</v>
      </c>
      <c r="V718" s="120">
        <v>0.8058931079173921</v>
      </c>
      <c r="W718" s="94">
        <v>-0.36043298435430582</v>
      </c>
      <c r="X718" s="56"/>
      <c r="Y718" s="95">
        <v>717</v>
      </c>
      <c r="Z718" s="120">
        <f>(幕後結果!$AB$2+幕後結果!$AB$4*幕後結果_最佳化!$N1719)*12/3</f>
        <v>-2.8002195234484915</v>
      </c>
      <c r="AA718" s="120">
        <f>(幕後結果!$AC$2+幕後結果!$AC$4*幕後結果_最佳化!$O1719)*12/3</f>
        <v>-2.2057897643175615</v>
      </c>
      <c r="AB718" s="120">
        <f>(幕後結果!$AD$2+幕後結果!$AD$4*幕後結果_最佳化!$P1719)*12/3</f>
        <v>-3.5085761382899108</v>
      </c>
      <c r="AC718" s="120">
        <f>(幕後結果!$AE$2+幕後結果!$AE$4*幕後結果_最佳化!$Q1719)*12/3</f>
        <v>-1.5391915227402808</v>
      </c>
      <c r="AD718" s="120">
        <f>(幕後結果!$AF$2+幕後結果!$AF$4*幕後結果_最佳化!$R1719)*12/3</f>
        <v>-1.4477836862556732</v>
      </c>
      <c r="AE718" s="120">
        <f>(幕後結果!$AG$2+幕後結果!$AG$4*幕後結果_最佳化!$S1719)*12/3</f>
        <v>-1.3468159784289455</v>
      </c>
      <c r="AF718" s="120">
        <f>(幕後結果!$AH$2+幕後結果!$AH$4*幕後結果_最佳化!$T1719)*12/3</f>
        <v>0.16938725748676087</v>
      </c>
      <c r="AG718" s="120">
        <f>(幕後結果!$AI$2+幕後結果!$AI$4*幕後結果_最佳化!$U1719)*12/3</f>
        <v>-0.87361042280584089</v>
      </c>
      <c r="AH718" s="120">
        <f>(幕後結果!$AJ$2+幕後結果!$AJ$4*幕後結果_最佳化!$V1719)*12/3</f>
        <v>-0.98267050365563613</v>
      </c>
      <c r="AI718" s="96">
        <f>(幕後結果!$AK$2+幕後結果!$AK$4*幕後結果_最佳化!$W1719)*12/3</f>
        <v>-7.9477726081163103E-2</v>
      </c>
      <c r="AJ718" s="56"/>
      <c r="AK718" s="56"/>
      <c r="AL718" s="56"/>
      <c r="AM718" s="104">
        <v>717</v>
      </c>
      <c r="AN718" s="124">
        <f t="shared" si="144"/>
        <v>6.4879670169932721E-2</v>
      </c>
      <c r="AO718" s="124">
        <f t="shared" si="145"/>
        <v>0.13466234021863996</v>
      </c>
      <c r="AP718" s="124">
        <f t="shared" si="146"/>
        <v>0.10159259219607228</v>
      </c>
      <c r="AQ718" s="124">
        <f t="shared" si="147"/>
        <v>0.12797063918772003</v>
      </c>
      <c r="AR718" s="124">
        <f t="shared" si="148"/>
        <v>9.8476300647770396E-2</v>
      </c>
      <c r="AS718" s="124">
        <f t="shared" si="149"/>
        <v>2.2321814661046886E-2</v>
      </c>
      <c r="AT718" s="124">
        <f t="shared" si="150"/>
        <v>1.6541759509524471E-2</v>
      </c>
      <c r="AU718" s="124">
        <f t="shared" si="151"/>
        <v>0.14712130250843838</v>
      </c>
      <c r="AV718" s="124">
        <f t="shared" si="152"/>
        <v>0.15260875518972042</v>
      </c>
      <c r="AW718" s="124">
        <f t="shared" si="153"/>
        <v>0.13382482571113444</v>
      </c>
      <c r="AX718" s="124">
        <f t="shared" si="154"/>
        <v>0.99999999999999989</v>
      </c>
      <c r="AY718" s="124">
        <f>SUMPRODUCT(AN718:AW718,幕後結果_最佳化!$Z$1005:$AI$1005)</f>
        <v>-0.11930146184949314</v>
      </c>
      <c r="AZ718" s="124">
        <f>(SUMPRODUCT(AN718:AW718,MMULT(AN718:AW718,幕後結果!$AB$9:$AK$18)))*252</f>
        <v>6.1002168417370557E-2</v>
      </c>
      <c r="BA718" s="124">
        <f t="shared" si="155"/>
        <v>0.2469861704982094</v>
      </c>
      <c r="BB718" s="119">
        <f t="shared" si="156"/>
        <v>-0.6567228501997</v>
      </c>
      <c r="BC718" s="56"/>
      <c r="BD718" s="56"/>
    </row>
    <row r="719" spans="1:56">
      <c r="A719" s="91">
        <v>718</v>
      </c>
      <c r="B719" s="120">
        <v>0.45427122645603291</v>
      </c>
      <c r="C719" s="120">
        <v>0.36609956837289492</v>
      </c>
      <c r="D719" s="120">
        <v>0.69150472399584895</v>
      </c>
      <c r="E719" s="120">
        <v>0.32190198205024667</v>
      </c>
      <c r="F719" s="120">
        <v>0.91792513957473454</v>
      </c>
      <c r="G719" s="120">
        <v>0.58982818984989427</v>
      </c>
      <c r="H719" s="120">
        <v>0.315724050192842</v>
      </c>
      <c r="I719" s="120">
        <v>2.2531935670273118E-2</v>
      </c>
      <c r="J719" s="120">
        <v>5.9533211087411608E-2</v>
      </c>
      <c r="K719" s="100">
        <v>0.67238949248379165</v>
      </c>
      <c r="L719" s="101"/>
      <c r="M719" s="102">
        <v>718</v>
      </c>
      <c r="N719" s="123">
        <v>-0.11487720540798839</v>
      </c>
      <c r="O719" s="123">
        <v>-0.34220165909052175</v>
      </c>
      <c r="P719" s="123">
        <v>0.50012004587530645</v>
      </c>
      <c r="Q719" s="123">
        <v>-0.46238679926431486</v>
      </c>
      <c r="R719" s="123">
        <v>1.3912497003607187</v>
      </c>
      <c r="S719" s="123">
        <v>0.22710303990893874</v>
      </c>
      <c r="T719" s="123">
        <v>-0.47968963329731557</v>
      </c>
      <c r="U719" s="120">
        <v>-2.0040577800721029</v>
      </c>
      <c r="V719" s="120">
        <v>-1.5587041370072223</v>
      </c>
      <c r="W719" s="94">
        <v>0.44652090547311896</v>
      </c>
      <c r="X719" s="56"/>
      <c r="Y719" s="95">
        <v>718</v>
      </c>
      <c r="Z719" s="120">
        <f>(幕後結果!$AB$2+幕後結果!$AB$4*幕後結果_最佳化!$N1720)*12/3</f>
        <v>-0.19091616490459359</v>
      </c>
      <c r="AA719" s="120">
        <f>(幕後結果!$AC$2+幕後結果!$AC$4*幕後結果_最佳化!$O1720)*12/3</f>
        <v>0.99225138930608237</v>
      </c>
      <c r="AB719" s="120">
        <f>(幕後結果!$AD$2+幕後結果!$AD$4*幕後結果_最佳化!$P1720)*12/3</f>
        <v>-0.54570377954249127</v>
      </c>
      <c r="AC719" s="120">
        <f>(幕後結果!$AE$2+幕後結果!$AE$4*幕後結果_最佳化!$Q1720)*12/3</f>
        <v>1.2223278476916566E-2</v>
      </c>
      <c r="AD719" s="120">
        <f>(幕後結果!$AF$2+幕後結果!$AF$4*幕後結果_最佳化!$R1720)*12/3</f>
        <v>0.21551131133634996</v>
      </c>
      <c r="AE719" s="120">
        <f>(幕後結果!$AG$2+幕後結果!$AG$4*幕後結果_最佳化!$S1720)*12/3</f>
        <v>-0.29308318345271889</v>
      </c>
      <c r="AF719" s="120">
        <f>(幕後結果!$AH$2+幕後結果!$AH$4*幕後結果_最佳化!$T1720)*12/3</f>
        <v>2.3726672577105035E-2</v>
      </c>
      <c r="AG719" s="120">
        <f>(幕後結果!$AI$2+幕後結果!$AI$4*幕後結果_最佳化!$U1720)*12/3</f>
        <v>-0.94810450113081635</v>
      </c>
      <c r="AH719" s="120">
        <f>(幕後結果!$AJ$2+幕後結果!$AJ$4*幕後結果_最佳化!$V1720)*12/3</f>
        <v>-3.3612801824038812</v>
      </c>
      <c r="AI719" s="96">
        <f>(幕後結果!$AK$2+幕後結果!$AK$4*幕後結果_最佳化!$W1720)*12/3</f>
        <v>0.49728257195854814</v>
      </c>
      <c r="AJ719" s="56"/>
      <c r="AK719" s="56"/>
      <c r="AL719" s="56"/>
      <c r="AM719" s="104">
        <v>718</v>
      </c>
      <c r="AN719" s="124">
        <f t="shared" si="144"/>
        <v>0.20653141830498339</v>
      </c>
      <c r="AO719" s="124">
        <f t="shared" si="145"/>
        <v>0.11301294665339057</v>
      </c>
      <c r="AP719" s="124">
        <f t="shared" si="146"/>
        <v>0.16874058324050251</v>
      </c>
      <c r="AQ719" s="124">
        <f t="shared" si="147"/>
        <v>5.2469037004459346E-2</v>
      </c>
      <c r="AR719" s="124">
        <f t="shared" si="148"/>
        <v>3.7119923113431978E-2</v>
      </c>
      <c r="AS719" s="124">
        <f t="shared" si="149"/>
        <v>5.1959535886650553E-2</v>
      </c>
      <c r="AT719" s="124">
        <f t="shared" si="150"/>
        <v>9.5491700427910678E-2</v>
      </c>
      <c r="AU719" s="124">
        <f t="shared" si="151"/>
        <v>6.8586024156179395E-3</v>
      </c>
      <c r="AV719" s="124">
        <f t="shared" si="152"/>
        <v>0.18300874157678887</v>
      </c>
      <c r="AW719" s="124">
        <f t="shared" si="153"/>
        <v>8.4807511376264272E-2</v>
      </c>
      <c r="AX719" s="124">
        <f t="shared" si="154"/>
        <v>1.0000000000000002</v>
      </c>
      <c r="AY719" s="124">
        <f>SUMPRODUCT(AN719:AW719,幕後結果_最佳化!$Z$1005:$AI$1005)</f>
        <v>-0.25907935404343574</v>
      </c>
      <c r="AZ719" s="124">
        <f>(SUMPRODUCT(AN719:AW719,MMULT(AN719:AW719,幕後結果!$AB$9:$AK$18)))*252</f>
        <v>0.11302610630770772</v>
      </c>
      <c r="BA719" s="124">
        <f t="shared" si="155"/>
        <v>0.33619355482773272</v>
      </c>
      <c r="BB719" s="119">
        <f t="shared" si="156"/>
        <v>-0.89823064632566052</v>
      </c>
      <c r="BC719" s="56"/>
      <c r="BD719" s="56"/>
    </row>
    <row r="720" spans="1:56">
      <c r="A720" s="91">
        <v>719</v>
      </c>
      <c r="B720" s="120">
        <v>0.47840143077260433</v>
      </c>
      <c r="C720" s="120">
        <v>0.33298821714387383</v>
      </c>
      <c r="D720" s="120">
        <v>0.89513692598953054</v>
      </c>
      <c r="E720" s="120">
        <v>0.80619496549128966</v>
      </c>
      <c r="F720" s="120">
        <v>0.48335521910736934</v>
      </c>
      <c r="G720" s="120">
        <v>0.18079286874716982</v>
      </c>
      <c r="H720" s="120">
        <v>0.41875241413230402</v>
      </c>
      <c r="I720" s="120">
        <v>0.97853462380928891</v>
      </c>
      <c r="J720" s="120">
        <v>0.73560912533606726</v>
      </c>
      <c r="K720" s="100">
        <v>0.52929194871936658</v>
      </c>
      <c r="L720" s="101"/>
      <c r="M720" s="102">
        <v>719</v>
      </c>
      <c r="N720" s="123">
        <v>-5.4166059524414646E-2</v>
      </c>
      <c r="O720" s="123">
        <v>-0.43167665854081688</v>
      </c>
      <c r="P720" s="123">
        <v>1.2543188145203668</v>
      </c>
      <c r="Q720" s="123">
        <v>0.86395962771027102</v>
      </c>
      <c r="R720" s="123">
        <v>-4.1734390456671565E-2</v>
      </c>
      <c r="S720" s="123">
        <v>-0.91234765100327331</v>
      </c>
      <c r="T720" s="123">
        <v>-0.20508613577092022</v>
      </c>
      <c r="U720" s="120">
        <v>2.0243830696123286</v>
      </c>
      <c r="V720" s="120">
        <v>0.62986677980345085</v>
      </c>
      <c r="W720" s="94">
        <v>7.3490124213651128E-2</v>
      </c>
      <c r="X720" s="56"/>
      <c r="Y720" s="95">
        <v>719</v>
      </c>
      <c r="Z720" s="120">
        <f>(幕後結果!$AB$2+幕後結果!$AB$4*幕後結果_最佳化!$N1721)*12/3</f>
        <v>-0.11554021763739734</v>
      </c>
      <c r="AA720" s="120">
        <f>(幕後結果!$AC$2+幕後結果!$AC$4*幕後結果_最佳化!$O1721)*12/3</f>
        <v>0.93985651027705375</v>
      </c>
      <c r="AB720" s="120">
        <f>(幕後結果!$AD$2+幕後結果!$AD$4*幕後結果_最佳化!$P1721)*12/3</f>
        <v>0.2720605800341922</v>
      </c>
      <c r="AC720" s="120">
        <f>(幕後結果!$AE$2+幕後結果!$AE$4*幕後結果_最佳化!$Q1721)*12/3</f>
        <v>1.164083860366103</v>
      </c>
      <c r="AD720" s="120">
        <f>(幕後結果!$AF$2+幕後結果!$AF$4*幕後結果_最佳化!$R1721)*12/3</f>
        <v>-0.40477656289579372</v>
      </c>
      <c r="AE720" s="120">
        <f>(幕後結果!$AG$2+幕後結果!$AG$4*幕後結果_最佳化!$S1721)*12/3</f>
        <v>-1.7265828678679158</v>
      </c>
      <c r="AF720" s="120">
        <f>(幕後結果!$AH$2+幕後結果!$AH$4*幕後結果_最佳化!$T1721)*12/3</f>
        <v>0.32203246831576993</v>
      </c>
      <c r="AG720" s="120">
        <f>(幕後結果!$AI$2+幕後結果!$AI$4*幕後結果_最佳化!$U1721)*12/3</f>
        <v>0.49704101067724499</v>
      </c>
      <c r="AH720" s="120">
        <f>(幕後結果!$AJ$2+幕後結果!$AJ$4*幕後結果_最佳化!$V1721)*12/3</f>
        <v>-0.29183418985237797</v>
      </c>
      <c r="AI720" s="96">
        <f>(幕後結果!$AK$2+幕後結果!$AK$4*幕後結果_最佳化!$W1721)*12/3</f>
        <v>1.2968784546580614</v>
      </c>
      <c r="AJ720" s="56"/>
      <c r="AK720" s="56"/>
      <c r="AL720" s="56"/>
      <c r="AM720" s="104">
        <v>719</v>
      </c>
      <c r="AN720" s="124">
        <f t="shared" si="144"/>
        <v>8.1911432485203495E-2</v>
      </c>
      <c r="AO720" s="124">
        <f t="shared" si="145"/>
        <v>0.25187317934749942</v>
      </c>
      <c r="AP720" s="124">
        <f t="shared" si="146"/>
        <v>0.23611126082256656</v>
      </c>
      <c r="AQ720" s="124">
        <f t="shared" si="147"/>
        <v>3.7839757170340271E-2</v>
      </c>
      <c r="AR720" s="124">
        <f t="shared" si="148"/>
        <v>5.4205466780397745E-3</v>
      </c>
      <c r="AS720" s="124">
        <f t="shared" si="149"/>
        <v>6.6517498051846979E-2</v>
      </c>
      <c r="AT720" s="124">
        <f t="shared" si="150"/>
        <v>6.5966194079525517E-2</v>
      </c>
      <c r="AU720" s="124">
        <f t="shared" si="151"/>
        <v>2.559795476108993E-2</v>
      </c>
      <c r="AV720" s="124">
        <f t="shared" si="152"/>
        <v>6.1490835943501111E-2</v>
      </c>
      <c r="AW720" s="124">
        <f t="shared" si="153"/>
        <v>0.16727134066038693</v>
      </c>
      <c r="AX720" s="124">
        <f t="shared" si="154"/>
        <v>1</v>
      </c>
      <c r="AY720" s="124">
        <f>SUMPRODUCT(AN720:AW720,幕後結果_最佳化!$Z$1005:$AI$1005)</f>
        <v>0.12066340254528331</v>
      </c>
      <c r="AZ720" s="124">
        <f>(SUMPRODUCT(AN720:AW720,MMULT(AN720:AW720,幕後結果!$AB$9:$AK$18)))*252</f>
        <v>0.11436677019179381</v>
      </c>
      <c r="BA720" s="124">
        <f t="shared" si="155"/>
        <v>0.33818156394427212</v>
      </c>
      <c r="BB720" s="119">
        <f t="shared" si="156"/>
        <v>0.22994571802884467</v>
      </c>
      <c r="BC720" s="56"/>
      <c r="BD720" s="56"/>
    </row>
    <row r="721" spans="1:56">
      <c r="A721" s="91">
        <v>720</v>
      </c>
      <c r="B721" s="120">
        <v>0.57575895554141532</v>
      </c>
      <c r="C721" s="120">
        <v>0.74345072507031018</v>
      </c>
      <c r="D721" s="120">
        <v>0.44850176541175801</v>
      </c>
      <c r="E721" s="120">
        <v>0.20083350392604982</v>
      </c>
      <c r="F721" s="120">
        <v>0.42138543626035507</v>
      </c>
      <c r="G721" s="120">
        <v>0.31726681309402194</v>
      </c>
      <c r="H721" s="120">
        <v>0.88085579915874734</v>
      </c>
      <c r="I721" s="120">
        <v>0.78603466631311014</v>
      </c>
      <c r="J721" s="120">
        <v>7.5819090007833712E-3</v>
      </c>
      <c r="K721" s="100">
        <v>0.38347467668413593</v>
      </c>
      <c r="L721" s="101"/>
      <c r="M721" s="102">
        <v>720</v>
      </c>
      <c r="N721" s="123">
        <v>0.19105552845310528</v>
      </c>
      <c r="O721" s="123">
        <v>0.65402057522907264</v>
      </c>
      <c r="P721" s="123">
        <v>-0.12944754225543334</v>
      </c>
      <c r="Q721" s="123">
        <v>-0.8386477483025232</v>
      </c>
      <c r="R721" s="123">
        <v>-0.1983504625234202</v>
      </c>
      <c r="S721" s="123">
        <v>-0.47535547280937651</v>
      </c>
      <c r="T721" s="123">
        <v>1.1792757237568929</v>
      </c>
      <c r="U721" s="120">
        <v>0.79273768829077751</v>
      </c>
      <c r="V721" s="120">
        <v>-2.4284427728156408</v>
      </c>
      <c r="W721" s="94">
        <v>-0.29636761643940951</v>
      </c>
      <c r="X721" s="56"/>
      <c r="Y721" s="95">
        <v>720</v>
      </c>
      <c r="Z721" s="120">
        <f>(幕後結果!$AB$2+幕後結果!$AB$4*幕後結果_最佳化!$N1722)*12/3</f>
        <v>0.18891474224127494</v>
      </c>
      <c r="AA721" s="120">
        <f>(幕後結果!$AC$2+幕後結果!$AC$4*幕後結果_最佳化!$O1722)*12/3</f>
        <v>2.2227052020190579</v>
      </c>
      <c r="AB721" s="120">
        <f>(幕後結果!$AD$2+幕後結果!$AD$4*幕後結果_最佳化!$P1722)*12/3</f>
        <v>-0.4603178255806985</v>
      </c>
      <c r="AC721" s="120">
        <f>(幕後結果!$AE$2+幕後結果!$AE$4*幕後結果_最佳化!$Q1722)*12/3</f>
        <v>-0.21156133280575051</v>
      </c>
      <c r="AD721" s="120">
        <f>(幕後結果!$AF$2+幕後結果!$AF$4*幕後結果_最佳化!$R1722)*12/3</f>
        <v>-0.67633814310202167</v>
      </c>
      <c r="AE721" s="120">
        <f>(幕後結果!$AG$2+幕後結果!$AG$4*幕後結果_最佳化!$S1722)*12/3</f>
        <v>-1.1656103630573913</v>
      </c>
      <c r="AF721" s="120">
        <f>(幕後結果!$AH$2+幕後結果!$AH$4*幕後結果_最佳化!$T1722)*12/3</f>
        <v>1.2631463758433266</v>
      </c>
      <c r="AG721" s="120">
        <f>(幕後結果!$AI$2+幕後結果!$AI$4*幕後結果_最佳化!$U1722)*12/3</f>
        <v>-0.14590512290594432</v>
      </c>
      <c r="AH721" s="120">
        <f>(幕後結果!$AJ$2+幕後結果!$AJ$4*幕後結果_最佳化!$V1722)*12/3</f>
        <v>-5.073466501781084</v>
      </c>
      <c r="AI721" s="96">
        <f>(幕後結果!$AK$2+幕後結果!$AK$4*幕後結果_最佳化!$W1722)*12/3</f>
        <v>0.8159888172463815</v>
      </c>
      <c r="AJ721" s="56"/>
      <c r="AK721" s="56"/>
      <c r="AL721" s="56"/>
      <c r="AM721" s="104">
        <v>720</v>
      </c>
      <c r="AN721" s="124">
        <f t="shared" si="144"/>
        <v>1.2214027845606724E-2</v>
      </c>
      <c r="AO721" s="124">
        <f t="shared" si="145"/>
        <v>0.12894861542271063</v>
      </c>
      <c r="AP721" s="124">
        <f t="shared" si="146"/>
        <v>0.14355047229543066</v>
      </c>
      <c r="AQ721" s="124">
        <f t="shared" si="147"/>
        <v>0.16659591839355897</v>
      </c>
      <c r="AR721" s="124">
        <f t="shared" si="148"/>
        <v>0.10861053610566759</v>
      </c>
      <c r="AS721" s="124">
        <f t="shared" si="149"/>
        <v>3.5088038196395228E-2</v>
      </c>
      <c r="AT721" s="124">
        <f t="shared" si="150"/>
        <v>0.12215726826174592</v>
      </c>
      <c r="AU721" s="124">
        <f t="shared" si="151"/>
        <v>6.0873896517239956E-2</v>
      </c>
      <c r="AV721" s="124">
        <f t="shared" si="152"/>
        <v>0.13744195892124733</v>
      </c>
      <c r="AW721" s="124">
        <f t="shared" si="153"/>
        <v>8.4519268040396819E-2</v>
      </c>
      <c r="AX721" s="124">
        <f t="shared" si="154"/>
        <v>0.99999999999999978</v>
      </c>
      <c r="AY721" s="124">
        <f>SUMPRODUCT(AN721:AW721,幕後結果_最佳化!$Z$1005:$AI$1005)</f>
        <v>-9.4095233669844736E-2</v>
      </c>
      <c r="AZ721" s="124">
        <f>(SUMPRODUCT(AN721:AW721,MMULT(AN721:AW721,幕後結果!$AB$9:$AK$18)))*252</f>
        <v>7.1257539426167596E-2</v>
      </c>
      <c r="BA721" s="124">
        <f t="shared" si="155"/>
        <v>0.26694107856635252</v>
      </c>
      <c r="BB721" s="119">
        <f t="shared" si="156"/>
        <v>-0.51320401642788882</v>
      </c>
      <c r="BC721" s="56"/>
      <c r="BD721" s="56"/>
    </row>
    <row r="722" spans="1:56">
      <c r="A722" s="91">
        <v>721</v>
      </c>
      <c r="B722" s="120">
        <v>0.35562784515526569</v>
      </c>
      <c r="C722" s="120">
        <v>0.99664632653912988</v>
      </c>
      <c r="D722" s="120">
        <v>0.1574232458379321</v>
      </c>
      <c r="E722" s="120">
        <v>0.44662383117871962</v>
      </c>
      <c r="F722" s="120">
        <v>0.9195143237633765</v>
      </c>
      <c r="G722" s="120">
        <v>0.29857927764599568</v>
      </c>
      <c r="H722" s="120">
        <v>0.20629832395854053</v>
      </c>
      <c r="I722" s="120">
        <v>0.43486454296647792</v>
      </c>
      <c r="J722" s="120">
        <v>0.32775648290131265</v>
      </c>
      <c r="K722" s="100">
        <v>0.39799080897569894</v>
      </c>
      <c r="L722" s="101"/>
      <c r="M722" s="102">
        <v>721</v>
      </c>
      <c r="N722" s="123">
        <v>-0.37017018474468977</v>
      </c>
      <c r="O722" s="123">
        <v>2.7110353787163786</v>
      </c>
      <c r="P722" s="123">
        <v>-1.0051045868234387</v>
      </c>
      <c r="Q722" s="123">
        <v>-0.13419590702801268</v>
      </c>
      <c r="R722" s="123">
        <v>1.4018121393494007</v>
      </c>
      <c r="S722" s="123">
        <v>-0.52849105299398647</v>
      </c>
      <c r="T722" s="123">
        <v>-0.81933265239477093</v>
      </c>
      <c r="U722" s="120">
        <v>-0.16400261408711353</v>
      </c>
      <c r="V722" s="120">
        <v>-0.44611667839969515</v>
      </c>
      <c r="W722" s="94">
        <v>-0.25855109878398985</v>
      </c>
      <c r="X722" s="56"/>
      <c r="Y722" s="95">
        <v>721</v>
      </c>
      <c r="Z722" s="120">
        <f>(幕後結果!$AB$2+幕後結果!$AB$4*幕後結果_最佳化!$N1723)*12/3</f>
        <v>-0.5078752647224587</v>
      </c>
      <c r="AA722" s="120">
        <f>(幕後結果!$AC$2+幕後結果!$AC$4*幕後結果_最佳化!$O1723)*12/3</f>
        <v>3.9772116815607372</v>
      </c>
      <c r="AB722" s="120">
        <f>(幕後結果!$AD$2+幕後結果!$AD$4*幕後結果_最佳化!$P1723)*12/3</f>
        <v>-1.1343101587909841</v>
      </c>
      <c r="AC722" s="120">
        <f>(幕後結果!$AE$2+幕後結果!$AE$4*幕後結果_最佳化!$Q1723)*12/3</f>
        <v>0.24503957026436859</v>
      </c>
      <c r="AD722" s="120">
        <f>(幕後結果!$AF$2+幕後結果!$AF$4*幕後結果_最佳化!$R1723)*12/3</f>
        <v>0.61702147294833076</v>
      </c>
      <c r="AE722" s="120">
        <f>(幕後結果!$AG$2+幕後結果!$AG$4*幕後結果_最佳化!$S1723)*12/3</f>
        <v>-1.0013350101886909</v>
      </c>
      <c r="AF722" s="120">
        <f>(幕後結果!$AH$2+幕後結果!$AH$4*幕後結果_最佳化!$T1723)*12/3</f>
        <v>7.4370252395173808E-2</v>
      </c>
      <c r="AG722" s="120">
        <f>(幕後結果!$AI$2+幕後結果!$AI$4*幕後結果_最佳化!$U1723)*12/3</f>
        <v>-9.5550322177323566E-2</v>
      </c>
      <c r="AH722" s="120">
        <f>(幕後結果!$AJ$2+幕後結果!$AJ$4*幕後結果_最佳化!$V1723)*12/3</f>
        <v>-3.0260958148302373</v>
      </c>
      <c r="AI722" s="96">
        <f>(幕後結果!$AK$2+幕後結果!$AK$4*幕後結果_最佳化!$W1723)*12/3</f>
        <v>0.91968522701613009</v>
      </c>
      <c r="AJ722" s="56"/>
      <c r="AK722" s="56"/>
      <c r="AL722" s="56"/>
      <c r="AM722" s="104">
        <v>721</v>
      </c>
      <c r="AN722" s="124">
        <f t="shared" si="144"/>
        <v>1.6036476513087896E-3</v>
      </c>
      <c r="AO722" s="124">
        <f t="shared" si="145"/>
        <v>0.14732909793925852</v>
      </c>
      <c r="AP722" s="124">
        <f t="shared" si="146"/>
        <v>0.20519717676096547</v>
      </c>
      <c r="AQ722" s="124">
        <f t="shared" si="147"/>
        <v>0.11709935805919418</v>
      </c>
      <c r="AR722" s="124">
        <f t="shared" si="148"/>
        <v>4.8677383338033717E-2</v>
      </c>
      <c r="AS722" s="124">
        <f t="shared" si="149"/>
        <v>9.5950973695868511E-2</v>
      </c>
      <c r="AT722" s="124">
        <f t="shared" si="150"/>
        <v>7.0080295505904958E-2</v>
      </c>
      <c r="AU722" s="124">
        <f t="shared" si="151"/>
        <v>1.69785291461691E-2</v>
      </c>
      <c r="AV722" s="124">
        <f t="shared" si="152"/>
        <v>0.23262426138844794</v>
      </c>
      <c r="AW722" s="124">
        <f t="shared" si="153"/>
        <v>6.4459276514848882E-2</v>
      </c>
      <c r="AX722" s="124">
        <f t="shared" si="154"/>
        <v>1.0000000000000002</v>
      </c>
      <c r="AY722" s="124">
        <f>SUMPRODUCT(AN722:AW722,幕後結果_最佳化!$Z$1005:$AI$1005)</f>
        <v>-0.34720372641468045</v>
      </c>
      <c r="AZ722" s="124">
        <f>(SUMPRODUCT(AN722:AW722,MMULT(AN722:AW722,幕後結果!$AB$9:$AK$18)))*252</f>
        <v>0.10470841287657155</v>
      </c>
      <c r="BA722" s="124">
        <f t="shared" si="155"/>
        <v>0.32358679342113383</v>
      </c>
      <c r="BB722" s="119">
        <f t="shared" si="156"/>
        <v>-1.2055613342259546</v>
      </c>
      <c r="BC722" s="56"/>
      <c r="BD722" s="56"/>
    </row>
    <row r="723" spans="1:56">
      <c r="A723" s="91">
        <v>722</v>
      </c>
      <c r="B723" s="120">
        <v>0.29227547127081577</v>
      </c>
      <c r="C723" s="120">
        <v>0.80896241027294402</v>
      </c>
      <c r="D723" s="120">
        <v>0.66002265491612588</v>
      </c>
      <c r="E723" s="120">
        <v>0.27288659122272518</v>
      </c>
      <c r="F723" s="120">
        <v>0.90779765218084574</v>
      </c>
      <c r="G723" s="120">
        <v>0.22815324292342898</v>
      </c>
      <c r="H723" s="120">
        <v>0.40274764555371378</v>
      </c>
      <c r="I723" s="120">
        <v>0.26610137187010308</v>
      </c>
      <c r="J723" s="120">
        <v>0.21357207075977702</v>
      </c>
      <c r="K723" s="100">
        <v>0.15955966630825458</v>
      </c>
      <c r="L723" s="101"/>
      <c r="M723" s="102">
        <v>722</v>
      </c>
      <c r="N723" s="123">
        <v>-0.54674935329297947</v>
      </c>
      <c r="O723" s="123">
        <v>0.87407909817945417</v>
      </c>
      <c r="P723" s="123">
        <v>0.41252495958942759</v>
      </c>
      <c r="Q723" s="123">
        <v>-0.60410598235804969</v>
      </c>
      <c r="R723" s="123">
        <v>1.3273144203017431</v>
      </c>
      <c r="S723" s="123">
        <v>-0.74494249216143371</v>
      </c>
      <c r="T723" s="123">
        <v>-0.24624150114992108</v>
      </c>
      <c r="U723" s="120">
        <v>-0.62464703283554202</v>
      </c>
      <c r="V723" s="120">
        <v>-0.79408810566238452</v>
      </c>
      <c r="W723" s="94">
        <v>-0.99626926578608377</v>
      </c>
      <c r="X723" s="56"/>
      <c r="Y723" s="95">
        <v>722</v>
      </c>
      <c r="Z723" s="120">
        <f>(幕後結果!$AB$2+幕後結果!$AB$4*幕後結果_最佳化!$N1724)*12/3</f>
        <v>-0.72710720151550812</v>
      </c>
      <c r="AA723" s="120">
        <f>(幕後結果!$AC$2+幕後結果!$AC$4*幕後結果_最佳化!$O1724)*12/3</f>
        <v>1.9637435747051153</v>
      </c>
      <c r="AB723" s="120">
        <f>(幕後結果!$AD$2+幕後結果!$AD$4*幕後結果_最佳化!$P1724)*12/3</f>
        <v>-0.60277213777419769</v>
      </c>
      <c r="AC723" s="120">
        <f>(幕後結果!$AE$2+幕後結果!$AE$4*幕後結果_最佳化!$Q1724)*12/3</f>
        <v>-0.24731608916446979</v>
      </c>
      <c r="AD723" s="120">
        <f>(幕後結果!$AF$2+幕後結果!$AF$4*幕後結果_最佳化!$R1724)*12/3</f>
        <v>0.24618656003775299</v>
      </c>
      <c r="AE723" s="120">
        <f>(幕後結果!$AG$2+幕後結果!$AG$4*幕後結果_最佳化!$S1724)*12/3</f>
        <v>-1.3098326819805191</v>
      </c>
      <c r="AF723" s="120">
        <f>(幕後結果!$AH$2+幕後結果!$AH$4*幕後結果_最佳化!$T1724)*12/3</f>
        <v>7.7307251007792399E-2</v>
      </c>
      <c r="AG723" s="120">
        <f>(幕後結果!$AI$2+幕後結果!$AI$4*幕後結果_最佳化!$U1724)*12/3</f>
        <v>-0.44002653279613835</v>
      </c>
      <c r="AH723" s="120">
        <f>(幕後結果!$AJ$2+幕後結果!$AJ$4*幕後結果_最佳化!$V1724)*12/3</f>
        <v>-2.882844790398758</v>
      </c>
      <c r="AI723" s="96">
        <f>(幕後結果!$AK$2+幕後結果!$AK$4*幕後結果_最佳化!$W1724)*12/3</f>
        <v>0.35693115924902363</v>
      </c>
      <c r="AJ723" s="56"/>
      <c r="AK723" s="56"/>
      <c r="AL723" s="56"/>
      <c r="AM723" s="104">
        <v>722</v>
      </c>
      <c r="AN723" s="124">
        <f t="shared" si="144"/>
        <v>3.7144677079401583E-2</v>
      </c>
      <c r="AO723" s="124">
        <f t="shared" si="145"/>
        <v>0.10342287192981975</v>
      </c>
      <c r="AP723" s="124">
        <f t="shared" si="146"/>
        <v>0.1918722018082778</v>
      </c>
      <c r="AQ723" s="124">
        <f t="shared" si="147"/>
        <v>9.3501322421152708E-2</v>
      </c>
      <c r="AR723" s="124">
        <f t="shared" si="148"/>
        <v>9.9866537062831065E-2</v>
      </c>
      <c r="AS723" s="124">
        <f t="shared" si="149"/>
        <v>3.7248699450827844E-2</v>
      </c>
      <c r="AT723" s="124">
        <f t="shared" si="150"/>
        <v>5.008968505505202E-2</v>
      </c>
      <c r="AU723" s="124">
        <f t="shared" si="151"/>
        <v>0.11191532352558183</v>
      </c>
      <c r="AV723" s="124">
        <f t="shared" si="152"/>
        <v>0.17824632097065504</v>
      </c>
      <c r="AW723" s="124">
        <f t="shared" si="153"/>
        <v>9.6692360696400331E-2</v>
      </c>
      <c r="AX723" s="124">
        <f t="shared" si="154"/>
        <v>1.0000000000000002</v>
      </c>
      <c r="AY723" s="124">
        <f>SUMPRODUCT(AN723:AW723,幕後結果_最佳化!$Z$1005:$AI$1005)</f>
        <v>-0.3060351859107841</v>
      </c>
      <c r="AZ723" s="124">
        <f>(SUMPRODUCT(AN723:AW723,MMULT(AN723:AW723,幕後結果!$AB$9:$AK$18)))*252</f>
        <v>7.9839299427467661E-2</v>
      </c>
      <c r="BA723" s="124">
        <f t="shared" si="155"/>
        <v>0.28255848850718973</v>
      </c>
      <c r="BB723" s="119">
        <f t="shared" si="156"/>
        <v>-1.2349131245508675</v>
      </c>
      <c r="BC723" s="56"/>
      <c r="BD723" s="56"/>
    </row>
    <row r="724" spans="1:56">
      <c r="A724" s="91">
        <v>723</v>
      </c>
      <c r="B724" s="120">
        <v>5.0373712086679179E-2</v>
      </c>
      <c r="C724" s="120">
        <v>0.41464177423188109</v>
      </c>
      <c r="D724" s="120">
        <v>0.87001725286508313</v>
      </c>
      <c r="E724" s="120">
        <v>0.58845286431287369</v>
      </c>
      <c r="F724" s="120">
        <v>0.26245537184153611</v>
      </c>
      <c r="G724" s="120">
        <v>0.1987772401229948</v>
      </c>
      <c r="H724" s="120">
        <v>6.300107473224803E-2</v>
      </c>
      <c r="I724" s="120">
        <v>0.84473225257177353</v>
      </c>
      <c r="J724" s="120">
        <v>0.6058399709540867</v>
      </c>
      <c r="K724" s="100">
        <v>0.68850254443310988</v>
      </c>
      <c r="L724" s="101"/>
      <c r="M724" s="102">
        <v>723</v>
      </c>
      <c r="N724" s="123">
        <v>-1.6412408737455102</v>
      </c>
      <c r="O724" s="123">
        <v>-0.21562053400688919</v>
      </c>
      <c r="P724" s="123">
        <v>1.1264726892208301</v>
      </c>
      <c r="Q724" s="123">
        <v>0.2235669646907274</v>
      </c>
      <c r="R724" s="123">
        <v>-0.63579393098297843</v>
      </c>
      <c r="S724" s="123">
        <v>-0.84599688815180185</v>
      </c>
      <c r="T724" s="123">
        <v>-1.5300589034899064</v>
      </c>
      <c r="U724" s="120">
        <v>1.0140990425551433</v>
      </c>
      <c r="V724" s="120">
        <v>0.26849274563997683</v>
      </c>
      <c r="W724" s="94">
        <v>0.49161022859131892</v>
      </c>
      <c r="X724" s="56"/>
      <c r="Y724" s="95">
        <v>723</v>
      </c>
      <c r="Z724" s="120">
        <f>(幕後結果!$AB$2+幕後結果!$AB$4*幕後結果_最佳化!$N1725)*12/3</f>
        <v>-2.0859735831224557</v>
      </c>
      <c r="AA724" s="120">
        <f>(幕後結果!$AC$2+幕後結果!$AC$4*幕後結果_最佳化!$O1725)*12/3</f>
        <v>0.11707918202448298</v>
      </c>
      <c r="AB724" s="120">
        <f>(幕後結果!$AD$2+幕後結果!$AD$4*幕後結果_最佳化!$P1725)*12/3</f>
        <v>-1.494005850037168</v>
      </c>
      <c r="AC724" s="120">
        <f>(幕後結果!$AE$2+幕後結果!$AE$4*幕後結果_最佳化!$Q1725)*12/3</f>
        <v>0.13041680472293843</v>
      </c>
      <c r="AD724" s="120">
        <f>(幕後結果!$AF$2+幕後結果!$AF$4*幕後結果_最佳化!$R1725)*12/3</f>
        <v>-1.0240450399270644</v>
      </c>
      <c r="AE724" s="120">
        <f>(幕後結果!$AG$2+幕後結果!$AG$4*幕後結果_最佳化!$S1725)*12/3</f>
        <v>-2.3574296847490359</v>
      </c>
      <c r="AF724" s="120">
        <f>(幕後結果!$AH$2+幕後結果!$AH$4*幕後結果_最佳化!$T1725)*12/3</f>
        <v>-1.4603935210376793</v>
      </c>
      <c r="AG724" s="120">
        <f>(幕後結果!$AI$2+幕後結果!$AI$4*幕後結果_最佳化!$U1725)*12/3</f>
        <v>4.3048362374225435E-2</v>
      </c>
      <c r="AH724" s="120">
        <f>(幕後結果!$AJ$2+幕後結果!$AJ$4*幕後結果_最佳化!$V1725)*12/3</f>
        <v>-1.9448198408402604</v>
      </c>
      <c r="AI724" s="96">
        <f>(幕後結果!$AK$2+幕後結果!$AK$4*幕後結果_最佳化!$W1725)*12/3</f>
        <v>0.86857143771508438</v>
      </c>
      <c r="AJ724" s="56"/>
      <c r="AK724" s="56"/>
      <c r="AL724" s="56"/>
      <c r="AM724" s="104">
        <v>723</v>
      </c>
      <c r="AN724" s="124">
        <f t="shared" si="144"/>
        <v>8.2647782566160569E-3</v>
      </c>
      <c r="AO724" s="124">
        <f t="shared" si="145"/>
        <v>3.3897194001119735E-2</v>
      </c>
      <c r="AP724" s="124">
        <f t="shared" si="146"/>
        <v>0.15144239783618937</v>
      </c>
      <c r="AQ724" s="124">
        <f t="shared" si="147"/>
        <v>0.13498494513141543</v>
      </c>
      <c r="AR724" s="124">
        <f t="shared" si="148"/>
        <v>0.16036384498725395</v>
      </c>
      <c r="AS724" s="124">
        <f t="shared" si="149"/>
        <v>6.034733438721783E-2</v>
      </c>
      <c r="AT724" s="124">
        <f t="shared" si="150"/>
        <v>0.15410120798311552</v>
      </c>
      <c r="AU724" s="124">
        <f t="shared" si="151"/>
        <v>8.5122701765345532E-3</v>
      </c>
      <c r="AV724" s="124">
        <f t="shared" si="152"/>
        <v>0.15512073163464407</v>
      </c>
      <c r="AW724" s="124">
        <f t="shared" si="153"/>
        <v>0.13296529560589337</v>
      </c>
      <c r="AX724" s="124">
        <f t="shared" si="154"/>
        <v>1</v>
      </c>
      <c r="AY724" s="124">
        <f>SUMPRODUCT(AN724:AW724,幕後結果_最佳化!$Z$1005:$AI$1005)</f>
        <v>-0.2600174621945035</v>
      </c>
      <c r="AZ724" s="124">
        <f>(SUMPRODUCT(AN724:AW724,MMULT(AN724:AW724,幕後結果!$AB$9:$AK$18)))*252</f>
        <v>7.0669765248557198E-2</v>
      </c>
      <c r="BA724" s="124">
        <f t="shared" si="155"/>
        <v>0.26583785518348813</v>
      </c>
      <c r="BB724" s="119">
        <f t="shared" si="156"/>
        <v>-1.1394820424857177</v>
      </c>
      <c r="BC724" s="56"/>
      <c r="BD724" s="56"/>
    </row>
    <row r="725" spans="1:56">
      <c r="A725" s="91">
        <v>724</v>
      </c>
      <c r="B725" s="120">
        <v>0.77138098482710538</v>
      </c>
      <c r="C725" s="120">
        <v>0.34142245740873012</v>
      </c>
      <c r="D725" s="120">
        <v>0.11772315798776778</v>
      </c>
      <c r="E725" s="120">
        <v>0.51253805269931729</v>
      </c>
      <c r="F725" s="120">
        <v>0.41907814892614992</v>
      </c>
      <c r="G725" s="120">
        <v>0.48490169910031233</v>
      </c>
      <c r="H725" s="120">
        <v>0.56633784135637244</v>
      </c>
      <c r="I725" s="120">
        <v>0.4402168564640585</v>
      </c>
      <c r="J725" s="120">
        <v>0.47803931302642488</v>
      </c>
      <c r="K725" s="100">
        <v>0.11441376025078309</v>
      </c>
      <c r="L725" s="101"/>
      <c r="M725" s="102">
        <v>724</v>
      </c>
      <c r="N725" s="123">
        <v>0.74340250137989616</v>
      </c>
      <c r="O725" s="123">
        <v>-0.40858408123775614</v>
      </c>
      <c r="P725" s="123">
        <v>-1.1864457437413942</v>
      </c>
      <c r="Q725" s="123">
        <v>3.1433412984632363E-2</v>
      </c>
      <c r="R725" s="123">
        <v>-0.20425235804950923</v>
      </c>
      <c r="S725" s="123">
        <v>-3.7854866937997556E-2</v>
      </c>
      <c r="T725" s="123">
        <v>0.16705812123290853</v>
      </c>
      <c r="U725" s="120">
        <v>-0.1504194297705275</v>
      </c>
      <c r="V725" s="120">
        <v>-5.5075109159079476E-2</v>
      </c>
      <c r="W725" s="94">
        <v>-1.2033846103213388</v>
      </c>
      <c r="X725" s="56"/>
      <c r="Y725" s="95">
        <v>724</v>
      </c>
      <c r="Z725" s="120">
        <f>(幕後結果!$AB$2+幕後結果!$AB$4*幕後結果_最佳化!$N1726)*12/3</f>
        <v>0.87468134569768952</v>
      </c>
      <c r="AA725" s="120">
        <f>(幕後結果!$AC$2+幕後結果!$AC$4*幕後結果_最佳化!$O1726)*12/3</f>
        <v>1.489315399239499</v>
      </c>
      <c r="AB725" s="120">
        <f>(幕後結果!$AD$2+幕後結果!$AD$4*幕後結果_最佳化!$P1726)*12/3</f>
        <v>-1.4062671371370079</v>
      </c>
      <c r="AC725" s="120">
        <f>(幕後結果!$AE$2+幕後結果!$AE$4*幕後結果_最佳化!$Q1726)*12/3</f>
        <v>0.75233572602143095</v>
      </c>
      <c r="AD725" s="120">
        <f>(幕後結果!$AF$2+幕後結果!$AF$4*幕後結果_最佳化!$R1726)*12/3</f>
        <v>-0.57410444409794792</v>
      </c>
      <c r="AE725" s="120">
        <f>(幕後結果!$AG$2+幕後結果!$AG$4*幕後結果_最佳化!$S1726)*12/3</f>
        <v>-0.87821781595299708</v>
      </c>
      <c r="AF725" s="120">
        <f>(幕後結果!$AH$2+幕後結果!$AH$4*幕後結果_最佳化!$T1726)*12/3</f>
        <v>0.60615972842305199</v>
      </c>
      <c r="AG725" s="120">
        <f>(幕後結果!$AI$2+幕後結果!$AI$4*幕後結果_最佳化!$U1726)*12/3</f>
        <v>-0.43427465205506355</v>
      </c>
      <c r="AH725" s="120">
        <f>(幕後結果!$AJ$2+幕後結果!$AJ$4*幕後結果_最佳化!$V1726)*12/3</f>
        <v>-1.8331972777239978</v>
      </c>
      <c r="AI725" s="96">
        <f>(幕後結果!$AK$2+幕後結果!$AK$4*幕後結果_最佳化!$W1726)*12/3</f>
        <v>-7.7182799133374225E-2</v>
      </c>
      <c r="AJ725" s="56"/>
      <c r="AK725" s="56"/>
      <c r="AL725" s="56"/>
      <c r="AM725" s="104">
        <v>724</v>
      </c>
      <c r="AN725" s="124">
        <f t="shared" si="144"/>
        <v>0.15267926101674464</v>
      </c>
      <c r="AO725" s="124">
        <f t="shared" si="145"/>
        <v>3.0451643966725884E-2</v>
      </c>
      <c r="AP725" s="124">
        <f t="shared" si="146"/>
        <v>9.2114515664901128E-2</v>
      </c>
      <c r="AQ725" s="124">
        <f t="shared" si="147"/>
        <v>7.6224323061599875E-2</v>
      </c>
      <c r="AR725" s="124">
        <f t="shared" si="148"/>
        <v>0.14658994952650226</v>
      </c>
      <c r="AS725" s="124">
        <f t="shared" si="149"/>
        <v>0.14058857690990315</v>
      </c>
      <c r="AT725" s="124">
        <f t="shared" si="150"/>
        <v>5.1689477038326027E-2</v>
      </c>
      <c r="AU725" s="124">
        <f t="shared" si="151"/>
        <v>0.10964927076740329</v>
      </c>
      <c r="AV725" s="124">
        <f t="shared" si="152"/>
        <v>7.0712559066159225E-2</v>
      </c>
      <c r="AW725" s="124">
        <f t="shared" si="153"/>
        <v>0.12930042298173461</v>
      </c>
      <c r="AX725" s="124">
        <f t="shared" si="154"/>
        <v>1</v>
      </c>
      <c r="AY725" s="124">
        <f>SUMPRODUCT(AN725:AW725,幕後結果_最佳化!$Z$1005:$AI$1005)</f>
        <v>-0.2554948689012595</v>
      </c>
      <c r="AZ725" s="124">
        <f>(SUMPRODUCT(AN725:AW725,MMULT(AN725:AW725,幕後結果!$AB$9:$AK$18)))*252</f>
        <v>6.0352296415928541E-2</v>
      </c>
      <c r="BA725" s="124">
        <f t="shared" si="155"/>
        <v>0.24566704381322405</v>
      </c>
      <c r="BB725" s="119">
        <f t="shared" si="156"/>
        <v>-1.2146312515899504</v>
      </c>
      <c r="BC725" s="56"/>
      <c r="BD725" s="56"/>
    </row>
    <row r="726" spans="1:56">
      <c r="A726" s="91">
        <v>725</v>
      </c>
      <c r="B726" s="120">
        <v>0.4613107132583123</v>
      </c>
      <c r="C726" s="120">
        <v>0.13375158874576698</v>
      </c>
      <c r="D726" s="120">
        <v>0.37531244720110379</v>
      </c>
      <c r="E726" s="120">
        <v>0.95151447632845865</v>
      </c>
      <c r="F726" s="120">
        <v>0.14343261032176735</v>
      </c>
      <c r="G726" s="120">
        <v>0.89581860064592522</v>
      </c>
      <c r="H726" s="120">
        <v>0.19512511901429819</v>
      </c>
      <c r="I726" s="120">
        <v>0.98749360368427452</v>
      </c>
      <c r="J726" s="120">
        <v>0.30122690520201734</v>
      </c>
      <c r="K726" s="100">
        <v>0.31183724280714031</v>
      </c>
      <c r="L726" s="101"/>
      <c r="M726" s="102">
        <v>725</v>
      </c>
      <c r="N726" s="123">
        <v>-9.7132179014945072E-2</v>
      </c>
      <c r="O726" s="123">
        <v>-1.1088308077006004</v>
      </c>
      <c r="P726" s="123">
        <v>-0.31781549754373201</v>
      </c>
      <c r="Q726" s="123">
        <v>1.65971874121448</v>
      </c>
      <c r="R726" s="123">
        <v>-1.0650236653329499</v>
      </c>
      <c r="S726" s="123">
        <v>1.2580800742514124</v>
      </c>
      <c r="T726" s="123">
        <v>-0.85916364438441595</v>
      </c>
      <c r="U726" s="120">
        <v>2.2412051004300042</v>
      </c>
      <c r="V726" s="120">
        <v>-0.5208750597026468</v>
      </c>
      <c r="W726" s="94">
        <v>-0.49064933617619771</v>
      </c>
      <c r="X726" s="56"/>
      <c r="Y726" s="95">
        <v>725</v>
      </c>
      <c r="Z726" s="120">
        <f>(幕後結果!$AB$2+幕後結果!$AB$4*幕後結果_最佳化!$N1727)*12/3</f>
        <v>-0.16888482034354602</v>
      </c>
      <c r="AA726" s="120">
        <f>(幕後結果!$AC$2+幕後結果!$AC$4*幕後結果_最佳化!$O1727)*12/3</f>
        <v>0.21221645968669356</v>
      </c>
      <c r="AB726" s="120">
        <f>(幕後結果!$AD$2+幕後結果!$AD$4*幕後結果_最佳化!$P1727)*12/3</f>
        <v>-1.6991191806786918</v>
      </c>
      <c r="AC726" s="120">
        <f>(幕後結果!$AE$2+幕後結果!$AE$4*幕後結果_最佳化!$Q1727)*12/3</f>
        <v>1.896726959218781</v>
      </c>
      <c r="AD726" s="120">
        <f>(幕後結果!$AF$2+幕後結果!$AF$4*幕後結果_最佳化!$R1727)*12/3</f>
        <v>-0.94890392726245887</v>
      </c>
      <c r="AE726" s="120">
        <f>(幕後結果!$AG$2+幕後結果!$AG$4*幕後結果_最佳化!$S1727)*12/3</f>
        <v>-0.12915648070423724</v>
      </c>
      <c r="AF726" s="120">
        <f>(幕後結果!$AH$2+幕後結果!$AH$4*幕後結果_最佳化!$T1727)*12/3</f>
        <v>8.2690828000634431E-2</v>
      </c>
      <c r="AG726" s="120">
        <f>(幕後結果!$AI$2+幕後結果!$AI$4*幕後結果_最佳化!$U1727)*12/3</f>
        <v>0.648199176922302</v>
      </c>
      <c r="AH726" s="120">
        <f>(幕後結果!$AJ$2+幕後結果!$AJ$4*幕後結果_最佳化!$V1727)*12/3</f>
        <v>-1.9345159383191459</v>
      </c>
      <c r="AI726" s="96">
        <f>(幕後結果!$AK$2+幕後結果!$AK$4*幕後結果_最佳化!$W1727)*12/3</f>
        <v>0.60522409881115935</v>
      </c>
      <c r="AJ726" s="56"/>
      <c r="AK726" s="56"/>
      <c r="AL726" s="56"/>
      <c r="AM726" s="104">
        <v>725</v>
      </c>
      <c r="AN726" s="124">
        <f t="shared" si="144"/>
        <v>0.14071245746830327</v>
      </c>
      <c r="AO726" s="124">
        <f t="shared" si="145"/>
        <v>0.1145297281920922</v>
      </c>
      <c r="AP726" s="124">
        <f t="shared" si="146"/>
        <v>0.12251223378149989</v>
      </c>
      <c r="AQ726" s="124">
        <f t="shared" si="147"/>
        <v>3.1464031757212747E-2</v>
      </c>
      <c r="AR726" s="124">
        <f t="shared" si="148"/>
        <v>9.2514364024586612E-2</v>
      </c>
      <c r="AS726" s="124">
        <f t="shared" si="149"/>
        <v>0.23332782159154647</v>
      </c>
      <c r="AT726" s="124">
        <f t="shared" si="150"/>
        <v>3.9280679436675708E-2</v>
      </c>
      <c r="AU726" s="124">
        <f t="shared" si="151"/>
        <v>8.7864940766289756E-2</v>
      </c>
      <c r="AV726" s="124">
        <f t="shared" si="152"/>
        <v>5.8452813545768215E-2</v>
      </c>
      <c r="AW726" s="124">
        <f t="shared" si="153"/>
        <v>7.9340929436025123E-2</v>
      </c>
      <c r="AX726" s="124">
        <f t="shared" si="154"/>
        <v>1.0000000000000002</v>
      </c>
      <c r="AY726" s="124">
        <f>SUMPRODUCT(AN726:AW726,幕後結果_最佳化!$Z$1005:$AI$1005)</f>
        <v>-0.25289801132607864</v>
      </c>
      <c r="AZ726" s="124">
        <f>(SUMPRODUCT(AN726:AW726,MMULT(AN726:AW726,幕後結果!$AB$9:$AK$18)))*252</f>
        <v>8.3559152855875299E-2</v>
      </c>
      <c r="BA726" s="124">
        <f t="shared" si="155"/>
        <v>0.28906600086463868</v>
      </c>
      <c r="BB726" s="119">
        <f t="shared" si="156"/>
        <v>-1.0232888352186127</v>
      </c>
      <c r="BC726" s="56"/>
      <c r="BD726" s="56"/>
    </row>
    <row r="727" spans="1:56">
      <c r="A727" s="91">
        <v>726</v>
      </c>
      <c r="B727" s="120">
        <v>0.8865567593395296</v>
      </c>
      <c r="C727" s="120">
        <v>0.20059566138905915</v>
      </c>
      <c r="D727" s="120">
        <v>0.64817709984343375</v>
      </c>
      <c r="E727" s="120">
        <v>0.43730352567489472</v>
      </c>
      <c r="F727" s="120">
        <v>0.69941336031656998</v>
      </c>
      <c r="G727" s="120">
        <v>0.80151739980307446</v>
      </c>
      <c r="H727" s="120">
        <v>0.95396459589933857</v>
      </c>
      <c r="I727" s="120">
        <v>0.83339684264648373</v>
      </c>
      <c r="J727" s="120">
        <v>0.26411189618461894</v>
      </c>
      <c r="K727" s="100">
        <v>0.90953554233577427</v>
      </c>
      <c r="L727" s="101"/>
      <c r="M727" s="102">
        <v>726</v>
      </c>
      <c r="N727" s="123">
        <v>1.2084180994217795</v>
      </c>
      <c r="O727" s="123">
        <v>-0.83949548320819145</v>
      </c>
      <c r="P727" s="123">
        <v>0.38040365713905561</v>
      </c>
      <c r="Q727" s="123">
        <v>-0.15780932385722715</v>
      </c>
      <c r="R727" s="123">
        <v>0.52271402135164968</v>
      </c>
      <c r="S727" s="123">
        <v>0.84705368217414845</v>
      </c>
      <c r="T727" s="123">
        <v>1.6845739117175664</v>
      </c>
      <c r="U727" s="120">
        <v>0.96767578617257421</v>
      </c>
      <c r="V727" s="120">
        <v>-0.63071973582661556</v>
      </c>
      <c r="W727" s="94">
        <v>1.3379003736949158</v>
      </c>
      <c r="X727" s="56"/>
      <c r="Y727" s="95">
        <v>726</v>
      </c>
      <c r="Z727" s="120">
        <f>(幕後結果!$AB$2+幕後結果!$AB$4*幕後結果_最佳化!$N1728)*12/3</f>
        <v>1.4520216460050877</v>
      </c>
      <c r="AA727" s="120">
        <f>(幕後結果!$AC$2+幕後結果!$AC$4*幕後結果_最佳化!$O1728)*12/3</f>
        <v>1.3507482265534838</v>
      </c>
      <c r="AB727" s="120">
        <f>(幕後結果!$AD$2+幕後結果!$AD$4*幕後結果_最佳化!$P1728)*12/3</f>
        <v>0.55892900877099727</v>
      </c>
      <c r="AC727" s="120">
        <f>(幕後結果!$AE$2+幕後結果!$AE$4*幕後結果_最佳化!$Q1728)*12/3</f>
        <v>0.68329927847357486</v>
      </c>
      <c r="AD727" s="120">
        <f>(幕後結果!$AF$2+幕後結果!$AF$4*幕後結果_最佳化!$R1728)*12/3</f>
        <v>-0.17753262736077613</v>
      </c>
      <c r="AE727" s="120">
        <f>(幕後結果!$AG$2+幕後結果!$AG$4*幕後結果_最佳化!$S1728)*12/3</f>
        <v>0.5739310797811612</v>
      </c>
      <c r="AF727" s="120">
        <f>(幕後結果!$AH$2+幕後結果!$AH$4*幕後結果_最佳化!$T1728)*12/3</f>
        <v>2.2802276848256167</v>
      </c>
      <c r="AG727" s="120">
        <f>(幕後結果!$AI$2+幕後結果!$AI$4*幕後結果_最佳化!$U1728)*12/3</f>
        <v>6.0055583095653287E-2</v>
      </c>
      <c r="AH727" s="120">
        <f>(幕後結果!$AJ$2+幕後結果!$AJ$4*幕後結果_最佳化!$V1728)*12/3</f>
        <v>-1.084279847891028</v>
      </c>
      <c r="AI727" s="96">
        <f>(幕後結果!$AK$2+幕後結果!$AK$4*幕後結果_最佳化!$W1728)*12/3</f>
        <v>1.726085278660028</v>
      </c>
      <c r="AJ727" s="56"/>
      <c r="AK727" s="56"/>
      <c r="AL727" s="56"/>
      <c r="AM727" s="104">
        <v>726</v>
      </c>
      <c r="AN727" s="124">
        <f t="shared" si="144"/>
        <v>0.15458301717412984</v>
      </c>
      <c r="AO727" s="124">
        <f t="shared" si="145"/>
        <v>7.4251540491554247E-2</v>
      </c>
      <c r="AP727" s="124">
        <f t="shared" si="146"/>
        <v>2.8387307655007226E-2</v>
      </c>
      <c r="AQ727" s="124">
        <f t="shared" si="147"/>
        <v>7.7396742096403806E-2</v>
      </c>
      <c r="AR727" s="124">
        <f t="shared" si="148"/>
        <v>0.19378738311992116</v>
      </c>
      <c r="AS727" s="124">
        <f t="shared" si="149"/>
        <v>2.0197450940577955E-2</v>
      </c>
      <c r="AT727" s="124">
        <f t="shared" si="150"/>
        <v>0.13746575016730211</v>
      </c>
      <c r="AU727" s="124">
        <f t="shared" si="151"/>
        <v>4.8832353804511508E-2</v>
      </c>
      <c r="AV727" s="124">
        <f t="shared" si="152"/>
        <v>0.14764303074121415</v>
      </c>
      <c r="AW727" s="124">
        <f t="shared" si="153"/>
        <v>0.11745542380937789</v>
      </c>
      <c r="AX727" s="124">
        <f t="shared" si="154"/>
        <v>1</v>
      </c>
      <c r="AY727" s="124">
        <f>SUMPRODUCT(AN727:AW727,幕後結果_最佳化!$Z$1005:$AI$1005)</f>
        <v>-0.13866101805637635</v>
      </c>
      <c r="AZ727" s="124">
        <f>(SUMPRODUCT(AN727:AW727,MMULT(AN727:AW727,幕後結果!$AB$9:$AK$18)))*252</f>
        <v>6.159901779221745E-2</v>
      </c>
      <c r="BA727" s="124">
        <f t="shared" si="155"/>
        <v>0.24819149419796291</v>
      </c>
      <c r="BB727" s="119">
        <f t="shared" si="156"/>
        <v>-0.73153602077740565</v>
      </c>
      <c r="BC727" s="56"/>
      <c r="BD727" s="56"/>
    </row>
    <row r="728" spans="1:56">
      <c r="A728" s="91">
        <v>727</v>
      </c>
      <c r="B728" s="120">
        <v>0.75052021678304537</v>
      </c>
      <c r="C728" s="120">
        <v>6.8168146646549799E-2</v>
      </c>
      <c r="D728" s="120">
        <v>0.94233960225044289</v>
      </c>
      <c r="E728" s="120">
        <v>0.77101889532795331</v>
      </c>
      <c r="F728" s="120">
        <v>0.96873160729653884</v>
      </c>
      <c r="G728" s="120">
        <v>0.31324281015156941</v>
      </c>
      <c r="H728" s="120">
        <v>0.76486031138930688</v>
      </c>
      <c r="I728" s="120">
        <v>0.78422247040360049</v>
      </c>
      <c r="J728" s="120">
        <v>0.75963807119733806</v>
      </c>
      <c r="K728" s="100">
        <v>0.14499345811091291</v>
      </c>
      <c r="L728" s="101"/>
      <c r="M728" s="102">
        <v>727</v>
      </c>
      <c r="N728" s="123">
        <v>0.67612770741924499</v>
      </c>
      <c r="O728" s="123">
        <v>-1.4895739593152921</v>
      </c>
      <c r="P728" s="123">
        <v>1.5747212721084807</v>
      </c>
      <c r="Q728" s="123">
        <v>0.74220653568274342</v>
      </c>
      <c r="R728" s="123">
        <v>1.8624706026767426</v>
      </c>
      <c r="S728" s="123">
        <v>-0.48667929500623908</v>
      </c>
      <c r="T728" s="123">
        <v>0.72202456092902967</v>
      </c>
      <c r="U728" s="120">
        <v>0.78653340067983324</v>
      </c>
      <c r="V728" s="120">
        <v>0.70513880807960161</v>
      </c>
      <c r="W728" s="94">
        <v>-1.0581503203611742</v>
      </c>
      <c r="X728" s="56"/>
      <c r="Y728" s="95">
        <v>727</v>
      </c>
      <c r="Z728" s="120">
        <f>(幕後結果!$AB$2+幕後結果!$AB$4*幕後結果_最佳化!$N1729)*12/3</f>
        <v>0.79115629855537362</v>
      </c>
      <c r="AA728" s="120">
        <f>(幕後結果!$AC$2+幕後結果!$AC$4*幕後結果_最佳化!$O1729)*12/3</f>
        <v>0.32859792545757216</v>
      </c>
      <c r="AB728" s="120">
        <f>(幕後結果!$AD$2+幕後結果!$AD$4*幕後結果_最佳化!$P1729)*12/3</f>
        <v>0.96189539636701105</v>
      </c>
      <c r="AC728" s="120">
        <f>(幕後結果!$AE$2+幕後結果!$AE$4*幕後結果_最佳化!$Q1729)*12/3</f>
        <v>1.2757865365641274</v>
      </c>
      <c r="AD728" s="120">
        <f>(幕後結果!$AF$2+幕後結果!$AF$4*幕後結果_最佳化!$R1729)*12/3</f>
        <v>0.67937820404661942</v>
      </c>
      <c r="AE728" s="120">
        <f>(幕後結果!$AG$2+幕後結果!$AG$4*幕後結果_最佳化!$S1729)*12/3</f>
        <v>-0.68735815376952925</v>
      </c>
      <c r="AF728" s="120">
        <f>(幕後結果!$AH$2+幕後結果!$AH$4*幕後結果_最佳化!$T1729)*12/3</f>
        <v>1.3774311603664928</v>
      </c>
      <c r="AG728" s="120">
        <f>(幕後結果!$AI$2+幕後結果!$AI$4*幕後結果_最佳化!$U1729)*12/3</f>
        <v>0.16790288097571271</v>
      </c>
      <c r="AH728" s="120">
        <f>(幕後結果!$AJ$2+幕後結果!$AJ$4*幕後結果_最佳化!$V1729)*12/3</f>
        <v>1.0458093847225585</v>
      </c>
      <c r="AI728" s="96">
        <f>(幕後結果!$AK$2+幕後結果!$AK$4*幕後結果_最佳化!$W1729)*12/3</f>
        <v>0.83731447568652628</v>
      </c>
      <c r="AJ728" s="56"/>
      <c r="AK728" s="56"/>
      <c r="AL728" s="56"/>
      <c r="AM728" s="104">
        <v>727</v>
      </c>
      <c r="AN728" s="124">
        <f t="shared" si="144"/>
        <v>0.14006218511491639</v>
      </c>
      <c r="AO728" s="124">
        <f t="shared" si="145"/>
        <v>0.14829136599961115</v>
      </c>
      <c r="AP728" s="124">
        <f t="shared" si="146"/>
        <v>0.10653751182167905</v>
      </c>
      <c r="AQ728" s="124">
        <f t="shared" si="147"/>
        <v>0.11089024876466132</v>
      </c>
      <c r="AR728" s="124">
        <f t="shared" si="148"/>
        <v>0.11676134000004146</v>
      </c>
      <c r="AS728" s="124">
        <f t="shared" si="149"/>
        <v>0.12609663612803004</v>
      </c>
      <c r="AT728" s="124">
        <f t="shared" si="150"/>
        <v>0.14576054240516548</v>
      </c>
      <c r="AU728" s="124">
        <f t="shared" si="151"/>
        <v>7.6124784437940171E-2</v>
      </c>
      <c r="AV728" s="124">
        <f t="shared" si="152"/>
        <v>1.3619884796196536E-2</v>
      </c>
      <c r="AW728" s="124">
        <f t="shared" si="153"/>
        <v>1.5855500531758333E-2</v>
      </c>
      <c r="AX728" s="124">
        <f t="shared" si="154"/>
        <v>0.99999999999999989</v>
      </c>
      <c r="AY728" s="124">
        <f>SUMPRODUCT(AN728:AW728,幕後結果_最佳化!$Z$1005:$AI$1005)</f>
        <v>6.3847114948736711E-3</v>
      </c>
      <c r="AZ728" s="124">
        <f>(SUMPRODUCT(AN728:AW728,MMULT(AN728:AW728,幕後結果!$AB$9:$AK$18)))*252</f>
        <v>7.8928068295313555E-2</v>
      </c>
      <c r="BA728" s="124">
        <f t="shared" si="155"/>
        <v>0.2809413965497316</v>
      </c>
      <c r="BB728" s="119">
        <f t="shared" si="156"/>
        <v>-0.12997475257677976</v>
      </c>
      <c r="BC728" s="56"/>
      <c r="BD728" s="56"/>
    </row>
    <row r="729" spans="1:56">
      <c r="A729" s="91">
        <v>728</v>
      </c>
      <c r="B729" s="120">
        <v>0.68969253519280227</v>
      </c>
      <c r="C729" s="120">
        <v>0.13653370008461208</v>
      </c>
      <c r="D729" s="120">
        <v>0.42413497874341832</v>
      </c>
      <c r="E729" s="120">
        <v>0.57103262425984624</v>
      </c>
      <c r="F729" s="120">
        <v>0.63150588845019429</v>
      </c>
      <c r="G729" s="120">
        <v>0.90617769716678476</v>
      </c>
      <c r="H729" s="120">
        <v>0.32799182082561407</v>
      </c>
      <c r="I729" s="120">
        <v>0.77505137140920688</v>
      </c>
      <c r="J729" s="120">
        <v>0.59807620090928926</v>
      </c>
      <c r="K729" s="100">
        <v>0.11995301274631887</v>
      </c>
      <c r="L729" s="101"/>
      <c r="M729" s="102">
        <v>728</v>
      </c>
      <c r="N729" s="123">
        <v>0.49497902060253696</v>
      </c>
      <c r="O729" s="123">
        <v>-1.0960259915232062</v>
      </c>
      <c r="P729" s="123">
        <v>-0.19132629970497125</v>
      </c>
      <c r="Q729" s="123">
        <v>0.17900375725869128</v>
      </c>
      <c r="R729" s="123">
        <v>0.33584437790442895</v>
      </c>
      <c r="S729" s="123">
        <v>1.3175790406844188</v>
      </c>
      <c r="T729" s="123">
        <v>-0.44546514688150857</v>
      </c>
      <c r="U729" s="120">
        <v>0.75558632542528126</v>
      </c>
      <c r="V729" s="120">
        <v>0.24837070422598537</v>
      </c>
      <c r="W729" s="94">
        <v>-1.1752217132102978</v>
      </c>
      <c r="X729" s="56"/>
      <c r="Y729" s="95">
        <v>728</v>
      </c>
      <c r="Z729" s="120">
        <f>(幕後結果!$AB$2+幕後結果!$AB$4*幕後結果_最佳化!$N1730)*12/3</f>
        <v>0.56625107454258816</v>
      </c>
      <c r="AA729" s="120">
        <f>(幕後結果!$AC$2+幕後結果!$AC$4*幕後結果_最佳化!$O1730)*12/3</f>
        <v>0.61565112135142974</v>
      </c>
      <c r="AB729" s="120">
        <f>(幕後結果!$AD$2+幕後結果!$AD$4*幕後結果_最佳化!$P1730)*12/3</f>
        <v>-0.91917492552880786</v>
      </c>
      <c r="AC729" s="120">
        <f>(幕後結果!$AE$2+幕後結果!$AE$4*幕後結果_最佳化!$Q1730)*12/3</f>
        <v>0.78096191315632801</v>
      </c>
      <c r="AD729" s="120">
        <f>(幕後結果!$AF$2+幕後結果!$AF$4*幕後結果_最佳化!$R1730)*12/3</f>
        <v>-0.32467781511499338</v>
      </c>
      <c r="AE729" s="120">
        <f>(幕後結果!$AG$2+幕後結果!$AG$4*幕後結果_最佳化!$S1730)*12/3</f>
        <v>0.5854148732814628</v>
      </c>
      <c r="AF729" s="120">
        <f>(幕後結果!$AH$2+幕後結果!$AH$4*幕後結果_最佳化!$T1730)*12/3</f>
        <v>0.33973229351987805</v>
      </c>
      <c r="AG729" s="120">
        <f>(幕後結果!$AI$2+幕後結果!$AI$4*幕後結果_最佳化!$U1730)*12/3</f>
        <v>7.2838225920352995E-2</v>
      </c>
      <c r="AH729" s="120">
        <f>(幕後結果!$AJ$2+幕後結果!$AJ$4*幕後結果_最佳化!$V1730)*12/3</f>
        <v>-0.41355081164779239</v>
      </c>
      <c r="AI729" s="96">
        <f>(幕後結果!$AK$2+幕後結果!$AK$4*幕後結果_最佳化!$W1730)*12/3</f>
        <v>0.18379858992573928</v>
      </c>
      <c r="AJ729" s="56"/>
      <c r="AK729" s="56"/>
      <c r="AL729" s="56"/>
      <c r="AM729" s="104">
        <v>728</v>
      </c>
      <c r="AN729" s="124">
        <f t="shared" si="144"/>
        <v>0.11040054654767728</v>
      </c>
      <c r="AO729" s="124">
        <f t="shared" si="145"/>
        <v>2.4950633646126659E-2</v>
      </c>
      <c r="AP729" s="124">
        <f t="shared" si="146"/>
        <v>7.7850357914118734E-2</v>
      </c>
      <c r="AQ729" s="124">
        <f t="shared" si="147"/>
        <v>9.1389179722904824E-3</v>
      </c>
      <c r="AR729" s="124">
        <f t="shared" si="148"/>
        <v>0.13020806022806231</v>
      </c>
      <c r="AS729" s="124">
        <f t="shared" si="149"/>
        <v>0.15628418238417799</v>
      </c>
      <c r="AT729" s="124">
        <f t="shared" si="150"/>
        <v>7.8291282592436076E-2</v>
      </c>
      <c r="AU729" s="124">
        <f t="shared" si="151"/>
        <v>0.13884941482386748</v>
      </c>
      <c r="AV729" s="124">
        <f t="shared" si="152"/>
        <v>9.3319479057863267E-2</v>
      </c>
      <c r="AW729" s="124">
        <f t="shared" si="153"/>
        <v>0.18070712483337981</v>
      </c>
      <c r="AX729" s="124">
        <f t="shared" si="154"/>
        <v>1</v>
      </c>
      <c r="AY729" s="124">
        <f>SUMPRODUCT(AN729:AW729,幕後結果_最佳化!$Z$1005:$AI$1005)</f>
        <v>-0.28282580394880452</v>
      </c>
      <c r="AZ729" s="124">
        <f>(SUMPRODUCT(AN729:AW729,MMULT(AN729:AW729,幕後結果!$AB$9:$AK$18)))*252</f>
        <v>5.5559988863262896E-2</v>
      </c>
      <c r="BA729" s="124">
        <f t="shared" si="155"/>
        <v>0.23571166467373417</v>
      </c>
      <c r="BB729" s="119">
        <f t="shared" si="156"/>
        <v>-1.381882412988197</v>
      </c>
      <c r="BC729" s="56"/>
      <c r="BD729" s="56"/>
    </row>
    <row r="730" spans="1:56">
      <c r="A730" s="91">
        <v>729</v>
      </c>
      <c r="B730" s="120">
        <v>0.50940902587230941</v>
      </c>
      <c r="C730" s="120">
        <v>4.7296273883269624E-2</v>
      </c>
      <c r="D730" s="120">
        <v>0.91374845643431413</v>
      </c>
      <c r="E730" s="120">
        <v>0.26780806625397036</v>
      </c>
      <c r="F730" s="120">
        <v>0.60424561692352796</v>
      </c>
      <c r="G730" s="120">
        <v>0.88196024828652742</v>
      </c>
      <c r="H730" s="120">
        <v>0.42235227503940753</v>
      </c>
      <c r="I730" s="120">
        <v>0.24615555497821839</v>
      </c>
      <c r="J730" s="120">
        <v>0.38063693869351378</v>
      </c>
      <c r="K730" s="100">
        <v>0.12226254326331398</v>
      </c>
      <c r="L730" s="101"/>
      <c r="M730" s="102">
        <v>729</v>
      </c>
      <c r="N730" s="123">
        <v>2.3587117229453267E-2</v>
      </c>
      <c r="O730" s="123">
        <v>-1.671654111860611</v>
      </c>
      <c r="P730" s="123">
        <v>1.3642048978422123</v>
      </c>
      <c r="Q730" s="123">
        <v>-0.61945579800366712</v>
      </c>
      <c r="R730" s="123">
        <v>0.26435190722664215</v>
      </c>
      <c r="S730" s="123">
        <v>1.1848430611180936</v>
      </c>
      <c r="T730" s="123">
        <v>-0.19587941438790737</v>
      </c>
      <c r="U730" s="120">
        <v>-0.68663762883257862</v>
      </c>
      <c r="V730" s="120">
        <v>-0.30380838607564992</v>
      </c>
      <c r="W730" s="94">
        <v>-1.1637506257923009</v>
      </c>
      <c r="X730" s="56"/>
      <c r="Y730" s="95">
        <v>729</v>
      </c>
      <c r="Z730" s="120">
        <f>(幕後結果!$AB$2+幕後結果!$AB$4*幕後結果_最佳化!$N1731)*12/3</f>
        <v>-1.900573017943229E-2</v>
      </c>
      <c r="AA730" s="120">
        <f>(幕後結果!$AC$2+幕後結果!$AC$4*幕後結果_最佳化!$O1731)*12/3</f>
        <v>-0.28947819847360257</v>
      </c>
      <c r="AB730" s="120">
        <f>(幕後結果!$AD$2+幕後結果!$AD$4*幕後結果_最佳化!$P1731)*12/3</f>
        <v>-4.1512466791054914E-2</v>
      </c>
      <c r="AC730" s="120">
        <f>(幕後結果!$AE$2+幕後結果!$AE$4*幕後結果_最佳化!$Q1731)*12/3</f>
        <v>-9.9564355870284338E-2</v>
      </c>
      <c r="AD730" s="120">
        <f>(幕後結果!$AF$2+幕後結果!$AF$4*幕後結果_最佳化!$R1731)*12/3</f>
        <v>-0.64232856618193068</v>
      </c>
      <c r="AE730" s="120">
        <f>(幕後結果!$AG$2+幕後結果!$AG$4*幕後結果_最佳化!$S1731)*12/3</f>
        <v>0.47051276525556918</v>
      </c>
      <c r="AF730" s="120">
        <f>(幕後結果!$AH$2+幕後結果!$AH$4*幕後結果_最佳化!$T1731)*12/3</f>
        <v>0.1654698686530463</v>
      </c>
      <c r="AG730" s="120">
        <f>(幕後結果!$AI$2+幕後結果!$AI$4*幕後結果_最佳化!$U1731)*12/3</f>
        <v>-0.59780406639381822</v>
      </c>
      <c r="AH730" s="120">
        <f>(幕後結果!$AJ$2+幕後結果!$AJ$4*幕後結果_最佳化!$V1731)*12/3</f>
        <v>-0.99844881758451598</v>
      </c>
      <c r="AI730" s="96">
        <f>(幕後結果!$AK$2+幕後結果!$AK$4*幕後結果_最佳化!$W1731)*12/3</f>
        <v>-0.1807958216758051</v>
      </c>
      <c r="AJ730" s="56"/>
      <c r="AK730" s="56"/>
      <c r="AL730" s="56"/>
      <c r="AM730" s="104">
        <v>729</v>
      </c>
      <c r="AN730" s="124">
        <f t="shared" si="144"/>
        <v>0.11378646771588426</v>
      </c>
      <c r="AO730" s="124">
        <f t="shared" si="145"/>
        <v>9.8229494026467315E-2</v>
      </c>
      <c r="AP730" s="124">
        <f t="shared" si="146"/>
        <v>4.8430020217950086E-2</v>
      </c>
      <c r="AQ730" s="124">
        <f t="shared" si="147"/>
        <v>0.17613248480395463</v>
      </c>
      <c r="AR730" s="124">
        <f t="shared" si="148"/>
        <v>0.11125535595502896</v>
      </c>
      <c r="AS730" s="124">
        <f t="shared" si="149"/>
        <v>0.11804490430123282</v>
      </c>
      <c r="AT730" s="124">
        <f t="shared" si="150"/>
        <v>0.10715260593031023</v>
      </c>
      <c r="AU730" s="124">
        <f t="shared" si="151"/>
        <v>3.6588266392271272E-2</v>
      </c>
      <c r="AV730" s="124">
        <f t="shared" si="152"/>
        <v>9.1450274631826659E-2</v>
      </c>
      <c r="AW730" s="124">
        <f t="shared" si="153"/>
        <v>9.8930126025073839E-2</v>
      </c>
      <c r="AX730" s="124">
        <f t="shared" si="154"/>
        <v>1</v>
      </c>
      <c r="AY730" s="124">
        <f>SUMPRODUCT(AN730:AW730,幕後結果_最佳化!$Z$1005:$AI$1005)</f>
        <v>-5.2210307973080808E-2</v>
      </c>
      <c r="AZ730" s="124">
        <f>(SUMPRODUCT(AN730:AW730,MMULT(AN730:AW730,幕後結果!$AB$9:$AK$18)))*252</f>
        <v>6.3335980859973731E-2</v>
      </c>
      <c r="BA730" s="124">
        <f t="shared" si="155"/>
        <v>0.2516664078894395</v>
      </c>
      <c r="BB730" s="119">
        <f t="shared" si="156"/>
        <v>-0.37792214213533049</v>
      </c>
      <c r="BC730" s="56"/>
      <c r="BD730" s="56"/>
    </row>
    <row r="731" spans="1:56">
      <c r="A731" s="91">
        <v>730</v>
      </c>
      <c r="B731" s="120">
        <v>0.22303486908144832</v>
      </c>
      <c r="C731" s="120">
        <v>0.20490164102001795</v>
      </c>
      <c r="D731" s="120">
        <v>0.80732416308690103</v>
      </c>
      <c r="E731" s="120">
        <v>0.1672558816489913</v>
      </c>
      <c r="F731" s="120">
        <v>0.27879626912267286</v>
      </c>
      <c r="G731" s="120">
        <v>0.87074580325026196</v>
      </c>
      <c r="H731" s="120">
        <v>0.32530906578595831</v>
      </c>
      <c r="I731" s="120">
        <v>0.98055159103408629</v>
      </c>
      <c r="J731" s="120">
        <v>0.19214405965542047</v>
      </c>
      <c r="K731" s="100">
        <v>4.8403762016944185E-3</v>
      </c>
      <c r="L731" s="101"/>
      <c r="M731" s="102">
        <v>730</v>
      </c>
      <c r="N731" s="123">
        <v>-0.76198369075157379</v>
      </c>
      <c r="O731" s="123">
        <v>-0.82423986106163694</v>
      </c>
      <c r="P731" s="123">
        <v>0.86807792689676089</v>
      </c>
      <c r="Q731" s="123">
        <v>-0.965065983942056</v>
      </c>
      <c r="R731" s="123">
        <v>-0.5864211449077199</v>
      </c>
      <c r="S731" s="123">
        <v>1.1299236596157112</v>
      </c>
      <c r="T731" s="123">
        <v>-0.45290363745943357</v>
      </c>
      <c r="U731" s="120">
        <v>2.065276794578943</v>
      </c>
      <c r="V731" s="120">
        <v>-0.87002247990314929</v>
      </c>
      <c r="W731" s="94">
        <v>-2.5870287158883984</v>
      </c>
      <c r="X731" s="56"/>
      <c r="Y731" s="95">
        <v>730</v>
      </c>
      <c r="Z731" s="120">
        <f>(幕後結果!$AB$2+幕後結果!$AB$4*幕後結果_最佳化!$N1732)*12/3</f>
        <v>-0.99433147861086779</v>
      </c>
      <c r="AA731" s="120">
        <f>(幕後結果!$AC$2+幕後結果!$AC$4*幕後結果_最佳化!$O1732)*12/3</f>
        <v>6.7977517459638648E-2</v>
      </c>
      <c r="AB731" s="120">
        <f>(幕後結果!$AD$2+幕後結果!$AD$4*幕後結果_最佳化!$P1732)*12/3</f>
        <v>-1.0621830904879872</v>
      </c>
      <c r="AC731" s="120">
        <f>(幕後結果!$AE$2+幕後結果!$AE$4*幕後結果_最佳化!$Q1732)*12/3</f>
        <v>-0.6283512162669701</v>
      </c>
      <c r="AD731" s="120">
        <f>(幕後結果!$AF$2+幕後結果!$AF$4*幕後結果_最佳化!$R1732)*12/3</f>
        <v>-1.206059996554034</v>
      </c>
      <c r="AE731" s="120">
        <f>(幕後結果!$AG$2+幕後結果!$AG$4*幕後結果_最佳化!$S1732)*12/3</f>
        <v>-1.2508616816036433E-2</v>
      </c>
      <c r="AF731" s="120">
        <f>(幕後結果!$AH$2+幕後結果!$AH$4*幕後結果_最佳化!$T1732)*12/3</f>
        <v>-0.34584999088354457</v>
      </c>
      <c r="AG731" s="120">
        <f>(幕後結果!$AI$2+幕後結果!$AI$4*幕後結果_最佳化!$U1732)*12/3</f>
        <v>0.37868002745513918</v>
      </c>
      <c r="AH731" s="120">
        <f>(幕後結果!$AJ$2+幕後結果!$AJ$4*幕後結果_最佳化!$V1732)*12/3</f>
        <v>-2.3807805103242403</v>
      </c>
      <c r="AI731" s="96">
        <f>(幕後結果!$AK$2+幕後結果!$AK$4*幕後結果_最佳化!$W1732)*12/3</f>
        <v>-0.30670360651586981</v>
      </c>
      <c r="AJ731" s="56"/>
      <c r="AK731" s="56"/>
      <c r="AL731" s="56"/>
      <c r="AM731" s="104">
        <v>730</v>
      </c>
      <c r="AN731" s="124">
        <f t="shared" si="144"/>
        <v>0.15370576515994588</v>
      </c>
      <c r="AO731" s="124">
        <f t="shared" si="145"/>
        <v>4.622272943532902E-2</v>
      </c>
      <c r="AP731" s="124">
        <f t="shared" si="146"/>
        <v>7.1334161721167327E-2</v>
      </c>
      <c r="AQ731" s="124">
        <f t="shared" si="147"/>
        <v>8.9036105103931229E-3</v>
      </c>
      <c r="AR731" s="124">
        <f t="shared" si="148"/>
        <v>0.23758898412270707</v>
      </c>
      <c r="AS731" s="124">
        <f t="shared" si="149"/>
        <v>8.6670073407799034E-3</v>
      </c>
      <c r="AT731" s="124">
        <f t="shared" si="150"/>
        <v>0.13868946542942989</v>
      </c>
      <c r="AU731" s="124">
        <f t="shared" si="151"/>
        <v>8.2685292496788215E-2</v>
      </c>
      <c r="AV731" s="124">
        <f t="shared" si="152"/>
        <v>7.348864617616481E-2</v>
      </c>
      <c r="AW731" s="124">
        <f t="shared" si="153"/>
        <v>0.17871433760729469</v>
      </c>
      <c r="AX731" s="124">
        <f t="shared" si="154"/>
        <v>0.99999999999999989</v>
      </c>
      <c r="AY731" s="124">
        <f>SUMPRODUCT(AN731:AW731,幕後結果_最佳化!$Z$1005:$AI$1005)</f>
        <v>-9.8928949995209597E-2</v>
      </c>
      <c r="AZ731" s="124">
        <f>(SUMPRODUCT(AN731:AW731,MMULT(AN731:AW731,幕後結果!$AB$9:$AK$18)))*252</f>
        <v>5.456104233584088E-2</v>
      </c>
      <c r="BA731" s="124">
        <f t="shared" si="155"/>
        <v>0.23358305233008853</v>
      </c>
      <c r="BB731" s="119">
        <f t="shared" si="156"/>
        <v>-0.60718852922079136</v>
      </c>
      <c r="BC731" s="56"/>
      <c r="BD731" s="56"/>
    </row>
    <row r="732" spans="1:56">
      <c r="A732" s="91">
        <v>731</v>
      </c>
      <c r="B732" s="120">
        <v>0.34202882226774589</v>
      </c>
      <c r="C732" s="120">
        <v>7.8118342727723222E-2</v>
      </c>
      <c r="D732" s="120">
        <v>0.5795260179889361</v>
      </c>
      <c r="E732" s="120">
        <v>0.9485985239069008</v>
      </c>
      <c r="F732" s="120">
        <v>0.18169342833582736</v>
      </c>
      <c r="G732" s="120">
        <v>0.96417022916008177</v>
      </c>
      <c r="H732" s="120">
        <v>0.99922044968346113</v>
      </c>
      <c r="I732" s="120">
        <v>0.47664988069777858</v>
      </c>
      <c r="J732" s="120">
        <v>0.45161468177219222</v>
      </c>
      <c r="K732" s="100">
        <v>0.75613110108189807</v>
      </c>
      <c r="L732" s="101"/>
      <c r="M732" s="102">
        <v>731</v>
      </c>
      <c r="N732" s="123">
        <v>-0.40693239187357211</v>
      </c>
      <c r="O732" s="123">
        <v>-1.4178427310351638</v>
      </c>
      <c r="P732" s="123">
        <v>0.20068106810934655</v>
      </c>
      <c r="Q732" s="123">
        <v>1.6314141925575065</v>
      </c>
      <c r="R732" s="123">
        <v>-0.90893041718822276</v>
      </c>
      <c r="S732" s="123">
        <v>1.8012750288070063</v>
      </c>
      <c r="T732" s="123">
        <v>3.1634519928272629</v>
      </c>
      <c r="U732" s="120">
        <v>-5.8563527803881708E-2</v>
      </c>
      <c r="V732" s="120">
        <v>-0.12158289152141213</v>
      </c>
      <c r="W732" s="94">
        <v>0.69391136184391056</v>
      </c>
      <c r="X732" s="56"/>
      <c r="Y732" s="95">
        <v>731</v>
      </c>
      <c r="Z732" s="120">
        <f>(幕後結果!$AB$2+幕後結果!$AB$4*幕後結果_最佳化!$N1733)*12/3</f>
        <v>-0.55351739757375307</v>
      </c>
      <c r="AA732" s="120">
        <f>(幕後結果!$AC$2+幕後結果!$AC$4*幕後結果_最佳化!$O1733)*12/3</f>
        <v>-0.31107597307286006</v>
      </c>
      <c r="AB732" s="120">
        <f>(幕後結果!$AD$2+幕後結果!$AD$4*幕後結果_最佳化!$P1733)*12/3</f>
        <v>-1.6206477123255472</v>
      </c>
      <c r="AC732" s="120">
        <f>(幕後結果!$AE$2+幕後結果!$AE$4*幕後結果_最佳化!$Q1733)*12/3</f>
        <v>1.7653128847747499</v>
      </c>
      <c r="AD732" s="120">
        <f>(幕後結果!$AF$2+幕後結果!$AF$4*幕後結果_最佳化!$R1733)*12/3</f>
        <v>-0.92797671435877105</v>
      </c>
      <c r="AE732" s="120">
        <f>(幕後結果!$AG$2+幕後結果!$AG$4*幕後結果_最佳化!$S1733)*12/3</f>
        <v>0.3820144037830806</v>
      </c>
      <c r="AF732" s="120">
        <f>(幕後結果!$AH$2+幕後結果!$AH$4*幕後結果_最佳化!$T1733)*12/3</f>
        <v>3.5263469425269869</v>
      </c>
      <c r="AG732" s="120">
        <f>(幕後結果!$AI$2+幕後結果!$AI$4*幕後結果_最佳化!$U1733)*12/3</f>
        <v>-0.31673960914413518</v>
      </c>
      <c r="AH732" s="120">
        <f>(幕後結果!$AJ$2+幕後結果!$AJ$4*幕後結果_最佳化!$V1733)*12/3</f>
        <v>-1.1306917058064867</v>
      </c>
      <c r="AI732" s="96">
        <f>(幕後結果!$AK$2+幕後結果!$AK$4*幕後結果_最佳化!$W1733)*12/3</f>
        <v>0.97559844773799964</v>
      </c>
      <c r="AJ732" s="56"/>
      <c r="AK732" s="56"/>
      <c r="AL732" s="56"/>
      <c r="AM732" s="104">
        <v>731</v>
      </c>
      <c r="AN732" s="124">
        <f t="shared" si="144"/>
        <v>8.9004122435467653E-2</v>
      </c>
      <c r="AO732" s="124">
        <f t="shared" si="145"/>
        <v>0.1220250549224919</v>
      </c>
      <c r="AP732" s="124">
        <f t="shared" si="146"/>
        <v>5.5167917182225253E-2</v>
      </c>
      <c r="AQ732" s="124">
        <f t="shared" si="147"/>
        <v>0.12820000691057917</v>
      </c>
      <c r="AR732" s="124">
        <f t="shared" si="148"/>
        <v>0.11825588404146763</v>
      </c>
      <c r="AS732" s="124">
        <f t="shared" si="149"/>
        <v>7.8427797990586759E-2</v>
      </c>
      <c r="AT732" s="124">
        <f t="shared" si="150"/>
        <v>1.6707914305224992E-2</v>
      </c>
      <c r="AU732" s="124">
        <f t="shared" si="151"/>
        <v>0.12162876415723078</v>
      </c>
      <c r="AV732" s="124">
        <f t="shared" si="152"/>
        <v>0.12646512260402326</v>
      </c>
      <c r="AW732" s="124">
        <f t="shared" si="153"/>
        <v>0.14411741545070272</v>
      </c>
      <c r="AX732" s="124">
        <f t="shared" si="154"/>
        <v>1.0000000000000002</v>
      </c>
      <c r="AY732" s="124">
        <f>SUMPRODUCT(AN732:AW732,幕後結果_最佳化!$Z$1005:$AI$1005)</f>
        <v>-0.1023067404386977</v>
      </c>
      <c r="AZ732" s="124">
        <f>(SUMPRODUCT(AN732:AW732,MMULT(AN732:AW732,幕後結果!$AB$9:$AK$18)))*252</f>
        <v>5.5231989472138122E-2</v>
      </c>
      <c r="BA732" s="124">
        <f t="shared" si="155"/>
        <v>0.23501487074680641</v>
      </c>
      <c r="BB732" s="119">
        <f t="shared" si="156"/>
        <v>-0.61786192498063819</v>
      </c>
      <c r="BC732" s="56"/>
      <c r="BD732" s="56"/>
    </row>
    <row r="733" spans="1:56">
      <c r="A733" s="91">
        <v>732</v>
      </c>
      <c r="B733" s="120">
        <v>0.38268310925447668</v>
      </c>
      <c r="C733" s="120">
        <v>0.46188225531583504</v>
      </c>
      <c r="D733" s="120">
        <v>6.9717027998889236E-2</v>
      </c>
      <c r="E733" s="120">
        <v>0.90171964924367232</v>
      </c>
      <c r="F733" s="120">
        <v>0.30170655430632798</v>
      </c>
      <c r="G733" s="120">
        <v>0.11935518445724691</v>
      </c>
      <c r="H733" s="120">
        <v>0.86925815900469838</v>
      </c>
      <c r="I733" s="120">
        <v>0.37396789563691524</v>
      </c>
      <c r="J733" s="120">
        <v>0.42479955947665515</v>
      </c>
      <c r="K733" s="100">
        <v>0.11247673305009709</v>
      </c>
      <c r="L733" s="101"/>
      <c r="M733" s="102">
        <v>732</v>
      </c>
      <c r="N733" s="123">
        <v>-0.2984415005297133</v>
      </c>
      <c r="O733" s="123">
        <v>-9.5692861434546903E-2</v>
      </c>
      <c r="P733" s="123">
        <v>-1.4779018316787813</v>
      </c>
      <c r="Q733" s="123">
        <v>1.2914124334616852</v>
      </c>
      <c r="R733" s="123">
        <v>-0.51949857177213044</v>
      </c>
      <c r="S733" s="123">
        <v>-1.178216342706786</v>
      </c>
      <c r="T733" s="123">
        <v>1.1228912550919288</v>
      </c>
      <c r="U733" s="120">
        <v>-0.32136237666527712</v>
      </c>
      <c r="V733" s="120">
        <v>-0.18962994663634025</v>
      </c>
      <c r="W733" s="94">
        <v>-1.2134613935606267</v>
      </c>
      <c r="X733" s="56"/>
      <c r="Y733" s="95">
        <v>732</v>
      </c>
      <c r="Z733" s="120">
        <f>(幕後結果!$AB$2+幕後結果!$AB$4*幕後結果_最佳化!$N1734)*12/3</f>
        <v>-0.41882048836719515</v>
      </c>
      <c r="AA733" s="120">
        <f>(幕後結果!$AC$2+幕後結果!$AC$4*幕後結果_最佳化!$O1734)*12/3</f>
        <v>1.1258593146823381</v>
      </c>
      <c r="AB733" s="120">
        <f>(幕後結果!$AD$2+幕後結果!$AD$4*幕後結果_最佳化!$P1734)*12/3</f>
        <v>-2.7119417616733443</v>
      </c>
      <c r="AC733" s="120">
        <f>(幕後結果!$AE$2+幕後結果!$AE$4*幕後結果_最佳化!$Q1734)*12/3</f>
        <v>1.5429812386096229</v>
      </c>
      <c r="AD733" s="120">
        <f>(幕後結果!$AF$2+幕後結果!$AF$4*幕後結果_最佳化!$R1734)*12/3</f>
        <v>-0.58824168556911038</v>
      </c>
      <c r="AE733" s="120">
        <f>(幕後結果!$AG$2+幕後結果!$AG$4*幕後結果_最佳化!$S1734)*12/3</f>
        <v>-2.6188490628836671</v>
      </c>
      <c r="AF733" s="120">
        <f>(幕後結果!$AH$2+幕後結果!$AH$4*幕後結果_最佳化!$T1734)*12/3</f>
        <v>1.2474978817592648</v>
      </c>
      <c r="AG733" s="120">
        <f>(幕後結果!$AI$2+幕後結果!$AI$4*幕後結果_最佳化!$U1734)*12/3</f>
        <v>-0.48299795030877285</v>
      </c>
      <c r="AH733" s="120">
        <f>(幕後結果!$AJ$2+幕後結果!$AJ$4*幕後結果_最佳化!$V1734)*12/3</f>
        <v>-2.9009221184432104</v>
      </c>
      <c r="AI733" s="96">
        <f>(幕後結果!$AK$2+幕後結果!$AK$4*幕後結果_最佳化!$W1734)*12/3</f>
        <v>-3.33621943471889E-2</v>
      </c>
      <c r="AJ733" s="56"/>
      <c r="AK733" s="56"/>
      <c r="AL733" s="56"/>
      <c r="AM733" s="104">
        <v>732</v>
      </c>
      <c r="AN733" s="124">
        <f t="shared" si="144"/>
        <v>0.15376238077651341</v>
      </c>
      <c r="AO733" s="124">
        <f t="shared" si="145"/>
        <v>4.8908842365816094E-2</v>
      </c>
      <c r="AP733" s="124">
        <f t="shared" si="146"/>
        <v>0.13794623684690382</v>
      </c>
      <c r="AQ733" s="124">
        <f t="shared" si="147"/>
        <v>0.14199500989683955</v>
      </c>
      <c r="AR733" s="124">
        <f t="shared" si="148"/>
        <v>5.2621682001914333E-2</v>
      </c>
      <c r="AS733" s="124">
        <f t="shared" si="149"/>
        <v>0.12628270434323924</v>
      </c>
      <c r="AT733" s="124">
        <f t="shared" si="150"/>
        <v>5.590084409601602E-2</v>
      </c>
      <c r="AU733" s="124">
        <f t="shared" si="151"/>
        <v>0.13326786319223236</v>
      </c>
      <c r="AV733" s="124">
        <f t="shared" si="152"/>
        <v>5.6459537498780639E-2</v>
      </c>
      <c r="AW733" s="124">
        <f t="shared" si="153"/>
        <v>9.2854898981744663E-2</v>
      </c>
      <c r="AX733" s="124">
        <f t="shared" si="154"/>
        <v>1</v>
      </c>
      <c r="AY733" s="124">
        <f>SUMPRODUCT(AN733:AW733,幕後結果_最佳化!$Z$1005:$AI$1005)</f>
        <v>-0.18804366263963085</v>
      </c>
      <c r="AZ733" s="124">
        <f>(SUMPRODUCT(AN733:AW733,MMULT(AN733:AW733,幕後結果!$AB$9:$AK$18)))*252</f>
        <v>7.0475555058887987E-2</v>
      </c>
      <c r="BA733" s="124">
        <f t="shared" si="155"/>
        <v>0.26547232446883795</v>
      </c>
      <c r="BB733" s="119">
        <f t="shared" si="156"/>
        <v>-0.86993498513152845</v>
      </c>
      <c r="BC733" s="56"/>
      <c r="BD733" s="56"/>
    </row>
    <row r="734" spans="1:56">
      <c r="A734" s="91">
        <v>733</v>
      </c>
      <c r="B734" s="120">
        <v>0.27150490593936083</v>
      </c>
      <c r="C734" s="120">
        <v>0.58656994486181468</v>
      </c>
      <c r="D734" s="120">
        <v>0.20651303537933186</v>
      </c>
      <c r="E734" s="120">
        <v>0.76380590541138971</v>
      </c>
      <c r="F734" s="120">
        <v>0.73748948263608871</v>
      </c>
      <c r="G734" s="120">
        <v>0.57772283443092931</v>
      </c>
      <c r="H734" s="120">
        <v>0.11999608042536991</v>
      </c>
      <c r="I734" s="120">
        <v>7.8447570119557053E-2</v>
      </c>
      <c r="J734" s="120">
        <v>0.9322528968370305</v>
      </c>
      <c r="K734" s="100">
        <v>0.15137201058155947</v>
      </c>
      <c r="L734" s="101"/>
      <c r="M734" s="102">
        <v>733</v>
      </c>
      <c r="N734" s="123">
        <v>-0.608267893031608</v>
      </c>
      <c r="O734" s="123">
        <v>0.21873034388754645</v>
      </c>
      <c r="P734" s="123">
        <v>-0.81858001905356415</v>
      </c>
      <c r="Q734" s="123">
        <v>0.71859874126826806</v>
      </c>
      <c r="R734" s="123">
        <v>0.6356247486090516</v>
      </c>
      <c r="S734" s="123">
        <v>0.19607133625795725</v>
      </c>
      <c r="T734" s="123">
        <v>-1.1750063861986182</v>
      </c>
      <c r="U734" s="120">
        <v>-1.4155915040153406</v>
      </c>
      <c r="V734" s="120">
        <v>1.4927822069568666</v>
      </c>
      <c r="W734" s="94">
        <v>-1.030566779871732</v>
      </c>
      <c r="X734" s="56"/>
      <c r="Y734" s="95">
        <v>733</v>
      </c>
      <c r="Z734" s="120">
        <f>(幕後結果!$AB$2+幕後結果!$AB$4*幕後結果_最佳化!$N1735)*12/3</f>
        <v>-0.80348556894389167</v>
      </c>
      <c r="AA734" s="120">
        <f>(幕後結果!$AC$2+幕後結果!$AC$4*幕後結果_最佳化!$O1735)*12/3</f>
        <v>1.2463965073906438</v>
      </c>
      <c r="AB734" s="120">
        <f>(幕後結果!$AD$2+幕後結果!$AD$4*幕後結果_最佳化!$P1735)*12/3</f>
        <v>-2.228333819797657</v>
      </c>
      <c r="AC734" s="120">
        <f>(幕後結果!$AE$2+幕後結果!$AE$4*幕後結果_最佳化!$Q1735)*12/3</f>
        <v>0.92844378700040464</v>
      </c>
      <c r="AD734" s="120">
        <f>(幕後結果!$AF$2+幕後結果!$AF$4*幕後結果_最佳化!$R1735)*12/3</f>
        <v>5.4768508989370135E-3</v>
      </c>
      <c r="AE734" s="120">
        <f>(幕後結果!$AG$2+幕後結果!$AG$4*幕後結果_最佳化!$S1735)*12/3</f>
        <v>-0.89298855800169064</v>
      </c>
      <c r="AF734" s="120">
        <f>(幕後結果!$AH$2+幕後結果!$AH$4*幕後結果_最佳化!$T1735)*12/3</f>
        <v>-0.44789054213064122</v>
      </c>
      <c r="AG734" s="120">
        <f>(幕後結果!$AI$2+幕後結果!$AI$4*幕後結果_最佳化!$U1735)*12/3</f>
        <v>-0.64783543968618584</v>
      </c>
      <c r="AH734" s="120">
        <f>(幕後結果!$AJ$2+幕後結果!$AJ$4*幕後結果_最佳化!$V1735)*12/3</f>
        <v>-0.16967928530375098</v>
      </c>
      <c r="AI734" s="96">
        <f>(幕後結果!$AK$2+幕後結果!$AK$4*幕後結果_最佳化!$W1735)*12/3</f>
        <v>-0.19881296774231982</v>
      </c>
      <c r="AJ734" s="56"/>
      <c r="AK734" s="56"/>
      <c r="AL734" s="56"/>
      <c r="AM734" s="104">
        <v>733</v>
      </c>
      <c r="AN734" s="124">
        <f t="shared" si="144"/>
        <v>0.20590533382169632</v>
      </c>
      <c r="AO734" s="124">
        <f t="shared" si="145"/>
        <v>4.8320517639032605E-2</v>
      </c>
      <c r="AP734" s="124">
        <f t="shared" si="146"/>
        <v>2.2799494593351882E-2</v>
      </c>
      <c r="AQ734" s="124">
        <f t="shared" si="147"/>
        <v>0.11608804763607049</v>
      </c>
      <c r="AR734" s="124">
        <f t="shared" si="148"/>
        <v>0.10163017326941072</v>
      </c>
      <c r="AS734" s="124">
        <f t="shared" si="149"/>
        <v>0.15296706543249089</v>
      </c>
      <c r="AT734" s="124">
        <f t="shared" si="150"/>
        <v>0.12875878086017103</v>
      </c>
      <c r="AU734" s="124">
        <f t="shared" si="151"/>
        <v>6.4687929051382445E-2</v>
      </c>
      <c r="AV734" s="124">
        <f t="shared" si="152"/>
        <v>0.13678592974211046</v>
      </c>
      <c r="AW734" s="124">
        <f t="shared" si="153"/>
        <v>2.2056727954283296E-2</v>
      </c>
      <c r="AX734" s="124">
        <f t="shared" si="154"/>
        <v>1.0000000000000002</v>
      </c>
      <c r="AY734" s="124">
        <f>SUMPRODUCT(AN734:AW734,幕後結果_最佳化!$Z$1005:$AI$1005)</f>
        <v>-0.28566263932912206</v>
      </c>
      <c r="AZ734" s="124">
        <f>(SUMPRODUCT(AN734:AW734,MMULT(AN734:AW734,幕後結果!$AB$9:$AK$18)))*252</f>
        <v>7.5389739403183942E-2</v>
      </c>
      <c r="BA734" s="124">
        <f t="shared" si="155"/>
        <v>0.27457192027442273</v>
      </c>
      <c r="BB734" s="119">
        <f t="shared" si="156"/>
        <v>-1.1966359815699215</v>
      </c>
      <c r="BC734" s="56"/>
      <c r="BD734" s="56"/>
    </row>
    <row r="735" spans="1:56">
      <c r="A735" s="91">
        <v>734</v>
      </c>
      <c r="B735" s="120">
        <v>2.3808509995392857E-2</v>
      </c>
      <c r="C735" s="120">
        <v>0.23494690023958942</v>
      </c>
      <c r="D735" s="120">
        <v>0.76517787103465129</v>
      </c>
      <c r="E735" s="120">
        <v>0.66953708169342274</v>
      </c>
      <c r="F735" s="120">
        <v>0.66161441158001844</v>
      </c>
      <c r="G735" s="120">
        <v>0.81639074895805597</v>
      </c>
      <c r="H735" s="120">
        <v>4.2192813486551239E-2</v>
      </c>
      <c r="I735" s="120">
        <v>0.81951203779188075</v>
      </c>
      <c r="J735" s="120">
        <v>0.75990501648019126</v>
      </c>
      <c r="K735" s="100">
        <v>0.35467929518332975</v>
      </c>
      <c r="L735" s="101"/>
      <c r="M735" s="102">
        <v>734</v>
      </c>
      <c r="N735" s="123">
        <v>-1.9807704686882321</v>
      </c>
      <c r="O735" s="123">
        <v>-0.72265185650930042</v>
      </c>
      <c r="P735" s="123">
        <v>0.72305798939526966</v>
      </c>
      <c r="Q735" s="123">
        <v>0.4386352698678796</v>
      </c>
      <c r="R735" s="123">
        <v>0.41687317308360433</v>
      </c>
      <c r="S735" s="123">
        <v>0.90169576731042256</v>
      </c>
      <c r="T735" s="123">
        <v>-1.725787624886695</v>
      </c>
      <c r="U735" s="120">
        <v>0.91350705576866431</v>
      </c>
      <c r="V735" s="120">
        <v>0.70599705797197798</v>
      </c>
      <c r="W735" s="94">
        <v>-0.37271766122723543</v>
      </c>
      <c r="X735" s="56"/>
      <c r="Y735" s="95">
        <v>734</v>
      </c>
      <c r="Z735" s="120">
        <f>(幕後結果!$AB$2+幕後結果!$AB$4*幕後結果_最佳化!$N1736)*12/3</f>
        <v>-2.5075166864783665</v>
      </c>
      <c r="AA735" s="120">
        <f>(幕後結果!$AC$2+幕後結果!$AC$4*幕後結果_最佳化!$O1736)*12/3</f>
        <v>-0.63030808961267648</v>
      </c>
      <c r="AB735" s="120">
        <f>(幕後結果!$AD$2+幕後結果!$AD$4*幕後結果_最佳化!$P1736)*12/3</f>
        <v>-2.4940306007705475</v>
      </c>
      <c r="AC735" s="120">
        <f>(幕後結果!$AE$2+幕後結果!$AE$4*幕後結果_最佳化!$Q1736)*12/3</f>
        <v>0.23131427310126521</v>
      </c>
      <c r="AD735" s="120">
        <f>(幕後結果!$AF$2+幕後結果!$AF$4*幕後結果_最佳化!$R1736)*12/3</f>
        <v>-0.43329700965745371</v>
      </c>
      <c r="AE735" s="120">
        <f>(幕後結果!$AG$2+幕後結果!$AG$4*幕後結果_最佳化!$S1736)*12/3</f>
        <v>-0.62175911219574775</v>
      </c>
      <c r="AF735" s="120">
        <f>(幕後結果!$AH$2+幕後結果!$AH$4*幕後結果_最佳化!$T1736)*12/3</f>
        <v>-1.3250290937973623</v>
      </c>
      <c r="AG735" s="120">
        <f>(幕後結果!$AI$2+幕後結果!$AI$4*幕後結果_最佳化!$U1736)*12/3</f>
        <v>0.23640031714384513</v>
      </c>
      <c r="AH735" s="120">
        <f>(幕後結果!$AJ$2+幕後結果!$AJ$4*幕後結果_最佳化!$V1736)*12/3</f>
        <v>-0.71173518331018792</v>
      </c>
      <c r="AI735" s="96">
        <f>(幕後結果!$AK$2+幕後結果!$AK$4*幕後結果_最佳化!$W1736)*12/3</f>
        <v>0.50038200547330958</v>
      </c>
      <c r="AJ735" s="56"/>
      <c r="AK735" s="56"/>
      <c r="AL735" s="56"/>
      <c r="AM735" s="104">
        <v>734</v>
      </c>
      <c r="AN735" s="124">
        <f t="shared" si="144"/>
        <v>3.1350004753844786E-2</v>
      </c>
      <c r="AO735" s="124">
        <f t="shared" si="145"/>
        <v>7.2876047324257655E-3</v>
      </c>
      <c r="AP735" s="124">
        <f t="shared" si="146"/>
        <v>0.15453100314672777</v>
      </c>
      <c r="AQ735" s="124">
        <f t="shared" si="147"/>
        <v>0.13953579339858524</v>
      </c>
      <c r="AR735" s="124">
        <f t="shared" si="148"/>
        <v>9.5348989668559231E-2</v>
      </c>
      <c r="AS735" s="124">
        <f t="shared" si="149"/>
        <v>2.235579936398845E-2</v>
      </c>
      <c r="AT735" s="124">
        <f t="shared" si="150"/>
        <v>0.15282263296031262</v>
      </c>
      <c r="AU735" s="124">
        <f t="shared" si="151"/>
        <v>0.14836026375125547</v>
      </c>
      <c r="AV735" s="124">
        <f t="shared" si="152"/>
        <v>0.11503297490671276</v>
      </c>
      <c r="AW735" s="124">
        <f t="shared" si="153"/>
        <v>0.13337493331758787</v>
      </c>
      <c r="AX735" s="124">
        <f t="shared" si="154"/>
        <v>0.99999999999999989</v>
      </c>
      <c r="AY735" s="124">
        <f>SUMPRODUCT(AN735:AW735,幕後結果_最佳化!$Z$1005:$AI$1005)</f>
        <v>-0.20824499294202481</v>
      </c>
      <c r="AZ735" s="124">
        <f>(SUMPRODUCT(AN735:AW735,MMULT(AN735:AW735,幕後結果!$AB$9:$AK$18)))*252</f>
        <v>5.8778667089733901E-2</v>
      </c>
      <c r="BA735" s="124">
        <f t="shared" si="155"/>
        <v>0.24244312134959387</v>
      </c>
      <c r="BB735" s="119">
        <f t="shared" si="156"/>
        <v>-1.0358924251758133</v>
      </c>
      <c r="BC735" s="56"/>
      <c r="BD735" s="56"/>
    </row>
    <row r="736" spans="1:56">
      <c r="A736" s="91">
        <v>735</v>
      </c>
      <c r="B736" s="120">
        <v>0.2625196822270226</v>
      </c>
      <c r="C736" s="120">
        <v>0.15226316517762672</v>
      </c>
      <c r="D736" s="120">
        <v>0.85544127080577614</v>
      </c>
      <c r="E736" s="120">
        <v>0.16656085470660553</v>
      </c>
      <c r="F736" s="120">
        <v>0.87152624318448879</v>
      </c>
      <c r="G736" s="120">
        <v>0.64614330173155499</v>
      </c>
      <c r="H736" s="120">
        <v>0.50877227698821414</v>
      </c>
      <c r="I736" s="120">
        <v>0.7091494356897392</v>
      </c>
      <c r="J736" s="120">
        <v>0.16676527489448278</v>
      </c>
      <c r="K736" s="100">
        <v>0.65337221502519527</v>
      </c>
      <c r="L736" s="101"/>
      <c r="M736" s="102">
        <v>735</v>
      </c>
      <c r="N736" s="123">
        <v>-0.6355966332516555</v>
      </c>
      <c r="O736" s="123">
        <v>-1.0267751986447682</v>
      </c>
      <c r="P736" s="123">
        <v>1.0600596602660721</v>
      </c>
      <c r="Q736" s="123">
        <v>-0.96784515323988374</v>
      </c>
      <c r="R736" s="123">
        <v>1.1336354091167451</v>
      </c>
      <c r="S736" s="123">
        <v>0.37492883091162277</v>
      </c>
      <c r="T736" s="123">
        <v>2.1990609798201412E-2</v>
      </c>
      <c r="U736" s="120">
        <v>0.55090160288879009</v>
      </c>
      <c r="V736" s="120">
        <v>-0.96702697318925945</v>
      </c>
      <c r="W736" s="94">
        <v>0.39444087629775287</v>
      </c>
      <c r="X736" s="56"/>
      <c r="Y736" s="95">
        <v>735</v>
      </c>
      <c r="Z736" s="120">
        <f>(幕後結果!$AB$2+幕後結果!$AB$4*幕後結果_最佳化!$N1737)*12/3</f>
        <v>-0.83741557721050464</v>
      </c>
      <c r="AA736" s="120">
        <f>(幕後結果!$AC$2+幕後結果!$AC$4*幕後結果_最佳化!$O1737)*12/3</f>
        <v>-5.7897922751299014E-2</v>
      </c>
      <c r="AB736" s="120">
        <f>(幕後結果!$AD$2+幕後結果!$AD$4*幕後結果_最佳化!$P1737)*12/3</f>
        <v>-0.80802781660953393</v>
      </c>
      <c r="AC736" s="120">
        <f>(幕後結果!$AE$2+幕後結果!$AE$4*幕後結果_最佳化!$Q1737)*12/3</f>
        <v>-0.59706094443448754</v>
      </c>
      <c r="AD736" s="120">
        <f>(幕後結果!$AF$2+幕後結果!$AF$4*幕後結果_最佳化!$R1737)*12/3</f>
        <v>-0.17230086346541182</v>
      </c>
      <c r="AE736" s="120">
        <f>(幕後結果!$AG$2+幕後結果!$AG$4*幕後結果_最佳化!$S1737)*12/3</f>
        <v>-0.37365031017051048</v>
      </c>
      <c r="AF736" s="120">
        <f>(幕後結果!$AH$2+幕後結果!$AH$4*幕後結果_最佳化!$T1737)*12/3</f>
        <v>7.3411021857146375E-2</v>
      </c>
      <c r="AG736" s="120">
        <f>(幕後結果!$AI$2+幕後結果!$AI$4*幕後結果_最佳化!$U1737)*12/3</f>
        <v>-7.6910874138075874E-2</v>
      </c>
      <c r="AH736" s="120">
        <f>(幕後結果!$AJ$2+幕後結果!$AJ$4*幕後結果_最佳化!$V1737)*12/3</f>
        <v>-2.1771012650879475</v>
      </c>
      <c r="AI736" s="96">
        <f>(幕後結果!$AK$2+幕後結果!$AK$4*幕後結果_最佳化!$W1737)*12/3</f>
        <v>1.0322444278338827</v>
      </c>
      <c r="AJ736" s="56"/>
      <c r="AK736" s="56"/>
      <c r="AL736" s="56"/>
      <c r="AM736" s="104">
        <v>735</v>
      </c>
      <c r="AN736" s="124">
        <f t="shared" si="144"/>
        <v>2.5280877606317503E-2</v>
      </c>
      <c r="AO736" s="124">
        <f t="shared" si="145"/>
        <v>0.12066701519739374</v>
      </c>
      <c r="AP736" s="124">
        <f t="shared" si="146"/>
        <v>0.20640521208301318</v>
      </c>
      <c r="AQ736" s="124">
        <f t="shared" si="147"/>
        <v>8.9473691803916316E-2</v>
      </c>
      <c r="AR736" s="124">
        <f t="shared" si="148"/>
        <v>3.7579571187831673E-2</v>
      </c>
      <c r="AS736" s="124">
        <f t="shared" si="149"/>
        <v>0.10192622155523151</v>
      </c>
      <c r="AT736" s="124">
        <f t="shared" si="150"/>
        <v>0.19383641376452321</v>
      </c>
      <c r="AU736" s="124">
        <f t="shared" si="151"/>
        <v>4.6891511109369961E-2</v>
      </c>
      <c r="AV736" s="124">
        <f t="shared" si="152"/>
        <v>0.16791542785791488</v>
      </c>
      <c r="AW736" s="124">
        <f t="shared" si="153"/>
        <v>1.0024057834487862E-2</v>
      </c>
      <c r="AX736" s="124">
        <f t="shared" si="154"/>
        <v>0.99999999999999989</v>
      </c>
      <c r="AY736" s="124">
        <f>SUMPRODUCT(AN736:AW736,幕後結果_最佳化!$Z$1005:$AI$1005)</f>
        <v>-0.28378364675943296</v>
      </c>
      <c r="AZ736" s="124">
        <f>(SUMPRODUCT(AN736:AW736,MMULT(AN736:AW736,幕後結果!$AB$9:$AK$18)))*252</f>
        <v>0.10182475753932661</v>
      </c>
      <c r="BA736" s="124">
        <f t="shared" si="155"/>
        <v>0.31909991779899693</v>
      </c>
      <c r="BB736" s="119">
        <f t="shared" si="156"/>
        <v>-1.0237660009840963</v>
      </c>
      <c r="BC736" s="56"/>
      <c r="BD736" s="56"/>
    </row>
    <row r="737" spans="1:56">
      <c r="A737" s="91">
        <v>736</v>
      </c>
      <c r="B737" s="120">
        <v>0.49064861190645392</v>
      </c>
      <c r="C737" s="120">
        <v>0.93397400464611069</v>
      </c>
      <c r="D737" s="120">
        <v>0.1953024511631507</v>
      </c>
      <c r="E737" s="120">
        <v>0.36054384850488641</v>
      </c>
      <c r="F737" s="120">
        <v>0.67745874278241547</v>
      </c>
      <c r="G737" s="120">
        <v>0.14141652585725151</v>
      </c>
      <c r="H737" s="120">
        <v>0.48166547510802693</v>
      </c>
      <c r="I737" s="120">
        <v>0.23879714373271588</v>
      </c>
      <c r="J737" s="120">
        <v>0.40789229818266048</v>
      </c>
      <c r="K737" s="100">
        <v>0.32212407596582016</v>
      </c>
      <c r="L737" s="101"/>
      <c r="M737" s="102">
        <v>736</v>
      </c>
      <c r="N737" s="123">
        <v>-2.3442600793835321E-2</v>
      </c>
      <c r="O737" s="123">
        <v>1.5060591471040261</v>
      </c>
      <c r="P737" s="123">
        <v>-0.85852088652270597</v>
      </c>
      <c r="Q737" s="123">
        <v>-0.35700548836082413</v>
      </c>
      <c r="R737" s="123">
        <v>0.46060431612046465</v>
      </c>
      <c r="S737" s="123">
        <v>-1.0739768626135846</v>
      </c>
      <c r="T737" s="123">
        <v>-4.5974028567284012E-2</v>
      </c>
      <c r="U737" s="120">
        <v>-0.71017715203930942</v>
      </c>
      <c r="V737" s="120">
        <v>-0.23297013523758398</v>
      </c>
      <c r="W737" s="94">
        <v>-0.46176737124813422</v>
      </c>
      <c r="X737" s="56"/>
      <c r="Y737" s="95">
        <v>736</v>
      </c>
      <c r="Z737" s="120">
        <f>(幕後結果!$AB$2+幕後結果!$AB$4*幕後結果_最佳化!$N1738)*12/3</f>
        <v>-7.7395495256714991E-2</v>
      </c>
      <c r="AA737" s="120">
        <f>(幕後結果!$AC$2+幕後結果!$AC$4*幕後結果_最佳化!$O1738)*12/3</f>
        <v>2.961282532157945</v>
      </c>
      <c r="AB737" s="120">
        <f>(幕後結果!$AD$2+幕後結果!$AD$4*幕後結果_最佳化!$P1738)*12/3</f>
        <v>-1.1032295403121855</v>
      </c>
      <c r="AC737" s="120">
        <f>(幕後結果!$AE$2+幕後結果!$AE$4*幕後結果_最佳化!$Q1738)*12/3</f>
        <v>0.15945081094390445</v>
      </c>
      <c r="AD737" s="120">
        <f>(幕後結果!$AF$2+幕後結果!$AF$4*幕後結果_最佳化!$R1738)*12/3</f>
        <v>-0.1029623603391579</v>
      </c>
      <c r="AE737" s="120">
        <f>(幕後結果!$AG$2+幕後結果!$AG$4*幕後結果_最佳化!$S1738)*12/3</f>
        <v>-1.7566311852793841</v>
      </c>
      <c r="AF737" s="120">
        <f>(幕後結果!$AH$2+幕後結果!$AH$4*幕後結果_最佳化!$T1738)*12/3</f>
        <v>0.3387621057572317</v>
      </c>
      <c r="AG737" s="120">
        <f>(幕後結果!$AI$2+幕後結果!$AI$4*幕後結果_最佳化!$U1738)*12/3</f>
        <v>-0.56017610170783061</v>
      </c>
      <c r="AH737" s="120">
        <f>(幕後結果!$AJ$2+幕後結果!$AJ$4*幕後結果_最佳化!$V1738)*12/3</f>
        <v>-2.8221523061076006</v>
      </c>
      <c r="AI737" s="96">
        <f>(幕後結果!$AK$2+幕後結果!$AK$4*幕後結果_最佳化!$W1738)*12/3</f>
        <v>0.45534708890716508</v>
      </c>
      <c r="AJ737" s="56"/>
      <c r="AK737" s="56"/>
      <c r="AL737" s="56"/>
      <c r="AM737" s="104">
        <v>736</v>
      </c>
      <c r="AN737" s="124">
        <f t="shared" si="144"/>
        <v>4.1341456878477977E-2</v>
      </c>
      <c r="AO737" s="124">
        <f t="shared" si="145"/>
        <v>9.046974052026785E-3</v>
      </c>
      <c r="AP737" s="124">
        <f t="shared" si="146"/>
        <v>0.19357363423494742</v>
      </c>
      <c r="AQ737" s="124">
        <f t="shared" si="147"/>
        <v>2.9473545026286241E-2</v>
      </c>
      <c r="AR737" s="124">
        <f t="shared" si="148"/>
        <v>6.9897148142232579E-2</v>
      </c>
      <c r="AS737" s="124">
        <f t="shared" si="149"/>
        <v>5.1017735315755592E-3</v>
      </c>
      <c r="AT737" s="124">
        <f t="shared" si="150"/>
        <v>0.13683827966654846</v>
      </c>
      <c r="AU737" s="124">
        <f t="shared" si="151"/>
        <v>0.21815885898637952</v>
      </c>
      <c r="AV737" s="124">
        <f t="shared" si="152"/>
        <v>0.1264382437296028</v>
      </c>
      <c r="AW737" s="124">
        <f t="shared" si="153"/>
        <v>0.1701300857519227</v>
      </c>
      <c r="AX737" s="124">
        <f t="shared" si="154"/>
        <v>1</v>
      </c>
      <c r="AY737" s="124">
        <f>SUMPRODUCT(AN737:AW737,幕後結果_最佳化!$Z$1005:$AI$1005)</f>
        <v>-0.28114558301500991</v>
      </c>
      <c r="AZ737" s="124">
        <f>(SUMPRODUCT(AN737:AW737,MMULT(AN737:AW737,幕後結果!$AB$9:$AK$18)))*252</f>
        <v>6.19795276832589E-2</v>
      </c>
      <c r="BA737" s="124">
        <f t="shared" si="155"/>
        <v>0.24895687916436232</v>
      </c>
      <c r="BB737" s="119">
        <f t="shared" si="156"/>
        <v>-1.3016132918386791</v>
      </c>
      <c r="BC737" s="56"/>
      <c r="BD737" s="56"/>
    </row>
    <row r="738" spans="1:56">
      <c r="A738" s="91">
        <v>737</v>
      </c>
      <c r="B738" s="120">
        <v>0.17585795011199901</v>
      </c>
      <c r="C738" s="120">
        <v>0.81972213583878162</v>
      </c>
      <c r="D738" s="120">
        <v>0.96517997567873537</v>
      </c>
      <c r="E738" s="120">
        <v>0.29464910294109159</v>
      </c>
      <c r="F738" s="120">
        <v>0.69182989226072489</v>
      </c>
      <c r="G738" s="120">
        <v>0.44928246236841041</v>
      </c>
      <c r="H738" s="120">
        <v>0.88571598136323626</v>
      </c>
      <c r="I738" s="120">
        <v>0.44305489216229188</v>
      </c>
      <c r="J738" s="120">
        <v>0.3604421073713806</v>
      </c>
      <c r="K738" s="100">
        <v>0.32626401851862918</v>
      </c>
      <c r="L738" s="101"/>
      <c r="M738" s="102">
        <v>737</v>
      </c>
      <c r="N738" s="123">
        <v>-0.93126616363394954</v>
      </c>
      <c r="O738" s="123">
        <v>0.91430666706101804</v>
      </c>
      <c r="P738" s="123">
        <v>1.8142447811288072</v>
      </c>
      <c r="Q738" s="123">
        <v>-0.53985330022880529</v>
      </c>
      <c r="R738" s="123">
        <v>0.50104391692596428</v>
      </c>
      <c r="S738" s="123">
        <v>-0.12747441133683265</v>
      </c>
      <c r="T738" s="123">
        <v>1.2040557347381553</v>
      </c>
      <c r="U738" s="120">
        <v>-0.14322842123400761</v>
      </c>
      <c r="V738" s="120">
        <v>-0.35727730975345873</v>
      </c>
      <c r="W738" s="94">
        <v>-0.45025298235959438</v>
      </c>
      <c r="X738" s="56"/>
      <c r="Y738" s="95">
        <v>737</v>
      </c>
      <c r="Z738" s="120">
        <f>(幕後結果!$AB$2+幕後結果!$AB$4*幕後結果_最佳化!$N1739)*12/3</f>
        <v>-1.2045042000039408</v>
      </c>
      <c r="AA738" s="120">
        <f>(幕後結果!$AC$2+幕後結果!$AC$4*幕後結果_最佳化!$O1739)*12/3</f>
        <v>1.7518855915107994</v>
      </c>
      <c r="AB738" s="120">
        <f>(幕後結果!$AD$2+幕後結果!$AD$4*幕後結果_最佳化!$P1739)*12/3</f>
        <v>0.46296720187850493</v>
      </c>
      <c r="AC738" s="120">
        <f>(幕後結果!$AE$2+幕後結果!$AE$4*幕後結果_最佳化!$Q1739)*12/3</f>
        <v>-0.34969830656632411</v>
      </c>
      <c r="AD738" s="120">
        <f>(幕後結果!$AF$2+幕後結果!$AF$4*幕後結果_最佳化!$R1739)*12/3</f>
        <v>-0.28249901734119381</v>
      </c>
      <c r="AE738" s="120">
        <f>(幕後結果!$AG$2+幕後結果!$AG$4*幕後結果_最佳化!$S1739)*12/3</f>
        <v>-0.77414845347917183</v>
      </c>
      <c r="AF738" s="120">
        <f>(幕後結果!$AH$2+幕後結果!$AH$4*幕後結果_最佳化!$T1739)*12/3</f>
        <v>1.3964066657431387</v>
      </c>
      <c r="AG738" s="120">
        <f>(幕後結果!$AI$2+幕後結果!$AI$4*幕後結果_最佳化!$U1739)*12/3</f>
        <v>-0.32782838476567849</v>
      </c>
      <c r="AH738" s="120">
        <f>(幕後結果!$AJ$2+幕後結果!$AJ$4*幕後結果_最佳化!$V1739)*12/3</f>
        <v>-1.9211737631398809</v>
      </c>
      <c r="AI738" s="96">
        <f>(幕後結果!$AK$2+幕後結果!$AK$4*幕後結果_最佳化!$W1739)*12/3</f>
        <v>0.83046593599385277</v>
      </c>
      <c r="AJ738" s="56"/>
      <c r="AK738" s="56"/>
      <c r="AL738" s="56"/>
      <c r="AM738" s="104">
        <v>737</v>
      </c>
      <c r="AN738" s="124">
        <f t="shared" si="144"/>
        <v>0.10809078541200334</v>
      </c>
      <c r="AO738" s="124">
        <f t="shared" si="145"/>
        <v>0.1623645982900539</v>
      </c>
      <c r="AP738" s="124">
        <f t="shared" si="146"/>
        <v>0.12728066058689044</v>
      </c>
      <c r="AQ738" s="124">
        <f t="shared" si="147"/>
        <v>8.9167079911710162E-2</v>
      </c>
      <c r="AR738" s="124">
        <f t="shared" si="148"/>
        <v>4.5506117097494747E-2</v>
      </c>
      <c r="AS738" s="124">
        <f t="shared" si="149"/>
        <v>8.9075036952350153E-2</v>
      </c>
      <c r="AT738" s="124">
        <f t="shared" si="150"/>
        <v>0.11685689521744512</v>
      </c>
      <c r="AU738" s="124">
        <f t="shared" si="151"/>
        <v>5.2974820197416679E-2</v>
      </c>
      <c r="AV738" s="124">
        <f t="shared" si="152"/>
        <v>8.0737037364001174E-2</v>
      </c>
      <c r="AW738" s="124">
        <f t="shared" si="153"/>
        <v>0.12794696897063415</v>
      </c>
      <c r="AX738" s="124">
        <f t="shared" si="154"/>
        <v>1</v>
      </c>
      <c r="AY738" s="124">
        <f>SUMPRODUCT(AN738:AW738,幕後結果_最佳化!$Z$1005:$AI$1005)</f>
        <v>2.5707718443086891E-2</v>
      </c>
      <c r="AZ738" s="124">
        <f>(SUMPRODUCT(AN738:AW738,MMULT(AN738:AW738,幕後結果!$AB$9:$AK$18)))*252</f>
        <v>7.9373422480243941E-2</v>
      </c>
      <c r="BA738" s="124">
        <f t="shared" si="155"/>
        <v>0.28173289208085722</v>
      </c>
      <c r="BB738" s="119">
        <f t="shared" si="156"/>
        <v>-6.1023338204965194E-2</v>
      </c>
      <c r="BC738" s="56"/>
      <c r="BD738" s="56"/>
    </row>
    <row r="739" spans="1:56">
      <c r="A739" s="91">
        <v>738</v>
      </c>
      <c r="B739" s="120">
        <v>0.7962510944439134</v>
      </c>
      <c r="C739" s="120">
        <v>0.34264187876808827</v>
      </c>
      <c r="D739" s="120">
        <v>0.13524880927606864</v>
      </c>
      <c r="E739" s="120">
        <v>0.7855399141716608</v>
      </c>
      <c r="F739" s="120">
        <v>0.36741429921598012</v>
      </c>
      <c r="G739" s="120">
        <v>0.84548793972084457</v>
      </c>
      <c r="H739" s="120">
        <v>0.57129408429402662</v>
      </c>
      <c r="I739" s="120">
        <v>0.50933598381843481</v>
      </c>
      <c r="J739" s="120">
        <v>0.67471933509597215</v>
      </c>
      <c r="K739" s="100">
        <v>0.12227965990451728</v>
      </c>
      <c r="L739" s="101"/>
      <c r="M739" s="102">
        <v>738</v>
      </c>
      <c r="N739" s="123">
        <v>0.8283049661087234</v>
      </c>
      <c r="O739" s="123">
        <v>-0.40526360282171958</v>
      </c>
      <c r="P739" s="123">
        <v>-1.1019173188393867</v>
      </c>
      <c r="Q739" s="123">
        <v>0.79104081976779606</v>
      </c>
      <c r="R739" s="123">
        <v>-0.33870947993065559</v>
      </c>
      <c r="S739" s="123">
        <v>1.0172718574527535</v>
      </c>
      <c r="T739" s="123">
        <v>0.17966976468885026</v>
      </c>
      <c r="U739" s="120">
        <v>2.3403977408372648E-2</v>
      </c>
      <c r="V739" s="120">
        <v>0.45298251822753721</v>
      </c>
      <c r="W739" s="94">
        <v>-1.1636661809711266</v>
      </c>
      <c r="X739" s="56"/>
      <c r="Y739" s="95">
        <v>738</v>
      </c>
      <c r="Z739" s="120">
        <f>(幕後結果!$AB$2+幕後結果!$AB$4*幕後結果_最佳化!$N1740)*12/3</f>
        <v>0.98009203447842241</v>
      </c>
      <c r="AA739" s="120">
        <f>(幕後結果!$AC$2+幕後結果!$AC$4*幕後結果_最佳化!$O1740)*12/3</f>
        <v>1.5486966541033151</v>
      </c>
      <c r="AB739" s="120">
        <f>(幕後結果!$AD$2+幕後結果!$AD$4*幕後結果_最佳化!$P1740)*12/3</f>
        <v>-1.224370550687357</v>
      </c>
      <c r="AC739" s="120">
        <f>(幕後結果!$AE$2+幕後結果!$AE$4*幕後結果_最佳化!$Q1740)*12/3</f>
        <v>1.4372031323782437</v>
      </c>
      <c r="AD739" s="120">
        <f>(幕後結果!$AF$2+幕後結果!$AF$4*幕後結果_最佳化!$R1740)*12/3</f>
        <v>-0.4996477100588354</v>
      </c>
      <c r="AE739" s="120">
        <f>(幕後結果!$AG$2+幕後結果!$AG$4*幕後結果_最佳化!$S1740)*12/3</f>
        <v>0.17512922752494253</v>
      </c>
      <c r="AF739" s="120">
        <f>(幕後結果!$AH$2+幕後結果!$AH$4*幕後結果_最佳化!$T1740)*12/3</f>
        <v>1.0787837105969538</v>
      </c>
      <c r="AG739" s="120">
        <f>(幕後結果!$AI$2+幕後結果!$AI$4*幕後結果_最佳化!$U1740)*12/3</f>
        <v>-0.23852071501086325</v>
      </c>
      <c r="AH739" s="120">
        <f>(幕後結果!$AJ$2+幕後結果!$AJ$4*幕後結果_最佳化!$V1740)*12/3</f>
        <v>-0.75857506084177129</v>
      </c>
      <c r="AI739" s="96">
        <f>(幕後結果!$AK$2+幕後結果!$AK$4*幕後結果_最佳化!$W1740)*12/3</f>
        <v>1.0375792927058147E-2</v>
      </c>
      <c r="AJ739" s="56"/>
      <c r="AK739" s="56"/>
      <c r="AL739" s="56"/>
      <c r="AM739" s="104">
        <v>738</v>
      </c>
      <c r="AN739" s="124">
        <f t="shared" si="144"/>
        <v>0.12202196532034844</v>
      </c>
      <c r="AO739" s="124">
        <f t="shared" si="145"/>
        <v>0.13934344887257807</v>
      </c>
      <c r="AP739" s="124">
        <f t="shared" si="146"/>
        <v>0.12315948907386023</v>
      </c>
      <c r="AQ739" s="124">
        <f t="shared" si="147"/>
        <v>2.6053633450972471E-2</v>
      </c>
      <c r="AR739" s="124">
        <f t="shared" si="148"/>
        <v>7.4146440305830161E-2</v>
      </c>
      <c r="AS739" s="124">
        <f t="shared" si="149"/>
        <v>0.14975331724182622</v>
      </c>
      <c r="AT739" s="124">
        <f t="shared" si="150"/>
        <v>0.15083965499697147</v>
      </c>
      <c r="AU739" s="124">
        <f t="shared" si="151"/>
        <v>1.5145715335459213E-3</v>
      </c>
      <c r="AV739" s="124">
        <f t="shared" si="152"/>
        <v>0.15393331150653145</v>
      </c>
      <c r="AW739" s="124">
        <f t="shared" si="153"/>
        <v>5.9234167697535554E-2</v>
      </c>
      <c r="AX739" s="124">
        <f t="shared" si="154"/>
        <v>1.0000000000000002</v>
      </c>
      <c r="AY739" s="124">
        <f>SUMPRODUCT(AN739:AW739,幕後結果_最佳化!$Z$1005:$AI$1005)</f>
        <v>-0.23624509891467449</v>
      </c>
      <c r="AZ739" s="124">
        <f>(SUMPRODUCT(AN739:AW739,MMULT(AN739:AW739,幕後結果!$AB$9:$AK$18)))*252</f>
        <v>9.7698128549706859E-2</v>
      </c>
      <c r="BA739" s="124">
        <f t="shared" si="155"/>
        <v>0.31256699849745312</v>
      </c>
      <c r="BB739" s="119">
        <f t="shared" si="156"/>
        <v>-0.89307284600280357</v>
      </c>
      <c r="BC739" s="56"/>
      <c r="BD739" s="56"/>
    </row>
    <row r="740" spans="1:56">
      <c r="A740" s="91">
        <v>739</v>
      </c>
      <c r="B740" s="120">
        <v>0.5116990095849363</v>
      </c>
      <c r="C740" s="120">
        <v>0.84947155300511556</v>
      </c>
      <c r="D740" s="120">
        <v>0.31023594816381239</v>
      </c>
      <c r="E740" s="120">
        <v>3.6997777981314206E-2</v>
      </c>
      <c r="F740" s="120">
        <v>0.50902346828678158</v>
      </c>
      <c r="G740" s="120">
        <v>0.60611014032349764</v>
      </c>
      <c r="H740" s="120">
        <v>0.27044447941841754</v>
      </c>
      <c r="I740" s="120">
        <v>0.6377583535800786</v>
      </c>
      <c r="J740" s="120">
        <v>0.90414495071237755</v>
      </c>
      <c r="K740" s="100">
        <v>0.5943719707921169</v>
      </c>
      <c r="L740" s="101"/>
      <c r="M740" s="102">
        <v>739</v>
      </c>
      <c r="N740" s="123">
        <v>2.932927253875935E-2</v>
      </c>
      <c r="O740" s="123">
        <v>1.0341695770223411</v>
      </c>
      <c r="P740" s="123">
        <v>-0.49518165857561186</v>
      </c>
      <c r="Q740" s="123">
        <v>-1.7866408431404954</v>
      </c>
      <c r="R740" s="123">
        <v>2.2620409674428119E-2</v>
      </c>
      <c r="S740" s="123">
        <v>0.26919488093027405</v>
      </c>
      <c r="T740" s="123">
        <v>-0.61146926625179654</v>
      </c>
      <c r="U740" s="120">
        <v>0.35247336130339357</v>
      </c>
      <c r="V740" s="120">
        <v>1.3055368769813045</v>
      </c>
      <c r="W740" s="94">
        <v>0.23880594723393198</v>
      </c>
      <c r="X740" s="56"/>
      <c r="Y740" s="95">
        <v>739</v>
      </c>
      <c r="Z740" s="120">
        <f>(幕後結果!$AB$2+幕後結果!$AB$4*幕後結果_最佳化!$N1741)*12/3</f>
        <v>-1.1876554976178358E-2</v>
      </c>
      <c r="AA740" s="120">
        <f>(幕後結果!$AC$2+幕後結果!$AC$4*幕後結果_最佳化!$O1741)*12/3</f>
        <v>2.5087204272299481</v>
      </c>
      <c r="AB740" s="120">
        <f>(幕後結果!$AD$2+幕後結果!$AD$4*幕後結果_最佳化!$P1741)*12/3</f>
        <v>-0.86109681353363821</v>
      </c>
      <c r="AC740" s="120">
        <f>(幕後結果!$AE$2+幕後結果!$AE$4*幕後結果_最佳化!$Q1741)*12/3</f>
        <v>-1.0779515346614539</v>
      </c>
      <c r="AD740" s="120">
        <f>(幕後結果!$AF$2+幕後結果!$AF$4*幕後結果_最佳化!$R1741)*12/3</f>
        <v>-0.69735540773268123</v>
      </c>
      <c r="AE740" s="120">
        <f>(幕後結果!$AG$2+幕後結果!$AG$4*幕後結果_最佳化!$S1741)*12/3</f>
        <v>-0.3568091209863325</v>
      </c>
      <c r="AF740" s="120">
        <f>(幕後結果!$AH$2+幕後結果!$AH$4*幕後結果_最佳化!$T1741)*12/3</f>
        <v>-0.35829618482867193</v>
      </c>
      <c r="AG740" s="120">
        <f>(幕後結果!$AI$2+幕後結果!$AI$4*幕後結果_最佳化!$U1741)*12/3</f>
        <v>-0.26956026542813688</v>
      </c>
      <c r="AH740" s="120">
        <f>(幕後結果!$AJ$2+幕後結果!$AJ$4*幕後結果_最佳化!$V1741)*12/3</f>
        <v>-0.28341586208450198</v>
      </c>
      <c r="AI740" s="96">
        <f>(幕後結果!$AK$2+幕後結果!$AK$4*幕後結果_最佳化!$W1741)*12/3</f>
        <v>0.7813333163552687</v>
      </c>
      <c r="AJ740" s="56"/>
      <c r="AK740" s="56"/>
      <c r="AL740" s="56"/>
      <c r="AM740" s="104">
        <v>739</v>
      </c>
      <c r="AN740" s="124">
        <f t="shared" si="144"/>
        <v>0.1320942781207087</v>
      </c>
      <c r="AO740" s="124">
        <f t="shared" si="145"/>
        <v>1.459471709080575E-2</v>
      </c>
      <c r="AP740" s="124">
        <f t="shared" si="146"/>
        <v>0.12988938530584121</v>
      </c>
      <c r="AQ740" s="124">
        <f t="shared" si="147"/>
        <v>9.1173217341297061E-2</v>
      </c>
      <c r="AR740" s="124">
        <f t="shared" si="148"/>
        <v>5.995731286539465E-2</v>
      </c>
      <c r="AS740" s="124">
        <f t="shared" si="149"/>
        <v>9.6195927617893431E-2</v>
      </c>
      <c r="AT740" s="124">
        <f t="shared" si="150"/>
        <v>5.0064431805500333E-2</v>
      </c>
      <c r="AU740" s="124">
        <f t="shared" si="151"/>
        <v>0.14799650001033796</v>
      </c>
      <c r="AV740" s="124">
        <f t="shared" si="152"/>
        <v>0.13981078787837253</v>
      </c>
      <c r="AW740" s="124">
        <f t="shared" si="153"/>
        <v>0.13822344196384848</v>
      </c>
      <c r="AX740" s="124">
        <f t="shared" si="154"/>
        <v>1</v>
      </c>
      <c r="AY740" s="124">
        <f>SUMPRODUCT(AN740:AW740,幕後結果_最佳化!$Z$1005:$AI$1005)</f>
        <v>-0.33959463836955101</v>
      </c>
      <c r="AZ740" s="124">
        <f>(SUMPRODUCT(AN740:AW740,MMULT(AN740:AW740,幕後結果!$AB$9:$AK$18)))*252</f>
        <v>6.72808117471487E-2</v>
      </c>
      <c r="BA740" s="124">
        <f t="shared" si="155"/>
        <v>0.25938545014543257</v>
      </c>
      <c r="BB740" s="119">
        <f t="shared" si="156"/>
        <v>-1.4746187118633425</v>
      </c>
      <c r="BC740" s="56"/>
      <c r="BD740" s="56"/>
    </row>
    <row r="741" spans="1:56">
      <c r="A741" s="91">
        <v>740</v>
      </c>
      <c r="B741" s="120">
        <v>0.26082661271940033</v>
      </c>
      <c r="C741" s="120">
        <v>0.88631836407061115</v>
      </c>
      <c r="D741" s="120">
        <v>0.42736805992569638</v>
      </c>
      <c r="E741" s="120">
        <v>0.40556917953001448</v>
      </c>
      <c r="F741" s="120">
        <v>0.91202797703710181</v>
      </c>
      <c r="G741" s="120">
        <v>0.26707010700472256</v>
      </c>
      <c r="H741" s="120">
        <v>0.94440524104436196</v>
      </c>
      <c r="I741" s="120">
        <v>0.51847764842850519</v>
      </c>
      <c r="J741" s="120">
        <v>0.33134920209312702</v>
      </c>
      <c r="K741" s="100">
        <v>0.49531158887870741</v>
      </c>
      <c r="L741" s="101"/>
      <c r="M741" s="102">
        <v>740</v>
      </c>
      <c r="N741" s="123">
        <v>-0.64079908817341857</v>
      </c>
      <c r="O741" s="123">
        <v>1.2071788549518605</v>
      </c>
      <c r="P741" s="123">
        <v>-0.18307888911950002</v>
      </c>
      <c r="Q741" s="123">
        <v>-0.23895773103706883</v>
      </c>
      <c r="R741" s="123">
        <v>1.3533493638545748</v>
      </c>
      <c r="S741" s="123">
        <v>-0.62169838464772431</v>
      </c>
      <c r="T741" s="123">
        <v>1.5928692854764639</v>
      </c>
      <c r="U741" s="120">
        <v>4.6333168380686712E-2</v>
      </c>
      <c r="V741" s="120">
        <v>-0.43619065960970266</v>
      </c>
      <c r="W741" s="94">
        <v>-1.1752374410459111E-2</v>
      </c>
      <c r="X741" s="56"/>
      <c r="Y741" s="95">
        <v>740</v>
      </c>
      <c r="Z741" s="120">
        <f>(幕後結果!$AB$2+幕後結果!$AB$4*幕後結果_最佳化!$N1742)*12/3</f>
        <v>-0.84387468718340453</v>
      </c>
      <c r="AA741" s="120">
        <f>(幕後結果!$AC$2+幕後結果!$AC$4*幕後結果_最佳化!$O1742)*12/3</f>
        <v>2.2457690193428554</v>
      </c>
      <c r="AB741" s="120">
        <f>(幕後結果!$AD$2+幕後結果!$AD$4*幕後結果_最佳化!$P1742)*12/3</f>
        <v>-1.1900434563311881</v>
      </c>
      <c r="AC741" s="120">
        <f>(幕後結果!$AE$2+幕後結果!$AE$4*幕後結果_最佳化!$Q1742)*12/3</f>
        <v>5.8122851006760734E-2</v>
      </c>
      <c r="AD741" s="120">
        <f>(幕後結果!$AF$2+幕後結果!$AF$4*幕後結果_最佳化!$R1742)*12/3</f>
        <v>0.36401237544473636</v>
      </c>
      <c r="AE741" s="120">
        <f>(幕後結果!$AG$2+幕後結果!$AG$4*幕後結果_最佳化!$S1742)*12/3</f>
        <v>-1.2881836217246239</v>
      </c>
      <c r="AF741" s="120">
        <f>(幕後結果!$AH$2+幕後結果!$AH$4*幕後結果_最佳化!$T1742)*12/3</f>
        <v>1.768725505107942</v>
      </c>
      <c r="AG741" s="120">
        <f>(幕後結果!$AI$2+幕後結果!$AI$4*幕後結果_最佳化!$U1742)*12/3</f>
        <v>-0.1766327497673362</v>
      </c>
      <c r="AH741" s="120">
        <f>(幕後結果!$AJ$2+幕後結果!$AJ$4*幕後結果_最佳化!$V1742)*12/3</f>
        <v>-2.4327452264438469</v>
      </c>
      <c r="AI741" s="96">
        <f>(幕後結果!$AK$2+幕後結果!$AK$4*幕後結果_最佳化!$W1742)*12/3</f>
        <v>1.1746283289811719</v>
      </c>
      <c r="AJ741" s="56"/>
      <c r="AK741" s="56"/>
      <c r="AL741" s="56"/>
      <c r="AM741" s="104">
        <v>740</v>
      </c>
      <c r="AN741" s="124">
        <f t="shared" si="144"/>
        <v>0.12294726294263422</v>
      </c>
      <c r="AO741" s="124">
        <f t="shared" si="145"/>
        <v>0.14526245986001027</v>
      </c>
      <c r="AP741" s="124">
        <f t="shared" si="146"/>
        <v>0.12851059076577032</v>
      </c>
      <c r="AQ741" s="124">
        <f t="shared" si="147"/>
        <v>1.826219946294665E-2</v>
      </c>
      <c r="AR741" s="124">
        <f t="shared" si="148"/>
        <v>0.11876300709893621</v>
      </c>
      <c r="AS741" s="124">
        <f t="shared" si="149"/>
        <v>0.11016990756193344</v>
      </c>
      <c r="AT741" s="124">
        <f t="shared" si="150"/>
        <v>8.4516282941439355E-2</v>
      </c>
      <c r="AU741" s="124">
        <f t="shared" si="151"/>
        <v>0.14870447294246844</v>
      </c>
      <c r="AV741" s="124">
        <f t="shared" si="152"/>
        <v>0.11508011289434203</v>
      </c>
      <c r="AW741" s="124">
        <f t="shared" si="153"/>
        <v>7.7837035295192057E-3</v>
      </c>
      <c r="AX741" s="124">
        <f t="shared" si="154"/>
        <v>1.0000000000000002</v>
      </c>
      <c r="AY741" s="124">
        <f>SUMPRODUCT(AN741:AW741,幕後結果_最佳化!$Z$1005:$AI$1005)</f>
        <v>-0.2611912084156125</v>
      </c>
      <c r="AZ741" s="124">
        <f>(SUMPRODUCT(AN741:AW741,MMULT(AN741:AW741,幕後結果!$AB$9:$AK$18)))*252</f>
        <v>7.9582605567142486E-2</v>
      </c>
      <c r="BA741" s="124">
        <f t="shared" si="155"/>
        <v>0.28210389144274933</v>
      </c>
      <c r="BB741" s="119">
        <f t="shared" si="156"/>
        <v>-1.0779404951148124</v>
      </c>
      <c r="BC741" s="56"/>
      <c r="BD741" s="56"/>
    </row>
    <row r="742" spans="1:56">
      <c r="A742" s="91">
        <v>741</v>
      </c>
      <c r="B742" s="120">
        <v>0.96868820256603394</v>
      </c>
      <c r="C742" s="120">
        <v>0.94585493235280094</v>
      </c>
      <c r="D742" s="120">
        <v>0.78920791540322011</v>
      </c>
      <c r="E742" s="120">
        <v>5.4995705328671152E-2</v>
      </c>
      <c r="F742" s="120">
        <v>0.82233727495725217</v>
      </c>
      <c r="G742" s="120">
        <v>0.28142663595246864</v>
      </c>
      <c r="H742" s="120">
        <v>0.42894631202123601</v>
      </c>
      <c r="I742" s="120">
        <v>0.96922518164100202</v>
      </c>
      <c r="J742" s="120">
        <v>0.47238089179714926</v>
      </c>
      <c r="K742" s="100">
        <v>0.94518196601356941</v>
      </c>
      <c r="L742" s="101"/>
      <c r="M742" s="102">
        <v>741</v>
      </c>
      <c r="N742" s="123">
        <v>1.8618545505027513</v>
      </c>
      <c r="O742" s="123">
        <v>1.6059261582586097</v>
      </c>
      <c r="P742" s="123">
        <v>0.80367591183982257</v>
      </c>
      <c r="Q742" s="123">
        <v>-1.5982317477514143</v>
      </c>
      <c r="R742" s="123">
        <v>0.92430901569394286</v>
      </c>
      <c r="S742" s="123">
        <v>-0.57860864245083077</v>
      </c>
      <c r="T742" s="123">
        <v>-0.17905740914275184</v>
      </c>
      <c r="U742" s="120">
        <v>1.8695262381358251</v>
      </c>
      <c r="V742" s="120">
        <v>-6.9286233354588278E-2</v>
      </c>
      <c r="W742" s="94">
        <v>1.5998310528949231</v>
      </c>
      <c r="X742" s="56"/>
      <c r="Y742" s="95">
        <v>741</v>
      </c>
      <c r="Z742" s="120">
        <f>(幕後結果!$AB$2+幕後結果!$AB$4*幕後結果_最佳化!$N1743)*12/3</f>
        <v>2.2632959311848935</v>
      </c>
      <c r="AA742" s="120">
        <f>(幕後結果!$AC$2+幕後結果!$AC$4*幕後結果_最佳化!$O1743)*12/3</f>
        <v>4.306859781492042</v>
      </c>
      <c r="AB742" s="120">
        <f>(幕後結果!$AD$2+幕後結果!$AD$4*幕後結果_最佳化!$P1743)*12/3</f>
        <v>2.721994157338484</v>
      </c>
      <c r="AC742" s="120">
        <f>(幕後結果!$AE$2+幕後結果!$AE$4*幕後結果_最佳化!$Q1743)*12/3</f>
        <v>-0.40508864195440797</v>
      </c>
      <c r="AD742" s="120">
        <f>(幕後結果!$AF$2+幕後結果!$AF$4*幕後結果_最佳化!$R1743)*12/3</f>
        <v>0.13224079684868889</v>
      </c>
      <c r="AE742" s="120">
        <f>(幕後結果!$AG$2+幕後結果!$AG$4*幕後結果_最佳化!$S1743)*12/3</f>
        <v>-3.7365250409784334E-2</v>
      </c>
      <c r="AF742" s="120">
        <f>(幕後結果!$AH$2+幕後結果!$AH$4*幕後結果_最佳化!$T1743)*12/3</f>
        <v>0.7184657508234199</v>
      </c>
      <c r="AG742" s="120">
        <f>(幕後結果!$AI$2+幕後結果!$AI$4*幕後結果_最佳化!$U1743)*12/3</f>
        <v>0.39759277565442042</v>
      </c>
      <c r="AH742" s="120">
        <f>(幕後結果!$AJ$2+幕後結果!$AJ$4*幕後結果_最佳化!$V1743)*12/3</f>
        <v>-0.74966467187216956</v>
      </c>
      <c r="AI742" s="96">
        <f>(幕後結果!$AK$2+幕後結果!$AK$4*幕後結果_最佳化!$W1743)*12/3</f>
        <v>2.3011312258769214</v>
      </c>
      <c r="AJ742" s="56"/>
      <c r="AK742" s="56"/>
      <c r="AL742" s="56"/>
      <c r="AM742" s="104">
        <v>741</v>
      </c>
      <c r="AN742" s="124">
        <f t="shared" si="144"/>
        <v>0.17304192677368896</v>
      </c>
      <c r="AO742" s="124">
        <f t="shared" si="145"/>
        <v>7.526499863685257E-2</v>
      </c>
      <c r="AP742" s="124">
        <f t="shared" si="146"/>
        <v>7.7229848431348253E-2</v>
      </c>
      <c r="AQ742" s="124">
        <f t="shared" si="147"/>
        <v>2.2985771771637357E-2</v>
      </c>
      <c r="AR742" s="124">
        <f t="shared" si="148"/>
        <v>0.11937997995785782</v>
      </c>
      <c r="AS742" s="124">
        <f t="shared" si="149"/>
        <v>0.17245437907366412</v>
      </c>
      <c r="AT742" s="124">
        <f t="shared" si="150"/>
        <v>1.8303262437875129E-2</v>
      </c>
      <c r="AU742" s="124">
        <f t="shared" si="151"/>
        <v>3.9110447767100071E-2</v>
      </c>
      <c r="AV742" s="124">
        <f t="shared" si="152"/>
        <v>0.2232803271186416</v>
      </c>
      <c r="AW742" s="124">
        <f t="shared" si="153"/>
        <v>7.8949058031334229E-2</v>
      </c>
      <c r="AX742" s="124">
        <f t="shared" si="154"/>
        <v>1</v>
      </c>
      <c r="AY742" s="124">
        <f>SUMPRODUCT(AN742:AW742,幕後結果_最佳化!$Z$1005:$AI$1005)</f>
        <v>-0.50254302508757454</v>
      </c>
      <c r="AZ742" s="124">
        <f>(SUMPRODUCT(AN742:AW742,MMULT(AN742:AW742,幕後結果!$AB$9:$AK$18)))*252</f>
        <v>9.3227162581244499E-2</v>
      </c>
      <c r="BA742" s="124">
        <f t="shared" si="155"/>
        <v>0.30533123420515712</v>
      </c>
      <c r="BB742" s="119">
        <f t="shared" si="156"/>
        <v>-1.7863977346028161</v>
      </c>
      <c r="BC742" s="56"/>
      <c r="BD742" s="56"/>
    </row>
    <row r="743" spans="1:56">
      <c r="A743" s="91">
        <v>742</v>
      </c>
      <c r="B743" s="120">
        <v>0.75821737009346601</v>
      </c>
      <c r="C743" s="120">
        <v>0.43035625918379217</v>
      </c>
      <c r="D743" s="120">
        <v>2.0867813113447431E-2</v>
      </c>
      <c r="E743" s="120">
        <v>0.55925956101946839</v>
      </c>
      <c r="F743" s="120">
        <v>0.21666516036241501</v>
      </c>
      <c r="G743" s="120">
        <v>0.56240249961314936</v>
      </c>
      <c r="H743" s="120">
        <v>0.48784343359069449</v>
      </c>
      <c r="I743" s="120">
        <v>0.51182463866245387</v>
      </c>
      <c r="J743" s="120">
        <v>0.27226108271122018</v>
      </c>
      <c r="K743" s="100">
        <v>0.41900645789468505</v>
      </c>
      <c r="L743" s="101"/>
      <c r="M743" s="102">
        <v>742</v>
      </c>
      <c r="N743" s="123">
        <v>0.70057984559222197</v>
      </c>
      <c r="O743" s="123">
        <v>-0.17546722947263646</v>
      </c>
      <c r="P743" s="123">
        <v>-2.0361467029775384</v>
      </c>
      <c r="Q743" s="123">
        <v>0.14909220334457704</v>
      </c>
      <c r="R743" s="123">
        <v>-0.78350550759840165</v>
      </c>
      <c r="S743" s="123">
        <v>0.15706324940444522</v>
      </c>
      <c r="T743" s="123">
        <v>-3.0476710373257176E-2</v>
      </c>
      <c r="U743" s="120">
        <v>2.9644314868200513E-2</v>
      </c>
      <c r="V743" s="120">
        <v>-0.60598883778637058</v>
      </c>
      <c r="W743" s="94">
        <v>-0.20443585213710738</v>
      </c>
      <c r="X743" s="56"/>
      <c r="Y743" s="95">
        <v>742</v>
      </c>
      <c r="Z743" s="120">
        <f>(幕後結果!$AB$2+幕後結果!$AB$4*幕後結果_最佳化!$N1744)*12/3</f>
        <v>0.82151486040876109</v>
      </c>
      <c r="AA743" s="120">
        <f>(幕後結果!$AC$2+幕後結果!$AC$4*幕後結果_最佳化!$O1744)*12/3</f>
        <v>1.7018438729316268</v>
      </c>
      <c r="AB743" s="120">
        <f>(幕後結果!$AD$2+幕後結果!$AD$4*幕後結果_最佳化!$P1744)*12/3</f>
        <v>-2.2451118212478773</v>
      </c>
      <c r="AC743" s="120">
        <f>(幕後結果!$AE$2+幕後結果!$AE$4*幕後結果_最佳化!$Q1744)*12/3</f>
        <v>0.865930243169729</v>
      </c>
      <c r="AD743" s="120">
        <f>(幕後結果!$AF$2+幕後結果!$AF$4*幕後結果_最佳化!$R1744)*12/3</f>
        <v>-0.87780671028142676</v>
      </c>
      <c r="AE743" s="120">
        <f>(幕後結果!$AG$2+幕後結果!$AG$4*幕後結果_最佳化!$S1744)*12/3</f>
        <v>-0.92865854281443516</v>
      </c>
      <c r="AF743" s="120">
        <f>(幕後結果!$AH$2+幕後結果!$AH$4*幕後結果_最佳化!$T1744)*12/3</f>
        <v>0.42211720231624889</v>
      </c>
      <c r="AG743" s="120">
        <f>(幕後結果!$AI$2+幕後結果!$AI$4*幕後結果_最佳化!$U1744)*12/3</f>
        <v>-0.39813795284667436</v>
      </c>
      <c r="AH743" s="120">
        <f>(幕後結果!$AJ$2+幕後結果!$AJ$4*幕後結果_最佳化!$V1744)*12/3</f>
        <v>-3.0350135156195512</v>
      </c>
      <c r="AI743" s="96">
        <f>(幕後結果!$AK$2+幕後結果!$AK$4*幕後結果_最佳化!$W1744)*12/3</f>
        <v>0.23978216728697266</v>
      </c>
      <c r="AJ743" s="56"/>
      <c r="AK743" s="56"/>
      <c r="AL743" s="56"/>
      <c r="AM743" s="104">
        <v>742</v>
      </c>
      <c r="AN743" s="124">
        <f t="shared" si="144"/>
        <v>9.8426794279228597E-2</v>
      </c>
      <c r="AO743" s="124">
        <f t="shared" si="145"/>
        <v>5.5809306496976491E-2</v>
      </c>
      <c r="AP743" s="124">
        <f t="shared" si="146"/>
        <v>0.1672330042652915</v>
      </c>
      <c r="AQ743" s="124">
        <f t="shared" si="147"/>
        <v>0.15350549322696153</v>
      </c>
      <c r="AR743" s="124">
        <f t="shared" si="148"/>
        <v>3.545400495342607E-3</v>
      </c>
      <c r="AS743" s="124">
        <f t="shared" si="149"/>
        <v>8.622379313599994E-2</v>
      </c>
      <c r="AT743" s="124">
        <f t="shared" si="150"/>
        <v>0.13928857481541054</v>
      </c>
      <c r="AU743" s="124">
        <f t="shared" si="151"/>
        <v>0.10684490099736729</v>
      </c>
      <c r="AV743" s="124">
        <f t="shared" si="152"/>
        <v>0.12890448790650677</v>
      </c>
      <c r="AW743" s="124">
        <f t="shared" si="153"/>
        <v>6.0218244380914658E-2</v>
      </c>
      <c r="AX743" s="124">
        <f t="shared" si="154"/>
        <v>1</v>
      </c>
      <c r="AY743" s="124">
        <f>SUMPRODUCT(AN743:AW743,幕後結果_最佳化!$Z$1005:$AI$1005)</f>
        <v>-0.23192893422099922</v>
      </c>
      <c r="AZ743" s="124">
        <f>(SUMPRODUCT(AN743:AW743,MMULT(AN743:AW743,幕後結果!$AB$9:$AK$18)))*252</f>
        <v>8.2118762234886733E-2</v>
      </c>
      <c r="BA743" s="124">
        <f t="shared" si="155"/>
        <v>0.28656371409319559</v>
      </c>
      <c r="BB743" s="119">
        <f t="shared" si="156"/>
        <v>-0.95905001472593987</v>
      </c>
      <c r="BC743" s="56"/>
      <c r="BD743" s="56"/>
    </row>
    <row r="744" spans="1:56">
      <c r="A744" s="91">
        <v>743</v>
      </c>
      <c r="B744" s="120">
        <v>2.7356783893080161E-2</v>
      </c>
      <c r="C744" s="120">
        <v>0.2798693843178095</v>
      </c>
      <c r="D744" s="120">
        <v>6.6986799999597446E-2</v>
      </c>
      <c r="E744" s="120">
        <v>0.78014104734073975</v>
      </c>
      <c r="F744" s="120">
        <v>0.69549150968451445</v>
      </c>
      <c r="G744" s="120">
        <v>0.20068945497457702</v>
      </c>
      <c r="H744" s="120">
        <v>0.76899166339578984</v>
      </c>
      <c r="I744" s="120">
        <v>0.47188516995619523</v>
      </c>
      <c r="J744" s="120">
        <v>0.62541611605412362</v>
      </c>
      <c r="K744" s="100">
        <v>0.38621922166305511</v>
      </c>
      <c r="L744" s="101"/>
      <c r="M744" s="102">
        <v>743</v>
      </c>
      <c r="N744" s="123">
        <v>-1.9211439049667538</v>
      </c>
      <c r="O744" s="123">
        <v>-0.58322956846542395</v>
      </c>
      <c r="P744" s="123">
        <v>-1.4986147653370778</v>
      </c>
      <c r="Q744" s="123">
        <v>0.77266966252047398</v>
      </c>
      <c r="R744" s="123">
        <v>0.51147715564560936</v>
      </c>
      <c r="S744" s="123">
        <v>-0.83916110557370172</v>
      </c>
      <c r="T744" s="123">
        <v>0.73553016933242099</v>
      </c>
      <c r="U744" s="120">
        <v>-7.0531863971125361E-2</v>
      </c>
      <c r="V744" s="120">
        <v>0.31973692231595013</v>
      </c>
      <c r="W744" s="94">
        <v>-0.28918678597495712</v>
      </c>
      <c r="X744" s="56"/>
      <c r="Y744" s="95">
        <v>743</v>
      </c>
      <c r="Z744" s="120">
        <f>(幕後結果!$AB$2+幕後結果!$AB$4*幕後結果_最佳化!$N1745)*12/3</f>
        <v>-2.4334873026249761</v>
      </c>
      <c r="AA744" s="120">
        <f>(幕後結果!$AC$2+幕後結果!$AC$4*幕後結果_最佳化!$O1745)*12/3</f>
        <v>-0.44702616316316579</v>
      </c>
      <c r="AB744" s="120">
        <f>(幕後結果!$AD$2+幕後結果!$AD$4*幕後結果_最佳化!$P1745)*12/3</f>
        <v>-4.6956058831409608</v>
      </c>
      <c r="AC744" s="120">
        <f>(幕後結果!$AE$2+幕後結果!$AE$4*幕後結果_最佳化!$Q1745)*12/3</f>
        <v>0.60633962017173226</v>
      </c>
      <c r="AD744" s="120">
        <f>(幕後結果!$AF$2+幕後結果!$AF$4*幕後結果_最佳化!$R1745)*12/3</f>
        <v>-0.28096137592002746</v>
      </c>
      <c r="AE744" s="120">
        <f>(幕後結果!$AG$2+幕後結果!$AG$4*幕後結果_最佳化!$S1745)*12/3</f>
        <v>-2.7303619795353025</v>
      </c>
      <c r="AF744" s="120">
        <f>(幕後結果!$AH$2+幕後結果!$AH$4*幕後結果_最佳化!$T1745)*12/3</f>
        <v>0.37143349335505399</v>
      </c>
      <c r="AG744" s="120">
        <f>(幕後結果!$AI$2+幕後結果!$AI$4*幕後結果_最佳化!$U1745)*12/3</f>
        <v>-0.29717350751717997</v>
      </c>
      <c r="AH744" s="120">
        <f>(幕後結果!$AJ$2+幕後結果!$AJ$4*幕後結果_最佳化!$V1745)*12/3</f>
        <v>-2.3959019744231025</v>
      </c>
      <c r="AI744" s="96">
        <f>(幕後結果!$AK$2+幕後結果!$AK$4*幕後結果_最佳化!$W1745)*12/3</f>
        <v>0.41688722683865631</v>
      </c>
      <c r="AJ744" s="56"/>
      <c r="AK744" s="56"/>
      <c r="AL744" s="56"/>
      <c r="AM744" s="104">
        <v>743</v>
      </c>
      <c r="AN744" s="124">
        <f t="shared" si="144"/>
        <v>0.18122254222899639</v>
      </c>
      <c r="AO744" s="124">
        <f t="shared" si="145"/>
        <v>3.4785776665596617E-2</v>
      </c>
      <c r="AP744" s="124">
        <f t="shared" si="146"/>
        <v>0.16650747276126404</v>
      </c>
      <c r="AQ744" s="124">
        <f t="shared" si="147"/>
        <v>1.1890695190986294E-2</v>
      </c>
      <c r="AR744" s="124">
        <f t="shared" si="148"/>
        <v>0.16658623124203159</v>
      </c>
      <c r="AS744" s="124">
        <f t="shared" si="149"/>
        <v>0.19536355380690704</v>
      </c>
      <c r="AT744" s="124">
        <f t="shared" si="150"/>
        <v>4.147661490722993E-3</v>
      </c>
      <c r="AU744" s="124">
        <f t="shared" si="151"/>
        <v>4.697534179179081E-2</v>
      </c>
      <c r="AV744" s="124">
        <f t="shared" si="152"/>
        <v>0.10772996451727605</v>
      </c>
      <c r="AW744" s="124">
        <f t="shared" si="153"/>
        <v>8.4790760304427934E-2</v>
      </c>
      <c r="AX744" s="124">
        <f t="shared" si="154"/>
        <v>0.99999999999999978</v>
      </c>
      <c r="AY744" s="124">
        <f>SUMPRODUCT(AN744:AW744,幕後結果_最佳化!$Z$1005:$AI$1005)</f>
        <v>-0.49379658115916708</v>
      </c>
      <c r="AZ744" s="124">
        <f>(SUMPRODUCT(AN744:AW744,MMULT(AN744:AW744,幕後結果!$AB$9:$AK$18)))*252</f>
        <v>9.2582139582742154E-2</v>
      </c>
      <c r="BA744" s="124">
        <f t="shared" si="155"/>
        <v>0.30427313319243643</v>
      </c>
      <c r="BB744" s="119">
        <f t="shared" si="156"/>
        <v>-1.7638645105735815</v>
      </c>
      <c r="BC744" s="56"/>
      <c r="BD744" s="56"/>
    </row>
    <row r="745" spans="1:56">
      <c r="A745" s="91">
        <v>744</v>
      </c>
      <c r="B745" s="120">
        <v>1.7887620199075194E-3</v>
      </c>
      <c r="C745" s="120">
        <v>2.8335038505320487E-2</v>
      </c>
      <c r="D745" s="120">
        <v>0.14428314550607091</v>
      </c>
      <c r="E745" s="120">
        <v>0.74682163976285998</v>
      </c>
      <c r="F745" s="120">
        <v>0.96281739012851664</v>
      </c>
      <c r="G745" s="120">
        <v>0.42417552913807133</v>
      </c>
      <c r="H745" s="120">
        <v>0.49645609898894238</v>
      </c>
      <c r="I745" s="120">
        <v>0.16174431317646198</v>
      </c>
      <c r="J745" s="120">
        <v>0.88741668741043811</v>
      </c>
      <c r="K745" s="100">
        <v>0.8637249747009943</v>
      </c>
      <c r="L745" s="101"/>
      <c r="M745" s="102">
        <v>744</v>
      </c>
      <c r="N745" s="123">
        <v>-2.9131938828411514</v>
      </c>
      <c r="O745" s="123">
        <v>-1.9058468615011337</v>
      </c>
      <c r="P745" s="123">
        <v>-1.0612720345040394</v>
      </c>
      <c r="Q745" s="123">
        <v>0.66452130067816739</v>
      </c>
      <c r="R745" s="123">
        <v>1.7843597946889092</v>
      </c>
      <c r="S745" s="123">
        <v>-0.19122277844299795</v>
      </c>
      <c r="T745" s="123">
        <v>-8.8833593124378035E-3</v>
      </c>
      <c r="U745" s="120">
        <v>-0.98731421046782764</v>
      </c>
      <c r="V745" s="120">
        <v>1.2129037410354266</v>
      </c>
      <c r="W745" s="94">
        <v>1.0972089752316512</v>
      </c>
      <c r="X745" s="56"/>
      <c r="Y745" s="95">
        <v>744</v>
      </c>
      <c r="Z745" s="120">
        <f>(幕後結果!$AB$2+幕後結果!$AB$4*幕後結果_最佳化!$N1746)*12/3</f>
        <v>-3.6651673463863585</v>
      </c>
      <c r="AA745" s="120">
        <f>(幕後結果!$AC$2+幕後結果!$AC$4*幕後結果_最佳化!$O1746)*12/3</f>
        <v>-2.4667235316054459</v>
      </c>
      <c r="AB745" s="120">
        <f>(幕後結果!$AD$2+幕後結果!$AD$4*幕後結果_最佳化!$P1746)*12/3</f>
        <v>-5.8613809913420729</v>
      </c>
      <c r="AC745" s="120">
        <f>(幕後結果!$AE$2+幕後結果!$AE$4*幕後結果_最佳化!$Q1746)*12/3</f>
        <v>0.20950981985037664</v>
      </c>
      <c r="AD745" s="120">
        <f>(幕後結果!$AF$2+幕後結果!$AF$4*幕後結果_最佳化!$R1746)*12/3</f>
        <v>0.21857542847454262</v>
      </c>
      <c r="AE745" s="120">
        <f>(幕後結果!$AG$2+幕後結果!$AG$4*幕後結果_最佳化!$S1746)*12/3</f>
        <v>-2.2962132118170766</v>
      </c>
      <c r="AF745" s="120">
        <f>(幕後結果!$AH$2+幕後結果!$AH$4*幕後結果_最佳化!$T1746)*12/3</f>
        <v>-0.54749513646854853</v>
      </c>
      <c r="AG745" s="120">
        <f>(幕後結果!$AI$2+幕後結果!$AI$4*幕後結果_最佳化!$U1746)*12/3</f>
        <v>-0.50545216915907731</v>
      </c>
      <c r="AH745" s="120">
        <f>(幕後結果!$AJ$2+幕後結果!$AJ$4*幕後結果_最佳化!$V1746)*12/3</f>
        <v>-0.78710353177111936</v>
      </c>
      <c r="AI745" s="96">
        <f>(幕後結果!$AK$2+幕後結果!$AK$4*幕後結果_最佳化!$W1746)*12/3</f>
        <v>0.77458591113262187</v>
      </c>
      <c r="AJ745" s="56"/>
      <c r="AK745" s="56"/>
      <c r="AL745" s="56"/>
      <c r="AM745" s="104">
        <v>744</v>
      </c>
      <c r="AN745" s="124">
        <f t="shared" si="144"/>
        <v>6.2442272616211554E-2</v>
      </c>
      <c r="AO745" s="124">
        <f t="shared" si="145"/>
        <v>8.9242710027512842E-2</v>
      </c>
      <c r="AP745" s="124">
        <f t="shared" si="146"/>
        <v>0.11420260991410003</v>
      </c>
      <c r="AQ745" s="124">
        <f t="shared" si="147"/>
        <v>0.12520992003909415</v>
      </c>
      <c r="AR745" s="124">
        <f t="shared" si="148"/>
        <v>2.2162222058987036E-2</v>
      </c>
      <c r="AS745" s="124">
        <f t="shared" si="149"/>
        <v>5.1362337675176555E-2</v>
      </c>
      <c r="AT745" s="124">
        <f t="shared" si="150"/>
        <v>0.13642537313278932</v>
      </c>
      <c r="AU745" s="124">
        <f t="shared" si="151"/>
        <v>0.133793658823186</v>
      </c>
      <c r="AV745" s="124">
        <f t="shared" si="152"/>
        <v>0.14381923408485037</v>
      </c>
      <c r="AW745" s="124">
        <f t="shared" si="153"/>
        <v>0.12133966162809214</v>
      </c>
      <c r="AX745" s="124">
        <f t="shared" si="154"/>
        <v>1</v>
      </c>
      <c r="AY745" s="124">
        <f>SUMPRODUCT(AN745:AW745,幕後結果_最佳化!$Z$1005:$AI$1005)</f>
        <v>-0.12168711682137871</v>
      </c>
      <c r="AZ745" s="124">
        <f>(SUMPRODUCT(AN745:AW745,MMULT(AN745:AW745,幕後結果!$AB$9:$AK$18)))*252</f>
        <v>6.5574593950943311E-2</v>
      </c>
      <c r="BA745" s="124">
        <f t="shared" si="155"/>
        <v>0.25607536771611461</v>
      </c>
      <c r="BB745" s="119">
        <f t="shared" si="156"/>
        <v>-0.64272920230203534</v>
      </c>
      <c r="BC745" s="56"/>
      <c r="BD745" s="56"/>
    </row>
    <row r="746" spans="1:56">
      <c r="A746" s="91">
        <v>745</v>
      </c>
      <c r="B746" s="120">
        <v>0.51993277973553953</v>
      </c>
      <c r="C746" s="120">
        <v>0.44041742152930352</v>
      </c>
      <c r="D746" s="120">
        <v>0.94704892569784782</v>
      </c>
      <c r="E746" s="120">
        <v>0.33661650059369164</v>
      </c>
      <c r="F746" s="120">
        <v>0.10972157538426508</v>
      </c>
      <c r="G746" s="120">
        <v>0.27126910037447072</v>
      </c>
      <c r="H746" s="120">
        <v>0.36422467273600767</v>
      </c>
      <c r="I746" s="120">
        <v>0.62627790231709168</v>
      </c>
      <c r="J746" s="120">
        <v>0.88137582016838856</v>
      </c>
      <c r="K746" s="100">
        <v>0.98216224169517274</v>
      </c>
      <c r="L746" s="101"/>
      <c r="M746" s="102">
        <v>745</v>
      </c>
      <c r="N746" s="123">
        <v>4.9984875912665476E-2</v>
      </c>
      <c r="O746" s="123">
        <v>-0.14991098731309085</v>
      </c>
      <c r="P746" s="123">
        <v>1.6168894384560211</v>
      </c>
      <c r="Q746" s="123">
        <v>-0.42171507296154631</v>
      </c>
      <c r="R746" s="123">
        <v>-1.2280101686477323</v>
      </c>
      <c r="S746" s="123">
        <v>-0.60897923796929676</v>
      </c>
      <c r="T746" s="123">
        <v>-0.3471889850014247</v>
      </c>
      <c r="U746" s="120">
        <v>0.32201121891478995</v>
      </c>
      <c r="V746" s="120">
        <v>1.1818924964875785</v>
      </c>
      <c r="W746" s="94">
        <v>2.1006065726064529</v>
      </c>
      <c r="X746" s="56"/>
      <c r="Y746" s="95">
        <v>745</v>
      </c>
      <c r="Z746" s="120">
        <f>(幕後結果!$AB$2+幕後結果!$AB$4*幕後結果_最佳化!$N1747)*12/3</f>
        <v>1.3768417590628683E-2</v>
      </c>
      <c r="AA746" s="120">
        <f>(幕後結果!$AC$2+幕後結果!$AC$4*幕後結果_最佳化!$O1747)*12/3</f>
        <v>1.2994845148557674</v>
      </c>
      <c r="AB746" s="120">
        <f>(幕後結果!$AD$2+幕後結果!$AD$4*幕後結果_最佳化!$P1747)*12/3</f>
        <v>0.88084488407510397</v>
      </c>
      <c r="AC746" s="120">
        <f>(幕後結果!$AE$2+幕後結果!$AE$4*幕後結果_最佳化!$Q1747)*12/3</f>
        <v>6.2271951608353582E-2</v>
      </c>
      <c r="AD746" s="120">
        <f>(幕後結果!$AF$2+幕後結果!$AF$4*幕後結果_最佳化!$R1747)*12/3</f>
        <v>-1.3341611325477167</v>
      </c>
      <c r="AE746" s="120">
        <f>(幕後結果!$AG$2+幕後結果!$AG$4*幕後結果_最佳化!$S1747)*12/3</f>
        <v>-1.4379755920331629</v>
      </c>
      <c r="AF746" s="120">
        <f>(幕後結果!$AH$2+幕後結果!$AH$4*幕後結果_最佳化!$T1747)*12/3</f>
        <v>-0.10137890479057649</v>
      </c>
      <c r="AG746" s="120">
        <f>(幕後結果!$AI$2+幕後結果!$AI$4*幕後結果_最佳化!$U1747)*12/3</f>
        <v>-0.38769111794946715</v>
      </c>
      <c r="AH746" s="120">
        <f>(幕後結果!$AJ$2+幕後結果!$AJ$4*幕後結果_最佳化!$V1747)*12/3</f>
        <v>-5.5727116462137571E-2</v>
      </c>
      <c r="AI746" s="96">
        <f>(幕後結果!$AK$2+幕後結果!$AK$4*幕後結果_最佳化!$W1747)*12/3</f>
        <v>1.5356909000107926</v>
      </c>
      <c r="AJ746" s="56"/>
      <c r="AK746" s="56"/>
      <c r="AL746" s="56"/>
      <c r="AM746" s="104">
        <v>745</v>
      </c>
      <c r="AN746" s="124">
        <f t="shared" si="144"/>
        <v>6.5324992372710527E-2</v>
      </c>
      <c r="AO746" s="124">
        <f t="shared" si="145"/>
        <v>5.159708967641935E-2</v>
      </c>
      <c r="AP746" s="124">
        <f t="shared" si="146"/>
        <v>0.19357535680143056</v>
      </c>
      <c r="AQ746" s="124">
        <f t="shared" si="147"/>
        <v>5.9316342404274428E-2</v>
      </c>
      <c r="AR746" s="124">
        <f t="shared" si="148"/>
        <v>0.22284481704765366</v>
      </c>
      <c r="AS746" s="124">
        <f t="shared" si="149"/>
        <v>0.18246234633775366</v>
      </c>
      <c r="AT746" s="124">
        <f t="shared" si="150"/>
        <v>4.5564950009742533E-2</v>
      </c>
      <c r="AU746" s="124">
        <f t="shared" si="151"/>
        <v>3.5397040274525157E-2</v>
      </c>
      <c r="AV746" s="124">
        <f t="shared" si="152"/>
        <v>5.3112082163967442E-2</v>
      </c>
      <c r="AW746" s="124">
        <f t="shared" si="153"/>
        <v>9.0804982911522739E-2</v>
      </c>
      <c r="AX746" s="124">
        <f t="shared" si="154"/>
        <v>1.0000000000000002</v>
      </c>
      <c r="AY746" s="124">
        <f>SUMPRODUCT(AN746:AW746,幕後結果_最佳化!$Z$1005:$AI$1005)</f>
        <v>-0.3606534788361116</v>
      </c>
      <c r="AZ746" s="124">
        <f>(SUMPRODUCT(AN746:AW746,MMULT(AN746:AW746,幕後結果!$AB$9:$AK$18)))*252</f>
        <v>7.7414437669160438E-2</v>
      </c>
      <c r="BA746" s="124">
        <f t="shared" si="155"/>
        <v>0.27823450122003279</v>
      </c>
      <c r="BB746" s="119">
        <f t="shared" si="156"/>
        <v>-1.4504077570055711</v>
      </c>
      <c r="BC746" s="56"/>
      <c r="BD746" s="56"/>
    </row>
    <row r="747" spans="1:56">
      <c r="A747" s="91">
        <v>746</v>
      </c>
      <c r="B747" s="120">
        <v>0.95667349644519062</v>
      </c>
      <c r="C747" s="120">
        <v>0.37616183522776092</v>
      </c>
      <c r="D747" s="120">
        <v>0.29983831104194536</v>
      </c>
      <c r="E747" s="120">
        <v>0.18942466267253555</v>
      </c>
      <c r="F747" s="120">
        <v>0.56080971307046812</v>
      </c>
      <c r="G747" s="120">
        <v>0.70282296721121673</v>
      </c>
      <c r="H747" s="120">
        <v>0.8551552410571126</v>
      </c>
      <c r="I747" s="120">
        <v>0.41553914106044676</v>
      </c>
      <c r="J747" s="120">
        <v>0.38950916415434822</v>
      </c>
      <c r="K747" s="100">
        <v>0.902812257075849</v>
      </c>
      <c r="L747" s="101"/>
      <c r="M747" s="102">
        <v>746</v>
      </c>
      <c r="N747" s="123">
        <v>1.7133236864143357</v>
      </c>
      <c r="O747" s="123">
        <v>-0.31557690395744592</v>
      </c>
      <c r="P747" s="123">
        <v>-0.52486560364054413</v>
      </c>
      <c r="Q747" s="123">
        <v>-0.88001843044915351</v>
      </c>
      <c r="R747" s="123">
        <v>0.15302244668794024</v>
      </c>
      <c r="S747" s="123">
        <v>0.53253708250763632</v>
      </c>
      <c r="T747" s="123">
        <v>1.0588029763650999</v>
      </c>
      <c r="U747" s="120">
        <v>-0.2133188366852504</v>
      </c>
      <c r="V747" s="120">
        <v>-0.28059854999150829</v>
      </c>
      <c r="W747" s="94">
        <v>1.2977435133131665</v>
      </c>
      <c r="X747" s="56"/>
      <c r="Y747" s="95">
        <v>746</v>
      </c>
      <c r="Z747" s="120">
        <f>(幕後結果!$AB$2+幕後結果!$AB$4*幕後結果_最佳化!$N1748)*12/3</f>
        <v>2.0788873779259993</v>
      </c>
      <c r="AA747" s="120">
        <f>(幕後結果!$AC$2+幕後結果!$AC$4*幕後結果_最佳化!$O1748)*12/3</f>
        <v>2.2245610401358222</v>
      </c>
      <c r="AB747" s="120">
        <f>(幕後結果!$AD$2+幕後結果!$AD$4*幕後結果_最佳化!$P1748)*12/3</f>
        <v>0.37642597590514115</v>
      </c>
      <c r="AC747" s="120">
        <f>(幕後結果!$AE$2+幕後結果!$AE$4*幕後結果_最佳化!$Q1748)*12/3</f>
        <v>0.22967021503868909</v>
      </c>
      <c r="AD747" s="120">
        <f>(幕後結果!$AF$2+幕後結果!$AF$4*幕後結果_最佳化!$R1748)*12/3</f>
        <v>-0.42847831361234684</v>
      </c>
      <c r="AE747" s="120">
        <f>(幕後結果!$AG$2+幕後結果!$AG$4*幕後結果_最佳化!$S1748)*12/3</f>
        <v>0.34952090527682489</v>
      </c>
      <c r="AF747" s="120">
        <f>(幕後結果!$AH$2+幕後結果!$AH$4*幕後結果_最佳化!$T1748)*12/3</f>
        <v>1.6125168586686185</v>
      </c>
      <c r="AG747" s="120">
        <f>(幕後結果!$AI$2+幕後結果!$AI$4*幕後結果_最佳化!$U1748)*12/3</f>
        <v>-0.50020076196152119</v>
      </c>
      <c r="AH747" s="120">
        <f>(幕後結果!$AJ$2+幕後結果!$AJ$4*幕後結果_最佳化!$V1748)*12/3</f>
        <v>-1.2643527589335064</v>
      </c>
      <c r="AI747" s="96">
        <f>(幕後結果!$AK$2+幕後結果!$AK$4*幕後結果_最佳化!$W1748)*12/3</f>
        <v>1.2506187801686504</v>
      </c>
      <c r="AJ747" s="56"/>
      <c r="AK747" s="56"/>
      <c r="AL747" s="56"/>
      <c r="AM747" s="104">
        <v>746</v>
      </c>
      <c r="AN747" s="124">
        <f t="shared" si="144"/>
        <v>0.19187465776384108</v>
      </c>
      <c r="AO747" s="124">
        <f t="shared" si="145"/>
        <v>8.3660347827267958E-2</v>
      </c>
      <c r="AP747" s="124">
        <f t="shared" si="146"/>
        <v>3.5992576360296326E-2</v>
      </c>
      <c r="AQ747" s="124">
        <f t="shared" si="147"/>
        <v>0.13220638564618059</v>
      </c>
      <c r="AR747" s="124">
        <f t="shared" si="148"/>
        <v>4.3541640442481898E-2</v>
      </c>
      <c r="AS747" s="124">
        <f t="shared" si="149"/>
        <v>7.3107223655069317E-2</v>
      </c>
      <c r="AT747" s="124">
        <f t="shared" si="150"/>
        <v>4.2704009970913615E-2</v>
      </c>
      <c r="AU747" s="124">
        <f t="shared" si="151"/>
        <v>6.7792103149623056E-2</v>
      </c>
      <c r="AV747" s="124">
        <f t="shared" si="152"/>
        <v>0.17100858988020676</v>
      </c>
      <c r="AW747" s="124">
        <f t="shared" si="153"/>
        <v>0.15811246530411929</v>
      </c>
      <c r="AX747" s="124">
        <f t="shared" si="154"/>
        <v>0.99999999999999978</v>
      </c>
      <c r="AY747" s="124">
        <f>SUMPRODUCT(AN747:AW747,幕後結果_最佳化!$Z$1005:$AI$1005)</f>
        <v>-0.14584616228527519</v>
      </c>
      <c r="AZ747" s="124">
        <f>(SUMPRODUCT(AN747:AW747,MMULT(AN747:AW747,幕後結果!$AB$9:$AK$18)))*252</f>
        <v>7.0134153167661514E-2</v>
      </c>
      <c r="BA747" s="124">
        <f t="shared" si="155"/>
        <v>0.26482853541048312</v>
      </c>
      <c r="BB747" s="119">
        <f t="shared" si="156"/>
        <v>-0.71271081869149566</v>
      </c>
      <c r="BC747" s="56"/>
      <c r="BD747" s="56"/>
    </row>
    <row r="748" spans="1:56">
      <c r="A748" s="91">
        <v>747</v>
      </c>
      <c r="B748" s="120">
        <v>0.42356619048994548</v>
      </c>
      <c r="C748" s="120">
        <v>0.91472305978073365</v>
      </c>
      <c r="D748" s="120">
        <v>0.51831043674783261</v>
      </c>
      <c r="E748" s="120">
        <v>0.21630082388411576</v>
      </c>
      <c r="F748" s="120">
        <v>0.71362768973079471</v>
      </c>
      <c r="G748" s="120">
        <v>0.9832422949030446</v>
      </c>
      <c r="H748" s="120">
        <v>0.18713205376538666</v>
      </c>
      <c r="I748" s="120">
        <v>0.32399089346332244</v>
      </c>
      <c r="J748" s="120">
        <v>0.71674077889847965</v>
      </c>
      <c r="K748" s="100">
        <v>0.75845447276572187</v>
      </c>
      <c r="L748" s="101"/>
      <c r="M748" s="102">
        <v>747</v>
      </c>
      <c r="N748" s="123">
        <v>-0.19277857810758767</v>
      </c>
      <c r="O748" s="123">
        <v>1.3704262567691687</v>
      </c>
      <c r="P748" s="123">
        <v>4.5913584784364379E-2</v>
      </c>
      <c r="Q748" s="123">
        <v>-0.78474746450188504</v>
      </c>
      <c r="R748" s="123">
        <v>0.56401397619900862</v>
      </c>
      <c r="S748" s="123">
        <v>2.1258540947136439</v>
      </c>
      <c r="T748" s="123">
        <v>-0.88851441095794725</v>
      </c>
      <c r="U748" s="120">
        <v>-0.45656771796385803</v>
      </c>
      <c r="V748" s="120">
        <v>0.5731864731779549</v>
      </c>
      <c r="W748" s="94">
        <v>0.70133968271981673</v>
      </c>
      <c r="X748" s="56"/>
      <c r="Y748" s="95">
        <v>747</v>
      </c>
      <c r="Z748" s="120">
        <f>(幕後結果!$AB$2+幕後結果!$AB$4*幕後結果_最佳化!$N1749)*12/3</f>
        <v>-0.2876346450977984</v>
      </c>
      <c r="AA748" s="120">
        <f>(幕後結果!$AC$2+幕後結果!$AC$4*幕後結果_最佳化!$O1749)*12/3</f>
        <v>2.7096138398352871</v>
      </c>
      <c r="AB748" s="120">
        <f>(幕後結果!$AD$2+幕後結果!$AD$4*幕後結果_最佳化!$P1749)*12/3</f>
        <v>-0.39696705601787352</v>
      </c>
      <c r="AC748" s="120">
        <f>(幕後結果!$AE$2+幕後結果!$AE$4*幕後結果_最佳化!$Q1749)*12/3</f>
        <v>-0.29056876844650259</v>
      </c>
      <c r="AD748" s="120">
        <f>(幕後結果!$AF$2+幕後結果!$AF$4*幕後結果_最佳化!$R1749)*12/3</f>
        <v>-0.15901231332836002</v>
      </c>
      <c r="AE748" s="120">
        <f>(幕後結果!$AG$2+幕後結果!$AG$4*幕後結果_最佳化!$S1749)*12/3</f>
        <v>1.64710558349189</v>
      </c>
      <c r="AF748" s="120">
        <f>(幕後結果!$AH$2+幕後結果!$AH$4*幕後結果_最佳化!$T1749)*12/3</f>
        <v>0.18587928277157262</v>
      </c>
      <c r="AG748" s="120">
        <f>(幕後結果!$AI$2+幕後結果!$AI$4*幕後結果_最佳化!$U1749)*12/3</f>
        <v>-0.26466394093478152</v>
      </c>
      <c r="AH748" s="120">
        <f>(幕後結果!$AJ$2+幕後結果!$AJ$4*幕後結果_最佳化!$V1749)*12/3</f>
        <v>-0.58584208010423988</v>
      </c>
      <c r="AI748" s="96">
        <f>(幕後結果!$AK$2+幕後結果!$AK$4*幕後結果_最佳化!$W1749)*12/3</f>
        <v>0.96773272332479421</v>
      </c>
      <c r="AJ748" s="56"/>
      <c r="AK748" s="56"/>
      <c r="AL748" s="56"/>
      <c r="AM748" s="104">
        <v>747</v>
      </c>
      <c r="AN748" s="124">
        <f t="shared" si="144"/>
        <v>2.6267971258321067E-2</v>
      </c>
      <c r="AO748" s="124">
        <f t="shared" si="145"/>
        <v>9.3864742844755461E-2</v>
      </c>
      <c r="AP748" s="124">
        <f t="shared" si="146"/>
        <v>0.15789620014434697</v>
      </c>
      <c r="AQ748" s="124">
        <f t="shared" si="147"/>
        <v>0.19439481222771043</v>
      </c>
      <c r="AR748" s="124">
        <f t="shared" si="148"/>
        <v>7.1972697572258951E-2</v>
      </c>
      <c r="AS748" s="124">
        <f t="shared" si="149"/>
        <v>7.7656413258899238E-6</v>
      </c>
      <c r="AT748" s="124">
        <f t="shared" si="150"/>
        <v>0.14545645541749172</v>
      </c>
      <c r="AU748" s="124">
        <f t="shared" si="151"/>
        <v>2.6651968470104849E-2</v>
      </c>
      <c r="AV748" s="124">
        <f t="shared" si="152"/>
        <v>0.14831948213779875</v>
      </c>
      <c r="AW748" s="124">
        <f t="shared" si="153"/>
        <v>0.13516790428588588</v>
      </c>
      <c r="AX748" s="124">
        <f t="shared" si="154"/>
        <v>1</v>
      </c>
      <c r="AY748" s="124">
        <f>SUMPRODUCT(AN748:AW748,幕後結果_最佳化!$Z$1005:$AI$1005)</f>
        <v>-5.9917572380693895E-2</v>
      </c>
      <c r="AZ748" s="124">
        <f>(SUMPRODUCT(AN748:AW748,MMULT(AN748:AW748,幕後結果!$AB$9:$AK$18)))*252</f>
        <v>7.5577773384882099E-2</v>
      </c>
      <c r="BA748" s="124">
        <f t="shared" si="155"/>
        <v>0.27491412001729215</v>
      </c>
      <c r="BB748" s="119">
        <f t="shared" si="156"/>
        <v>-0.37399887781037455</v>
      </c>
      <c r="BC748" s="56"/>
      <c r="BD748" s="56"/>
    </row>
    <row r="749" spans="1:56">
      <c r="A749" s="91">
        <v>748</v>
      </c>
      <c r="B749" s="120">
        <v>0.69795898558489999</v>
      </c>
      <c r="C749" s="120">
        <v>5.2724523197868578E-2</v>
      </c>
      <c r="D749" s="120">
        <v>0.26700631952197074</v>
      </c>
      <c r="E749" s="120">
        <v>0.3153590468120302</v>
      </c>
      <c r="F749" s="120">
        <v>0.76997128376949697</v>
      </c>
      <c r="G749" s="120">
        <v>8.5555295275897558E-2</v>
      </c>
      <c r="H749" s="120">
        <v>0.11756333170409961</v>
      </c>
      <c r="I749" s="120">
        <v>0.31429953345892381</v>
      </c>
      <c r="J749" s="120">
        <v>0.95767578635265971</v>
      </c>
      <c r="K749" s="100">
        <v>0.44022436923509378</v>
      </c>
      <c r="L749" s="101"/>
      <c r="M749" s="102">
        <v>748</v>
      </c>
      <c r="N749" s="123">
        <v>0.51853932677641712</v>
      </c>
      <c r="O749" s="123">
        <v>-1.6189917119055885</v>
      </c>
      <c r="P749" s="123">
        <v>-0.62189237535503394</v>
      </c>
      <c r="Q749" s="123">
        <v>-0.48071637189229333</v>
      </c>
      <c r="R749" s="123">
        <v>0.73875228172750707</v>
      </c>
      <c r="S749" s="123">
        <v>-1.3686439760682585</v>
      </c>
      <c r="T749" s="123">
        <v>-1.18725598617869</v>
      </c>
      <c r="U749" s="120">
        <v>-0.48369961438560882</v>
      </c>
      <c r="V749" s="120">
        <v>1.7243292194258897</v>
      </c>
      <c r="W749" s="94">
        <v>-0.15040038382053086</v>
      </c>
      <c r="X749" s="56"/>
      <c r="Y749" s="95">
        <v>748</v>
      </c>
      <c r="Z749" s="120">
        <f>(幕後結果!$AB$2+幕後結果!$AB$4*幕後結果_最佳化!$N1750)*12/3</f>
        <v>0.595502382023541</v>
      </c>
      <c r="AA749" s="120">
        <f>(幕後結果!$AC$2+幕後結果!$AC$4*幕後結果_最佳化!$O1750)*12/3</f>
        <v>9.1089710531664592E-2</v>
      </c>
      <c r="AB749" s="120">
        <f>(幕後結果!$AD$2+幕後結果!$AD$4*幕後結果_最佳化!$P1750)*12/3</f>
        <v>-1.5603022186028668</v>
      </c>
      <c r="AC749" s="120">
        <f>(幕後結果!$AE$2+幕後結果!$AE$4*幕後結果_最佳化!$Q1750)*12/3</f>
        <v>0.22991709154613735</v>
      </c>
      <c r="AD749" s="120">
        <f>(幕後結果!$AF$2+幕後結果!$AF$4*幕後結果_最佳化!$R1750)*12/3</f>
        <v>-0.26426680961958104</v>
      </c>
      <c r="AE749" s="120">
        <f>(幕後結果!$AG$2+幕後結果!$AG$4*幕後結果_最佳化!$S1750)*12/3</f>
        <v>-2.1831966779531262</v>
      </c>
      <c r="AF749" s="120">
        <f>(幕後結果!$AH$2+幕後結果!$AH$4*幕後結果_最佳化!$T1750)*12/3</f>
        <v>-1.1465974515039488</v>
      </c>
      <c r="AG749" s="120">
        <f>(幕後結果!$AI$2+幕後結果!$AI$4*幕後結果_最佳化!$U1750)*12/3</f>
        <v>-0.60387785563863061</v>
      </c>
      <c r="AH749" s="120">
        <f>(幕後結果!$AJ$2+幕後結果!$AJ$4*幕後結果_最佳化!$V1750)*12/3</f>
        <v>0.63955968158359155</v>
      </c>
      <c r="AI749" s="96">
        <f>(幕後結果!$AK$2+幕後結果!$AK$4*幕後結果_最佳化!$W1750)*12/3</f>
        <v>0.2356680664522014</v>
      </c>
      <c r="AJ749" s="56"/>
      <c r="AK749" s="56"/>
      <c r="AL749" s="56"/>
      <c r="AM749" s="104">
        <v>748</v>
      </c>
      <c r="AN749" s="124">
        <f t="shared" si="144"/>
        <v>3.2999199503541791E-2</v>
      </c>
      <c r="AO749" s="124">
        <f t="shared" si="145"/>
        <v>0.12489799916101454</v>
      </c>
      <c r="AP749" s="124">
        <f t="shared" si="146"/>
        <v>8.5714819103231935E-2</v>
      </c>
      <c r="AQ749" s="124">
        <f t="shared" si="147"/>
        <v>6.2299040866178323E-2</v>
      </c>
      <c r="AR749" s="124">
        <f t="shared" si="148"/>
        <v>8.6483375761669701E-2</v>
      </c>
      <c r="AS749" s="124">
        <f t="shared" si="149"/>
        <v>0.12175491027884988</v>
      </c>
      <c r="AT749" s="124">
        <f t="shared" si="150"/>
        <v>0.18258756301924703</v>
      </c>
      <c r="AU749" s="124">
        <f t="shared" si="151"/>
        <v>5.3004130941950993E-2</v>
      </c>
      <c r="AV749" s="124">
        <f t="shared" si="152"/>
        <v>0.11356349227569179</v>
      </c>
      <c r="AW749" s="124">
        <f t="shared" si="153"/>
        <v>0.13669546908862387</v>
      </c>
      <c r="AX749" s="124">
        <f t="shared" si="154"/>
        <v>0.99999999999999989</v>
      </c>
      <c r="AY749" s="124">
        <f>SUMPRODUCT(AN749:AW749,幕後結果_最佳化!$Z$1005:$AI$1005)</f>
        <v>-6.4050468699192009E-2</v>
      </c>
      <c r="AZ749" s="124">
        <f>(SUMPRODUCT(AN749:AW749,MMULT(AN749:AW749,幕後結果!$AB$9:$AK$18)))*252</f>
        <v>6.6820160581774077E-2</v>
      </c>
      <c r="BA749" s="124">
        <f t="shared" si="155"/>
        <v>0.25849595854050422</v>
      </c>
      <c r="BB749" s="119">
        <f t="shared" si="156"/>
        <v>-0.41374135713009119</v>
      </c>
      <c r="BC749" s="56"/>
      <c r="BD749" s="56"/>
    </row>
    <row r="750" spans="1:56">
      <c r="A750" s="91">
        <v>749</v>
      </c>
      <c r="B750" s="120">
        <v>0.38015394379351686</v>
      </c>
      <c r="C750" s="120">
        <v>0.78073966137925055</v>
      </c>
      <c r="D750" s="120">
        <v>0.97059297875251915</v>
      </c>
      <c r="E750" s="120">
        <v>3.9631363975517919E-2</v>
      </c>
      <c r="F750" s="120">
        <v>0.22137987444390461</v>
      </c>
      <c r="G750" s="120">
        <v>0.13640156052796826</v>
      </c>
      <c r="H750" s="120">
        <v>0.38390061109607587</v>
      </c>
      <c r="I750" s="120">
        <v>0.59096012880045756</v>
      </c>
      <c r="J750" s="120">
        <v>0.9681112345953482</v>
      </c>
      <c r="K750" s="100">
        <v>1.0728272272515937E-2</v>
      </c>
      <c r="L750" s="101"/>
      <c r="M750" s="102">
        <v>749</v>
      </c>
      <c r="N750" s="123">
        <v>-0.30507650166469863</v>
      </c>
      <c r="O750" s="123">
        <v>0.77469369548950662</v>
      </c>
      <c r="P750" s="123">
        <v>1.8895808337858653</v>
      </c>
      <c r="Q750" s="123">
        <v>-1.7549800049796105</v>
      </c>
      <c r="R750" s="123">
        <v>-0.76754129804404891</v>
      </c>
      <c r="S750" s="123">
        <v>-1.096630106619839</v>
      </c>
      <c r="T750" s="123">
        <v>-0.29525220825177834</v>
      </c>
      <c r="U750" s="120">
        <v>0.23001547806103181</v>
      </c>
      <c r="V750" s="120">
        <v>1.8537318630248354</v>
      </c>
      <c r="W750" s="94">
        <v>-2.2998530892029323</v>
      </c>
      <c r="X750" s="56"/>
      <c r="Y750" s="95">
        <v>749</v>
      </c>
      <c r="Z750" s="120">
        <f>(幕後結果!$AB$2+幕後結果!$AB$4*幕後結果_最佳化!$N1751)*12/3</f>
        <v>-0.42705817665967977</v>
      </c>
      <c r="AA750" s="120">
        <f>(幕後結果!$AC$2+幕後結果!$AC$4*幕後結果_最佳化!$O1751)*12/3</f>
        <v>2.0203704322514753</v>
      </c>
      <c r="AB750" s="120">
        <f>(幕後結果!$AD$2+幕後結果!$AD$4*幕後結果_最佳化!$P1751)*12/3</f>
        <v>1.1633318477991639</v>
      </c>
      <c r="AC750" s="120">
        <f>(幕後結果!$AE$2+幕後結果!$AE$4*幕後結果_最佳化!$Q1751)*12/3</f>
        <v>-1.2211608490614099</v>
      </c>
      <c r="AD750" s="120">
        <f>(幕後結果!$AF$2+幕後結果!$AF$4*幕後結果_最佳化!$R1751)*12/3</f>
        <v>-1.2434007451903784</v>
      </c>
      <c r="AE750" s="120">
        <f>(幕後結果!$AG$2+幕後結果!$AG$4*幕後結果_最佳化!$S1751)*12/3</f>
        <v>-1.7170445917548023</v>
      </c>
      <c r="AF750" s="120">
        <f>(幕後結果!$AH$2+幕後結果!$AH$4*幕後結果_最佳化!$T1751)*12/3</f>
        <v>-0.3979633365647946</v>
      </c>
      <c r="AG750" s="120">
        <f>(幕後結果!$AI$2+幕後結果!$AI$4*幕後結果_最佳化!$U1751)*12/3</f>
        <v>-0.48482910542805618</v>
      </c>
      <c r="AH750" s="120">
        <f>(幕後結果!$AJ$2+幕後結果!$AJ$4*幕後結果_最佳化!$V1751)*12/3</f>
        <v>0.53176128837071923</v>
      </c>
      <c r="AI750" s="96">
        <f>(幕後結果!$AK$2+幕後結果!$AK$4*幕後結果_最佳化!$W1751)*12/3</f>
        <v>-0.31837941269820502</v>
      </c>
      <c r="AJ750" s="56"/>
      <c r="AK750" s="56"/>
      <c r="AL750" s="56"/>
      <c r="AM750" s="104">
        <v>749</v>
      </c>
      <c r="AN750" s="124">
        <f t="shared" si="144"/>
        <v>5.1158901512031937E-2</v>
      </c>
      <c r="AO750" s="124">
        <f t="shared" si="145"/>
        <v>0.16711669110896701</v>
      </c>
      <c r="AP750" s="124">
        <f t="shared" si="146"/>
        <v>9.6605172300976913E-2</v>
      </c>
      <c r="AQ750" s="124">
        <f t="shared" si="147"/>
        <v>1.9774125795567865E-2</v>
      </c>
      <c r="AR750" s="124">
        <f t="shared" si="148"/>
        <v>2.0286982608724555E-2</v>
      </c>
      <c r="AS750" s="124">
        <f t="shared" si="149"/>
        <v>7.857852393228465E-2</v>
      </c>
      <c r="AT750" s="124">
        <f t="shared" si="150"/>
        <v>3.0979772392164637E-2</v>
      </c>
      <c r="AU750" s="124">
        <f t="shared" si="151"/>
        <v>0.18053649849666512</v>
      </c>
      <c r="AV750" s="124">
        <f t="shared" si="152"/>
        <v>0.11633377014089705</v>
      </c>
      <c r="AW750" s="124">
        <f t="shared" si="153"/>
        <v>0.23862956171172028</v>
      </c>
      <c r="AX750" s="124">
        <f t="shared" si="154"/>
        <v>1</v>
      </c>
      <c r="AY750" s="124">
        <f>SUMPRODUCT(AN750:AW750,幕後結果_最佳化!$Z$1005:$AI$1005)</f>
        <v>-4.0121995946939271E-3</v>
      </c>
      <c r="AZ750" s="124">
        <f>(SUMPRODUCT(AN750:AW750,MMULT(AN750:AW750,幕後結果!$AB$9:$AK$18)))*252</f>
        <v>5.9161757896308224E-2</v>
      </c>
      <c r="BA750" s="124">
        <f t="shared" si="155"/>
        <v>0.24323190147739301</v>
      </c>
      <c r="BB750" s="119">
        <f t="shared" si="156"/>
        <v>-0.19287025801199906</v>
      </c>
      <c r="BC750" s="56"/>
      <c r="BD750" s="56"/>
    </row>
    <row r="751" spans="1:56">
      <c r="A751" s="91">
        <v>750</v>
      </c>
      <c r="B751" s="120">
        <v>0.21121614196263483</v>
      </c>
      <c r="C751" s="120">
        <v>5.9015619287028365E-3</v>
      </c>
      <c r="D751" s="120">
        <v>0.29643980868968822</v>
      </c>
      <c r="E751" s="120">
        <v>0.82997768129273863</v>
      </c>
      <c r="F751" s="120">
        <v>0.34248922912375268</v>
      </c>
      <c r="G751" s="120">
        <v>0.68773098914012576</v>
      </c>
      <c r="H751" s="120">
        <v>0.64381866687120826</v>
      </c>
      <c r="I751" s="120">
        <v>0.77452837010379327</v>
      </c>
      <c r="J751" s="120">
        <v>0.62278296119827292</v>
      </c>
      <c r="K751" s="100">
        <v>0.63413618839109143</v>
      </c>
      <c r="L751" s="101"/>
      <c r="M751" s="102">
        <v>750</v>
      </c>
      <c r="N751" s="123">
        <v>-0.80220863209161541</v>
      </c>
      <c r="O751" s="123">
        <v>-2.5179763724134854</v>
      </c>
      <c r="P751" s="123">
        <v>-0.53466776229417834</v>
      </c>
      <c r="Q751" s="123">
        <v>0.95407705928663911</v>
      </c>
      <c r="R751" s="123">
        <v>-0.40567902172681858</v>
      </c>
      <c r="S751" s="123">
        <v>0.48942898212906616</v>
      </c>
      <c r="T751" s="123">
        <v>0.3686848180163757</v>
      </c>
      <c r="U751" s="120">
        <v>0.75384340078307477</v>
      </c>
      <c r="V751" s="120">
        <v>0.3127980754964918</v>
      </c>
      <c r="W751" s="94">
        <v>0.34282831488530646</v>
      </c>
      <c r="X751" s="56"/>
      <c r="Y751" s="95">
        <v>750</v>
      </c>
      <c r="Z751" s="120">
        <f>(幕後結果!$AB$2+幕後結果!$AB$4*幕後結果_最佳化!$N1752)*12/3</f>
        <v>-1.0442727704963402</v>
      </c>
      <c r="AA751" s="120">
        <f>(幕後結果!$AC$2+幕後結果!$AC$4*幕後結果_最佳化!$O1752)*12/3</f>
        <v>-1.7077221106841181</v>
      </c>
      <c r="AB751" s="120">
        <f>(幕後結果!$AD$2+幕後結果!$AD$4*幕後結果_最佳化!$P1752)*12/3</f>
        <v>-3.2736715243244845</v>
      </c>
      <c r="AC751" s="120">
        <f>(幕後結果!$AE$2+幕後結果!$AE$4*幕後結果_最佳化!$Q1752)*12/3</f>
        <v>1.0860567808588617</v>
      </c>
      <c r="AD751" s="120">
        <f>(幕後結果!$AF$2+幕後結果!$AF$4*幕後結果_最佳化!$R1752)*12/3</f>
        <v>-0.91733040311340763</v>
      </c>
      <c r="AE751" s="120">
        <f>(幕後結果!$AG$2+幕後結果!$AG$4*幕後結果_最佳化!$S1752)*12/3</f>
        <v>-1.2460001873687787</v>
      </c>
      <c r="AF751" s="120">
        <f>(幕後結果!$AH$2+幕後結果!$AH$4*幕後結果_最佳化!$T1752)*12/3</f>
        <v>0.32654291052437895</v>
      </c>
      <c r="AG751" s="120">
        <f>(幕後結果!$AI$2+幕後結果!$AI$4*幕後結果_最佳化!$U1752)*12/3</f>
        <v>-7.5019045288177821E-2</v>
      </c>
      <c r="AH751" s="120">
        <f>(幕後結果!$AJ$2+幕後結果!$AJ$4*幕後結果_最佳化!$V1752)*12/3</f>
        <v>-1.0840408667973329</v>
      </c>
      <c r="AI751" s="96">
        <f>(幕後結果!$AK$2+幕後結果!$AK$4*幕後結果_最佳化!$W1752)*12/3</f>
        <v>0.5799736716460242</v>
      </c>
      <c r="AJ751" s="56"/>
      <c r="AK751" s="56"/>
      <c r="AL751" s="56"/>
      <c r="AM751" s="104">
        <v>750</v>
      </c>
      <c r="AN751" s="124">
        <f t="shared" si="144"/>
        <v>2.2209980181901578E-3</v>
      </c>
      <c r="AO751" s="124">
        <f t="shared" si="145"/>
        <v>5.8734024892335465E-2</v>
      </c>
      <c r="AP751" s="124">
        <f t="shared" si="146"/>
        <v>0.12144520254694498</v>
      </c>
      <c r="AQ751" s="124">
        <f t="shared" si="147"/>
        <v>0.17272382020088584</v>
      </c>
      <c r="AR751" s="124">
        <f t="shared" si="148"/>
        <v>0.13278118406054068</v>
      </c>
      <c r="AS751" s="124">
        <f t="shared" si="149"/>
        <v>0.15746765876791494</v>
      </c>
      <c r="AT751" s="124">
        <f t="shared" si="150"/>
        <v>0.13015621899750848</v>
      </c>
      <c r="AU751" s="124">
        <f t="shared" si="151"/>
        <v>9.1149333186389875E-2</v>
      </c>
      <c r="AV751" s="124">
        <f t="shared" si="152"/>
        <v>6.4622141111435855E-2</v>
      </c>
      <c r="AW751" s="124">
        <f t="shared" si="153"/>
        <v>6.8699418217853928E-2</v>
      </c>
      <c r="AX751" s="124">
        <f t="shared" si="154"/>
        <v>1.0000000000000002</v>
      </c>
      <c r="AY751" s="124">
        <f>SUMPRODUCT(AN751:AW751,幕後結果_最佳化!$Z$1005:$AI$1005)</f>
        <v>-0.18353658358188368</v>
      </c>
      <c r="AZ751" s="124">
        <f>(SUMPRODUCT(AN751:AW751,MMULT(AN751:AW751,幕後結果!$AB$9:$AK$18)))*252</f>
        <v>6.0342042848259524E-2</v>
      </c>
      <c r="BA751" s="124">
        <f t="shared" si="155"/>
        <v>0.24564617409652348</v>
      </c>
      <c r="BB751" s="119">
        <f t="shared" si="156"/>
        <v>-0.9217997569663281</v>
      </c>
      <c r="BC751" s="56"/>
      <c r="BD751" s="56"/>
    </row>
    <row r="752" spans="1:56">
      <c r="A752" s="91">
        <v>751</v>
      </c>
      <c r="B752" s="120">
        <v>4.2716041100997026E-2</v>
      </c>
      <c r="C752" s="120">
        <v>0.11744314449620674</v>
      </c>
      <c r="D752" s="120">
        <v>0.49402417342455096</v>
      </c>
      <c r="E752" s="120">
        <v>0.6807905638613434</v>
      </c>
      <c r="F752" s="120">
        <v>0.46807609101325132</v>
      </c>
      <c r="G752" s="120">
        <v>0.78078141061389417</v>
      </c>
      <c r="H752" s="120">
        <v>0.87562794679782963</v>
      </c>
      <c r="I752" s="120">
        <v>0.2657001397267218</v>
      </c>
      <c r="J752" s="120">
        <v>0.82864387681515383</v>
      </c>
      <c r="K752" s="100">
        <v>0.38030217745298867</v>
      </c>
      <c r="L752" s="101"/>
      <c r="M752" s="102">
        <v>751</v>
      </c>
      <c r="N752" s="123">
        <v>-1.720001977077898</v>
      </c>
      <c r="O752" s="123">
        <v>-1.1878657913726751</v>
      </c>
      <c r="P752" s="123">
        <v>-1.4979736062841309E-2</v>
      </c>
      <c r="Q752" s="123">
        <v>0.46991062591780025</v>
      </c>
      <c r="R752" s="123">
        <v>-8.0106966581028602E-2</v>
      </c>
      <c r="S752" s="123">
        <v>0.77483497630949938</v>
      </c>
      <c r="T752" s="123">
        <v>1.1534052042028411</v>
      </c>
      <c r="U752" s="120">
        <v>-0.62586989914582314</v>
      </c>
      <c r="V752" s="120">
        <v>0.94881984601776737</v>
      </c>
      <c r="W752" s="94">
        <v>-0.30468725827504195</v>
      </c>
      <c r="X752" s="56"/>
      <c r="Y752" s="95">
        <v>751</v>
      </c>
      <c r="Z752" s="120">
        <f>(幕後結果!$AB$2+幕後結果!$AB$4*幕後結果_最佳化!$N1753)*12/3</f>
        <v>-2.1837594622240148</v>
      </c>
      <c r="AA752" s="120">
        <f>(幕後結果!$AC$2+幕後結果!$AC$4*幕後結果_最佳化!$O1753)*12/3</f>
        <v>-0.93890294660537188</v>
      </c>
      <c r="AB752" s="120">
        <f>(幕後結果!$AD$2+幕後結果!$AD$4*幕後結果_最佳化!$P1753)*12/3</f>
        <v>-3.1755649640660693</v>
      </c>
      <c r="AC752" s="120">
        <f>(幕後結果!$AE$2+幕後結果!$AE$4*幕後結果_最佳化!$Q1753)*12/3</f>
        <v>0.36266074214431487</v>
      </c>
      <c r="AD752" s="120">
        <f>(幕後結果!$AF$2+幕後結果!$AF$4*幕後結果_最佳化!$R1753)*12/3</f>
        <v>-0.75415334199232165</v>
      </c>
      <c r="AE752" s="120">
        <f>(幕後結果!$AG$2+幕後結果!$AG$4*幕後結果_最佳化!$S1753)*12/3</f>
        <v>-0.94109068773025484</v>
      </c>
      <c r="AF752" s="120">
        <f>(幕後結果!$AH$2+幕後結果!$AH$4*幕後結果_最佳化!$T1753)*12/3</f>
        <v>0.98775253329826862</v>
      </c>
      <c r="AG752" s="120">
        <f>(幕後結果!$AI$2+幕後結果!$AI$4*幕後結果_最佳化!$U1753)*12/3</f>
        <v>-0.54003895836307769</v>
      </c>
      <c r="AH752" s="120">
        <f>(幕後結果!$AJ$2+幕後結果!$AJ$4*幕後結果_最佳化!$V1753)*12/3</f>
        <v>-0.65413779060803723</v>
      </c>
      <c r="AI752" s="96">
        <f>(幕後結果!$AK$2+幕後結果!$AK$4*幕後結果_最佳化!$W1753)*12/3</f>
        <v>0.22746685456548646</v>
      </c>
      <c r="AJ752" s="56"/>
      <c r="AK752" s="56"/>
      <c r="AL752" s="56"/>
      <c r="AM752" s="104">
        <v>751</v>
      </c>
      <c r="AN752" s="124">
        <f t="shared" si="144"/>
        <v>0.17009965643636085</v>
      </c>
      <c r="AO752" s="124">
        <f t="shared" si="145"/>
        <v>0.11526306230347962</v>
      </c>
      <c r="AP752" s="124">
        <f t="shared" si="146"/>
        <v>0.15488426857661863</v>
      </c>
      <c r="AQ752" s="124">
        <f t="shared" si="147"/>
        <v>6.6028190956036292E-2</v>
      </c>
      <c r="AR752" s="124">
        <f t="shared" si="148"/>
        <v>5.1144868291520172E-2</v>
      </c>
      <c r="AS752" s="124">
        <f t="shared" si="149"/>
        <v>0.19760548160817223</v>
      </c>
      <c r="AT752" s="124">
        <f t="shared" si="150"/>
        <v>6.7509911900454203E-2</v>
      </c>
      <c r="AU752" s="124">
        <f t="shared" si="151"/>
        <v>0.10410815610647584</v>
      </c>
      <c r="AV752" s="124">
        <f t="shared" si="152"/>
        <v>6.2441133483400038E-2</v>
      </c>
      <c r="AW752" s="124">
        <f t="shared" si="153"/>
        <v>1.0915270337482068E-2</v>
      </c>
      <c r="AX752" s="124">
        <f t="shared" si="154"/>
        <v>1</v>
      </c>
      <c r="AY752" s="124">
        <f>SUMPRODUCT(AN752:AW752,幕後結果_最佳化!$Z$1005:$AI$1005)</f>
        <v>-0.25965757894648783</v>
      </c>
      <c r="AZ752" s="124">
        <f>(SUMPRODUCT(AN752:AW752,MMULT(AN752:AW752,幕後結果!$AB$9:$AK$18)))*252</f>
        <v>9.5622365145735189E-2</v>
      </c>
      <c r="BA752" s="124">
        <f t="shared" si="155"/>
        <v>0.30922866158513701</v>
      </c>
      <c r="BB752" s="119">
        <f t="shared" si="156"/>
        <v>-0.9784267001498097</v>
      </c>
      <c r="BC752" s="56"/>
      <c r="BD752" s="56"/>
    </row>
    <row r="753" spans="1:56">
      <c r="A753" s="91">
        <v>752</v>
      </c>
      <c r="B753" s="120">
        <v>4.650135427826374E-2</v>
      </c>
      <c r="C753" s="120">
        <v>0.32741848948325747</v>
      </c>
      <c r="D753" s="120">
        <v>0.395758961169838</v>
      </c>
      <c r="E753" s="120">
        <v>0.8296103931211698</v>
      </c>
      <c r="F753" s="120">
        <v>5.080427751291694E-2</v>
      </c>
      <c r="G753" s="120">
        <v>0.12410026111560368</v>
      </c>
      <c r="H753" s="120">
        <v>0.5976033800779541</v>
      </c>
      <c r="I753" s="120">
        <v>0.20023449011333394</v>
      </c>
      <c r="J753" s="120">
        <v>0.12294591829579571</v>
      </c>
      <c r="K753" s="100">
        <v>0.92867495322313776</v>
      </c>
      <c r="L753" s="101"/>
      <c r="M753" s="102">
        <v>752</v>
      </c>
      <c r="N753" s="123">
        <v>-1.679766740968162</v>
      </c>
      <c r="O753" s="123">
        <v>-0.44705274248029692</v>
      </c>
      <c r="P753" s="123">
        <v>-0.26434002361184228</v>
      </c>
      <c r="Q753" s="123">
        <v>0.95262675999582591</v>
      </c>
      <c r="R753" s="123">
        <v>-1.637104889989073</v>
      </c>
      <c r="S753" s="123">
        <v>-1.1547311915093397</v>
      </c>
      <c r="T753" s="123">
        <v>0.24714857786907568</v>
      </c>
      <c r="U753" s="120">
        <v>-0.84078394995109285</v>
      </c>
      <c r="V753" s="120">
        <v>-1.1603856254731038</v>
      </c>
      <c r="W753" s="94">
        <v>1.4659933682840907</v>
      </c>
      <c r="X753" s="56"/>
      <c r="Y753" s="95">
        <v>752</v>
      </c>
      <c r="Z753" s="120">
        <f>(幕後結果!$AB$2+幕後結果!$AB$4*幕後結果_最佳化!$N1754)*12/3</f>
        <v>-2.1338053888631427</v>
      </c>
      <c r="AA753" s="120">
        <f>(幕後結果!$AC$2+幕後結果!$AC$4*幕後結果_最佳化!$O1754)*12/3</f>
        <v>-0.14731944969282185</v>
      </c>
      <c r="AB753" s="120">
        <f>(幕後結果!$AD$2+幕後結果!$AD$4*幕後結果_最佳化!$P1754)*12/3</f>
        <v>-3.0863473241429809</v>
      </c>
      <c r="AC753" s="120">
        <f>(幕後結果!$AE$2+幕後結果!$AE$4*幕後結果_最佳化!$Q1754)*12/3</f>
        <v>0.7976509799949244</v>
      </c>
      <c r="AD753" s="120">
        <f>(幕後結果!$AF$2+幕後結果!$AF$4*幕後結果_最佳化!$R1754)*12/3</f>
        <v>-1.5166506057191871</v>
      </c>
      <c r="AE753" s="120">
        <f>(幕後結果!$AG$2+幕後結果!$AG$4*幕後結果_最佳化!$S1754)*12/3</f>
        <v>-3.2083442973829412</v>
      </c>
      <c r="AF753" s="120">
        <f>(幕後結果!$AH$2+幕後結果!$AH$4*幕後結果_最佳化!$T1754)*12/3</f>
        <v>-6.697978014482725E-2</v>
      </c>
      <c r="AG753" s="120">
        <f>(幕後結果!$AI$2+幕後結果!$AI$4*幕後結果_最佳化!$U1754)*12/3</f>
        <v>-0.81112066389817927</v>
      </c>
      <c r="AH753" s="120">
        <f>(幕後結果!$AJ$2+幕後結果!$AJ$4*幕後結果_最佳化!$V1754)*12/3</f>
        <v>-4.7953031692390873</v>
      </c>
      <c r="AI753" s="96">
        <f>(幕後結果!$AK$2+幕後結果!$AK$4*幕後結果_最佳化!$W1754)*12/3</f>
        <v>0.70105546878731173</v>
      </c>
      <c r="AJ753" s="56"/>
      <c r="AK753" s="56"/>
      <c r="AL753" s="56"/>
      <c r="AM753" s="104">
        <v>752</v>
      </c>
      <c r="AN753" s="124">
        <f t="shared" si="144"/>
        <v>0.19100251157466497</v>
      </c>
      <c r="AO753" s="124">
        <f t="shared" si="145"/>
        <v>2.0198069909295131E-2</v>
      </c>
      <c r="AP753" s="124">
        <f t="shared" si="146"/>
        <v>7.8301025627287815E-2</v>
      </c>
      <c r="AQ753" s="124">
        <f t="shared" si="147"/>
        <v>1.4125575015227036E-2</v>
      </c>
      <c r="AR753" s="124">
        <f t="shared" si="148"/>
        <v>0.17823500218361241</v>
      </c>
      <c r="AS753" s="124">
        <f t="shared" si="149"/>
        <v>6.2295010270294694E-2</v>
      </c>
      <c r="AT753" s="124">
        <f t="shared" si="150"/>
        <v>6.3549047449096729E-2</v>
      </c>
      <c r="AU753" s="124">
        <f t="shared" si="151"/>
        <v>6.2450034375241305E-2</v>
      </c>
      <c r="AV753" s="124">
        <f t="shared" si="152"/>
        <v>0.19403397970365008</v>
      </c>
      <c r="AW753" s="124">
        <f t="shared" si="153"/>
        <v>0.13580974389162995</v>
      </c>
      <c r="AX753" s="124">
        <f t="shared" si="154"/>
        <v>1.0000000000000002</v>
      </c>
      <c r="AY753" s="124">
        <f>SUMPRODUCT(AN753:AW753,幕後結果_最佳化!$Z$1005:$AI$1005)</f>
        <v>-0.41561749936256875</v>
      </c>
      <c r="AZ753" s="124">
        <f>(SUMPRODUCT(AN753:AW753,MMULT(AN753:AW753,幕後結果!$AB$9:$AK$18)))*252</f>
        <v>7.4958968619132857E-2</v>
      </c>
      <c r="BA753" s="124">
        <f t="shared" si="155"/>
        <v>0.27378635579431793</v>
      </c>
      <c r="BB753" s="119">
        <f t="shared" si="156"/>
        <v>-1.6747273545911474</v>
      </c>
      <c r="BC753" s="56"/>
      <c r="BD753" s="56"/>
    </row>
    <row r="754" spans="1:56">
      <c r="A754" s="91">
        <v>753</v>
      </c>
      <c r="B754" s="120">
        <v>0.68222505957139901</v>
      </c>
      <c r="C754" s="120">
        <v>0.62823681464642145</v>
      </c>
      <c r="D754" s="120">
        <v>0.45350183131841715</v>
      </c>
      <c r="E754" s="120">
        <v>0.42630209150277687</v>
      </c>
      <c r="F754" s="120">
        <v>0.56010338993732689</v>
      </c>
      <c r="G754" s="120">
        <v>0.60968056710175245</v>
      </c>
      <c r="H754" s="120">
        <v>0.80090385209482351</v>
      </c>
      <c r="I754" s="120">
        <v>0.27195187494022499</v>
      </c>
      <c r="J754" s="120">
        <v>0.97165444764790609</v>
      </c>
      <c r="K754" s="100">
        <v>0.68216160284644278</v>
      </c>
      <c r="L754" s="101"/>
      <c r="M754" s="102">
        <v>753</v>
      </c>
      <c r="N754" s="123">
        <v>0.47392992204591788</v>
      </c>
      <c r="O754" s="123">
        <v>0.32718710850345423</v>
      </c>
      <c r="P754" s="123">
        <v>-0.11681877838684711</v>
      </c>
      <c r="Q754" s="123">
        <v>-0.18579671209976267</v>
      </c>
      <c r="R754" s="123">
        <v>0.15123135106954061</v>
      </c>
      <c r="S754" s="123">
        <v>0.27848657943748206</v>
      </c>
      <c r="T754" s="123">
        <v>0.84485411558450596</v>
      </c>
      <c r="U754" s="120">
        <v>-0.60692038381523794</v>
      </c>
      <c r="V754" s="120">
        <v>1.9056848603538215</v>
      </c>
      <c r="W754" s="94">
        <v>0.47375196195261898</v>
      </c>
      <c r="X754" s="56"/>
      <c r="Y754" s="95">
        <v>753</v>
      </c>
      <c r="Z754" s="120">
        <f>(幕後結果!$AB$2+幕後結果!$AB$4*幕後結果_最佳化!$N1755)*12/3</f>
        <v>0.54011755787551108</v>
      </c>
      <c r="AA754" s="120">
        <f>(幕後結果!$AC$2+幕後結果!$AC$4*幕後結果_最佳化!$O1755)*12/3</f>
        <v>2.0715896345685163</v>
      </c>
      <c r="AB754" s="120">
        <f>(幕後結果!$AD$2+幕後結果!$AD$4*幕後結果_最佳化!$P1755)*12/3</f>
        <v>-0.27541965553661929</v>
      </c>
      <c r="AC754" s="120">
        <f>(幕後結果!$AE$2+幕後結果!$AE$4*幕後結果_最佳化!$Q1755)*12/3</f>
        <v>0.44442097185915524</v>
      </c>
      <c r="AD754" s="120">
        <f>(幕後結果!$AF$2+幕後結果!$AF$4*幕後結果_最佳化!$R1755)*12/3</f>
        <v>-0.34629660594704131</v>
      </c>
      <c r="AE754" s="120">
        <f>(幕後結果!$AG$2+幕後結果!$AG$4*幕後結果_最佳化!$S1755)*12/3</f>
        <v>-0.2928519400305134</v>
      </c>
      <c r="AF754" s="120">
        <f>(幕後結果!$AH$2+幕後結果!$AH$4*幕後結果_最佳化!$T1755)*12/3</f>
        <v>1.3773643963124973</v>
      </c>
      <c r="AG754" s="120">
        <f>(幕後結果!$AI$2+幕後結果!$AI$4*幕後結果_最佳化!$U1755)*12/3</f>
        <v>-0.53936148033332443</v>
      </c>
      <c r="AH754" s="120">
        <f>(幕後結果!$AJ$2+幕後結果!$AJ$4*幕後結果_最佳化!$V1755)*12/3</f>
        <v>1.0845578686249246</v>
      </c>
      <c r="AI754" s="96">
        <f>(幕後結果!$AK$2+幕後結果!$AK$4*幕後結果_最佳化!$W1755)*12/3</f>
        <v>0.8837883705454036</v>
      </c>
      <c r="AJ754" s="56"/>
      <c r="AK754" s="56"/>
      <c r="AL754" s="56"/>
      <c r="AM754" s="104">
        <v>753</v>
      </c>
      <c r="AN754" s="124">
        <f t="shared" si="144"/>
        <v>0.1585352150093344</v>
      </c>
      <c r="AO754" s="124">
        <f t="shared" si="145"/>
        <v>7.224672306410751E-2</v>
      </c>
      <c r="AP754" s="124">
        <f t="shared" si="146"/>
        <v>0.15141677735281675</v>
      </c>
      <c r="AQ754" s="124">
        <f t="shared" si="147"/>
        <v>8.3970768588438369E-2</v>
      </c>
      <c r="AR754" s="124">
        <f t="shared" si="148"/>
        <v>5.841526969365575E-2</v>
      </c>
      <c r="AS754" s="124">
        <f t="shared" si="149"/>
        <v>0.1616389144974181</v>
      </c>
      <c r="AT754" s="124">
        <f t="shared" si="150"/>
        <v>0.1326432219662099</v>
      </c>
      <c r="AU754" s="124">
        <f t="shared" si="151"/>
        <v>1.2213933566040119E-2</v>
      </c>
      <c r="AV754" s="124">
        <f t="shared" si="152"/>
        <v>6.9530199697218159E-2</v>
      </c>
      <c r="AW754" s="124">
        <f t="shared" si="153"/>
        <v>9.9388976564760978E-2</v>
      </c>
      <c r="AX754" s="124">
        <f t="shared" si="154"/>
        <v>1</v>
      </c>
      <c r="AY754" s="124">
        <f>SUMPRODUCT(AN754:AW754,幕後結果_最佳化!$Z$1005:$AI$1005)</f>
        <v>-0.1778736354333616</v>
      </c>
      <c r="AZ754" s="124">
        <f>(SUMPRODUCT(AN754:AW754,MMULT(AN754:AW754,幕後結果!$AB$9:$AK$18)))*252</f>
        <v>9.0384171264476745E-2</v>
      </c>
      <c r="BA754" s="124">
        <f t="shared" si="155"/>
        <v>0.30063960361947784</v>
      </c>
      <c r="BB754" s="119">
        <f t="shared" si="156"/>
        <v>-0.73434648255057144</v>
      </c>
      <c r="BC754" s="56"/>
      <c r="BD754" s="56"/>
    </row>
    <row r="755" spans="1:56">
      <c r="A755" s="91">
        <v>754</v>
      </c>
      <c r="B755" s="120">
        <v>0.83719721057831098</v>
      </c>
      <c r="C755" s="120">
        <v>0.48877601833628326</v>
      </c>
      <c r="D755" s="120">
        <v>0.49559673028322226</v>
      </c>
      <c r="E755" s="120">
        <v>0.36909392560498744</v>
      </c>
      <c r="F755" s="120">
        <v>0.61511915384579541</v>
      </c>
      <c r="G755" s="120">
        <v>0.51817200504446181</v>
      </c>
      <c r="H755" s="120">
        <v>0.21024280011967633</v>
      </c>
      <c r="I755" s="120">
        <v>0.35681350726045968</v>
      </c>
      <c r="J755" s="120">
        <v>0.99586694338556758</v>
      </c>
      <c r="K755" s="100">
        <v>0.47655039003373378</v>
      </c>
      <c r="L755" s="101"/>
      <c r="M755" s="102">
        <v>754</v>
      </c>
      <c r="N755" s="123">
        <v>0.98300377882693379</v>
      </c>
      <c r="O755" s="123">
        <v>-2.8138062405707417E-2</v>
      </c>
      <c r="P755" s="123">
        <v>-1.1037584483778754E-2</v>
      </c>
      <c r="Q755" s="123">
        <v>-0.33425406302024407</v>
      </c>
      <c r="R755" s="123">
        <v>0.29268662738383056</v>
      </c>
      <c r="S755" s="123">
        <v>4.5566224788155564E-2</v>
      </c>
      <c r="T755" s="123">
        <v>-0.80557906579405403</v>
      </c>
      <c r="U755" s="120">
        <v>-0.36698927969177664</v>
      </c>
      <c r="V755" s="120">
        <v>2.6410024061925275</v>
      </c>
      <c r="W755" s="94">
        <v>-5.8813343770463627E-2</v>
      </c>
      <c r="X755" s="56"/>
      <c r="Y755" s="95">
        <v>754</v>
      </c>
      <c r="Z755" s="120">
        <f>(幕後結果!$AB$2+幕後結果!$AB$4*幕後結果_最佳化!$N1756)*12/3</f>
        <v>1.1721584068066151</v>
      </c>
      <c r="AA755" s="120">
        <f>(幕後結果!$AC$2+幕後結果!$AC$4*幕後結果_最佳化!$O1756)*12/3</f>
        <v>2.0401185311636412</v>
      </c>
      <c r="AB755" s="120">
        <f>(幕後結果!$AD$2+幕後結果!$AD$4*幕後結果_最佳化!$P1756)*12/3</f>
        <v>0.24052078734557347</v>
      </c>
      <c r="AC755" s="120">
        <f>(幕後結果!$AE$2+幕後結果!$AE$4*幕後結果_最佳化!$Q1756)*12/3</f>
        <v>0.46771851951909121</v>
      </c>
      <c r="AD755" s="120">
        <f>(幕後結果!$AF$2+幕後結果!$AF$4*幕後結果_最佳化!$R1756)*12/3</f>
        <v>-0.27943099282938</v>
      </c>
      <c r="AE755" s="120">
        <f>(幕後結果!$AG$2+幕後結果!$AG$4*幕後結果_最佳化!$S1756)*12/3</f>
        <v>-0.32466765156095523</v>
      </c>
      <c r="AF755" s="120">
        <f>(幕後結果!$AH$2+幕後結果!$AH$4*幕後結果_最佳化!$T1756)*12/3</f>
        <v>-2.2825032925765321E-2</v>
      </c>
      <c r="AG755" s="120">
        <f>(幕後結果!$AI$2+幕後結果!$AI$4*幕後結果_最佳化!$U1756)*12/3</f>
        <v>-0.4333650008335293</v>
      </c>
      <c r="AH755" s="120">
        <f>(幕後結果!$AJ$2+幕後結果!$AJ$4*幕後結果_最佳化!$V1756)*12/3</f>
        <v>2.2760019362993731</v>
      </c>
      <c r="AI755" s="96">
        <f>(幕後結果!$AK$2+幕後結果!$AK$4*幕後結果_最佳化!$W1756)*12/3</f>
        <v>0.5539116907080156</v>
      </c>
      <c r="AJ755" s="56"/>
      <c r="AK755" s="56"/>
      <c r="AL755" s="56"/>
      <c r="AM755" s="104">
        <v>754</v>
      </c>
      <c r="AN755" s="124">
        <f t="shared" si="144"/>
        <v>6.0810849637044022E-2</v>
      </c>
      <c r="AO755" s="124">
        <f t="shared" si="145"/>
        <v>0.22332637651133638</v>
      </c>
      <c r="AP755" s="124">
        <f t="shared" si="146"/>
        <v>0.21145492500022606</v>
      </c>
      <c r="AQ755" s="124">
        <f t="shared" si="147"/>
        <v>6.6734441516672183E-2</v>
      </c>
      <c r="AR755" s="124">
        <f t="shared" si="148"/>
        <v>1.0440456985366418E-2</v>
      </c>
      <c r="AS755" s="124">
        <f t="shared" si="149"/>
        <v>0.13522098101186078</v>
      </c>
      <c r="AT755" s="124">
        <f t="shared" si="150"/>
        <v>2.8390244307831422E-2</v>
      </c>
      <c r="AU755" s="124">
        <f t="shared" si="151"/>
        <v>0.11449955594712839</v>
      </c>
      <c r="AV755" s="124">
        <f t="shared" si="152"/>
        <v>0.14185913847262877</v>
      </c>
      <c r="AW755" s="124">
        <f t="shared" si="153"/>
        <v>7.2630306099055941E-3</v>
      </c>
      <c r="AX755" s="124">
        <f t="shared" si="154"/>
        <v>1</v>
      </c>
      <c r="AY755" s="124">
        <f>SUMPRODUCT(AN755:AW755,幕後結果_最佳化!$Z$1005:$AI$1005)</f>
        <v>-0.22607347912253192</v>
      </c>
      <c r="AZ755" s="124">
        <f>(SUMPRODUCT(AN755:AW755,MMULT(AN755:AW755,幕後結果!$AB$9:$AK$18)))*252</f>
        <v>0.10958854374841887</v>
      </c>
      <c r="BA755" s="124">
        <f t="shared" si="155"/>
        <v>0.33104160425604945</v>
      </c>
      <c r="BB755" s="119">
        <f t="shared" si="156"/>
        <v>-0.81250657217843258</v>
      </c>
      <c r="BC755" s="56"/>
      <c r="BD755" s="56"/>
    </row>
    <row r="756" spans="1:56">
      <c r="A756" s="91">
        <v>755</v>
      </c>
      <c r="B756" s="120">
        <v>0.65698711848699087</v>
      </c>
      <c r="C756" s="120">
        <v>0.83814764170460698</v>
      </c>
      <c r="D756" s="120">
        <v>0.99224964496887025</v>
      </c>
      <c r="E756" s="120">
        <v>0.44656443031493809</v>
      </c>
      <c r="F756" s="120">
        <v>0.34163641026554914</v>
      </c>
      <c r="G756" s="120">
        <v>0.65348697965106273</v>
      </c>
      <c r="H756" s="120">
        <v>0.4988698181737683</v>
      </c>
      <c r="I756" s="120">
        <v>9.9797096725500856E-2</v>
      </c>
      <c r="J756" s="120">
        <v>0.84410846751796464</v>
      </c>
      <c r="K756" s="100">
        <v>0.84895320494455118</v>
      </c>
      <c r="L756" s="101"/>
      <c r="M756" s="102">
        <v>755</v>
      </c>
      <c r="N756" s="123">
        <v>0.40425425172527252</v>
      </c>
      <c r="O756" s="123">
        <v>0.98687337817243204</v>
      </c>
      <c r="P756" s="123">
        <v>2.4204640931387029</v>
      </c>
      <c r="Q756" s="123">
        <v>-0.13434615118090446</v>
      </c>
      <c r="R756" s="123">
        <v>-0.40800116373402384</v>
      </c>
      <c r="S756" s="123">
        <v>0.3947518396226416</v>
      </c>
      <c r="T756" s="123">
        <v>-2.8329495104565711E-3</v>
      </c>
      <c r="U756" s="120">
        <v>-1.2827085781743304</v>
      </c>
      <c r="V756" s="120">
        <v>1.0114877004712155</v>
      </c>
      <c r="W756" s="94">
        <v>1.0319541645517758</v>
      </c>
      <c r="X756" s="56"/>
      <c r="Y756" s="95">
        <v>755</v>
      </c>
      <c r="Z756" s="120">
        <f>(幕後結果!$AB$2+幕後結果!$AB$4*幕後結果_最佳化!$N1757)*12/3</f>
        <v>0.45361170173556814</v>
      </c>
      <c r="AA756" s="120">
        <f>(幕後結果!$AC$2+幕後結果!$AC$4*幕後結果_最佳化!$O1757)*12/3</f>
        <v>2.7069571802335246</v>
      </c>
      <c r="AB756" s="120">
        <f>(幕後結果!$AD$2+幕後結果!$AD$4*幕後結果_最佳化!$P1757)*12/3</f>
        <v>2.5759084067665494</v>
      </c>
      <c r="AC756" s="120">
        <f>(幕後結果!$AE$2+幕後結果!$AE$4*幕後結果_最佳化!$Q1757)*12/3</f>
        <v>0.38706888208720236</v>
      </c>
      <c r="AD756" s="120">
        <f>(幕後結果!$AF$2+幕後結果!$AF$4*幕後結果_最佳化!$R1757)*12/3</f>
        <v>-0.61629508392777388</v>
      </c>
      <c r="AE756" s="120">
        <f>(幕後結果!$AG$2+幕後結果!$AG$4*幕後結果_最佳化!$S1757)*12/3</f>
        <v>0.17919710909638997</v>
      </c>
      <c r="AF756" s="120">
        <f>(幕後結果!$AH$2+幕後結果!$AH$4*幕後結果_最佳化!$T1757)*12/3</f>
        <v>0.95840704515117947</v>
      </c>
      <c r="AG756" s="120">
        <f>(幕後結果!$AI$2+幕後結果!$AI$4*幕後結果_最佳化!$U1757)*12/3</f>
        <v>-0.76396618130566252</v>
      </c>
      <c r="AH756" s="120">
        <f>(幕後結果!$AJ$2+幕後結果!$AJ$4*幕後結果_最佳化!$V1757)*12/3</f>
        <v>0.3078648515650626</v>
      </c>
      <c r="AI756" s="96">
        <f>(幕後結果!$AK$2+幕後結果!$AK$4*幕後結果_最佳化!$W1757)*12/3</f>
        <v>1.0810090791457578</v>
      </c>
      <c r="AJ756" s="56"/>
      <c r="AK756" s="56"/>
      <c r="AL756" s="56"/>
      <c r="AM756" s="104">
        <v>755</v>
      </c>
      <c r="AN756" s="124">
        <f t="shared" si="144"/>
        <v>4.3909738440790673E-3</v>
      </c>
      <c r="AO756" s="124">
        <f t="shared" si="145"/>
        <v>0.13994865737281695</v>
      </c>
      <c r="AP756" s="124">
        <f t="shared" si="146"/>
        <v>8.1148439959067717E-2</v>
      </c>
      <c r="AQ756" s="124">
        <f t="shared" si="147"/>
        <v>0.16463232693747235</v>
      </c>
      <c r="AR756" s="124">
        <f t="shared" si="148"/>
        <v>3.4687221853614364E-2</v>
      </c>
      <c r="AS756" s="124">
        <f t="shared" si="149"/>
        <v>0.21157424146831152</v>
      </c>
      <c r="AT756" s="124">
        <f t="shared" si="150"/>
        <v>4.3075391945372491E-3</v>
      </c>
      <c r="AU756" s="124">
        <f t="shared" si="151"/>
        <v>0.10813479639450528</v>
      </c>
      <c r="AV756" s="124">
        <f t="shared" si="152"/>
        <v>0.12307017983146268</v>
      </c>
      <c r="AW756" s="124">
        <f t="shared" si="153"/>
        <v>0.12810562314413296</v>
      </c>
      <c r="AX756" s="124">
        <f t="shared" si="154"/>
        <v>1.0000000000000002</v>
      </c>
      <c r="AY756" s="124">
        <f>SUMPRODUCT(AN756:AW756,幕後結果_最佳化!$Z$1005:$AI$1005)</f>
        <v>-0.16047701823282873</v>
      </c>
      <c r="AZ756" s="124">
        <f>(SUMPRODUCT(AN756:AW756,MMULT(AN756:AW756,幕後結果!$AB$9:$AK$18)))*252</f>
        <v>6.3976873356908659E-2</v>
      </c>
      <c r="BA756" s="124">
        <f t="shared" si="155"/>
        <v>0.25293650064177897</v>
      </c>
      <c r="BB756" s="119">
        <f t="shared" si="156"/>
        <v>-0.80406354052023987</v>
      </c>
      <c r="BC756" s="56"/>
      <c r="BD756" s="56"/>
    </row>
    <row r="757" spans="1:56">
      <c r="A757" s="91">
        <v>756</v>
      </c>
      <c r="B757" s="120">
        <v>0.44319392968839488</v>
      </c>
      <c r="C757" s="120">
        <v>0.67893719854978096</v>
      </c>
      <c r="D757" s="120">
        <v>0.18982344599694168</v>
      </c>
      <c r="E757" s="120">
        <v>0.71608363381968654</v>
      </c>
      <c r="F757" s="120">
        <v>0.90876087458687382</v>
      </c>
      <c r="G757" s="120">
        <v>0.33969197429177123</v>
      </c>
      <c r="H757" s="120">
        <v>0.76907812241184259</v>
      </c>
      <c r="I757" s="120">
        <v>0.18988451596590084</v>
      </c>
      <c r="J757" s="120">
        <v>3.6186517210825331E-2</v>
      </c>
      <c r="K757" s="100">
        <v>0.60981710950155055</v>
      </c>
      <c r="L757" s="101"/>
      <c r="M757" s="102">
        <v>756</v>
      </c>
      <c r="N757" s="123">
        <v>-0.14287632152581348</v>
      </c>
      <c r="O757" s="123">
        <v>0.4647289094586099</v>
      </c>
      <c r="P757" s="123">
        <v>-0.8785470948107782</v>
      </c>
      <c r="Q757" s="123">
        <v>0.57124624815878189</v>
      </c>
      <c r="R757" s="123">
        <v>1.3331632064520269</v>
      </c>
      <c r="S757" s="123">
        <v>-0.41330393313340474</v>
      </c>
      <c r="T757" s="123">
        <v>0.7358142379525513</v>
      </c>
      <c r="U757" s="120">
        <v>-0.87832194131481323</v>
      </c>
      <c r="V757" s="120">
        <v>-1.7967643737667047</v>
      </c>
      <c r="W757" s="94">
        <v>0.27884239078700479</v>
      </c>
      <c r="X757" s="56"/>
      <c r="Y757" s="95">
        <v>756</v>
      </c>
      <c r="Z757" s="120">
        <f>(幕後結果!$AB$2+幕後結果!$AB$4*幕後結果_最佳化!$N1758)*12/3</f>
        <v>-0.22567847863315563</v>
      </c>
      <c r="AA757" s="120">
        <f>(幕後結果!$AC$2+幕後結果!$AC$4*幕後結果_最佳化!$O1758)*12/3</f>
        <v>1.8071496319853211</v>
      </c>
      <c r="AB757" s="120">
        <f>(幕後結果!$AD$2+幕後結果!$AD$4*幕後結果_最佳化!$P1758)*12/3</f>
        <v>-1.6844452674114916</v>
      </c>
      <c r="AC757" s="120">
        <f>(幕後結果!$AE$2+幕後結果!$AE$4*幕後結果_最佳化!$Q1758)*12/3</f>
        <v>0.94028217960430316</v>
      </c>
      <c r="AD757" s="120">
        <f>(幕後結果!$AF$2+幕後結果!$AF$4*幕後結果_最佳化!$R1758)*12/3</f>
        <v>0.47605316836843264</v>
      </c>
      <c r="AE757" s="120">
        <f>(幕後結果!$AG$2+幕後結果!$AG$4*幕後結果_最佳化!$S1758)*12/3</f>
        <v>-1.1535150466222412</v>
      </c>
      <c r="AF757" s="120">
        <f>(幕後結果!$AH$2+幕後結果!$AH$4*幕後結果_最佳化!$T1758)*12/3</f>
        <v>1.2537441414520292</v>
      </c>
      <c r="AG757" s="120">
        <f>(幕後結果!$AI$2+幕後結果!$AI$4*幕後結果_最佳化!$U1758)*12/3</f>
        <v>-0.46361544420408879</v>
      </c>
      <c r="AH757" s="120">
        <f>(幕後結果!$AJ$2+幕後結果!$AJ$4*幕後結果_最佳化!$V1758)*12/3</f>
        <v>-4.2166892870298263</v>
      </c>
      <c r="AI757" s="96">
        <f>(幕後結果!$AK$2+幕後結果!$AK$4*幕後結果_最佳化!$W1758)*12/3</f>
        <v>0.87445468565786832</v>
      </c>
      <c r="AJ757" s="56"/>
      <c r="AK757" s="56"/>
      <c r="AL757" s="56"/>
      <c r="AM757" s="104">
        <v>756</v>
      </c>
      <c r="AN757" s="124">
        <f t="shared" si="144"/>
        <v>0.15907099318477594</v>
      </c>
      <c r="AO757" s="124">
        <f t="shared" si="145"/>
        <v>9.5182803469007635E-2</v>
      </c>
      <c r="AP757" s="124">
        <f t="shared" si="146"/>
        <v>0.13459215291995411</v>
      </c>
      <c r="AQ757" s="124">
        <f t="shared" si="147"/>
        <v>0.13745340598205583</v>
      </c>
      <c r="AR757" s="124">
        <f t="shared" si="148"/>
        <v>7.2857833932508526E-2</v>
      </c>
      <c r="AS757" s="124">
        <f t="shared" si="149"/>
        <v>0.13975207145364577</v>
      </c>
      <c r="AT757" s="124">
        <f t="shared" si="150"/>
        <v>3.8294479875497445E-2</v>
      </c>
      <c r="AU757" s="124">
        <f t="shared" si="151"/>
        <v>1.0070830453881928E-2</v>
      </c>
      <c r="AV757" s="124">
        <f t="shared" si="152"/>
        <v>0.12509431698370002</v>
      </c>
      <c r="AW757" s="124">
        <f t="shared" si="153"/>
        <v>8.7631111744972789E-2</v>
      </c>
      <c r="AX757" s="124">
        <f t="shared" si="154"/>
        <v>1</v>
      </c>
      <c r="AY757" s="124">
        <f>SUMPRODUCT(AN757:AW757,幕後結果_最佳化!$Z$1005:$AI$1005)</f>
        <v>-0.23575366120034805</v>
      </c>
      <c r="AZ757" s="124">
        <f>(SUMPRODUCT(AN757:AW757,MMULT(AN757:AW757,幕後結果!$AB$9:$AK$18)))*252</f>
        <v>8.9545173379537005E-2</v>
      </c>
      <c r="BA757" s="124">
        <f t="shared" si="155"/>
        <v>0.29924099548614158</v>
      </c>
      <c r="BB757" s="119">
        <f t="shared" si="156"/>
        <v>-0.93120149111806128</v>
      </c>
      <c r="BC757" s="56"/>
      <c r="BD757" s="56"/>
    </row>
    <row r="758" spans="1:56">
      <c r="A758" s="91">
        <v>757</v>
      </c>
      <c r="B758" s="120">
        <v>1.8578854378877629E-2</v>
      </c>
      <c r="C758" s="120">
        <v>0.62641326170260014</v>
      </c>
      <c r="D758" s="120">
        <v>0.44550070760115323</v>
      </c>
      <c r="E758" s="120">
        <v>5.0254222888596933E-2</v>
      </c>
      <c r="F758" s="120">
        <v>0.81340836853580067</v>
      </c>
      <c r="G758" s="120">
        <v>0.20679141893891129</v>
      </c>
      <c r="H758" s="120">
        <v>0.96670097037781066</v>
      </c>
      <c r="I758" s="120">
        <v>0.95688544750391613</v>
      </c>
      <c r="J758" s="120">
        <v>0.57313476032544419</v>
      </c>
      <c r="K758" s="100">
        <v>3.936561944255712E-2</v>
      </c>
      <c r="L758" s="101"/>
      <c r="M758" s="102">
        <v>757</v>
      </c>
      <c r="N758" s="123">
        <v>-2.084027028765834</v>
      </c>
      <c r="O758" s="123">
        <v>0.3223685901304888</v>
      </c>
      <c r="P758" s="123">
        <v>-0.13703716953518161</v>
      </c>
      <c r="Q758" s="123">
        <v>-1.6423936706871063</v>
      </c>
      <c r="R758" s="123">
        <v>0.89052646773007105</v>
      </c>
      <c r="S758" s="123">
        <v>-0.81760488393027586</v>
      </c>
      <c r="T758" s="123">
        <v>1.8343769466421067</v>
      </c>
      <c r="U758" s="120">
        <v>1.7156337078810588</v>
      </c>
      <c r="V758" s="120">
        <v>0.18436072400619272</v>
      </c>
      <c r="W758" s="94">
        <v>-1.7580956319590595</v>
      </c>
      <c r="X758" s="56"/>
      <c r="Y758" s="95">
        <v>757</v>
      </c>
      <c r="Z758" s="120">
        <f>(幕後結果!$AB$2+幕後結果!$AB$4*幕後結果_最佳化!$N1759)*12/3</f>
        <v>-2.6357149096238666</v>
      </c>
      <c r="AA758" s="120">
        <f>(幕後結果!$AC$2+幕後結果!$AC$4*幕後結果_最佳化!$O1759)*12/3</f>
        <v>0.38087943759279352</v>
      </c>
      <c r="AB758" s="120">
        <f>(幕後結果!$AD$2+幕後結果!$AD$4*幕後結果_最佳化!$P1759)*12/3</f>
        <v>-3.0734978346607975</v>
      </c>
      <c r="AC758" s="120">
        <f>(幕後結果!$AE$2+幕後結果!$AE$4*幕後結果_最佳化!$Q1759)*12/3</f>
        <v>-1.5945206372369245</v>
      </c>
      <c r="AD758" s="120">
        <f>(幕後結果!$AF$2+幕後結果!$AF$4*幕後結果_最佳化!$R1759)*12/3</f>
        <v>-0.43670716411641375</v>
      </c>
      <c r="AE758" s="120">
        <f>(幕後結果!$AG$2+幕後結果!$AG$4*幕後結果_最佳化!$S1759)*12/3</f>
        <v>-2.1803145735503913</v>
      </c>
      <c r="AF758" s="120">
        <f>(幕後結果!$AH$2+幕後結果!$AH$4*幕後結果_最佳化!$T1759)*12/3</f>
        <v>0.89793635834195096</v>
      </c>
      <c r="AG758" s="120">
        <f>(幕後結果!$AI$2+幕後結果!$AI$4*幕後結果_最佳化!$U1759)*12/3</f>
        <v>0.21667760810770142</v>
      </c>
      <c r="AH758" s="120">
        <f>(幕後結果!$AJ$2+幕後結果!$AJ$4*幕後結果_最佳化!$V1759)*12/3</f>
        <v>-2.0823344321815442</v>
      </c>
      <c r="AI758" s="96">
        <f>(幕後結果!$AK$2+幕後結果!$AK$4*幕後結果_最佳化!$W1759)*12/3</f>
        <v>0.48028591627893286</v>
      </c>
      <c r="AJ758" s="56"/>
      <c r="AK758" s="56"/>
      <c r="AL758" s="56"/>
      <c r="AM758" s="104">
        <v>757</v>
      </c>
      <c r="AN758" s="124">
        <f t="shared" si="144"/>
        <v>0.20231295553168263</v>
      </c>
      <c r="AO758" s="124">
        <f t="shared" si="145"/>
        <v>4.9263814111936248E-2</v>
      </c>
      <c r="AP758" s="124">
        <f t="shared" si="146"/>
        <v>1.8784650348818498E-2</v>
      </c>
      <c r="AQ758" s="124">
        <f t="shared" si="147"/>
        <v>3.7883528424032628E-2</v>
      </c>
      <c r="AR758" s="124">
        <f t="shared" si="148"/>
        <v>0.16396107173153293</v>
      </c>
      <c r="AS758" s="124">
        <f t="shared" si="149"/>
        <v>0.15460758176438483</v>
      </c>
      <c r="AT758" s="124">
        <f t="shared" si="150"/>
        <v>0.19999760212323878</v>
      </c>
      <c r="AU758" s="124">
        <f t="shared" si="151"/>
        <v>6.2637618651080376E-2</v>
      </c>
      <c r="AV758" s="124">
        <f t="shared" si="152"/>
        <v>2.4492395588646597E-2</v>
      </c>
      <c r="AW758" s="124">
        <f t="shared" si="153"/>
        <v>8.6058781724646538E-2</v>
      </c>
      <c r="AX758" s="124">
        <f t="shared" si="154"/>
        <v>1</v>
      </c>
      <c r="AY758" s="124">
        <f>SUMPRODUCT(AN758:AW758,幕後結果_最佳化!$Z$1005:$AI$1005)</f>
        <v>-8.6785454520452415E-2</v>
      </c>
      <c r="AZ758" s="124">
        <f>(SUMPRODUCT(AN758:AW758,MMULT(AN758:AW758,幕後結果!$AB$9:$AK$18)))*252</f>
        <v>6.4536436253241125E-2</v>
      </c>
      <c r="BA758" s="124">
        <f t="shared" si="155"/>
        <v>0.25404022565971934</v>
      </c>
      <c r="BB758" s="119">
        <f t="shared" si="156"/>
        <v>-0.51049180964814167</v>
      </c>
      <c r="BC758" s="56"/>
      <c r="BD758" s="56"/>
    </row>
    <row r="759" spans="1:56">
      <c r="A759" s="91">
        <v>758</v>
      </c>
      <c r="B759" s="120">
        <v>0.11530832491780307</v>
      </c>
      <c r="C759" s="120">
        <v>0.29975873010792076</v>
      </c>
      <c r="D759" s="120">
        <v>0.26183437781878949</v>
      </c>
      <c r="E759" s="120">
        <v>0.4204810795189724</v>
      </c>
      <c r="F759" s="120">
        <v>0.46240683306206432</v>
      </c>
      <c r="G759" s="120">
        <v>0.88090974384346699</v>
      </c>
      <c r="H759" s="120">
        <v>0.8464148090914021</v>
      </c>
      <c r="I759" s="120">
        <v>5.0078158375076232E-2</v>
      </c>
      <c r="J759" s="120">
        <v>0.37069524277110166</v>
      </c>
      <c r="K759" s="100">
        <v>3.9563139813980186E-2</v>
      </c>
      <c r="L759" s="101"/>
      <c r="M759" s="102">
        <v>758</v>
      </c>
      <c r="N759" s="123">
        <v>-1.1987719048884453</v>
      </c>
      <c r="O759" s="123">
        <v>-0.52509455626883983</v>
      </c>
      <c r="P759" s="123">
        <v>-0.63770035312707629</v>
      </c>
      <c r="Q759" s="123">
        <v>-0.20066291545343914</v>
      </c>
      <c r="R759" s="123">
        <v>-9.437198886828857E-2</v>
      </c>
      <c r="S759" s="123">
        <v>1.1795468008235681</v>
      </c>
      <c r="T759" s="123">
        <v>1.0211774335787061</v>
      </c>
      <c r="U759" s="120">
        <v>-1.6440962775977661</v>
      </c>
      <c r="V759" s="120">
        <v>-0.33001254179345013</v>
      </c>
      <c r="W759" s="94">
        <v>-1.7557782496820742</v>
      </c>
      <c r="X759" s="56"/>
      <c r="Y759" s="95">
        <v>758</v>
      </c>
      <c r="Z759" s="120">
        <f>(幕後結果!$AB$2+幕後結果!$AB$4*幕後結果_最佳化!$N1760)*12/3</f>
        <v>-1.5366260592279259</v>
      </c>
      <c r="AA759" s="120">
        <f>(幕後結果!$AC$2+幕後結果!$AC$4*幕後結果_最佳化!$O1760)*12/3</f>
        <v>8.9066759311581478E-2</v>
      </c>
      <c r="AB759" s="120">
        <f>(幕後結果!$AD$2+幕後結果!$AD$4*幕後結果_最佳化!$P1760)*12/3</f>
        <v>-2.9873751045536352</v>
      </c>
      <c r="AC759" s="120">
        <f>(幕後結果!$AE$2+幕後結果!$AE$4*幕後結果_最佳化!$Q1760)*12/3</f>
        <v>-5.0565818528384376E-2</v>
      </c>
      <c r="AD759" s="120">
        <f>(幕後結果!$AF$2+幕後結果!$AF$4*幕後結果_最佳化!$R1760)*12/3</f>
        <v>-0.76237849606110364</v>
      </c>
      <c r="AE759" s="120">
        <f>(幕後結果!$AG$2+幕後結果!$AG$4*幕後結果_最佳化!$S1760)*12/3</f>
        <v>-0.28206327657859509</v>
      </c>
      <c r="AF759" s="120">
        <f>(幕後結果!$AH$2+幕後結果!$AH$4*幕後結果_最佳化!$T1760)*12/3</f>
        <v>0.99754246167843308</v>
      </c>
      <c r="AG759" s="120">
        <f>(幕後結果!$AI$2+幕後結果!$AI$4*幕後結果_最佳化!$U1760)*12/3</f>
        <v>-0.95084980935780961</v>
      </c>
      <c r="AH759" s="120">
        <f>(幕後結果!$AJ$2+幕後結果!$AJ$4*幕後結果_最佳化!$V1760)*12/3</f>
        <v>-2.5638212374303486</v>
      </c>
      <c r="AI759" s="96">
        <f>(幕後結果!$AK$2+幕後結果!$AK$4*幕後結果_最佳化!$W1760)*12/3</f>
        <v>-0.70405285670549012</v>
      </c>
      <c r="AJ759" s="56"/>
      <c r="AK759" s="56"/>
      <c r="AL759" s="56"/>
      <c r="AM759" s="104">
        <v>758</v>
      </c>
      <c r="AN759" s="124">
        <f t="shared" si="144"/>
        <v>0.11749644199521594</v>
      </c>
      <c r="AO759" s="124">
        <f t="shared" si="145"/>
        <v>8.7009305642788262E-2</v>
      </c>
      <c r="AP759" s="124">
        <f t="shared" si="146"/>
        <v>0.18519471849452215</v>
      </c>
      <c r="AQ759" s="124">
        <f t="shared" si="147"/>
        <v>7.501141053666284E-2</v>
      </c>
      <c r="AR759" s="124">
        <f t="shared" si="148"/>
        <v>3.4184814959340309E-2</v>
      </c>
      <c r="AS759" s="124">
        <f t="shared" si="149"/>
        <v>5.1129626487610123E-2</v>
      </c>
      <c r="AT759" s="124">
        <f t="shared" si="150"/>
        <v>3.3077170682847587E-2</v>
      </c>
      <c r="AU759" s="124">
        <f t="shared" si="151"/>
        <v>0.17310988537358327</v>
      </c>
      <c r="AV759" s="124">
        <f t="shared" si="152"/>
        <v>7.9504077286002478E-2</v>
      </c>
      <c r="AW759" s="124">
        <f t="shared" si="153"/>
        <v>0.16428254854142729</v>
      </c>
      <c r="AX759" s="124">
        <f t="shared" si="154"/>
        <v>1.0000000000000002</v>
      </c>
      <c r="AY759" s="124">
        <f>SUMPRODUCT(AN759:AW759,幕後結果_最佳化!$Z$1005:$AI$1005)</f>
        <v>-0.13717998611059845</v>
      </c>
      <c r="AZ759" s="124">
        <f>(SUMPRODUCT(AN759:AW759,MMULT(AN759:AW759,幕後結果!$AB$9:$AK$18)))*252</f>
        <v>7.1731829214864262E-2</v>
      </c>
      <c r="BA759" s="124">
        <f t="shared" si="155"/>
        <v>0.26782798437591293</v>
      </c>
      <c r="BB759" s="119">
        <f t="shared" si="156"/>
        <v>-0.67237180808501773</v>
      </c>
      <c r="BC759" s="56"/>
      <c r="BD759" s="56"/>
    </row>
    <row r="760" spans="1:56">
      <c r="A760" s="91">
        <v>759</v>
      </c>
      <c r="B760" s="120">
        <v>0.3372962038231806</v>
      </c>
      <c r="C760" s="120">
        <v>0.28492235583925796</v>
      </c>
      <c r="D760" s="120">
        <v>0.39041544492420832</v>
      </c>
      <c r="E760" s="120">
        <v>0.10624495916244858</v>
      </c>
      <c r="F760" s="120">
        <v>0.60529369803529165</v>
      </c>
      <c r="G760" s="120">
        <v>1.3959720196665915E-2</v>
      </c>
      <c r="H760" s="120">
        <v>8.3432885172421534E-2</v>
      </c>
      <c r="I760" s="120">
        <v>0.41016977212029349</v>
      </c>
      <c r="J760" s="120">
        <v>0.39378410027429989</v>
      </c>
      <c r="K760" s="100">
        <v>0.74632768544232619</v>
      </c>
      <c r="L760" s="101"/>
      <c r="M760" s="102">
        <v>759</v>
      </c>
      <c r="N760" s="123">
        <v>-0.41985359760242663</v>
      </c>
      <c r="O760" s="123">
        <v>-0.56828021434873999</v>
      </c>
      <c r="P760" s="123">
        <v>-0.27823640596930133</v>
      </c>
      <c r="Q760" s="123">
        <v>-1.2467479845756264</v>
      </c>
      <c r="R760" s="123">
        <v>0.26707345680046113</v>
      </c>
      <c r="S760" s="123">
        <v>-2.1984164795356298</v>
      </c>
      <c r="T760" s="123">
        <v>-1.382345080421949</v>
      </c>
      <c r="U760" s="120">
        <v>-0.22710828194815846</v>
      </c>
      <c r="V760" s="120">
        <v>-0.26946977208295081</v>
      </c>
      <c r="W760" s="94">
        <v>0.66297802354947166</v>
      </c>
      <c r="X760" s="56"/>
      <c r="Y760" s="95">
        <v>759</v>
      </c>
      <c r="Z760" s="120">
        <f>(幕後結果!$AB$2+幕後結果!$AB$4*幕後結果_最佳化!$N1761)*12/3</f>
        <v>-0.56955972567466673</v>
      </c>
      <c r="AA760" s="120">
        <f>(幕後結果!$AC$2+幕後結果!$AC$4*幕後結果_最佳化!$O1761)*12/3</f>
        <v>0.55778660120090218</v>
      </c>
      <c r="AB760" s="120">
        <f>(幕後結果!$AD$2+幕後結果!$AD$4*幕後結果_最佳化!$P1761)*12/3</f>
        <v>-1.7842384393693116</v>
      </c>
      <c r="AC760" s="120">
        <f>(幕後結果!$AE$2+幕後結果!$AE$4*幕後結果_最佳化!$Q1761)*12/3</f>
        <v>-0.737990789499121</v>
      </c>
      <c r="AD760" s="120">
        <f>(幕後結果!$AF$2+幕後結果!$AF$4*幕後結果_最佳化!$R1761)*12/3</f>
        <v>-0.67412579997507349</v>
      </c>
      <c r="AE760" s="120">
        <f>(幕後結果!$AG$2+幕後結果!$AG$4*幕後結果_最佳化!$S1761)*12/3</f>
        <v>-3.2514032568797742</v>
      </c>
      <c r="AF760" s="120">
        <f>(幕後結果!$AH$2+幕後結果!$AH$4*幕後結果_最佳化!$T1761)*12/3</f>
        <v>-1.7900262153139359</v>
      </c>
      <c r="AG760" s="120">
        <f>(幕後結果!$AI$2+幕後結果!$AI$4*幕後結果_最佳化!$U1761)*12/3</f>
        <v>-0.61694880185701906</v>
      </c>
      <c r="AH760" s="120">
        <f>(幕後結果!$AJ$2+幕後結果!$AJ$4*幕後結果_最佳化!$V1761)*12/3</f>
        <v>-2.9166956953641101</v>
      </c>
      <c r="AI760" s="96">
        <f>(幕後結果!$AK$2+幕後結果!$AK$4*幕後結果_最佳化!$W1761)*12/3</f>
        <v>0.62662167400378055</v>
      </c>
      <c r="AJ760" s="56"/>
      <c r="AK760" s="56"/>
      <c r="AL760" s="56"/>
      <c r="AM760" s="104">
        <v>759</v>
      </c>
      <c r="AN760" s="124">
        <f t="shared" si="144"/>
        <v>0.1171338372263698</v>
      </c>
      <c r="AO760" s="124">
        <f t="shared" si="145"/>
        <v>0.10770310320186741</v>
      </c>
      <c r="AP760" s="124">
        <f t="shared" si="146"/>
        <v>5.1015051222964694E-2</v>
      </c>
      <c r="AQ760" s="124">
        <f t="shared" si="147"/>
        <v>0.15240660644022649</v>
      </c>
      <c r="AR760" s="124">
        <f t="shared" si="148"/>
        <v>0.13599244963779467</v>
      </c>
      <c r="AS760" s="124">
        <f t="shared" si="149"/>
        <v>0.17454817381485291</v>
      </c>
      <c r="AT760" s="124">
        <f t="shared" si="150"/>
        <v>6.2419069714376683E-2</v>
      </c>
      <c r="AU760" s="124">
        <f t="shared" si="151"/>
        <v>5.7198364394755591E-2</v>
      </c>
      <c r="AV760" s="124">
        <f t="shared" si="152"/>
        <v>9.3129246513135366E-2</v>
      </c>
      <c r="AW760" s="124">
        <f t="shared" si="153"/>
        <v>4.845409783365668E-2</v>
      </c>
      <c r="AX760" s="124">
        <f t="shared" si="154"/>
        <v>1.0000000000000002</v>
      </c>
      <c r="AY760" s="124">
        <f>SUMPRODUCT(AN760:AW760,幕後結果_最佳化!$Z$1005:$AI$1005)</f>
        <v>-0.17493880218588514</v>
      </c>
      <c r="AZ760" s="124">
        <f>(SUMPRODUCT(AN760:AW760,MMULT(AN760:AW760,幕後結果!$AB$9:$AK$18)))*252</f>
        <v>6.6954421368626879E-2</v>
      </c>
      <c r="BA760" s="124">
        <f t="shared" si="155"/>
        <v>0.25875552432484777</v>
      </c>
      <c r="BB760" s="119">
        <f t="shared" si="156"/>
        <v>-0.84187111658495528</v>
      </c>
      <c r="BC760" s="56"/>
      <c r="BD760" s="56"/>
    </row>
    <row r="761" spans="1:56">
      <c r="A761" s="91">
        <v>760</v>
      </c>
      <c r="B761" s="120">
        <v>0.85841964403194493</v>
      </c>
      <c r="C761" s="120">
        <v>0.73895189467598321</v>
      </c>
      <c r="D761" s="120">
        <v>0.33843562453468778</v>
      </c>
      <c r="E761" s="120">
        <v>0.63196327124420648</v>
      </c>
      <c r="F761" s="120">
        <v>0.8704419591659045</v>
      </c>
      <c r="G761" s="120">
        <v>0.36645664603232042</v>
      </c>
      <c r="H761" s="120">
        <v>0.44703691117006006</v>
      </c>
      <c r="I761" s="120">
        <v>0.58680915396320987</v>
      </c>
      <c r="J761" s="120">
        <v>4.181823649050731E-2</v>
      </c>
      <c r="K761" s="100">
        <v>0.93547271603316795</v>
      </c>
      <c r="L761" s="101"/>
      <c r="M761" s="102">
        <v>760</v>
      </c>
      <c r="N761" s="123">
        <v>1.073246099523453</v>
      </c>
      <c r="O761" s="123">
        <v>0.64011750304269788</v>
      </c>
      <c r="P761" s="123">
        <v>-0.41673636943425751</v>
      </c>
      <c r="Q761" s="123">
        <v>0.33705762899891828</v>
      </c>
      <c r="R761" s="123">
        <v>1.1284827884880211</v>
      </c>
      <c r="S761" s="123">
        <v>-0.34125278073914156</v>
      </c>
      <c r="T761" s="123">
        <v>-0.13315117662496354</v>
      </c>
      <c r="U761" s="120">
        <v>0.21934450992814955</v>
      </c>
      <c r="V761" s="120">
        <v>-1.7299653118445382</v>
      </c>
      <c r="W761" s="94">
        <v>1.5178406768274515</v>
      </c>
      <c r="X761" s="56"/>
      <c r="Y761" s="95">
        <v>760</v>
      </c>
      <c r="Z761" s="120">
        <f>(幕後結果!$AB$2+幕後結果!$AB$4*幕後結果_最佳化!$N1762)*12/3</f>
        <v>1.2841987958833538</v>
      </c>
      <c r="AA761" s="120">
        <f>(幕後結果!$AC$2+幕後結果!$AC$4*幕後結果_最佳化!$O1762)*12/3</f>
        <v>2.7897244126717879</v>
      </c>
      <c r="AB761" s="120">
        <f>(幕後結果!$AD$2+幕後結果!$AD$4*幕後結果_最佳化!$P1762)*12/3</f>
        <v>0.19044295349419216</v>
      </c>
      <c r="AC761" s="120">
        <f>(幕後結果!$AE$2+幕後結果!$AE$4*幕後結果_最佳化!$Q1762)*12/3</f>
        <v>1.0873284110123564</v>
      </c>
      <c r="AD761" s="120">
        <f>(幕後結果!$AF$2+幕後結果!$AF$4*幕後結果_最佳化!$R1762)*12/3</f>
        <v>0.44653030672694788</v>
      </c>
      <c r="AE761" s="120">
        <f>(幕後結果!$AG$2+幕後結果!$AG$4*幕後結果_最佳化!$S1762)*12/3</f>
        <v>-0.5268244288104228</v>
      </c>
      <c r="AF761" s="120">
        <f>(幕後結果!$AH$2+幕後結果!$AH$4*幕後結果_最佳化!$T1762)*12/3</f>
        <v>0.86526653106781959</v>
      </c>
      <c r="AG761" s="120">
        <f>(幕後結果!$AI$2+幕後結果!$AI$4*幕後結果_最佳化!$U1762)*12/3</f>
        <v>-5.6302911804694433E-2</v>
      </c>
      <c r="AH761" s="120">
        <f>(幕後結果!$AJ$2+幕後結果!$AJ$4*幕後結果_最佳化!$V1762)*12/3</f>
        <v>-3.4792564918037545</v>
      </c>
      <c r="AI761" s="96">
        <f>(幕後結果!$AK$2+幕後結果!$AK$4*幕後結果_最佳化!$W1762)*12/3</f>
        <v>1.7019864900155912</v>
      </c>
      <c r="AJ761" s="56"/>
      <c r="AK761" s="56"/>
      <c r="AL761" s="56"/>
      <c r="AM761" s="104">
        <v>760</v>
      </c>
      <c r="AN761" s="124">
        <f t="shared" si="144"/>
        <v>1.2422878818855485E-2</v>
      </c>
      <c r="AO761" s="124">
        <f t="shared" si="145"/>
        <v>6.7474994880803857E-2</v>
      </c>
      <c r="AP761" s="124">
        <f t="shared" si="146"/>
        <v>0.1484182741365028</v>
      </c>
      <c r="AQ761" s="124">
        <f t="shared" si="147"/>
        <v>0.12267656616782091</v>
      </c>
      <c r="AR761" s="124">
        <f t="shared" si="148"/>
        <v>0.10831253808639135</v>
      </c>
      <c r="AS761" s="124">
        <f t="shared" si="149"/>
        <v>0.10988144935737439</v>
      </c>
      <c r="AT761" s="124">
        <f t="shared" si="150"/>
        <v>0.14139869661432664</v>
      </c>
      <c r="AU761" s="124">
        <f t="shared" si="151"/>
        <v>4.9725690652596029E-2</v>
      </c>
      <c r="AV761" s="124">
        <f t="shared" si="152"/>
        <v>8.2663879458296466E-2</v>
      </c>
      <c r="AW761" s="124">
        <f t="shared" si="153"/>
        <v>0.15702503182703215</v>
      </c>
      <c r="AX761" s="124">
        <f t="shared" si="154"/>
        <v>1</v>
      </c>
      <c r="AY761" s="124">
        <f>SUMPRODUCT(AN761:AW761,幕後結果_最佳化!$Z$1005:$AI$1005)</f>
        <v>-0.11820867467446933</v>
      </c>
      <c r="AZ761" s="124">
        <f>(SUMPRODUCT(AN761:AW761,MMULT(AN761:AW761,幕後結果!$AB$9:$AK$18)))*252</f>
        <v>6.4392875312552222E-2</v>
      </c>
      <c r="BA761" s="124">
        <f t="shared" si="155"/>
        <v>0.25375751281992071</v>
      </c>
      <c r="BB761" s="119">
        <f t="shared" si="156"/>
        <v>-0.63489223583618692</v>
      </c>
      <c r="BC761" s="56"/>
      <c r="BD761" s="56"/>
    </row>
    <row r="762" spans="1:56">
      <c r="A762" s="91">
        <v>761</v>
      </c>
      <c r="B762" s="120">
        <v>0.78841191640557029</v>
      </c>
      <c r="C762" s="120">
        <v>0.29856184579310718</v>
      </c>
      <c r="D762" s="120">
        <v>0.32315722594931429</v>
      </c>
      <c r="E762" s="120">
        <v>0.70366024545810624</v>
      </c>
      <c r="F762" s="120">
        <v>0.29768335619935882</v>
      </c>
      <c r="G762" s="120">
        <v>0.15792981260870298</v>
      </c>
      <c r="H762" s="120">
        <v>0.93381236119713829</v>
      </c>
      <c r="I762" s="120">
        <v>0.28113933777392153</v>
      </c>
      <c r="J762" s="120">
        <v>0.41813003773133728</v>
      </c>
      <c r="K762" s="100">
        <v>0.36952305743199676</v>
      </c>
      <c r="L762" s="101"/>
      <c r="M762" s="102">
        <v>761</v>
      </c>
      <c r="N762" s="123">
        <v>0.80092309817020113</v>
      </c>
      <c r="O762" s="123">
        <v>-0.52854129755816259</v>
      </c>
      <c r="P762" s="123">
        <v>-0.45888820137935393</v>
      </c>
      <c r="Q762" s="123">
        <v>0.53495711958547176</v>
      </c>
      <c r="R762" s="123">
        <v>-0.53107513741565404</v>
      </c>
      <c r="S762" s="123">
        <v>-1.0030025617819771</v>
      </c>
      <c r="T762" s="123">
        <v>1.5048008794333054</v>
      </c>
      <c r="U762" s="120">
        <v>-0.57946022770536865</v>
      </c>
      <c r="V762" s="120">
        <v>-0.2066796189376206</v>
      </c>
      <c r="W762" s="94">
        <v>-0.33311680462752702</v>
      </c>
      <c r="X762" s="56"/>
      <c r="Y762" s="95">
        <v>761</v>
      </c>
      <c r="Z762" s="120">
        <f>(幕後結果!$AB$2+幕後結果!$AB$4*幕後結果_最佳化!$N1763)*12/3</f>
        <v>0.94609606547185143</v>
      </c>
      <c r="AA762" s="120">
        <f>(幕後結果!$AC$2+幕後結果!$AC$4*幕後結果_最佳化!$O1763)*12/3</f>
        <v>1.4033376698186573</v>
      </c>
      <c r="AB762" s="120">
        <f>(幕後結果!$AD$2+幕後結果!$AD$4*幕後結果_最佳化!$P1763)*12/3</f>
        <v>-0.63243906833135644</v>
      </c>
      <c r="AC762" s="120">
        <f>(幕後結果!$AE$2+幕後結果!$AE$4*幕後結果_最佳化!$Q1763)*12/3</f>
        <v>1.1873043944390491</v>
      </c>
      <c r="AD762" s="120">
        <f>(幕後結果!$AF$2+幕後結果!$AF$4*幕後結果_最佳化!$R1763)*12/3</f>
        <v>-0.68557110758215722</v>
      </c>
      <c r="AE762" s="120">
        <f>(幕後結果!$AG$2+幕後結果!$AG$4*幕後結果_最佳化!$S1763)*12/3</f>
        <v>-1.8522293029094328</v>
      </c>
      <c r="AF762" s="120">
        <f>(幕後結果!$AH$2+幕後結果!$AH$4*幕後結果_最佳化!$T1763)*12/3</f>
        <v>1.7075270925371406</v>
      </c>
      <c r="AG762" s="120">
        <f>(幕後結果!$AI$2+幕後結果!$AI$4*幕後結果_最佳化!$U1763)*12/3</f>
        <v>-0.68514855093074623</v>
      </c>
      <c r="AH762" s="120">
        <f>(幕後結果!$AJ$2+幕後結果!$AJ$4*幕後結果_最佳化!$V1763)*12/3</f>
        <v>-2.0605123455236809</v>
      </c>
      <c r="AI762" s="96">
        <f>(幕後結果!$AK$2+幕後結果!$AK$4*幕後結果_最佳化!$W1763)*12/3</f>
        <v>0.37822867185909614</v>
      </c>
      <c r="AJ762" s="56"/>
      <c r="AK762" s="56"/>
      <c r="AL762" s="56"/>
      <c r="AM762" s="104">
        <v>761</v>
      </c>
      <c r="AN762" s="124">
        <f t="shared" si="144"/>
        <v>0.10340160212623517</v>
      </c>
      <c r="AO762" s="124">
        <f t="shared" si="145"/>
        <v>2.3217287481024394E-2</v>
      </c>
      <c r="AP762" s="124">
        <f t="shared" si="146"/>
        <v>0.18325244794907741</v>
      </c>
      <c r="AQ762" s="124">
        <f t="shared" si="147"/>
        <v>0.17992119523550207</v>
      </c>
      <c r="AR762" s="124">
        <f t="shared" si="148"/>
        <v>4.7022361857196833E-2</v>
      </c>
      <c r="AS762" s="124">
        <f t="shared" si="149"/>
        <v>0.10860426550868606</v>
      </c>
      <c r="AT762" s="124">
        <f t="shared" si="150"/>
        <v>1.0336236080000769E-2</v>
      </c>
      <c r="AU762" s="124">
        <f t="shared" si="151"/>
        <v>0.16668404057104647</v>
      </c>
      <c r="AV762" s="124">
        <f t="shared" si="152"/>
        <v>0.11894261718949604</v>
      </c>
      <c r="AW762" s="124">
        <f t="shared" si="153"/>
        <v>5.8617946001734873E-2</v>
      </c>
      <c r="AX762" s="124">
        <f t="shared" si="154"/>
        <v>1.0000000000000002</v>
      </c>
      <c r="AY762" s="124">
        <f>SUMPRODUCT(AN762:AW762,幕後結果_最佳化!$Z$1005:$AI$1005)</f>
        <v>-0.37560369199125943</v>
      </c>
      <c r="AZ762" s="124">
        <f>(SUMPRODUCT(AN762:AW762,MMULT(AN762:AW762,幕後結果!$AB$9:$AK$18)))*252</f>
        <v>7.5028406620064228E-2</v>
      </c>
      <c r="BA762" s="124">
        <f t="shared" si="155"/>
        <v>0.27391313699796188</v>
      </c>
      <c r="BB762" s="119">
        <f t="shared" si="156"/>
        <v>-1.5278700999082544</v>
      </c>
      <c r="BC762" s="56"/>
      <c r="BD762" s="56"/>
    </row>
    <row r="763" spans="1:56">
      <c r="A763" s="91">
        <v>762</v>
      </c>
      <c r="B763" s="120">
        <v>0.8582837743426539</v>
      </c>
      <c r="C763" s="120">
        <v>0.64614868758333177</v>
      </c>
      <c r="D763" s="120">
        <v>0.24825568970682976</v>
      </c>
      <c r="E763" s="120">
        <v>0.97342608971801181</v>
      </c>
      <c r="F763" s="120">
        <v>0.99781389663052922</v>
      </c>
      <c r="G763" s="120">
        <v>0.23510723768776698</v>
      </c>
      <c r="H763" s="120">
        <v>0.30123019250905969</v>
      </c>
      <c r="I763" s="120">
        <v>0.87430475753468162</v>
      </c>
      <c r="J763" s="120">
        <v>0.48071976014799378</v>
      </c>
      <c r="K763" s="100">
        <v>0.79138324066782473</v>
      </c>
      <c r="L763" s="101"/>
      <c r="M763" s="102">
        <v>762</v>
      </c>
      <c r="N763" s="123">
        <v>1.0726404881719194</v>
      </c>
      <c r="O763" s="123">
        <v>0.37494331430250372</v>
      </c>
      <c r="P763" s="123">
        <v>-0.67998907353789695</v>
      </c>
      <c r="Q763" s="123">
        <v>1.9337179099601163</v>
      </c>
      <c r="R763" s="123">
        <v>2.8499793517824297</v>
      </c>
      <c r="S763" s="123">
        <v>-0.72213012998144466</v>
      </c>
      <c r="T763" s="123">
        <v>-0.52086562249448587</v>
      </c>
      <c r="U763" s="120">
        <v>1.1469785530455436</v>
      </c>
      <c r="V763" s="120">
        <v>-4.8347222653686232E-2</v>
      </c>
      <c r="W763" s="94">
        <v>0.81123014248407899</v>
      </c>
      <c r="X763" s="56"/>
      <c r="Y763" s="95">
        <v>762</v>
      </c>
      <c r="Z763" s="120">
        <f>(幕後結果!$AB$2+幕後結果!$AB$4*幕後結果_最佳化!$N1764)*12/3</f>
        <v>1.2834468988694983</v>
      </c>
      <c r="AA763" s="120">
        <f>(幕後結果!$AC$2+幕後結果!$AC$4*幕後結果_最佳化!$O1764)*12/3</f>
        <v>2.5154691079215805</v>
      </c>
      <c r="AB763" s="120">
        <f>(幕後結果!$AD$2+幕後結果!$AD$4*幕後結果_最佳化!$P1764)*12/3</f>
        <v>-0.19526133300123116</v>
      </c>
      <c r="AC763" s="120">
        <f>(幕後結果!$AE$2+幕後結果!$AE$4*幕後結果_最佳化!$Q1764)*12/3</f>
        <v>2.4881845584311231</v>
      </c>
      <c r="AD763" s="120">
        <f>(幕後結果!$AF$2+幕後結果!$AF$4*幕後結果_最佳化!$R1764)*12/3</f>
        <v>1.7736429960626812</v>
      </c>
      <c r="AE763" s="120">
        <f>(幕後結果!$AG$2+幕後結果!$AG$4*幕後結果_最佳化!$S1764)*12/3</f>
        <v>-0.74403106517841655</v>
      </c>
      <c r="AF763" s="120">
        <f>(幕後結果!$AH$2+幕後結果!$AH$4*幕後結果_最佳化!$T1764)*12/3</f>
        <v>1.0020007352673623</v>
      </c>
      <c r="AG763" s="120">
        <f>(幕後結果!$AI$2+幕後結果!$AI$4*幕後結果_最佳化!$U1764)*12/3</f>
        <v>0.63622864679462687</v>
      </c>
      <c r="AH763" s="120">
        <f>(幕後結果!$AJ$2+幕後結果!$AJ$4*幕後結果_最佳化!$V1764)*12/3</f>
        <v>-0.6105237769556553</v>
      </c>
      <c r="AI763" s="96">
        <f>(幕後結果!$AK$2+幕後結果!$AK$4*幕後結果_最佳化!$W1764)*12/3</f>
        <v>1.9683671402660765</v>
      </c>
      <c r="AJ763" s="56"/>
      <c r="AK763" s="56"/>
      <c r="AL763" s="56"/>
      <c r="AM763" s="104">
        <v>762</v>
      </c>
      <c r="AN763" s="124">
        <f t="shared" si="144"/>
        <v>0.14733680323714224</v>
      </c>
      <c r="AO763" s="124">
        <f t="shared" si="145"/>
        <v>0.13398008216585602</v>
      </c>
      <c r="AP763" s="124">
        <f t="shared" si="146"/>
        <v>2.4906833202882912E-2</v>
      </c>
      <c r="AQ763" s="124">
        <f t="shared" si="147"/>
        <v>0.15695768499182566</v>
      </c>
      <c r="AR763" s="124">
        <f t="shared" si="148"/>
        <v>0.14943731512139546</v>
      </c>
      <c r="AS763" s="124">
        <f t="shared" si="149"/>
        <v>4.999085097717746E-2</v>
      </c>
      <c r="AT763" s="124">
        <f t="shared" si="150"/>
        <v>5.2011964006843305E-2</v>
      </c>
      <c r="AU763" s="124">
        <f t="shared" si="151"/>
        <v>9.7659990539185004E-2</v>
      </c>
      <c r="AV763" s="124">
        <f t="shared" si="152"/>
        <v>1.820451849918157E-2</v>
      </c>
      <c r="AW763" s="124">
        <f t="shared" si="153"/>
        <v>0.16951395725851054</v>
      </c>
      <c r="AX763" s="124">
        <f t="shared" si="154"/>
        <v>1.0000000000000002</v>
      </c>
      <c r="AY763" s="124">
        <f>SUMPRODUCT(AN763:AW763,幕後結果_最佳化!$Z$1005:$AI$1005)</f>
        <v>0.17410703560157911</v>
      </c>
      <c r="AZ763" s="124">
        <f>(SUMPRODUCT(AN763:AW763,MMULT(AN763:AW763,幕後結果!$AB$9:$AK$18)))*252</f>
        <v>5.1757209051961406E-2</v>
      </c>
      <c r="BA763" s="124">
        <f t="shared" si="155"/>
        <v>0.22750210779674418</v>
      </c>
      <c r="BB763" s="119">
        <f t="shared" si="156"/>
        <v>0.57672887900802494</v>
      </c>
      <c r="BC763" s="56"/>
      <c r="BD763" s="56"/>
    </row>
    <row r="764" spans="1:56">
      <c r="A764" s="91">
        <v>763</v>
      </c>
      <c r="B764" s="120">
        <v>0.89374856330152253</v>
      </c>
      <c r="C764" s="120">
        <v>0.25901156765948929</v>
      </c>
      <c r="D764" s="120">
        <v>0.68701898941017348</v>
      </c>
      <c r="E764" s="120">
        <v>0.4758660200976077</v>
      </c>
      <c r="F764" s="120">
        <v>0.30197597153467193</v>
      </c>
      <c r="G764" s="120">
        <v>3.8488793428074874E-2</v>
      </c>
      <c r="H764" s="120">
        <v>0.27164914834785248</v>
      </c>
      <c r="I764" s="120">
        <v>0.81196929922865868</v>
      </c>
      <c r="J764" s="120">
        <v>0.31379763300506425</v>
      </c>
      <c r="K764" s="100">
        <v>0.52670623762449242</v>
      </c>
      <c r="L764" s="101"/>
      <c r="M764" s="102">
        <v>763</v>
      </c>
      <c r="N764" s="123">
        <v>1.246712664660246</v>
      </c>
      <c r="O764" s="123">
        <v>-0.64639568323972918</v>
      </c>
      <c r="P764" s="123">
        <v>0.48741816794055859</v>
      </c>
      <c r="Q764" s="123">
        <v>-6.0531861957457238E-2</v>
      </c>
      <c r="R764" s="123">
        <v>-0.51872583496831781</v>
      </c>
      <c r="S764" s="123">
        <v>-1.7684985951129379</v>
      </c>
      <c r="T764" s="123">
        <v>-0.60783291459383393</v>
      </c>
      <c r="U764" s="120">
        <v>0.88517658018998058</v>
      </c>
      <c r="V764" s="120">
        <v>-0.48511430402377326</v>
      </c>
      <c r="W764" s="94">
        <v>6.6992687377147156E-2</v>
      </c>
      <c r="X764" s="56"/>
      <c r="Y764" s="95">
        <v>763</v>
      </c>
      <c r="Z764" s="120">
        <f>(幕後結果!$AB$2+幕後結果!$AB$4*幕後結果_最佳化!$N1765)*12/3</f>
        <v>1.4995662786755084</v>
      </c>
      <c r="AA764" s="120">
        <f>(幕後結果!$AC$2+幕後結果!$AC$4*幕後結果_最佳化!$O1765)*12/3</f>
        <v>1.5754069853328208</v>
      </c>
      <c r="AB764" s="120">
        <f>(幕後結果!$AD$2+幕後結果!$AD$4*幕後結果_最佳化!$P1765)*12/3</f>
        <v>0.79227953517770866</v>
      </c>
      <c r="AC764" s="120">
        <f>(幕後結果!$AE$2+幕後結果!$AE$4*幕後結果_最佳化!$Q1765)*12/3</f>
        <v>0.77499700863097443</v>
      </c>
      <c r="AD764" s="120">
        <f>(幕後結果!$AF$2+幕後結果!$AF$4*幕後結果_最佳化!$R1765)*12/3</f>
        <v>-0.76603916261408111</v>
      </c>
      <c r="AE764" s="120">
        <f>(幕後結果!$AG$2+幕後結果!$AG$4*幕後結果_最佳化!$S1765)*12/3</f>
        <v>-2.2851287588604663</v>
      </c>
      <c r="AF764" s="120">
        <f>(幕後結果!$AH$2+幕後結果!$AH$4*幕後結果_最佳化!$T1765)*12/3</f>
        <v>-0.24338207011253768</v>
      </c>
      <c r="AG764" s="120">
        <f>(幕後結果!$AI$2+幕後結果!$AI$4*幕後結果_最佳化!$U1765)*12/3</f>
        <v>-0.16619724412501427</v>
      </c>
      <c r="AH764" s="120">
        <f>(幕後結果!$AJ$2+幕後結果!$AJ$4*幕後結果_最佳化!$V1765)*12/3</f>
        <v>-2.1069355205599378</v>
      </c>
      <c r="AI764" s="96">
        <f>(幕後結果!$AK$2+幕後結果!$AK$4*幕後結果_最佳化!$W1765)*12/3</f>
        <v>0.78568111058133316</v>
      </c>
      <c r="AJ764" s="56"/>
      <c r="AK764" s="56"/>
      <c r="AL764" s="56"/>
      <c r="AM764" s="104">
        <v>763</v>
      </c>
      <c r="AN764" s="124">
        <f t="shared" si="144"/>
        <v>8.6436497891679342E-2</v>
      </c>
      <c r="AO764" s="124">
        <f t="shared" si="145"/>
        <v>5.5763779261688393E-2</v>
      </c>
      <c r="AP764" s="124">
        <f t="shared" si="146"/>
        <v>6.8894032598569369E-2</v>
      </c>
      <c r="AQ764" s="124">
        <f t="shared" si="147"/>
        <v>8.809559252570838E-2</v>
      </c>
      <c r="AR764" s="124">
        <f t="shared" si="148"/>
        <v>0.18643541791109888</v>
      </c>
      <c r="AS764" s="124">
        <f t="shared" si="149"/>
        <v>0.10168021524267758</v>
      </c>
      <c r="AT764" s="124">
        <f t="shared" si="150"/>
        <v>0.17339927065413865</v>
      </c>
      <c r="AU764" s="124">
        <f t="shared" si="151"/>
        <v>9.1206313594913629E-2</v>
      </c>
      <c r="AV764" s="124">
        <f t="shared" si="152"/>
        <v>0.14069663568342664</v>
      </c>
      <c r="AW764" s="124">
        <f t="shared" si="153"/>
        <v>7.3922446360990433E-3</v>
      </c>
      <c r="AX764" s="124">
        <f t="shared" si="154"/>
        <v>0.99999999999999978</v>
      </c>
      <c r="AY764" s="124">
        <f>SUMPRODUCT(AN764:AW764,幕後結果_最佳化!$Z$1005:$AI$1005)</f>
        <v>-0.31281218724391624</v>
      </c>
      <c r="AZ764" s="124">
        <f>(SUMPRODUCT(AN764:AW764,MMULT(AN764:AW764,幕後結果!$AB$9:$AK$18)))*252</f>
        <v>6.5733033052328804E-2</v>
      </c>
      <c r="BA764" s="124">
        <f t="shared" si="155"/>
        <v>0.25638454136770572</v>
      </c>
      <c r="BB764" s="119">
        <f t="shared" si="156"/>
        <v>-1.3874166724184638</v>
      </c>
      <c r="BC764" s="56"/>
      <c r="BD764" s="56"/>
    </row>
    <row r="765" spans="1:56">
      <c r="A765" s="91">
        <v>764</v>
      </c>
      <c r="B765" s="120">
        <v>0.92739630458957079</v>
      </c>
      <c r="C765" s="120">
        <v>0.45741971889601385</v>
      </c>
      <c r="D765" s="120">
        <v>0.740518076561127</v>
      </c>
      <c r="E765" s="120">
        <v>0.44385595790551235</v>
      </c>
      <c r="F765" s="120">
        <v>0.13011529731300997</v>
      </c>
      <c r="G765" s="120">
        <v>0.43199337375967883</v>
      </c>
      <c r="H765" s="120">
        <v>0.39206965711222441</v>
      </c>
      <c r="I765" s="120">
        <v>0.42034346502117859</v>
      </c>
      <c r="J765" s="120">
        <v>0.79126806533945815</v>
      </c>
      <c r="K765" s="100">
        <v>0.77667100710824388</v>
      </c>
      <c r="L765" s="101"/>
      <c r="M765" s="102">
        <v>764</v>
      </c>
      <c r="N765" s="123">
        <v>1.4566703762895563</v>
      </c>
      <c r="O765" s="123">
        <v>-0.10693639739192366</v>
      </c>
      <c r="P765" s="123">
        <v>0.64494342859100384</v>
      </c>
      <c r="Q765" s="123">
        <v>-0.14120003831113151</v>
      </c>
      <c r="R765" s="123">
        <v>-1.1258462715259785</v>
      </c>
      <c r="S765" s="123">
        <v>-0.17130144092148453</v>
      </c>
      <c r="T765" s="123">
        <v>-0.27392883170576493</v>
      </c>
      <c r="U765" s="120">
        <v>-0.20101489143974538</v>
      </c>
      <c r="V765" s="120">
        <v>0.81082901528317175</v>
      </c>
      <c r="W765" s="94">
        <v>0.76099846216469469</v>
      </c>
      <c r="X765" s="56"/>
      <c r="Y765" s="95">
        <v>764</v>
      </c>
      <c r="Z765" s="120">
        <f>(幕後結果!$AB$2+幕後結果!$AB$4*幕後結果_最佳化!$N1766)*12/3</f>
        <v>1.7602393588782987</v>
      </c>
      <c r="AA765" s="120">
        <f>(幕後結果!$AC$2+幕後結果!$AC$4*幕後結果_最佳化!$O1766)*12/3</f>
        <v>2.2708940252164771</v>
      </c>
      <c r="AB765" s="120">
        <f>(幕後結果!$AD$2+幕後結果!$AD$4*幕後結果_最佳化!$P1766)*12/3</f>
        <v>1.4079473430749767</v>
      </c>
      <c r="AC765" s="120">
        <f>(幕後結果!$AE$2+幕後結果!$AE$4*幕後結果_最佳化!$Q1766)*12/3</f>
        <v>0.75936747202100152</v>
      </c>
      <c r="AD765" s="120">
        <f>(幕後結果!$AF$2+幕後結果!$AF$4*幕後結果_最佳化!$R1766)*12/3</f>
        <v>-1.0681956882233041</v>
      </c>
      <c r="AE765" s="120">
        <f>(幕後結果!$AG$2+幕後結果!$AG$4*幕後結果_最佳化!$S1766)*12/3</f>
        <v>-0.57931473442597881</v>
      </c>
      <c r="AF765" s="120">
        <f>(幕後結果!$AH$2+幕後結果!$AH$4*幕後結果_最佳化!$T1766)*12/3</f>
        <v>0.47997829239788237</v>
      </c>
      <c r="AG765" s="120">
        <f>(幕後結果!$AI$2+幕後結果!$AI$4*幕後結果_最佳化!$U1766)*12/3</f>
        <v>-0.54524210089021352</v>
      </c>
      <c r="AH765" s="120">
        <f>(幕後結果!$AJ$2+幕後結果!$AJ$4*幕後結果_最佳化!$V1766)*12/3</f>
        <v>-0.19972208887824716</v>
      </c>
      <c r="AI765" s="96">
        <f>(幕後結果!$AK$2+幕後結果!$AK$4*幕後結果_最佳化!$W1766)*12/3</f>
        <v>0.8233510188928328</v>
      </c>
      <c r="AJ765" s="56"/>
      <c r="AK765" s="56"/>
      <c r="AL765" s="56"/>
      <c r="AM765" s="104">
        <v>764</v>
      </c>
      <c r="AN765" s="124">
        <f t="shared" si="144"/>
        <v>0.15413975099974658</v>
      </c>
      <c r="AO765" s="124">
        <f t="shared" si="145"/>
        <v>1.880598411548016E-4</v>
      </c>
      <c r="AP765" s="124">
        <f t="shared" si="146"/>
        <v>4.1966056355740959E-2</v>
      </c>
      <c r="AQ765" s="124">
        <f t="shared" si="147"/>
        <v>0.17828797204805852</v>
      </c>
      <c r="AR765" s="124">
        <f t="shared" si="148"/>
        <v>0.16012206503843684</v>
      </c>
      <c r="AS765" s="124">
        <f t="shared" si="149"/>
        <v>8.3911563430623073E-2</v>
      </c>
      <c r="AT765" s="124">
        <f t="shared" si="150"/>
        <v>1.7847618801193472E-2</v>
      </c>
      <c r="AU765" s="124">
        <f t="shared" si="151"/>
        <v>0.11392772430297982</v>
      </c>
      <c r="AV765" s="124">
        <f t="shared" si="152"/>
        <v>0.1145714545120792</v>
      </c>
      <c r="AW765" s="124">
        <f t="shared" si="153"/>
        <v>0.13503773466998653</v>
      </c>
      <c r="AX765" s="124">
        <f t="shared" si="154"/>
        <v>0.99999999999999978</v>
      </c>
      <c r="AY765" s="124">
        <f>SUMPRODUCT(AN765:AW765,幕後結果_最佳化!$Z$1005:$AI$1005)</f>
        <v>-0.25109522206343654</v>
      </c>
      <c r="AZ765" s="124">
        <f>(SUMPRODUCT(AN765:AW765,MMULT(AN765:AW765,幕後結果!$AB$9:$AK$18)))*252</f>
        <v>5.3224190347623247E-2</v>
      </c>
      <c r="BA765" s="124">
        <f t="shared" si="155"/>
        <v>0.23070368516264159</v>
      </c>
      <c r="BB765" s="119">
        <f t="shared" si="156"/>
        <v>-1.27434124797866</v>
      </c>
      <c r="BC765" s="56"/>
      <c r="BD765" s="56"/>
    </row>
    <row r="766" spans="1:56">
      <c r="A766" s="91">
        <v>765</v>
      </c>
      <c r="B766" s="120">
        <v>0.6530399714130537</v>
      </c>
      <c r="C766" s="120">
        <v>6.2343485380659924E-2</v>
      </c>
      <c r="D766" s="120">
        <v>0.45881218066991392</v>
      </c>
      <c r="E766" s="120">
        <v>0.1672093585180916</v>
      </c>
      <c r="F766" s="120">
        <v>0.57434584289714041</v>
      </c>
      <c r="G766" s="120">
        <v>0.45134948065199199</v>
      </c>
      <c r="H766" s="120">
        <v>0.37433030038436543</v>
      </c>
      <c r="I766" s="120">
        <v>0.7658708676806647</v>
      </c>
      <c r="J766" s="120">
        <v>0.49060726810368105</v>
      </c>
      <c r="K766" s="100">
        <v>0.2395837311182758</v>
      </c>
      <c r="L766" s="101"/>
      <c r="M766" s="102">
        <v>765</v>
      </c>
      <c r="N766" s="123">
        <v>0.39354085229414859</v>
      </c>
      <c r="O766" s="123">
        <v>-1.5353944313519874</v>
      </c>
      <c r="P766" s="123">
        <v>-0.10342665073163888</v>
      </c>
      <c r="Q766" s="123">
        <v>-0.96525178081481944</v>
      </c>
      <c r="R766" s="123">
        <v>0.18744937340467993</v>
      </c>
      <c r="S766" s="123">
        <v>-0.12225261104480714</v>
      </c>
      <c r="T766" s="123">
        <v>-0.32040596965272355</v>
      </c>
      <c r="U766" s="120">
        <v>0.72531588193458685</v>
      </c>
      <c r="V766" s="120">
        <v>-2.3546262945094015E-2</v>
      </c>
      <c r="W766" s="94">
        <v>-0.70764222796684051</v>
      </c>
      <c r="X766" s="56"/>
      <c r="Y766" s="95">
        <v>765</v>
      </c>
      <c r="Z766" s="120">
        <f>(幕後結果!$AB$2+幕後結果!$AB$4*幕後結果_最佳化!$N1767)*12/3</f>
        <v>0.44031047641985066</v>
      </c>
      <c r="AA766" s="120">
        <f>(幕後結果!$AC$2+幕後結果!$AC$4*幕後結果_最佳化!$O1767)*12/3</f>
        <v>9.5048067563033634E-2</v>
      </c>
      <c r="AB766" s="120">
        <f>(幕後結果!$AD$2+幕後結果!$AD$4*幕後結果_最佳化!$P1767)*12/3</f>
        <v>-1.1189988970213816</v>
      </c>
      <c r="AC766" s="120">
        <f>(幕後結果!$AE$2+幕後結果!$AE$4*幕後結果_最佳化!$Q1767)*12/3</f>
        <v>-0.24614931554735187</v>
      </c>
      <c r="AD766" s="120">
        <f>(幕後結果!$AF$2+幕後結果!$AF$4*幕後結果_最佳化!$R1767)*12/3</f>
        <v>-0.69830253616179305</v>
      </c>
      <c r="AE766" s="120">
        <f>(幕後結果!$AG$2+幕後結果!$AG$4*幕後結果_最佳化!$S1767)*12/3</f>
        <v>-0.93801278288769829</v>
      </c>
      <c r="AF766" s="120">
        <f>(幕後結果!$AH$2+幕後結果!$AH$4*幕後結果_最佳化!$T1767)*12/3</f>
        <v>-0.31139795698855594</v>
      </c>
      <c r="AG766" s="120">
        <f>(幕後結果!$AI$2+幕後結果!$AI$4*幕後結果_最佳化!$U1767)*12/3</f>
        <v>-0.18915920687164592</v>
      </c>
      <c r="AH766" s="120">
        <f>(幕後結果!$AJ$2+幕後結果!$AJ$4*幕後結果_最佳化!$V1767)*12/3</f>
        <v>-1.2389267480769699</v>
      </c>
      <c r="AI766" s="96">
        <f>(幕後結果!$AK$2+幕後結果!$AK$4*幕後結果_最佳化!$W1767)*12/3</f>
        <v>0.26263097953114373</v>
      </c>
      <c r="AJ766" s="56"/>
      <c r="AK766" s="56"/>
      <c r="AL766" s="56"/>
      <c r="AM766" s="104">
        <v>765</v>
      </c>
      <c r="AN766" s="124">
        <f t="shared" si="144"/>
        <v>0.11741862225799322</v>
      </c>
      <c r="AO766" s="124">
        <f t="shared" si="145"/>
        <v>0.15397629581847552</v>
      </c>
      <c r="AP766" s="124">
        <f t="shared" si="146"/>
        <v>0.16146915539983347</v>
      </c>
      <c r="AQ766" s="124">
        <f t="shared" si="147"/>
        <v>0.15501081471775305</v>
      </c>
      <c r="AR766" s="124">
        <f t="shared" si="148"/>
        <v>3.785616141751131E-2</v>
      </c>
      <c r="AS766" s="124">
        <f t="shared" si="149"/>
        <v>1.2139115485309116E-2</v>
      </c>
      <c r="AT766" s="124">
        <f t="shared" si="150"/>
        <v>0.1731527242570548</v>
      </c>
      <c r="AU766" s="124">
        <f t="shared" si="151"/>
        <v>5.7305627645601612E-2</v>
      </c>
      <c r="AV766" s="124">
        <f t="shared" si="152"/>
        <v>2.691981702326679E-3</v>
      </c>
      <c r="AW766" s="124">
        <f t="shared" si="153"/>
        <v>0.12897950129814098</v>
      </c>
      <c r="AX766" s="124">
        <f t="shared" si="154"/>
        <v>0.99999999999999989</v>
      </c>
      <c r="AY766" s="124">
        <f>SUMPRODUCT(AN766:AW766,幕後結果_最佳化!$Z$1005:$AI$1005)</f>
        <v>0.23821828592247912</v>
      </c>
      <c r="AZ766" s="124">
        <f>(SUMPRODUCT(AN766:AW766,MMULT(AN766:AW766,幕後結果!$AB$9:$AK$18)))*252</f>
        <v>8.387298890915991E-2</v>
      </c>
      <c r="BA766" s="124">
        <f t="shared" si="155"/>
        <v>0.28960833708503614</v>
      </c>
      <c r="BB766" s="119">
        <f t="shared" si="156"/>
        <v>0.6744221795836246</v>
      </c>
      <c r="BC766" s="56"/>
      <c r="BD766" s="56"/>
    </row>
    <row r="767" spans="1:56">
      <c r="A767" s="91">
        <v>766</v>
      </c>
      <c r="B767" s="120">
        <v>0.88876535768857767</v>
      </c>
      <c r="C767" s="120">
        <v>0.10031338948632329</v>
      </c>
      <c r="D767" s="120">
        <v>0.92472001926267011</v>
      </c>
      <c r="E767" s="120">
        <v>0.21620476458105942</v>
      </c>
      <c r="F767" s="120">
        <v>0.12317034096293056</v>
      </c>
      <c r="G767" s="120">
        <v>0.8748817380527325</v>
      </c>
      <c r="H767" s="120">
        <v>0.62313515326305069</v>
      </c>
      <c r="I767" s="120">
        <v>0.69797384765015957</v>
      </c>
      <c r="J767" s="120">
        <v>0.63580565546012147</v>
      </c>
      <c r="K767" s="100">
        <v>0.52958623542197314</v>
      </c>
      <c r="L767" s="101"/>
      <c r="M767" s="102">
        <v>766</v>
      </c>
      <c r="N767" s="123">
        <v>1.2199883675677621</v>
      </c>
      <c r="O767" s="123">
        <v>-1.2797678927210085</v>
      </c>
      <c r="P767" s="123">
        <v>1.4375563923136985</v>
      </c>
      <c r="Q767" s="123">
        <v>-0.78507511488742976</v>
      </c>
      <c r="R767" s="123">
        <v>-1.1592834097235212</v>
      </c>
      <c r="S767" s="123">
        <v>1.1497750744947839</v>
      </c>
      <c r="T767" s="123">
        <v>0.31372528697466412</v>
      </c>
      <c r="U767" s="120">
        <v>0.51858194164029336</v>
      </c>
      <c r="V767" s="120">
        <v>0.34726973036084624</v>
      </c>
      <c r="W767" s="94">
        <v>7.4229806443028637E-2</v>
      </c>
      <c r="X767" s="56"/>
      <c r="Y767" s="95">
        <v>766</v>
      </c>
      <c r="Z767" s="120">
        <f>(幕後結果!$AB$2+幕後結果!$AB$4*幕後結果_最佳化!$N1768)*12/3</f>
        <v>1.4663867170138178</v>
      </c>
      <c r="AA767" s="120">
        <f>(幕後結果!$AC$2+幕後結果!$AC$4*幕後結果_最佳化!$O1768)*12/3</f>
        <v>0.9036859458378762</v>
      </c>
      <c r="AB767" s="120">
        <f>(幕後結果!$AD$2+幕後結果!$AD$4*幕後結果_最佳化!$P1768)*12/3</f>
        <v>1.4951888121820713</v>
      </c>
      <c r="AC767" s="120">
        <f>(幕後結果!$AE$2+幕後結果!$AE$4*幕後結果_最佳化!$Q1768)*12/3</f>
        <v>0.11146866038317649</v>
      </c>
      <c r="AD767" s="120">
        <f>(幕後結果!$AF$2+幕後結果!$AF$4*幕後結果_最佳化!$R1768)*12/3</f>
        <v>-1.3752092179212958</v>
      </c>
      <c r="AE767" s="120">
        <f>(幕後結果!$AG$2+幕後結果!$AG$4*幕後結果_最佳化!$S1768)*12/3</f>
        <v>0.68500157965792541</v>
      </c>
      <c r="AF767" s="120">
        <f>(幕後結果!$AH$2+幕後結果!$AH$4*幕後結果_最佳化!$T1768)*12/3</f>
        <v>0.83870041963994479</v>
      </c>
      <c r="AG767" s="120">
        <f>(幕後結果!$AI$2+幕後結果!$AI$4*幕後結果_最佳化!$U1768)*12/3</f>
        <v>-0.3239915870710387</v>
      </c>
      <c r="AH767" s="120">
        <f>(幕後結果!$AJ$2+幕後結果!$AJ$4*幕後結果_最佳化!$V1768)*12/3</f>
        <v>2.1375690686407989E-2</v>
      </c>
      <c r="AI767" s="96">
        <f>(幕後結果!$AK$2+幕後結果!$AK$4*幕後結果_最佳化!$W1768)*12/3</f>
        <v>0.58822425243326082</v>
      </c>
      <c r="AJ767" s="56"/>
      <c r="AK767" s="56"/>
      <c r="AL767" s="56"/>
      <c r="AM767" s="104">
        <v>766</v>
      </c>
      <c r="AN767" s="124">
        <f t="shared" si="144"/>
        <v>0.11520395064948695</v>
      </c>
      <c r="AO767" s="124">
        <f t="shared" si="145"/>
        <v>7.2867124128354652E-2</v>
      </c>
      <c r="AP767" s="124">
        <f t="shared" si="146"/>
        <v>0.17297442662694729</v>
      </c>
      <c r="AQ767" s="124">
        <f t="shared" si="147"/>
        <v>0.18436264504457806</v>
      </c>
      <c r="AR767" s="124">
        <f t="shared" si="148"/>
        <v>5.0176385934437871E-2</v>
      </c>
      <c r="AS767" s="124">
        <f t="shared" si="149"/>
        <v>0.16271525017865823</v>
      </c>
      <c r="AT767" s="124">
        <f t="shared" si="150"/>
        <v>1.2188678795936957E-2</v>
      </c>
      <c r="AU767" s="124">
        <f t="shared" si="151"/>
        <v>6.35337808533665E-2</v>
      </c>
      <c r="AV767" s="124">
        <f t="shared" si="152"/>
        <v>9.9328054393970647E-2</v>
      </c>
      <c r="AW767" s="124">
        <f t="shared" si="153"/>
        <v>6.6649703394262766E-2</v>
      </c>
      <c r="AX767" s="124">
        <f t="shared" si="154"/>
        <v>1</v>
      </c>
      <c r="AY767" s="124">
        <f>SUMPRODUCT(AN767:AW767,幕後結果_最佳化!$Z$1005:$AI$1005)</f>
        <v>-0.28043704629897898</v>
      </c>
      <c r="AZ767" s="124">
        <f>(SUMPRODUCT(AN767:AW767,MMULT(AN767:AW767,幕後結果!$AB$9:$AK$18)))*252</f>
        <v>8.6196631126295095E-2</v>
      </c>
      <c r="BA767" s="124">
        <f t="shared" si="155"/>
        <v>0.29359262784732026</v>
      </c>
      <c r="BB767" s="119">
        <f t="shared" si="156"/>
        <v>-1.1013118710430527</v>
      </c>
      <c r="BC767" s="56"/>
      <c r="BD767" s="56"/>
    </row>
    <row r="768" spans="1:56">
      <c r="A768" s="91">
        <v>767</v>
      </c>
      <c r="B768" s="120">
        <v>0.9336340568070729</v>
      </c>
      <c r="C768" s="120">
        <v>0.29645617815504166</v>
      </c>
      <c r="D768" s="120">
        <v>0.82224008512649349</v>
      </c>
      <c r="E768" s="120">
        <v>0.39541060770787317</v>
      </c>
      <c r="F768" s="120">
        <v>0.12006167489580677</v>
      </c>
      <c r="G768" s="120">
        <v>0.99966368037932418</v>
      </c>
      <c r="H768" s="120">
        <v>6.1995710174100438E-2</v>
      </c>
      <c r="I768" s="120">
        <v>0.71474411369739133</v>
      </c>
      <c r="J768" s="120">
        <v>0.12556436932560389</v>
      </c>
      <c r="K768" s="100">
        <v>0.5641479219954566</v>
      </c>
      <c r="L768" s="101"/>
      <c r="M768" s="102">
        <v>767</v>
      </c>
      <c r="N768" s="123">
        <v>1.5034156771857472</v>
      </c>
      <c r="O768" s="123">
        <v>-0.53462042594804249</v>
      </c>
      <c r="P768" s="123">
        <v>0.92393563233900078</v>
      </c>
      <c r="Q768" s="123">
        <v>-0.26524437110208055</v>
      </c>
      <c r="R768" s="123">
        <v>-1.1746785358218648</v>
      </c>
      <c r="S768" s="123">
        <v>3.4004951703222837</v>
      </c>
      <c r="T768" s="123">
        <v>-1.5382339599323787</v>
      </c>
      <c r="U768" s="120">
        <v>0.56729794556083879</v>
      </c>
      <c r="V768" s="120">
        <v>-1.1476120848844626</v>
      </c>
      <c r="W768" s="94">
        <v>0.16149422935851745</v>
      </c>
      <c r="X768" s="56"/>
      <c r="Y768" s="95">
        <v>767</v>
      </c>
      <c r="Z768" s="120">
        <f>(幕後結果!$AB$2+幕後結果!$AB$4*幕後結果_最佳化!$N1769)*12/3</f>
        <v>1.8182760057585516</v>
      </c>
      <c r="AA768" s="120">
        <f>(幕後結果!$AC$2+幕後結果!$AC$4*幕後結果_最佳化!$O1769)*12/3</f>
        <v>1.8600131793767813</v>
      </c>
      <c r="AB768" s="120">
        <f>(幕後結果!$AD$2+幕後結果!$AD$4*幕後結果_最佳化!$P1769)*12/3</f>
        <v>1.5735969598198947</v>
      </c>
      <c r="AC768" s="120">
        <f>(幕後結果!$AE$2+幕後結果!$AE$4*幕後結果_最佳化!$Q1769)*12/3</f>
        <v>0.65998166641677591</v>
      </c>
      <c r="AD768" s="120">
        <f>(幕後結果!$AF$2+幕後結果!$AF$4*幕後結果_最佳化!$R1769)*12/3</f>
        <v>-1.1675357516300853</v>
      </c>
      <c r="AE768" s="120">
        <f>(幕後結果!$AG$2+幕後結果!$AG$4*幕後結果_最佳化!$S1769)*12/3</f>
        <v>3.0977687846543467</v>
      </c>
      <c r="AF768" s="120">
        <f>(幕後結果!$AH$2+幕後結果!$AH$4*幕後結果_最佳化!$T1769)*12/3</f>
        <v>7.3078999208941342E-2</v>
      </c>
      <c r="AG768" s="120">
        <f>(幕後結果!$AI$2+幕後結果!$AI$4*幕後結果_最佳化!$U1769)*12/3</f>
        <v>-2.5908135817814537E-2</v>
      </c>
      <c r="AH768" s="120">
        <f>(幕後結果!$AJ$2+幕後結果!$AJ$4*幕後結果_最佳化!$V1769)*12/3</f>
        <v>-1.6204566222464305</v>
      </c>
      <c r="AI768" s="96">
        <f>(幕後結果!$AK$2+幕後結果!$AK$4*幕後結果_最佳化!$W1769)*12/3</f>
        <v>0.50017681492090271</v>
      </c>
      <c r="AJ768" s="56"/>
      <c r="AK768" s="56"/>
      <c r="AL768" s="56"/>
      <c r="AM768" s="104">
        <v>767</v>
      </c>
      <c r="AN768" s="124">
        <f t="shared" si="144"/>
        <v>0.17563696093304448</v>
      </c>
      <c r="AO768" s="124">
        <f t="shared" si="145"/>
        <v>5.7504958594620063E-2</v>
      </c>
      <c r="AP768" s="124">
        <f t="shared" si="146"/>
        <v>3.1373403636393668E-2</v>
      </c>
      <c r="AQ768" s="124">
        <f t="shared" si="147"/>
        <v>0.17044393684590023</v>
      </c>
      <c r="AR768" s="124">
        <f t="shared" si="148"/>
        <v>0.18181384245556331</v>
      </c>
      <c r="AS768" s="124">
        <f t="shared" si="149"/>
        <v>8.6697178637334782E-2</v>
      </c>
      <c r="AT768" s="124">
        <f t="shared" si="150"/>
        <v>8.3785887314757196E-2</v>
      </c>
      <c r="AU768" s="124">
        <f t="shared" si="151"/>
        <v>9.5457721965323192E-2</v>
      </c>
      <c r="AV768" s="124">
        <f t="shared" si="152"/>
        <v>6.2110605728786152E-3</v>
      </c>
      <c r="AW768" s="124">
        <f t="shared" si="153"/>
        <v>0.11107504904418461</v>
      </c>
      <c r="AX768" s="124">
        <f t="shared" si="154"/>
        <v>1.0000000000000002</v>
      </c>
      <c r="AY768" s="124">
        <f>SUMPRODUCT(AN768:AW768,幕後結果_最佳化!$Z$1005:$AI$1005)</f>
        <v>1.4623306650152067E-2</v>
      </c>
      <c r="AZ768" s="124">
        <f>(SUMPRODUCT(AN768:AW768,MMULT(AN768:AW768,幕後結果!$AB$9:$AK$18)))*252</f>
        <v>5.2990507256149233E-2</v>
      </c>
      <c r="BA768" s="124">
        <f t="shared" si="155"/>
        <v>0.23019667081899606</v>
      </c>
      <c r="BB768" s="119">
        <f t="shared" si="156"/>
        <v>-0.12283710815297556</v>
      </c>
      <c r="BC768" s="56"/>
      <c r="BD768" s="56"/>
    </row>
    <row r="769" spans="1:56">
      <c r="A769" s="91">
        <v>768</v>
      </c>
      <c r="B769" s="120">
        <v>0.6662649792758164</v>
      </c>
      <c r="C769" s="120">
        <v>0.96916250540177229</v>
      </c>
      <c r="D769" s="120">
        <v>0.99635350064569095</v>
      </c>
      <c r="E769" s="120">
        <v>0.70691244748478299</v>
      </c>
      <c r="F769" s="120">
        <v>0.79516699703962268</v>
      </c>
      <c r="G769" s="120">
        <v>0.62038062328916022</v>
      </c>
      <c r="H769" s="120">
        <v>0.56490942753697881</v>
      </c>
      <c r="I769" s="120">
        <v>0.2758216933344495</v>
      </c>
      <c r="J769" s="120">
        <v>0.13976145209555257</v>
      </c>
      <c r="K769" s="100">
        <v>0.43721777460111522</v>
      </c>
      <c r="L769" s="101"/>
      <c r="M769" s="102">
        <v>768</v>
      </c>
      <c r="N769" s="123">
        <v>0.42962281034916461</v>
      </c>
      <c r="O769" s="123">
        <v>1.8686251141956418</v>
      </c>
      <c r="P769" s="123">
        <v>2.6831604699895766</v>
      </c>
      <c r="Q769" s="123">
        <v>0.54438712312645843</v>
      </c>
      <c r="R769" s="123">
        <v>0.82448153053946605</v>
      </c>
      <c r="S769" s="123">
        <v>0.30648059364550978</v>
      </c>
      <c r="T769" s="123">
        <v>0.16342839819947</v>
      </c>
      <c r="U769" s="120">
        <v>-0.59529935548521462</v>
      </c>
      <c r="V769" s="120">
        <v>-1.0813917178699353</v>
      </c>
      <c r="W769" s="94">
        <v>-0.15802696688070464</v>
      </c>
      <c r="X769" s="56"/>
      <c r="Y769" s="95">
        <v>768</v>
      </c>
      <c r="Z769" s="120">
        <f>(幕後結果!$AB$2+幕後結果!$AB$4*幕後結果_最佳化!$N1770)*12/3</f>
        <v>0.48510804576350436</v>
      </c>
      <c r="AA769" s="120">
        <f>(幕後結果!$AC$2+幕後結果!$AC$4*幕後結果_最佳化!$O1770)*12/3</f>
        <v>3.6342964315938637</v>
      </c>
      <c r="AB769" s="120">
        <f>(幕後結果!$AD$2+幕後結果!$AD$4*幕後結果_最佳化!$P1770)*12/3</f>
        <v>3.2429159777653864</v>
      </c>
      <c r="AC769" s="120">
        <f>(幕後結果!$AE$2+幕後結果!$AE$4*幕後結果_最佳化!$Q1770)*12/3</f>
        <v>0.9719352134377055</v>
      </c>
      <c r="AD769" s="120">
        <f>(幕後結果!$AF$2+幕後結果!$AF$4*幕後結果_最佳化!$R1770)*12/3</f>
        <v>0.3679658307041081</v>
      </c>
      <c r="AE769" s="120">
        <f>(幕後結果!$AG$2+幕後結果!$AG$4*幕後結果_最佳化!$S1770)*12/3</f>
        <v>0.47979396776071925</v>
      </c>
      <c r="AF769" s="120">
        <f>(幕後結果!$AH$2+幕後結果!$AH$4*幕後結果_最佳化!$T1770)*12/3</f>
        <v>1.5962500208665993</v>
      </c>
      <c r="AG769" s="120">
        <f>(幕後結果!$AI$2+幕後結果!$AI$4*幕後結果_最佳化!$U1770)*12/3</f>
        <v>-0.24841857118877056</v>
      </c>
      <c r="AH769" s="120">
        <f>(幕後結果!$AJ$2+幕後結果!$AJ$4*幕後結果_最佳化!$V1770)*12/3</f>
        <v>-2.0392691505028608</v>
      </c>
      <c r="AI769" s="96">
        <f>(幕後結果!$AK$2+幕後結果!$AK$4*幕後結果_最佳化!$W1770)*12/3</f>
        <v>1.1362208334835111</v>
      </c>
      <c r="AJ769" s="56"/>
      <c r="AK769" s="56"/>
      <c r="AL769" s="56"/>
      <c r="AM769" s="104">
        <v>768</v>
      </c>
      <c r="AN769" s="124">
        <f t="shared" si="144"/>
        <v>6.6572114730824597E-2</v>
      </c>
      <c r="AO769" s="124">
        <f t="shared" si="145"/>
        <v>0.10944024941169198</v>
      </c>
      <c r="AP769" s="124">
        <f t="shared" si="146"/>
        <v>0.1192620593438951</v>
      </c>
      <c r="AQ769" s="124">
        <f t="shared" si="147"/>
        <v>7.1056184274696912E-2</v>
      </c>
      <c r="AR769" s="124">
        <f t="shared" si="148"/>
        <v>0.13486100310197605</v>
      </c>
      <c r="AS769" s="124">
        <f t="shared" si="149"/>
        <v>8.930751374361845E-2</v>
      </c>
      <c r="AT769" s="124">
        <f t="shared" si="150"/>
        <v>0.13530640232626923</v>
      </c>
      <c r="AU769" s="124">
        <f t="shared" si="151"/>
        <v>8.6456214106008025E-2</v>
      </c>
      <c r="AV769" s="124">
        <f t="shared" si="152"/>
        <v>8.2928990961149085E-2</v>
      </c>
      <c r="AW769" s="124">
        <f t="shared" si="153"/>
        <v>0.10480926799987067</v>
      </c>
      <c r="AX769" s="124">
        <f t="shared" si="154"/>
        <v>1</v>
      </c>
      <c r="AY769" s="124">
        <f>SUMPRODUCT(AN769:AW769,幕後結果_最佳化!$Z$1005:$AI$1005)</f>
        <v>-0.10650385132620674</v>
      </c>
      <c r="AZ769" s="124">
        <f>(SUMPRODUCT(AN769:AW769,MMULT(AN769:AW769,幕後結果!$AB$9:$AK$18)))*252</f>
        <v>6.4987298040709615E-2</v>
      </c>
      <c r="BA769" s="124">
        <f t="shared" si="155"/>
        <v>0.25492606387089889</v>
      </c>
      <c r="BB769" s="119">
        <f t="shared" si="156"/>
        <v>-0.58606738384298229</v>
      </c>
      <c r="BC769" s="56"/>
      <c r="BD769" s="56"/>
    </row>
    <row r="770" spans="1:56">
      <c r="A770" s="91">
        <v>769</v>
      </c>
      <c r="B770" s="120">
        <v>0.11222163438801713</v>
      </c>
      <c r="C770" s="120">
        <v>0.25474672395084652</v>
      </c>
      <c r="D770" s="120">
        <v>0.32999691425763689</v>
      </c>
      <c r="E770" s="120">
        <v>0.33803546812091367</v>
      </c>
      <c r="F770" s="120">
        <v>0.21429826984343414</v>
      </c>
      <c r="G770" s="120">
        <v>0.24101169903965869</v>
      </c>
      <c r="H770" s="120">
        <v>0.50164743717814875</v>
      </c>
      <c r="I770" s="120">
        <v>0.58255554582393554</v>
      </c>
      <c r="J770" s="120">
        <v>0.32977169947149387</v>
      </c>
      <c r="K770" s="100">
        <v>0.19593072954540425</v>
      </c>
      <c r="L770" s="101"/>
      <c r="M770" s="102">
        <v>769</v>
      </c>
      <c r="N770" s="123">
        <v>-1.2147976725275553</v>
      </c>
      <c r="O770" s="123">
        <v>-0.65962664993580733</v>
      </c>
      <c r="P770" s="123">
        <v>-0.4399216863389101</v>
      </c>
      <c r="Q770" s="123">
        <v>-0.41783065485373666</v>
      </c>
      <c r="R770" s="123">
        <v>-0.79159555479358312</v>
      </c>
      <c r="S770" s="123">
        <v>-0.70305191310546045</v>
      </c>
      <c r="T770" s="123">
        <v>4.129524348172665E-3</v>
      </c>
      <c r="U770" s="120">
        <v>0.20843554051202093</v>
      </c>
      <c r="V770" s="120">
        <v>-0.44054365860352512</v>
      </c>
      <c r="W770" s="94">
        <v>-0.85624647794516928</v>
      </c>
      <c r="X770" s="56"/>
      <c r="Y770" s="95">
        <v>769</v>
      </c>
      <c r="Z770" s="120">
        <f>(幕後結果!$AB$2+幕後結果!$AB$4*幕後結果_最佳化!$N1771)*12/3</f>
        <v>-1.5565228574006769</v>
      </c>
      <c r="AA770" s="120">
        <f>(幕後結果!$AC$2+幕後結果!$AC$4*幕後結果_最佳化!$O1771)*12/3</f>
        <v>-6.0431252705018146E-2</v>
      </c>
      <c r="AB770" s="120">
        <f>(幕後結果!$AD$2+幕後結果!$AD$4*幕後結果_最佳化!$P1771)*12/3</f>
        <v>-2.8535223947885022</v>
      </c>
      <c r="AC770" s="120">
        <f>(幕後結果!$AE$2+幕後結果!$AE$4*幕後結果_最佳化!$Q1771)*12/3</f>
        <v>-0.24962796182514035</v>
      </c>
      <c r="AD770" s="120">
        <f>(幕後結果!$AF$2+幕後結果!$AF$4*幕後結果_最佳化!$R1771)*12/3</f>
        <v>-1.2462241907914915</v>
      </c>
      <c r="AE770" s="120">
        <f>(幕後結果!$AG$2+幕後結果!$AG$4*幕後結果_最佳化!$S1771)*12/3</f>
        <v>-2.3458284591264063</v>
      </c>
      <c r="AF770" s="120">
        <f>(幕後結果!$AH$2+幕後結果!$AH$4*幕後結果_最佳化!$T1771)*12/3</f>
        <v>-0.4134505749060034</v>
      </c>
      <c r="AG770" s="120">
        <f>(幕後結果!$AI$2+幕後結果!$AI$4*幕後結果_最佳化!$U1771)*12/3</f>
        <v>-0.43283695087359148</v>
      </c>
      <c r="AH770" s="120">
        <f>(幕後結果!$AJ$2+幕後結果!$AJ$4*幕後結果_最佳化!$V1771)*12/3</f>
        <v>-3.2281242031665496</v>
      </c>
      <c r="AI770" s="96">
        <f>(幕後結果!$AK$2+幕後結果!$AK$4*幕後結果_最佳化!$W1771)*12/3</f>
        <v>-4.8189281507114989E-2</v>
      </c>
      <c r="AJ770" s="56"/>
      <c r="AK770" s="56"/>
      <c r="AL770" s="56"/>
      <c r="AM770" s="104">
        <v>769</v>
      </c>
      <c r="AN770" s="124">
        <f t="shared" si="144"/>
        <v>0.10203408065202815</v>
      </c>
      <c r="AO770" s="124">
        <f t="shared" si="145"/>
        <v>0.17495637192627231</v>
      </c>
      <c r="AP770" s="124">
        <f t="shared" si="146"/>
        <v>5.3076885781116183E-2</v>
      </c>
      <c r="AQ770" s="124">
        <f t="shared" si="147"/>
        <v>0.19704048373631433</v>
      </c>
      <c r="AR770" s="124">
        <f t="shared" si="148"/>
        <v>3.8036134010001402E-2</v>
      </c>
      <c r="AS770" s="124">
        <f t="shared" si="149"/>
        <v>0.14033523964382921</v>
      </c>
      <c r="AT770" s="124">
        <f t="shared" si="150"/>
        <v>2.5180336719380376E-2</v>
      </c>
      <c r="AU770" s="124">
        <f t="shared" si="151"/>
        <v>0.14077424918432155</v>
      </c>
      <c r="AV770" s="124">
        <f t="shared" si="152"/>
        <v>5.1074121562985674E-3</v>
      </c>
      <c r="AW770" s="124">
        <f t="shared" si="153"/>
        <v>0.12345880619043774</v>
      </c>
      <c r="AX770" s="124">
        <f t="shared" si="154"/>
        <v>0.99999999999999989</v>
      </c>
      <c r="AY770" s="124">
        <f>SUMPRODUCT(AN770:AW770,幕後結果_最佳化!$Z$1005:$AI$1005)</f>
        <v>0.16866423371268899</v>
      </c>
      <c r="AZ770" s="124">
        <f>(SUMPRODUCT(AN770:AW770,MMULT(AN770:AW770,幕後結果!$AB$9:$AK$18)))*252</f>
        <v>5.9396569262579427E-2</v>
      </c>
      <c r="BA770" s="124">
        <f t="shared" si="155"/>
        <v>0.24371411379437882</v>
      </c>
      <c r="BB770" s="119">
        <f t="shared" si="156"/>
        <v>0.51603180363528744</v>
      </c>
      <c r="BC770" s="56"/>
      <c r="BD770" s="56"/>
    </row>
    <row r="771" spans="1:56">
      <c r="A771" s="91">
        <v>770</v>
      </c>
      <c r="B771" s="120">
        <v>0.32128323129683101</v>
      </c>
      <c r="C771" s="120">
        <v>6.8326934424426833E-2</v>
      </c>
      <c r="D771" s="120">
        <v>0.33451161141939112</v>
      </c>
      <c r="E771" s="120">
        <v>0.32548830429693232</v>
      </c>
      <c r="F771" s="120">
        <v>0.54155213581063633</v>
      </c>
      <c r="G771" s="120">
        <v>0.76857068068434642</v>
      </c>
      <c r="H771" s="120">
        <v>0.26550051332740487</v>
      </c>
      <c r="I771" s="120">
        <v>0.8061231178034749</v>
      </c>
      <c r="J771" s="120">
        <v>0.62145368672823476</v>
      </c>
      <c r="K771" s="100">
        <v>0.69795028957939587</v>
      </c>
      <c r="L771" s="101"/>
      <c r="M771" s="102">
        <v>770</v>
      </c>
      <c r="N771" s="123">
        <v>-0.46411345463130732</v>
      </c>
      <c r="O771" s="123">
        <v>-1.4883680076058161</v>
      </c>
      <c r="P771" s="123">
        <v>-0.42748896235740136</v>
      </c>
      <c r="Q771" s="123">
        <v>-0.45240588439965262</v>
      </c>
      <c r="R771" s="123">
        <v>0.10434479784478147</v>
      </c>
      <c r="S771" s="123">
        <v>0.73414784104817477</v>
      </c>
      <c r="T771" s="123">
        <v>-0.62647866473009173</v>
      </c>
      <c r="U771" s="120">
        <v>0.8636980877423247</v>
      </c>
      <c r="V771" s="120">
        <v>0.3093009261241168</v>
      </c>
      <c r="W771" s="94">
        <v>0.51851439265089416</v>
      </c>
      <c r="X771" s="56"/>
      <c r="Y771" s="95">
        <v>770</v>
      </c>
      <c r="Z771" s="120">
        <f>(幕後結果!$AB$2+幕後結果!$AB$4*幕後結果_最佳化!$N1772)*12/3</f>
        <v>-0.62451056873502142</v>
      </c>
      <c r="AA771" s="120">
        <f>(幕後結果!$AC$2+幕後結果!$AC$4*幕後結果_最佳化!$O1772)*12/3</f>
        <v>-0.42159352281142493</v>
      </c>
      <c r="AB771" s="120">
        <f>(幕後結果!$AD$2+幕後結果!$AD$4*幕後結果_最佳化!$P1772)*12/3</f>
        <v>-2.3689307811604419</v>
      </c>
      <c r="AC771" s="120">
        <f>(幕後結果!$AE$2+幕後結果!$AE$4*幕後結果_最佳化!$Q1772)*12/3</f>
        <v>-4.8160604360089065E-2</v>
      </c>
      <c r="AD771" s="120">
        <f>(幕後結果!$AF$2+幕後結果!$AF$4*幕後結果_最佳化!$R1772)*12/3</f>
        <v>-0.72853996486843497</v>
      </c>
      <c r="AE771" s="120">
        <f>(幕後結果!$AG$2+幕後結果!$AG$4*幕後結果_最佳化!$S1772)*12/3</f>
        <v>-0.49359817062802519</v>
      </c>
      <c r="AF771" s="120">
        <f>(幕後結果!$AH$2+幕後結果!$AH$4*幕後結果_最佳化!$T1772)*12/3</f>
        <v>-0.51589903226510736</v>
      </c>
      <c r="AG771" s="120">
        <f>(幕後結果!$AI$2+幕後結果!$AI$4*幕後結果_最佳化!$U1772)*12/3</f>
        <v>-2.2065840338687581E-2</v>
      </c>
      <c r="AH771" s="120">
        <f>(幕後結果!$AJ$2+幕後結果!$AJ$4*幕後結果_最佳化!$V1772)*12/3</f>
        <v>-1.0141033956020207</v>
      </c>
      <c r="AI771" s="96">
        <f>(幕後結果!$AK$2+幕後結果!$AK$4*幕後結果_最佳化!$W1772)*12/3</f>
        <v>0.75764265589009738</v>
      </c>
      <c r="AJ771" s="56"/>
      <c r="AK771" s="56"/>
      <c r="AL771" s="56"/>
      <c r="AM771" s="104">
        <v>770</v>
      </c>
      <c r="AN771" s="124">
        <f t="shared" si="144"/>
        <v>3.4971654193996157E-2</v>
      </c>
      <c r="AO771" s="124">
        <f t="shared" si="145"/>
        <v>6.9304035543539602E-2</v>
      </c>
      <c r="AP771" s="124">
        <f t="shared" si="146"/>
        <v>0.10550194090157324</v>
      </c>
      <c r="AQ771" s="124">
        <f t="shared" si="147"/>
        <v>6.8675060181981065E-2</v>
      </c>
      <c r="AR771" s="124">
        <f t="shared" si="148"/>
        <v>6.2248233183867047E-2</v>
      </c>
      <c r="AS771" s="124">
        <f t="shared" si="149"/>
        <v>0.10295814880086969</v>
      </c>
      <c r="AT771" s="124">
        <f t="shared" si="150"/>
        <v>0.12724110452008688</v>
      </c>
      <c r="AU771" s="124">
        <f t="shared" si="151"/>
        <v>0.16965263238574665</v>
      </c>
      <c r="AV771" s="124">
        <f t="shared" si="152"/>
        <v>0.13986223376676887</v>
      </c>
      <c r="AW771" s="124">
        <f t="shared" si="153"/>
        <v>0.11958495652157101</v>
      </c>
      <c r="AX771" s="124">
        <f t="shared" si="154"/>
        <v>1.0000000000000002</v>
      </c>
      <c r="AY771" s="124">
        <f>SUMPRODUCT(AN771:AW771,幕後結果_最佳化!$Z$1005:$AI$1005)</f>
        <v>-0.23707195193718905</v>
      </c>
      <c r="AZ771" s="124">
        <f>(SUMPRODUCT(AN771:AW771,MMULT(AN771:AW771,幕後結果!$AB$9:$AK$18)))*252</f>
        <v>5.9343690001916749E-2</v>
      </c>
      <c r="BA771" s="124">
        <f t="shared" si="155"/>
        <v>0.24360560338776435</v>
      </c>
      <c r="BB771" s="119">
        <f t="shared" si="156"/>
        <v>-1.1492837112270271</v>
      </c>
      <c r="BC771" s="56"/>
      <c r="BD771" s="56"/>
    </row>
    <row r="772" spans="1:56">
      <c r="A772" s="91">
        <v>771</v>
      </c>
      <c r="B772" s="120">
        <v>2.9636561698765052E-2</v>
      </c>
      <c r="C772" s="120">
        <v>4.8989659365919591E-2</v>
      </c>
      <c r="D772" s="120">
        <v>0.6177688067171716</v>
      </c>
      <c r="E772" s="120">
        <v>0.87708626171513782</v>
      </c>
      <c r="F772" s="120">
        <v>0.97988312751372919</v>
      </c>
      <c r="G772" s="120">
        <v>0.41696929521519399</v>
      </c>
      <c r="H772" s="120">
        <v>0.25561041142987784</v>
      </c>
      <c r="I772" s="120">
        <v>0.73589703547313823</v>
      </c>
      <c r="J772" s="120">
        <v>0.5423710627372762</v>
      </c>
      <c r="K772" s="100">
        <v>0.14386839310983879</v>
      </c>
      <c r="L772" s="101"/>
      <c r="M772" s="102">
        <v>771</v>
      </c>
      <c r="N772" s="123">
        <v>-1.8861620305800251</v>
      </c>
      <c r="O772" s="123">
        <v>-1.6547298032514122</v>
      </c>
      <c r="P772" s="123">
        <v>0.29962608276794528</v>
      </c>
      <c r="Q772" s="123">
        <v>1.1605437880041738</v>
      </c>
      <c r="R772" s="123">
        <v>2.051341055387311</v>
      </c>
      <c r="S772" s="123">
        <v>-0.20965289792994474</v>
      </c>
      <c r="T772" s="123">
        <v>-0.65693793811065437</v>
      </c>
      <c r="U772" s="120">
        <v>0.6307470512870138</v>
      </c>
      <c r="V772" s="120">
        <v>0.1064089724321728</v>
      </c>
      <c r="W772" s="94">
        <v>-1.0630995991713945</v>
      </c>
      <c r="X772" s="56"/>
      <c r="Y772" s="95">
        <v>771</v>
      </c>
      <c r="Z772" s="120">
        <f>(幕後結果!$AB$2+幕後結果!$AB$4*幕後結果_最佳化!$N1773)*12/3</f>
        <v>-2.390055542596293</v>
      </c>
      <c r="AA772" s="120">
        <f>(幕後結果!$AC$2+幕後結果!$AC$4*幕後結果_最佳化!$O1773)*12/3</f>
        <v>-1.5305545404624337</v>
      </c>
      <c r="AB772" s="120">
        <f>(幕後結果!$AD$2+幕後結果!$AD$4*幕後結果_最佳化!$P1773)*12/3</f>
        <v>-3.2198328817968616</v>
      </c>
      <c r="AC772" s="120">
        <f>(幕後結果!$AE$2+幕後結果!$AE$4*幕後結果_最佳化!$Q1773)*12/3</f>
        <v>0.90820909445643727</v>
      </c>
      <c r="AD772" s="120">
        <f>(幕後結果!$AF$2+幕後結果!$AF$4*幕後結果_最佳化!$R1773)*12/3</f>
        <v>0.60425230413943831</v>
      </c>
      <c r="AE772" s="120">
        <f>(幕後結果!$AG$2+幕後結果!$AG$4*幕後結果_最佳化!$S1773)*12/3</f>
        <v>-1.6321369756667321</v>
      </c>
      <c r="AF772" s="120">
        <f>(幕後結果!$AH$2+幕後結果!$AH$4*幕後結果_最佳化!$T1773)*12/3</f>
        <v>-0.47848604162535752</v>
      </c>
      <c r="AG772" s="120">
        <f>(幕後結果!$AI$2+幕後結果!$AI$4*幕後結果_最佳化!$U1773)*12/3</f>
        <v>0.23534810127248662</v>
      </c>
      <c r="AH772" s="120">
        <f>(幕後結果!$AJ$2+幕後結果!$AJ$4*幕後結果_最佳化!$V1773)*12/3</f>
        <v>-1.1498120758510506</v>
      </c>
      <c r="AI772" s="96">
        <f>(幕後結果!$AK$2+幕後結果!$AK$4*幕後結果_最佳化!$W1773)*12/3</f>
        <v>0.43073229134396013</v>
      </c>
      <c r="AJ772" s="56"/>
      <c r="AK772" s="56"/>
      <c r="AL772" s="56"/>
      <c r="AM772" s="104">
        <v>771</v>
      </c>
      <c r="AN772" s="124">
        <f t="shared" ref="AN772:AN835" si="157">B1773/SUM($B1773:$K1773)</f>
        <v>0.15311783971074774</v>
      </c>
      <c r="AO772" s="124">
        <f t="shared" ref="AO772:AO835" si="158">C1773/SUM($B1773:$K1773)</f>
        <v>0.16691518546190237</v>
      </c>
      <c r="AP772" s="124">
        <f t="shared" ref="AP772:AP835" si="159">D1773/SUM($B1773:$K1773)</f>
        <v>4.7690900868447912E-2</v>
      </c>
      <c r="AQ772" s="124">
        <f t="shared" ref="AQ772:AQ835" si="160">E1773/SUM($B1773:$K1773)</f>
        <v>5.4240652613086596E-2</v>
      </c>
      <c r="AR772" s="124">
        <f t="shared" ref="AR772:AR835" si="161">F1773/SUM($B1773:$K1773)</f>
        <v>0.11180143408182046</v>
      </c>
      <c r="AS772" s="124">
        <f t="shared" ref="AS772:AS835" si="162">G1773/SUM($B1773:$K1773)</f>
        <v>1.6591783551856285E-2</v>
      </c>
      <c r="AT772" s="124">
        <f t="shared" ref="AT772:AT835" si="163">H1773/SUM($B1773:$K1773)</f>
        <v>0.12486852248132128</v>
      </c>
      <c r="AU772" s="124">
        <f t="shared" ref="AU772:AU835" si="164">I1773/SUM($B1773:$K1773)</f>
        <v>0.17789386756217199</v>
      </c>
      <c r="AV772" s="124">
        <f t="shared" ref="AV772:AV835" si="165">J1773/SUM($B1773:$K1773)</f>
        <v>4.7151614561182685E-2</v>
      </c>
      <c r="AW772" s="124">
        <f t="shared" ref="AW772:AW835" si="166">K1773/SUM($B1773:$K1773)</f>
        <v>9.9728199107462709E-2</v>
      </c>
      <c r="AX772" s="124">
        <f t="shared" ref="AX772:AX835" si="167">SUM(AN772:AW772)</f>
        <v>0.99999999999999989</v>
      </c>
      <c r="AY772" s="124">
        <f>SUMPRODUCT(AN772:AW772,幕後結果_最佳化!$Z$1005:$AI$1005)</f>
        <v>0.11684867308354493</v>
      </c>
      <c r="AZ772" s="124">
        <f>(SUMPRODUCT(AN772:AW772,MMULT(AN772:AW772,幕後結果!$AB$9:$AK$18)))*252</f>
        <v>5.7846673279216998E-2</v>
      </c>
      <c r="BA772" s="124">
        <f t="shared" ref="BA772:BA835" si="168">AZ772^0.5</f>
        <v>0.24051335364011911</v>
      </c>
      <c r="BB772" s="119">
        <f t="shared" ref="BB772:BB835" si="169">(AY772-$BC$2)/$BA772</f>
        <v>0.30746181849925297</v>
      </c>
      <c r="BC772" s="56"/>
      <c r="BD772" s="56"/>
    </row>
    <row r="773" spans="1:56">
      <c r="A773" s="91">
        <v>772</v>
      </c>
      <c r="B773" s="120">
        <v>0.61033433391868819</v>
      </c>
      <c r="C773" s="120">
        <v>0.89022824796602307</v>
      </c>
      <c r="D773" s="120">
        <v>4.8426034774319726E-2</v>
      </c>
      <c r="E773" s="120">
        <v>0.10531713504415774</v>
      </c>
      <c r="F773" s="120">
        <v>0.34894416843458687</v>
      </c>
      <c r="G773" s="120">
        <v>0.52619327324594822</v>
      </c>
      <c r="H773" s="120">
        <v>0.56832395349600562</v>
      </c>
      <c r="I773" s="120">
        <v>0.17933662262232386</v>
      </c>
      <c r="J773" s="120">
        <v>0.87096412332455553</v>
      </c>
      <c r="K773" s="100">
        <v>0.59558928506971176</v>
      </c>
      <c r="L773" s="101"/>
      <c r="M773" s="102">
        <v>772</v>
      </c>
      <c r="N773" s="123">
        <v>0.28019052949432949</v>
      </c>
      <c r="O773" s="123">
        <v>1.2277428801249683</v>
      </c>
      <c r="P773" s="123">
        <v>-1.6603101764604831</v>
      </c>
      <c r="Q773" s="123">
        <v>-1.2518232667629594</v>
      </c>
      <c r="R773" s="123">
        <v>-0.38817256172892384</v>
      </c>
      <c r="S773" s="123">
        <v>6.5704043018398425E-2</v>
      </c>
      <c r="T773" s="123">
        <v>0.1721086748226997</v>
      </c>
      <c r="U773" s="120">
        <v>-0.91789613512136614</v>
      </c>
      <c r="V773" s="120">
        <v>1.1309604140090792</v>
      </c>
      <c r="W773" s="94">
        <v>0.24194674343327377</v>
      </c>
      <c r="X773" s="56"/>
      <c r="Y773" s="95">
        <v>772</v>
      </c>
      <c r="Z773" s="120">
        <f>(幕後結果!$AB$2+幕後結果!$AB$4*幕後結果_最佳化!$N1774)*12/3</f>
        <v>0.29958033816050167</v>
      </c>
      <c r="AA773" s="120">
        <f>(幕後結果!$AC$2+幕後結果!$AC$4*幕後結果_最佳化!$O1774)*12/3</f>
        <v>2.8739529896179561</v>
      </c>
      <c r="AB773" s="120">
        <f>(幕後結果!$AD$2+幕後結果!$AD$4*幕後結果_最佳化!$P1774)*12/3</f>
        <v>-1.7276465380780286</v>
      </c>
      <c r="AC773" s="120">
        <f>(幕後結果!$AE$2+幕後結果!$AE$4*幕後結果_最佳化!$Q1774)*12/3</f>
        <v>-0.50262870357526113</v>
      </c>
      <c r="AD773" s="120">
        <f>(幕後結果!$AF$2+幕後結果!$AF$4*幕後結果_最佳化!$R1774)*12/3</f>
        <v>-0.79159385504582458</v>
      </c>
      <c r="AE773" s="120">
        <f>(幕後結果!$AG$2+幕後結果!$AG$4*幕後結果_最佳化!$S1774)*12/3</f>
        <v>-0.75041855171489169</v>
      </c>
      <c r="AF773" s="120">
        <f>(幕後結果!$AH$2+幕後結果!$AH$4*幕後結果_最佳化!$T1774)*12/3</f>
        <v>0.39657407239703385</v>
      </c>
      <c r="AG773" s="120">
        <f>(幕後結果!$AI$2+幕後結果!$AI$4*幕後結果_最佳化!$U1774)*12/3</f>
        <v>-0.79213907974190778</v>
      </c>
      <c r="AH773" s="120">
        <f>(幕後結果!$AJ$2+幕後結果!$AJ$4*幕後結果_最佳化!$V1774)*12/3</f>
        <v>-1.1156876677675243</v>
      </c>
      <c r="AI773" s="96">
        <f>(幕後結果!$AK$2+幕後結果!$AK$4*幕後結果_最佳化!$W1774)*12/3</f>
        <v>0.42783710999992292</v>
      </c>
      <c r="AJ773" s="56"/>
      <c r="AK773" s="56"/>
      <c r="AL773" s="56"/>
      <c r="AM773" s="104">
        <v>772</v>
      </c>
      <c r="AN773" s="124">
        <f t="shared" si="157"/>
        <v>0.1644708602354277</v>
      </c>
      <c r="AO773" s="124">
        <f t="shared" si="158"/>
        <v>2.6886433165733657E-2</v>
      </c>
      <c r="AP773" s="124">
        <f t="shared" si="159"/>
        <v>7.9285231042680607E-2</v>
      </c>
      <c r="AQ773" s="124">
        <f t="shared" si="160"/>
        <v>0.18771727165467064</v>
      </c>
      <c r="AR773" s="124">
        <f t="shared" si="161"/>
        <v>4.2502598290751384E-2</v>
      </c>
      <c r="AS773" s="124">
        <f t="shared" si="162"/>
        <v>0.15954128360201691</v>
      </c>
      <c r="AT773" s="124">
        <f t="shared" si="163"/>
        <v>2.6398603772445937E-2</v>
      </c>
      <c r="AU773" s="124">
        <f t="shared" si="164"/>
        <v>1.6362771238801277E-3</v>
      </c>
      <c r="AV773" s="124">
        <f t="shared" si="165"/>
        <v>0.15246469385891573</v>
      </c>
      <c r="AW773" s="124">
        <f t="shared" si="166"/>
        <v>0.15909674725347728</v>
      </c>
      <c r="AX773" s="124">
        <f t="shared" si="167"/>
        <v>1</v>
      </c>
      <c r="AY773" s="124">
        <f>SUMPRODUCT(AN773:AW773,幕後結果_最佳化!$Z$1005:$AI$1005)</f>
        <v>-0.26602160303603029</v>
      </c>
      <c r="AZ773" s="124">
        <f>(SUMPRODUCT(AN773:AW773,MMULT(AN773:AW773,幕後結果!$AB$9:$AK$18)))*252</f>
        <v>7.7661367583884547E-2</v>
      </c>
      <c r="BA773" s="124">
        <f t="shared" si="168"/>
        <v>0.27867789216922922</v>
      </c>
      <c r="BB773" s="119">
        <f t="shared" si="169"/>
        <v>-1.1085256911891501</v>
      </c>
      <c r="BC773" s="56"/>
      <c r="BD773" s="56"/>
    </row>
    <row r="774" spans="1:56">
      <c r="A774" s="91">
        <v>773</v>
      </c>
      <c r="B774" s="120">
        <v>0.15528184835893133</v>
      </c>
      <c r="C774" s="120">
        <v>0.36696914128247826</v>
      </c>
      <c r="D774" s="120">
        <v>0.78886070509579431</v>
      </c>
      <c r="E774" s="120">
        <v>0.86060231745033655</v>
      </c>
      <c r="F774" s="120">
        <v>0.52999213262804412</v>
      </c>
      <c r="G774" s="120">
        <v>0.69871063082728946</v>
      </c>
      <c r="H774" s="120">
        <v>0.30839991320041094</v>
      </c>
      <c r="I774" s="120">
        <v>0.55636790072012232</v>
      </c>
      <c r="J774" s="120">
        <v>0.14117438675392968</v>
      </c>
      <c r="K774" s="100">
        <v>0.24783740762288908</v>
      </c>
      <c r="L774" s="101"/>
      <c r="M774" s="102">
        <v>773</v>
      </c>
      <c r="N774" s="123">
        <v>-1.0140399356473759</v>
      </c>
      <c r="O774" s="123">
        <v>-0.3398914408235329</v>
      </c>
      <c r="P774" s="123">
        <v>0.80247440220023492</v>
      </c>
      <c r="Q774" s="123">
        <v>1.0830294192216947</v>
      </c>
      <c r="R774" s="123">
        <v>7.5250085594377875E-2</v>
      </c>
      <c r="S774" s="123">
        <v>0.52069574593311962</v>
      </c>
      <c r="T774" s="123">
        <v>-0.50039094727636557</v>
      </c>
      <c r="U774" s="120">
        <v>0.14176681310917125</v>
      </c>
      <c r="V774" s="120">
        <v>-1.0750579738728292</v>
      </c>
      <c r="W774" s="94">
        <v>-0.68131085646504652</v>
      </c>
      <c r="X774" s="56"/>
      <c r="Y774" s="95">
        <v>773</v>
      </c>
      <c r="Z774" s="120">
        <f>(幕後結果!$AB$2+幕後結果!$AB$4*幕後結果_最佳化!$N1775)*12/3</f>
        <v>-1.307272009499018</v>
      </c>
      <c r="AA774" s="120">
        <f>(幕後結果!$AC$2+幕後結果!$AC$4*幕後結果_最佳化!$O1775)*12/3</f>
        <v>0.40207484551422912</v>
      </c>
      <c r="AB774" s="120">
        <f>(幕後結果!$AD$2+幕後結果!$AD$4*幕後結果_最佳化!$P1775)*12/3</f>
        <v>-1.2039123638919795</v>
      </c>
      <c r="AC774" s="120">
        <f>(幕後結果!$AE$2+幕後結果!$AE$4*幕後結果_最佳化!$Q1775)*12/3</f>
        <v>1.0788461323200225</v>
      </c>
      <c r="AD774" s="120">
        <f>(幕後結果!$AF$2+幕後結果!$AF$4*幕後結果_最佳化!$R1775)*12/3</f>
        <v>-0.37509915781422465</v>
      </c>
      <c r="AE774" s="120">
        <f>(幕後結果!$AG$2+幕後結果!$AG$4*幕後結果_最佳化!$S1775)*12/3</f>
        <v>-0.68095192600531185</v>
      </c>
      <c r="AF774" s="120">
        <f>(幕後結果!$AH$2+幕後結果!$AH$4*幕後結果_最佳化!$T1775)*12/3</f>
        <v>0.15276333239227896</v>
      </c>
      <c r="AG774" s="120">
        <f>(幕後結果!$AI$2+幕後結果!$AI$4*幕後結果_最佳化!$U1775)*12/3</f>
        <v>-8.333590026833243E-2</v>
      </c>
      <c r="AH774" s="120">
        <f>(幕後結果!$AJ$2+幕後結果!$AJ$4*幕後結果_最佳化!$V1775)*12/3</f>
        <v>-2.9435343838405372</v>
      </c>
      <c r="AI774" s="96">
        <f>(幕後結果!$AK$2+幕後結果!$AK$4*幕後結果_最佳化!$W1775)*12/3</f>
        <v>0.36242874939939423</v>
      </c>
      <c r="AJ774" s="56"/>
      <c r="AK774" s="56"/>
      <c r="AL774" s="56"/>
      <c r="AM774" s="104">
        <v>773</v>
      </c>
      <c r="AN774" s="124">
        <f t="shared" si="157"/>
        <v>5.4653800692933074E-2</v>
      </c>
      <c r="AO774" s="124">
        <f t="shared" si="158"/>
        <v>5.3819736741843481E-3</v>
      </c>
      <c r="AP774" s="124">
        <f t="shared" si="159"/>
        <v>7.2463564019171697E-4</v>
      </c>
      <c r="AQ774" s="124">
        <f t="shared" si="160"/>
        <v>0.11318810636024179</v>
      </c>
      <c r="AR774" s="124">
        <f t="shared" si="161"/>
        <v>0.18112539520362642</v>
      </c>
      <c r="AS774" s="124">
        <f t="shared" si="162"/>
        <v>0.15131975639565476</v>
      </c>
      <c r="AT774" s="124">
        <f t="shared" si="163"/>
        <v>6.3464798141811954E-2</v>
      </c>
      <c r="AU774" s="124">
        <f t="shared" si="164"/>
        <v>0.17658293536164296</v>
      </c>
      <c r="AV774" s="124">
        <f t="shared" si="165"/>
        <v>0.16229540907817949</v>
      </c>
      <c r="AW774" s="124">
        <f t="shared" si="166"/>
        <v>9.1263189451533375E-2</v>
      </c>
      <c r="AX774" s="124">
        <f t="shared" si="167"/>
        <v>0.99999999999999989</v>
      </c>
      <c r="AY774" s="124">
        <f>SUMPRODUCT(AN774:AW774,幕後結果_最佳化!$Z$1005:$AI$1005)</f>
        <v>-0.40389905415836708</v>
      </c>
      <c r="AZ774" s="124">
        <f>(SUMPRODUCT(AN774:AW774,MMULT(AN774:AW774,幕後結果!$AB$9:$AK$18)))*252</f>
        <v>5.0043749224769243E-2</v>
      </c>
      <c r="BA774" s="124">
        <f t="shared" si="168"/>
        <v>0.22370460260077182</v>
      </c>
      <c r="BB774" s="119">
        <f t="shared" si="169"/>
        <v>-1.9972725145746533</v>
      </c>
      <c r="BC774" s="56"/>
      <c r="BD774" s="56"/>
    </row>
    <row r="775" spans="1:56">
      <c r="A775" s="91">
        <v>774</v>
      </c>
      <c r="B775" s="120">
        <v>0.40566389812544612</v>
      </c>
      <c r="C775" s="120">
        <v>0.4669214947828817</v>
      </c>
      <c r="D775" s="120">
        <v>1.9080724932247994E-2</v>
      </c>
      <c r="E775" s="120">
        <v>5.1124141882137542E-2</v>
      </c>
      <c r="F775" s="120">
        <v>0.93750228128675239</v>
      </c>
      <c r="G775" s="120">
        <v>0.62793977791555844</v>
      </c>
      <c r="H775" s="120">
        <v>0.52155660554091265</v>
      </c>
      <c r="I775" s="120">
        <v>0.46115981212260126</v>
      </c>
      <c r="J775" s="120">
        <v>0.52053961043637353</v>
      </c>
      <c r="K775" s="100">
        <v>0.34619361949584793</v>
      </c>
      <c r="L775" s="101"/>
      <c r="M775" s="102">
        <v>774</v>
      </c>
      <c r="N775" s="123">
        <v>-0.23871343760429106</v>
      </c>
      <c r="O775" s="123">
        <v>-8.3010752877134469E-2</v>
      </c>
      <c r="P775" s="123">
        <v>-2.073116380959811</v>
      </c>
      <c r="Q775" s="123">
        <v>-1.6340503264368105</v>
      </c>
      <c r="R775" s="123">
        <v>1.5341390940843909</v>
      </c>
      <c r="S775" s="123">
        <v>0.326401709672899</v>
      </c>
      <c r="T775" s="123">
        <v>5.4060718040608066E-2</v>
      </c>
      <c r="U775" s="120">
        <v>-9.7512227652004443E-2</v>
      </c>
      <c r="V775" s="120">
        <v>5.1507934878869788E-2</v>
      </c>
      <c r="W775" s="94">
        <v>-0.39561748118633905</v>
      </c>
      <c r="X775" s="56"/>
      <c r="Y775" s="95">
        <v>774</v>
      </c>
      <c r="Z775" s="120">
        <f>(幕後結果!$AB$2+幕後結果!$AB$4*幕後結果_最佳化!$N1776)*12/3</f>
        <v>-0.34466508813686447</v>
      </c>
      <c r="AA775" s="120">
        <f>(幕後結果!$AC$2+幕後結果!$AC$4*幕後結果_最佳化!$O1776)*12/3</f>
        <v>1.1783183794514012</v>
      </c>
      <c r="AB775" s="120">
        <f>(幕後結果!$AD$2+幕後結果!$AD$4*幕後結果_最佳化!$P1776)*12/3</f>
        <v>-3.264511307215971</v>
      </c>
      <c r="AC775" s="120">
        <f>(幕後結果!$AE$2+幕後結果!$AE$4*幕後結果_最佳化!$Q1776)*12/3</f>
        <v>-0.97021436690459872</v>
      </c>
      <c r="AD775" s="120">
        <f>(幕後結果!$AF$2+幕後結果!$AF$4*幕後結果_最佳化!$R1776)*12/3</f>
        <v>0.10127231701772471</v>
      </c>
      <c r="AE775" s="120">
        <f>(幕後結果!$AG$2+幕後結果!$AG$4*幕後結果_最佳化!$S1776)*12/3</f>
        <v>-0.50692083862083781</v>
      </c>
      <c r="AF775" s="120">
        <f>(幕後結果!$AH$2+幕後結果!$AH$4*幕後結果_最佳化!$T1776)*12/3</f>
        <v>-1.8105284573496361E-2</v>
      </c>
      <c r="AG775" s="120">
        <f>(幕後結果!$AI$2+幕後結果!$AI$4*幕後結果_最佳化!$U1776)*12/3</f>
        <v>-0.34101249395246275</v>
      </c>
      <c r="AH775" s="120">
        <f>(幕後結果!$AJ$2+幕後結果!$AJ$4*幕後結果_最佳化!$V1776)*12/3</f>
        <v>-1.8980633819634247</v>
      </c>
      <c r="AI775" s="96">
        <f>(幕後結果!$AK$2+幕後結果!$AK$4*幕後結果_最佳化!$W1776)*12/3</f>
        <v>0.42018936042843813</v>
      </c>
      <c r="AJ775" s="56"/>
      <c r="AK775" s="56"/>
      <c r="AL775" s="56"/>
      <c r="AM775" s="104">
        <v>774</v>
      </c>
      <c r="AN775" s="124">
        <f t="shared" si="157"/>
        <v>5.4370223925400453E-2</v>
      </c>
      <c r="AO775" s="124">
        <f t="shared" si="158"/>
        <v>0.10711899003521599</v>
      </c>
      <c r="AP775" s="124">
        <f t="shared" si="159"/>
        <v>0.19989666222213617</v>
      </c>
      <c r="AQ775" s="124">
        <f t="shared" si="160"/>
        <v>0.20219558173488836</v>
      </c>
      <c r="AR775" s="124">
        <f t="shared" si="161"/>
        <v>0.15117856736138177</v>
      </c>
      <c r="AS775" s="124">
        <f t="shared" si="162"/>
        <v>4.3237230729213504E-2</v>
      </c>
      <c r="AT775" s="124">
        <f t="shared" si="163"/>
        <v>6.0751350278199091E-2</v>
      </c>
      <c r="AU775" s="124">
        <f t="shared" si="164"/>
        <v>6.6429614941277207E-2</v>
      </c>
      <c r="AV775" s="124">
        <f t="shared" si="165"/>
        <v>5.8003971316774837E-2</v>
      </c>
      <c r="AW775" s="124">
        <f t="shared" si="166"/>
        <v>5.6817807455512591E-2</v>
      </c>
      <c r="AX775" s="124">
        <f t="shared" si="167"/>
        <v>1</v>
      </c>
      <c r="AY775" s="124">
        <f>SUMPRODUCT(AN775:AW775,幕後結果_最佳化!$Z$1005:$AI$1005)</f>
        <v>-0.10147001931930102</v>
      </c>
      <c r="AZ775" s="124">
        <f>(SUMPRODUCT(AN775:AW775,MMULT(AN775:AW775,幕後結果!$AB$9:$AK$18)))*252</f>
        <v>7.6715086491257731E-2</v>
      </c>
      <c r="BA775" s="124">
        <f t="shared" si="168"/>
        <v>0.276974884224649</v>
      </c>
      <c r="BB775" s="119">
        <f t="shared" si="169"/>
        <v>-0.52123866654351692</v>
      </c>
      <c r="BC775" s="56"/>
      <c r="BD775" s="56"/>
    </row>
    <row r="776" spans="1:56">
      <c r="A776" s="91">
        <v>775</v>
      </c>
      <c r="B776" s="120">
        <v>0.49452602364792364</v>
      </c>
      <c r="C776" s="120">
        <v>0.67946060461474689</v>
      </c>
      <c r="D776" s="120">
        <v>0.62150976242919431</v>
      </c>
      <c r="E776" s="120">
        <v>0.89143821639954735</v>
      </c>
      <c r="F776" s="120">
        <v>0.11694653501041308</v>
      </c>
      <c r="G776" s="120">
        <v>0.42907352690409861</v>
      </c>
      <c r="H776" s="120">
        <v>0.88212399698628485</v>
      </c>
      <c r="I776" s="120">
        <v>0.75018205182902054</v>
      </c>
      <c r="J776" s="120">
        <v>0.11233730100477124</v>
      </c>
      <c r="K776" s="100">
        <v>0.62903835700833977</v>
      </c>
      <c r="L776" s="101"/>
      <c r="M776" s="102">
        <v>775</v>
      </c>
      <c r="N776" s="123">
        <v>-1.3721654480827107E-2</v>
      </c>
      <c r="O776" s="123">
        <v>0.46619100014210341</v>
      </c>
      <c r="P776" s="123">
        <v>0.30944837735047137</v>
      </c>
      <c r="Q776" s="123">
        <v>1.2342129390286625</v>
      </c>
      <c r="R776" s="123">
        <v>-1.1903901822657896</v>
      </c>
      <c r="S776" s="123">
        <v>-0.17873338501976424</v>
      </c>
      <c r="T776" s="123">
        <v>1.1856716208559341</v>
      </c>
      <c r="U776" s="120">
        <v>0.67506275348530598</v>
      </c>
      <c r="V776" s="120">
        <v>-1.2141915093974547</v>
      </c>
      <c r="W776" s="94">
        <v>0.3293074865348567</v>
      </c>
      <c r="X776" s="56"/>
      <c r="Y776" s="95">
        <v>775</v>
      </c>
      <c r="Z776" s="120">
        <f>(幕後結果!$AB$2+幕後結果!$AB$4*幕後結果_最佳化!$N1777)*12/3</f>
        <v>-6.5326450503685504E-2</v>
      </c>
      <c r="AA776" s="120">
        <f>(幕後結果!$AC$2+幕後結果!$AC$4*幕後結果_最佳化!$O1777)*12/3</f>
        <v>1.893774552327816</v>
      </c>
      <c r="AB776" s="120">
        <f>(幕後結果!$AD$2+幕後結果!$AD$4*幕後結果_最佳化!$P1777)*12/3</f>
        <v>-0.30105695902065965</v>
      </c>
      <c r="AC776" s="120">
        <f>(幕後結果!$AE$2+幕後結果!$AE$4*幕後結果_最佳化!$Q1777)*12/3</f>
        <v>1.5210062832739863</v>
      </c>
      <c r="AD776" s="120">
        <f>(幕後結果!$AF$2+幕後結果!$AF$4*幕後結果_最佳化!$R1777)*12/3</f>
        <v>-0.92031876743515328</v>
      </c>
      <c r="AE776" s="120">
        <f>(幕後結果!$AG$2+幕後結果!$AG$4*幕後結果_最佳化!$S1777)*12/3</f>
        <v>-1.2483823589234948</v>
      </c>
      <c r="AF776" s="120">
        <f>(幕後結果!$AH$2+幕後結果!$AH$4*幕後結果_最佳化!$T1777)*12/3</f>
        <v>1.7725565764882196</v>
      </c>
      <c r="AG776" s="120">
        <f>(幕後結果!$AI$2+幕後結果!$AI$4*幕後結果_最佳化!$U1777)*12/3</f>
        <v>-7.6680562691329002E-2</v>
      </c>
      <c r="AH776" s="120">
        <f>(幕後結果!$AJ$2+幕後結果!$AJ$4*幕後結果_最佳化!$V1777)*12/3</f>
        <v>-3.4601273791136946</v>
      </c>
      <c r="AI776" s="96">
        <f>(幕後結果!$AK$2+幕後結果!$AK$4*幕後結果_最佳化!$W1777)*12/3</f>
        <v>1.0222514163382184</v>
      </c>
      <c r="AJ776" s="56"/>
      <c r="AK776" s="56"/>
      <c r="AL776" s="56"/>
      <c r="AM776" s="104">
        <v>775</v>
      </c>
      <c r="AN776" s="124">
        <f t="shared" si="157"/>
        <v>0.21085593956923018</v>
      </c>
      <c r="AO776" s="124">
        <f t="shared" si="158"/>
        <v>5.104018737259175E-2</v>
      </c>
      <c r="AP776" s="124">
        <f t="shared" si="159"/>
        <v>0.14500495099926505</v>
      </c>
      <c r="AQ776" s="124">
        <f t="shared" si="160"/>
        <v>5.0215640481916797E-2</v>
      </c>
      <c r="AR776" s="124">
        <f t="shared" si="161"/>
        <v>0.13648935868135875</v>
      </c>
      <c r="AS776" s="124">
        <f t="shared" si="162"/>
        <v>0.11767348033065854</v>
      </c>
      <c r="AT776" s="124">
        <f t="shared" si="163"/>
        <v>4.3485144052950925E-2</v>
      </c>
      <c r="AU776" s="124">
        <f t="shared" si="164"/>
        <v>3.1318745335635736E-2</v>
      </c>
      <c r="AV776" s="124">
        <f t="shared" si="165"/>
        <v>0.1273554245819358</v>
      </c>
      <c r="AW776" s="124">
        <f t="shared" si="166"/>
        <v>8.6561128594456527E-2</v>
      </c>
      <c r="AX776" s="124">
        <f t="shared" si="167"/>
        <v>1</v>
      </c>
      <c r="AY776" s="124">
        <f>SUMPRODUCT(AN776:AW776,幕後結果_最佳化!$Z$1005:$AI$1005)</f>
        <v>-0.36672098850366353</v>
      </c>
      <c r="AZ776" s="124">
        <f>(SUMPRODUCT(AN776:AW776,MMULT(AN776:AW776,幕後結果!$AB$9:$AK$18)))*252</f>
        <v>9.1234304482520123E-2</v>
      </c>
      <c r="BA776" s="124">
        <f t="shared" si="168"/>
        <v>0.30205016881723495</v>
      </c>
      <c r="BB776" s="119">
        <f t="shared" si="169"/>
        <v>-1.3561356052461526</v>
      </c>
      <c r="BC776" s="56"/>
      <c r="BD776" s="56"/>
    </row>
    <row r="777" spans="1:56">
      <c r="A777" s="91">
        <v>776</v>
      </c>
      <c r="B777" s="120">
        <v>0.92147102679506232</v>
      </c>
      <c r="C777" s="120">
        <v>0.12072200454365856</v>
      </c>
      <c r="D777" s="120">
        <v>0.34460920914946302</v>
      </c>
      <c r="E777" s="120">
        <v>0.94844998882431364</v>
      </c>
      <c r="F777" s="120">
        <v>0.84467605798606438</v>
      </c>
      <c r="G777" s="120">
        <v>0.42406583382225471</v>
      </c>
      <c r="H777" s="120">
        <v>0.73221699397640938</v>
      </c>
      <c r="I777" s="120">
        <v>0.13965585350049925</v>
      </c>
      <c r="J777" s="120">
        <v>0.80897119771262416</v>
      </c>
      <c r="K777" s="100">
        <v>0.30950985989452828</v>
      </c>
      <c r="L777" s="101"/>
      <c r="M777" s="102">
        <v>776</v>
      </c>
      <c r="N777" s="123">
        <v>1.4150359820265204</v>
      </c>
      <c r="O777" s="123">
        <v>-1.1713851238596527</v>
      </c>
      <c r="P777" s="123">
        <v>-0.39991595778151628</v>
      </c>
      <c r="Q777" s="123">
        <v>1.6300069772394217</v>
      </c>
      <c r="R777" s="123">
        <v>1.0138635126334576</v>
      </c>
      <c r="S777" s="123">
        <v>-0.19150282477578032</v>
      </c>
      <c r="T777" s="123">
        <v>0.61953190247286838</v>
      </c>
      <c r="U777" s="120">
        <v>-1.0818668270069922</v>
      </c>
      <c r="V777" s="120">
        <v>0.874111372864117</v>
      </c>
      <c r="W777" s="94">
        <v>-0.49724013807996581</v>
      </c>
      <c r="X777" s="56"/>
      <c r="Y777" s="95">
        <v>776</v>
      </c>
      <c r="Z777" s="120">
        <f>(幕後結果!$AB$2+幕後結果!$AB$4*幕後結果_最佳化!$N1778)*12/3</f>
        <v>1.7085481601568897</v>
      </c>
      <c r="AA777" s="120">
        <f>(幕後結果!$AC$2+幕後結果!$AC$4*幕後結果_最佳化!$O1778)*12/3</f>
        <v>1.1441567003949702</v>
      </c>
      <c r="AB777" s="120">
        <f>(幕後結果!$AD$2+幕後結果!$AD$4*幕後結果_最佳化!$P1778)*12/3</f>
        <v>-0.17043315989260144</v>
      </c>
      <c r="AC777" s="120">
        <f>(幕後結果!$AE$2+幕後結果!$AE$4*幕後結果_最佳化!$Q1778)*12/3</f>
        <v>2.3291941171382948</v>
      </c>
      <c r="AD777" s="120">
        <f>(幕後結果!$AF$2+幕後結果!$AF$4*幕後結果_最佳化!$R1778)*12/3</f>
        <v>0.45370492504610499</v>
      </c>
      <c r="AE777" s="120">
        <f>(幕後結果!$AG$2+幕後結果!$AG$4*幕後結果_最佳化!$S1778)*12/3</f>
        <v>-0.60401768542583256</v>
      </c>
      <c r="AF777" s="120">
        <f>(幕後結果!$AH$2+幕後結果!$AH$4*幕後結果_最佳化!$T1778)*12/3</f>
        <v>1.6421448234439715</v>
      </c>
      <c r="AG777" s="120">
        <f>(幕後結果!$AI$2+幕後結果!$AI$4*幕後結果_最佳化!$U1778)*12/3</f>
        <v>-0.54822234391746083</v>
      </c>
      <c r="AH777" s="120">
        <f>(幕後結果!$AJ$2+幕後結果!$AJ$4*幕後結果_最佳化!$V1778)*12/3</f>
        <v>0.46520457126214909</v>
      </c>
      <c r="AI777" s="96">
        <f>(幕後結果!$AK$2+幕後結果!$AK$4*幕後結果_最佳化!$W1778)*12/3</f>
        <v>0.39619791965354906</v>
      </c>
      <c r="AJ777" s="56"/>
      <c r="AK777" s="56"/>
      <c r="AL777" s="56"/>
      <c r="AM777" s="104">
        <v>776</v>
      </c>
      <c r="AN777" s="124">
        <f t="shared" si="157"/>
        <v>0.13171553684338119</v>
      </c>
      <c r="AO777" s="124">
        <f t="shared" si="158"/>
        <v>1.2954933737578641E-2</v>
      </c>
      <c r="AP777" s="124">
        <f t="shared" si="159"/>
        <v>3.367005932155779E-2</v>
      </c>
      <c r="AQ777" s="124">
        <f t="shared" si="160"/>
        <v>3.8910395612691072E-2</v>
      </c>
      <c r="AR777" s="124">
        <f t="shared" si="161"/>
        <v>7.5845878513338308E-2</v>
      </c>
      <c r="AS777" s="124">
        <f t="shared" si="162"/>
        <v>0.15976949526678869</v>
      </c>
      <c r="AT777" s="124">
        <f t="shared" si="163"/>
        <v>0.12203861715981629</v>
      </c>
      <c r="AU777" s="124">
        <f t="shared" si="164"/>
        <v>0.18477765509697552</v>
      </c>
      <c r="AV777" s="124">
        <f t="shared" si="165"/>
        <v>0.17455953574275637</v>
      </c>
      <c r="AW777" s="124">
        <f t="shared" si="166"/>
        <v>6.5757892705116117E-2</v>
      </c>
      <c r="AX777" s="124">
        <f t="shared" si="167"/>
        <v>1</v>
      </c>
      <c r="AY777" s="124">
        <f>SUMPRODUCT(AN777:AW777,幕後結果_最佳化!$Z$1005:$AI$1005)</f>
        <v>-0.43355819940821527</v>
      </c>
      <c r="AZ777" s="124">
        <f>(SUMPRODUCT(AN777:AW777,MMULT(AN777:AW777,幕後結果!$AB$9:$AK$18)))*252</f>
        <v>6.4107937529544343E-2</v>
      </c>
      <c r="BA777" s="124">
        <f t="shared" si="168"/>
        <v>0.25319545321657011</v>
      </c>
      <c r="BB777" s="119">
        <f t="shared" si="169"/>
        <v>-1.881780234815978</v>
      </c>
      <c r="BC777" s="56"/>
      <c r="BD777" s="56"/>
    </row>
    <row r="778" spans="1:56">
      <c r="A778" s="91">
        <v>777</v>
      </c>
      <c r="B778" s="120">
        <v>0.11040051412593144</v>
      </c>
      <c r="C778" s="120">
        <v>0.53778084025456185</v>
      </c>
      <c r="D778" s="120">
        <v>7.944794918003506E-2</v>
      </c>
      <c r="E778" s="120">
        <v>0.18230594043169979</v>
      </c>
      <c r="F778" s="120">
        <v>7.7667980630859779E-2</v>
      </c>
      <c r="G778" s="120">
        <v>0.62858487684266939</v>
      </c>
      <c r="H778" s="120">
        <v>0.47427533234274377</v>
      </c>
      <c r="I778" s="120">
        <v>0.87306078795550679</v>
      </c>
      <c r="J778" s="120">
        <v>0.25906817780345603</v>
      </c>
      <c r="K778" s="100">
        <v>0.1404266371985039</v>
      </c>
      <c r="L778" s="101"/>
      <c r="M778" s="102">
        <v>777</v>
      </c>
      <c r="N778" s="123">
        <v>-1.224400904570202</v>
      </c>
      <c r="O778" s="123">
        <v>9.4844526164413814E-2</v>
      </c>
      <c r="P778" s="123">
        <v>-1.4087946473549871</v>
      </c>
      <c r="Q778" s="123">
        <v>-0.90661225112805877</v>
      </c>
      <c r="R778" s="123">
        <v>-1.4209339527869898</v>
      </c>
      <c r="S778" s="123">
        <v>0.32810768137349755</v>
      </c>
      <c r="T778" s="123">
        <v>-6.4526930080902697E-2</v>
      </c>
      <c r="U778" s="120">
        <v>1.1409795718266709</v>
      </c>
      <c r="V778" s="120">
        <v>-0.64622082354563382</v>
      </c>
      <c r="W778" s="94">
        <v>-1.0784045118355232</v>
      </c>
      <c r="X778" s="56"/>
      <c r="Y778" s="95">
        <v>777</v>
      </c>
      <c r="Z778" s="120">
        <f>(幕後結果!$AB$2+幕後結果!$AB$4*幕後結果_最佳化!$N1779)*12/3</f>
        <v>-1.5684457539546195</v>
      </c>
      <c r="AA778" s="120">
        <f>(幕後結果!$AC$2+幕後結果!$AC$4*幕後結果_最佳化!$O1779)*12/3</f>
        <v>0.71241321365993782</v>
      </c>
      <c r="AB778" s="120">
        <f>(幕後結果!$AD$2+幕後結果!$AD$4*幕後結果_最佳化!$P1779)*12/3</f>
        <v>-3.5653501325540926</v>
      </c>
      <c r="AC778" s="120">
        <f>(幕後結果!$AE$2+幕後結果!$AE$4*幕後結果_最佳化!$Q1779)*12/3</f>
        <v>-0.65454156292758492</v>
      </c>
      <c r="AD778" s="120">
        <f>(幕後結果!$AF$2+幕後結果!$AF$4*幕後結果_最佳化!$R1779)*12/3</f>
        <v>-1.6344347028368433</v>
      </c>
      <c r="AE778" s="120">
        <f>(幕後結果!$AG$2+幕後結果!$AG$4*幕後結果_最佳化!$S1779)*12/3</f>
        <v>-1.4369687487363842</v>
      </c>
      <c r="AF778" s="120">
        <f>(幕後結果!$AH$2+幕後結果!$AH$4*幕後結果_最佳化!$T1779)*12/3</f>
        <v>-0.38609757014204332</v>
      </c>
      <c r="AG778" s="120">
        <f>(幕後結果!$AI$2+幕後結果!$AI$4*幕後結果_最佳化!$U1779)*12/3</f>
        <v>-0.10127161237347267</v>
      </c>
      <c r="AH778" s="120">
        <f>(幕後結果!$AJ$2+幕後結果!$AJ$4*幕後結果_最佳化!$V1779)*12/3</f>
        <v>-3.8046920319238837</v>
      </c>
      <c r="AI778" s="96">
        <f>(幕後結果!$AK$2+幕後結果!$AK$4*幕後結果_最佳化!$W1779)*12/3</f>
        <v>-7.180933179989446E-2</v>
      </c>
      <c r="AJ778" s="56"/>
      <c r="AK778" s="56"/>
      <c r="AL778" s="56"/>
      <c r="AM778" s="104">
        <v>777</v>
      </c>
      <c r="AN778" s="124">
        <f t="shared" si="157"/>
        <v>8.3114833468681301E-2</v>
      </c>
      <c r="AO778" s="124">
        <f t="shared" si="158"/>
        <v>3.9738975554308137E-2</v>
      </c>
      <c r="AP778" s="124">
        <f t="shared" si="159"/>
        <v>0.10201782393940782</v>
      </c>
      <c r="AQ778" s="124">
        <f t="shared" si="160"/>
        <v>0.14372100598362572</v>
      </c>
      <c r="AR778" s="124">
        <f t="shared" si="161"/>
        <v>3.2995857992056274E-2</v>
      </c>
      <c r="AS778" s="124">
        <f t="shared" si="162"/>
        <v>0.10734612997292914</v>
      </c>
      <c r="AT778" s="124">
        <f t="shared" si="163"/>
        <v>0.14183313533619385</v>
      </c>
      <c r="AU778" s="124">
        <f t="shared" si="164"/>
        <v>0.15789372700708132</v>
      </c>
      <c r="AV778" s="124">
        <f t="shared" si="165"/>
        <v>0.12410411400943215</v>
      </c>
      <c r="AW778" s="124">
        <f t="shared" si="166"/>
        <v>6.7234396736284174E-2</v>
      </c>
      <c r="AX778" s="124">
        <f t="shared" si="167"/>
        <v>0.99999999999999989</v>
      </c>
      <c r="AY778" s="124">
        <f>SUMPRODUCT(AN778:AW778,幕後結果_最佳化!$Z$1005:$AI$1005)</f>
        <v>-0.23578389691015311</v>
      </c>
      <c r="AZ778" s="124">
        <f>(SUMPRODUCT(AN778:AW778,MMULT(AN778:AW778,幕後結果!$AB$9:$AK$18)))*252</f>
        <v>6.3670931703746256E-2</v>
      </c>
      <c r="BA778" s="124">
        <f t="shared" si="168"/>
        <v>0.2523309963198066</v>
      </c>
      <c r="BB778" s="119">
        <f t="shared" si="169"/>
        <v>-1.104437825612778</v>
      </c>
      <c r="BC778" s="56"/>
      <c r="BD778" s="56"/>
    </row>
    <row r="779" spans="1:56">
      <c r="A779" s="91">
        <v>778</v>
      </c>
      <c r="B779" s="120">
        <v>0.62124931552050988</v>
      </c>
      <c r="C779" s="120">
        <v>0.57425232735191178</v>
      </c>
      <c r="D779" s="120">
        <v>0.85396857277829086</v>
      </c>
      <c r="E779" s="120">
        <v>0.22730709211807598</v>
      </c>
      <c r="F779" s="120">
        <v>0.55139763288117405</v>
      </c>
      <c r="G779" s="120">
        <v>0.51932448707229195</v>
      </c>
      <c r="H779" s="120">
        <v>0.88001809253269392</v>
      </c>
      <c r="I779" s="120">
        <v>0.49703152035157161</v>
      </c>
      <c r="J779" s="120">
        <v>0.18279914095656991</v>
      </c>
      <c r="K779" s="100">
        <v>0.95850207462895187</v>
      </c>
      <c r="L779" s="101"/>
      <c r="M779" s="102">
        <v>778</v>
      </c>
      <c r="N779" s="123">
        <v>0.30876358829667483</v>
      </c>
      <c r="O779" s="123">
        <v>0.1872108153970734</v>
      </c>
      <c r="P779" s="123">
        <v>1.0536070624068501</v>
      </c>
      <c r="Q779" s="123">
        <v>-0.74774466566880138</v>
      </c>
      <c r="R779" s="123">
        <v>0.12919325370567372</v>
      </c>
      <c r="S779" s="123">
        <v>4.8458263986265099E-2</v>
      </c>
      <c r="T779" s="123">
        <v>1.1750772412281749</v>
      </c>
      <c r="U779" s="120">
        <v>-7.4409436834324818E-3</v>
      </c>
      <c r="V779" s="120">
        <v>-0.90474917697544865</v>
      </c>
      <c r="W779" s="94">
        <v>1.733561870706448</v>
      </c>
      <c r="X779" s="56"/>
      <c r="Y779" s="95">
        <v>778</v>
      </c>
      <c r="Z779" s="120">
        <f>(幕後結果!$AB$2+幕後結果!$AB$4*幕後結果_最佳化!$N1780)*12/3</f>
        <v>0.33505523065682014</v>
      </c>
      <c r="AA779" s="120">
        <f>(幕後結果!$AC$2+幕後結果!$AC$4*幕後結果_最佳化!$O1780)*12/3</f>
        <v>1.8181831938770427</v>
      </c>
      <c r="AB779" s="120">
        <f>(幕後結果!$AD$2+幕後結果!$AD$4*幕後結果_最佳化!$P1780)*12/3</f>
        <v>0.71180339976086382</v>
      </c>
      <c r="AC779" s="120">
        <f>(幕後結果!$AE$2+幕後結果!$AE$4*幕後結果_最佳化!$Q1780)*12/3</f>
        <v>-0.12927153614721443</v>
      </c>
      <c r="AD779" s="120">
        <f>(幕後結果!$AF$2+幕後結果!$AF$4*幕後結果_最佳化!$R1780)*12/3</f>
        <v>-0.50571262009152862</v>
      </c>
      <c r="AE779" s="120">
        <f>(幕後結果!$AG$2+幕後結果!$AG$4*幕後結果_最佳化!$S1780)*12/3</f>
        <v>-0.39275540967664685</v>
      </c>
      <c r="AF779" s="120">
        <f>(幕後結果!$AH$2+幕後結果!$AH$4*幕後結果_最佳化!$T1780)*12/3</f>
        <v>1.4667818866011142</v>
      </c>
      <c r="AG779" s="120">
        <f>(幕後結果!$AI$2+幕後結果!$AI$4*幕後結果_最佳化!$U1780)*12/3</f>
        <v>-0.38670404458521807</v>
      </c>
      <c r="AH779" s="120">
        <f>(幕後結果!$AJ$2+幕後結果!$AJ$4*幕後結果_最佳化!$V1780)*12/3</f>
        <v>-2.3377654514799109</v>
      </c>
      <c r="AI779" s="96">
        <f>(幕後結果!$AK$2+幕後結果!$AK$4*幕後結果_最佳化!$W1780)*12/3</f>
        <v>1.6539643659287473</v>
      </c>
      <c r="AJ779" s="56"/>
      <c r="AK779" s="56"/>
      <c r="AL779" s="56"/>
      <c r="AM779" s="104">
        <v>778</v>
      </c>
      <c r="AN779" s="124">
        <f t="shared" si="157"/>
        <v>2.5160885083205832E-3</v>
      </c>
      <c r="AO779" s="124">
        <f t="shared" si="158"/>
        <v>1.0362254919968335E-2</v>
      </c>
      <c r="AP779" s="124">
        <f t="shared" si="159"/>
        <v>0.17365420518936978</v>
      </c>
      <c r="AQ779" s="124">
        <f t="shared" si="160"/>
        <v>9.2096754935248923E-2</v>
      </c>
      <c r="AR779" s="124">
        <f t="shared" si="161"/>
        <v>0.17922032768539667</v>
      </c>
      <c r="AS779" s="124">
        <f t="shared" si="162"/>
        <v>0.17005511936938833</v>
      </c>
      <c r="AT779" s="124">
        <f t="shared" si="163"/>
        <v>3.6952504128205846E-2</v>
      </c>
      <c r="AU779" s="124">
        <f t="shared" si="164"/>
        <v>9.0372863225648609E-2</v>
      </c>
      <c r="AV779" s="124">
        <f t="shared" si="165"/>
        <v>0.17700385596957144</v>
      </c>
      <c r="AW779" s="124">
        <f t="shared" si="166"/>
        <v>6.7766026068881713E-2</v>
      </c>
      <c r="AX779" s="124">
        <f t="shared" si="167"/>
        <v>1.0000000000000002</v>
      </c>
      <c r="AY779" s="124">
        <f>SUMPRODUCT(AN779:AW779,幕後結果_最佳化!$Z$1005:$AI$1005)</f>
        <v>-0.58751056066015805</v>
      </c>
      <c r="AZ779" s="124">
        <f>(SUMPRODUCT(AN779:AW779,MMULT(AN779:AW779,幕後結果!$AB$9:$AK$18)))*252</f>
        <v>7.5946282796112694E-2</v>
      </c>
      <c r="BA779" s="124">
        <f t="shared" si="168"/>
        <v>0.27558353143123898</v>
      </c>
      <c r="BB779" s="119">
        <f t="shared" si="169"/>
        <v>-2.2875480163351205</v>
      </c>
      <c r="BC779" s="56"/>
      <c r="BD779" s="56"/>
    </row>
    <row r="780" spans="1:56">
      <c r="A780" s="91">
        <v>779</v>
      </c>
      <c r="B780" s="120">
        <v>0.5114514264302974</v>
      </c>
      <c r="C780" s="120">
        <v>0.79125783605927902</v>
      </c>
      <c r="D780" s="120">
        <v>0.60219717700432795</v>
      </c>
      <c r="E780" s="120">
        <v>0.72469814426583246</v>
      </c>
      <c r="F780" s="120">
        <v>0.27446912056299677</v>
      </c>
      <c r="G780" s="120">
        <v>0.78597852898659082</v>
      </c>
      <c r="H780" s="120">
        <v>0.88917041691648135</v>
      </c>
      <c r="I780" s="120">
        <v>0.53144369717213746</v>
      </c>
      <c r="J780" s="120">
        <v>0.85226350275401774</v>
      </c>
      <c r="K780" s="100">
        <v>0.9921203315834537</v>
      </c>
      <c r="L780" s="101"/>
      <c r="M780" s="102">
        <v>779</v>
      </c>
      <c r="N780" s="123">
        <v>2.8708412236962046E-2</v>
      </c>
      <c r="O780" s="123">
        <v>0.81079339553698038</v>
      </c>
      <c r="P780" s="123">
        <v>0.25903835655340202</v>
      </c>
      <c r="Q780" s="123">
        <v>0.59685572206799409</v>
      </c>
      <c r="R780" s="123">
        <v>-0.59935190609619282</v>
      </c>
      <c r="S780" s="123">
        <v>0.79254503740923099</v>
      </c>
      <c r="T780" s="123">
        <v>1.2221281584368395</v>
      </c>
      <c r="U780" s="120">
        <v>7.8899443789405194E-2</v>
      </c>
      <c r="V780" s="120">
        <v>1.0461907028537931</v>
      </c>
      <c r="W780" s="94">
        <v>2.4144418836757651</v>
      </c>
      <c r="X780" s="56"/>
      <c r="Y780" s="95">
        <v>779</v>
      </c>
      <c r="Z780" s="120">
        <f>(幕後結果!$AB$2+幕後結果!$AB$4*幕後結果_最佳化!$N1781)*12/3</f>
        <v>-1.2647384330285984E-2</v>
      </c>
      <c r="AA780" s="120">
        <f>(幕後結果!$AC$2+幕後結果!$AC$4*幕後結果_最佳化!$O1781)*12/3</f>
        <v>2.2776215796095611</v>
      </c>
      <c r="AB780" s="120">
        <f>(幕後結果!$AD$2+幕後結果!$AD$4*幕後結果_最佳化!$P1781)*12/3</f>
        <v>-0.16522741168117994</v>
      </c>
      <c r="AC780" s="120">
        <f>(幕後結果!$AE$2+幕後結果!$AE$4*幕後結果_最佳化!$Q1781)*12/3</f>
        <v>0.97751314641001452</v>
      </c>
      <c r="AD780" s="120">
        <f>(幕後結果!$AF$2+幕後結果!$AF$4*幕後結果_最佳化!$R1781)*12/3</f>
        <v>-0.64076289512800577</v>
      </c>
      <c r="AE780" s="120">
        <f>(幕後結果!$AG$2+幕後結果!$AG$4*幕後結果_最佳化!$S1781)*12/3</f>
        <v>-2.2810212171971544E-2</v>
      </c>
      <c r="AF780" s="120">
        <f>(幕後結果!$AH$2+幕後結果!$AH$4*幕後結果_最佳化!$T1781)*12/3</f>
        <v>1.9593082676070734</v>
      </c>
      <c r="AG780" s="120">
        <f>(幕後結果!$AI$2+幕後結果!$AI$4*幕後結果_最佳化!$U1781)*12/3</f>
        <v>-0.22680626027569409</v>
      </c>
      <c r="AH780" s="120">
        <f>(幕後結果!$AJ$2+幕後結果!$AJ$4*幕後結果_最佳化!$V1781)*12/3</f>
        <v>-0.14455717565428849</v>
      </c>
      <c r="AI780" s="96">
        <f>(幕後結果!$AK$2+幕後結果!$AK$4*幕後結果_最佳化!$W1781)*12/3</f>
        <v>1.939045512232876</v>
      </c>
      <c r="AJ780" s="56"/>
      <c r="AK780" s="56"/>
      <c r="AL780" s="56"/>
      <c r="AM780" s="104">
        <v>779</v>
      </c>
      <c r="AN780" s="124">
        <f t="shared" si="157"/>
        <v>5.0598720808667938E-2</v>
      </c>
      <c r="AO780" s="124">
        <f t="shared" si="158"/>
        <v>0.16556070980884918</v>
      </c>
      <c r="AP780" s="124">
        <f t="shared" si="159"/>
        <v>0.19043536244233567</v>
      </c>
      <c r="AQ780" s="124">
        <f t="shared" si="160"/>
        <v>8.7278082572521509E-2</v>
      </c>
      <c r="AR780" s="124">
        <f t="shared" si="161"/>
        <v>8.0976059495173558E-2</v>
      </c>
      <c r="AS780" s="124">
        <f t="shared" si="162"/>
        <v>6.5090558283631042E-2</v>
      </c>
      <c r="AT780" s="124">
        <f t="shared" si="163"/>
        <v>5.6350338411965219E-2</v>
      </c>
      <c r="AU780" s="124">
        <f t="shared" si="164"/>
        <v>2.4847134515004064E-2</v>
      </c>
      <c r="AV780" s="124">
        <f t="shared" si="165"/>
        <v>0.15863030758971086</v>
      </c>
      <c r="AW780" s="124">
        <f t="shared" si="166"/>
        <v>0.12023272607214092</v>
      </c>
      <c r="AX780" s="124">
        <f t="shared" si="167"/>
        <v>1</v>
      </c>
      <c r="AY780" s="124">
        <f>SUMPRODUCT(AN780:AW780,幕後結果_最佳化!$Z$1005:$AI$1005)</f>
        <v>-0.16461237764501152</v>
      </c>
      <c r="AZ780" s="124">
        <f>(SUMPRODUCT(AN780:AW780,MMULT(AN780:AW780,幕後結果!$AB$9:$AK$18)))*252</f>
        <v>9.1882681159689214E-2</v>
      </c>
      <c r="BA780" s="124">
        <f t="shared" si="168"/>
        <v>0.30312156168720367</v>
      </c>
      <c r="BB780" s="119">
        <f t="shared" si="169"/>
        <v>-0.68458468110937976</v>
      </c>
      <c r="BC780" s="56"/>
      <c r="BD780" s="56"/>
    </row>
    <row r="781" spans="1:56">
      <c r="A781" s="91">
        <v>780</v>
      </c>
      <c r="B781" s="120">
        <v>0.79003415490779538</v>
      </c>
      <c r="C781" s="120">
        <v>0.88702624771459204</v>
      </c>
      <c r="D781" s="120">
        <v>4.3766847639208573E-2</v>
      </c>
      <c r="E781" s="120">
        <v>0.29485155613916425</v>
      </c>
      <c r="F781" s="120">
        <v>0.10497418593684649</v>
      </c>
      <c r="G781" s="120">
        <v>0.50056366958471843</v>
      </c>
      <c r="H781" s="120">
        <v>0.20965339474708689</v>
      </c>
      <c r="I781" s="120">
        <v>0.59314946248873723</v>
      </c>
      <c r="J781" s="120">
        <v>0.66748262298833638</v>
      </c>
      <c r="K781" s="100">
        <v>0.77155851111593488</v>
      </c>
      <c r="L781" s="101"/>
      <c r="M781" s="102">
        <v>780</v>
      </c>
      <c r="N781" s="123">
        <v>0.80653976328514299</v>
      </c>
      <c r="O781" s="123">
        <v>1.2108640710902761</v>
      </c>
      <c r="P781" s="123">
        <v>-1.7085534624288952</v>
      </c>
      <c r="Q781" s="123">
        <v>-0.53926630911934093</v>
      </c>
      <c r="R781" s="123">
        <v>-1.2537074147651155</v>
      </c>
      <c r="S781" s="123">
        <v>1.4129105887073353E-3</v>
      </c>
      <c r="T781" s="123">
        <v>-0.80762448081082805</v>
      </c>
      <c r="U781" s="120">
        <v>0.23565411891679572</v>
      </c>
      <c r="V781" s="120">
        <v>0.43297249214088057</v>
      </c>
      <c r="W781" s="94">
        <v>0.74398925148975303</v>
      </c>
      <c r="X781" s="56"/>
      <c r="Y781" s="95">
        <v>780</v>
      </c>
      <c r="Z781" s="120">
        <f>(幕後結果!$AB$2+幕後結果!$AB$4*幕後結果_最佳化!$N1782)*12/3</f>
        <v>0.95306943827448709</v>
      </c>
      <c r="AA781" s="120">
        <f>(幕後結果!$AC$2+幕後結果!$AC$4*幕後結果_最佳化!$O1782)*12/3</f>
        <v>3.2033939899768282</v>
      </c>
      <c r="AB781" s="120">
        <f>(幕後結果!$AD$2+幕後結果!$AD$4*幕後結果_最佳化!$P1782)*12/3</f>
        <v>-1.2140945249110586</v>
      </c>
      <c r="AC781" s="120">
        <f>(幕後結果!$AE$2+幕後結果!$AE$4*幕後結果_最佳化!$Q1782)*12/3</f>
        <v>0.27834496843004447</v>
      </c>
      <c r="AD781" s="120">
        <f>(幕後結果!$AF$2+幕後結果!$AF$4*幕後結果_最佳化!$R1782)*12/3</f>
        <v>-1.1283291523653107</v>
      </c>
      <c r="AE781" s="120">
        <f>(幕後結果!$AG$2+幕後結果!$AG$4*幕後結果_最佳化!$S1782)*12/3</f>
        <v>-0.85026916788261742</v>
      </c>
      <c r="AF781" s="120">
        <f>(幕後結果!$AH$2+幕後結果!$AH$4*幕後結果_最佳化!$T1782)*12/3</f>
        <v>-0.18508288505920581</v>
      </c>
      <c r="AG781" s="120">
        <f>(幕後結果!$AI$2+幕後結果!$AI$4*幕後結果_最佳化!$U1782)*12/3</f>
        <v>-0.35581787774672247</v>
      </c>
      <c r="AH781" s="120">
        <f>(幕後結果!$AJ$2+幕後結果!$AJ$4*幕後結果_最佳化!$V1782)*12/3</f>
        <v>-2.0131543560851979</v>
      </c>
      <c r="AI781" s="96">
        <f>(幕後結果!$AK$2+幕後結果!$AK$4*幕後結果_最佳化!$W1782)*12/3</f>
        <v>0.74475985789164867</v>
      </c>
      <c r="AJ781" s="56"/>
      <c r="AK781" s="56"/>
      <c r="AL781" s="56"/>
      <c r="AM781" s="104">
        <v>780</v>
      </c>
      <c r="AN781" s="124">
        <f t="shared" si="157"/>
        <v>0.18000418784915337</v>
      </c>
      <c r="AO781" s="124">
        <f t="shared" si="158"/>
        <v>0.18250070936596249</v>
      </c>
      <c r="AP781" s="124">
        <f t="shared" si="159"/>
        <v>6.6022952523372175E-2</v>
      </c>
      <c r="AQ781" s="124">
        <f t="shared" si="160"/>
        <v>5.4596722872671671E-2</v>
      </c>
      <c r="AR781" s="124">
        <f t="shared" si="161"/>
        <v>9.03820678546194E-2</v>
      </c>
      <c r="AS781" s="124">
        <f t="shared" si="162"/>
        <v>1.4160483118162261E-2</v>
      </c>
      <c r="AT781" s="124">
        <f t="shared" si="163"/>
        <v>0.18971466349241847</v>
      </c>
      <c r="AU781" s="124">
        <f t="shared" si="164"/>
        <v>4.21382628415315E-2</v>
      </c>
      <c r="AV781" s="124">
        <f t="shared" si="165"/>
        <v>7.5779236568981098E-2</v>
      </c>
      <c r="AW781" s="124">
        <f t="shared" si="166"/>
        <v>0.10470071351312774</v>
      </c>
      <c r="AX781" s="124">
        <f t="shared" si="167"/>
        <v>1.0000000000000004</v>
      </c>
      <c r="AY781" s="124">
        <f>SUMPRODUCT(AN781:AW781,幕後結果_最佳化!$Z$1005:$AI$1005)</f>
        <v>0.15437512697877329</v>
      </c>
      <c r="AZ781" s="124">
        <f>(SUMPRODUCT(AN781:AW781,MMULT(AN781:AW781,幕後結果!$AB$9:$AK$18)))*252</f>
        <v>7.9444994940251035E-2</v>
      </c>
      <c r="BA781" s="124">
        <f t="shared" si="168"/>
        <v>0.28185988529808748</v>
      </c>
      <c r="BB781" s="119">
        <f t="shared" si="169"/>
        <v>0.3954983762974294</v>
      </c>
      <c r="BC781" s="56"/>
      <c r="BD781" s="56"/>
    </row>
    <row r="782" spans="1:56">
      <c r="A782" s="91">
        <v>781</v>
      </c>
      <c r="B782" s="120">
        <v>0.15808138763129209</v>
      </c>
      <c r="C782" s="120">
        <v>1.5710647166860436E-2</v>
      </c>
      <c r="D782" s="120">
        <v>0.7717647994866339</v>
      </c>
      <c r="E782" s="120">
        <v>0.9630874541111718</v>
      </c>
      <c r="F782" s="120">
        <v>0.54224826775592128</v>
      </c>
      <c r="G782" s="120">
        <v>0.33808266699847889</v>
      </c>
      <c r="H782" s="120">
        <v>0.76990380520347168</v>
      </c>
      <c r="I782" s="120">
        <v>0.15751721712812472</v>
      </c>
      <c r="J782" s="120">
        <v>3.5564430615646403E-2</v>
      </c>
      <c r="K782" s="100">
        <v>4.1551517175648867E-2</v>
      </c>
      <c r="L782" s="101"/>
      <c r="M782" s="102">
        <v>781</v>
      </c>
      <c r="N782" s="123">
        <v>-1.0023744542656476</v>
      </c>
      <c r="O782" s="123">
        <v>-2.1516961403796535</v>
      </c>
      <c r="P782" s="123">
        <v>0.74467138636416019</v>
      </c>
      <c r="Q782" s="123">
        <v>1.7876958492274719</v>
      </c>
      <c r="R782" s="123">
        <v>0.10609942861345817</v>
      </c>
      <c r="S782" s="123">
        <v>-0.41770155671180714</v>
      </c>
      <c r="T782" s="123">
        <v>0.73853008926785224</v>
      </c>
      <c r="U782" s="120">
        <v>-1.0047143127103211</v>
      </c>
      <c r="V782" s="120">
        <v>-1.8046538789670914</v>
      </c>
      <c r="W782" s="94">
        <v>-1.7329585613173897</v>
      </c>
      <c r="X782" s="56"/>
      <c r="Y782" s="95">
        <v>781</v>
      </c>
      <c r="Z782" s="120">
        <f>(幕後結果!$AB$2+幕後結果!$AB$4*幕後結果_最佳化!$N1783)*12/3</f>
        <v>-1.2927887264596589</v>
      </c>
      <c r="AA782" s="120">
        <f>(幕後結果!$AC$2+幕後結果!$AC$4*幕後結果_最佳化!$O1783)*12/3</f>
        <v>-1.4613620090710768</v>
      </c>
      <c r="AB782" s="120">
        <f>(幕後結果!$AD$2+幕後結果!$AD$4*幕後結果_最佳化!$P1783)*12/3</f>
        <v>-2.001098692021658</v>
      </c>
      <c r="AC782" s="120">
        <f>(幕後結果!$AE$2+幕後結果!$AE$4*幕後結果_最佳化!$Q1783)*12/3</f>
        <v>1.7109483845741338</v>
      </c>
      <c r="AD782" s="120">
        <f>(幕後結果!$AF$2+幕後結果!$AF$4*幕後結果_最佳化!$R1783)*12/3</f>
        <v>-0.42665503124288945</v>
      </c>
      <c r="AE782" s="120">
        <f>(幕後結果!$AG$2+幕後結果!$AG$4*幕後結果_最佳化!$S1783)*12/3</f>
        <v>-1.949742561533012</v>
      </c>
      <c r="AF782" s="120">
        <f>(幕後結果!$AH$2+幕後結果!$AH$4*幕後結果_最佳化!$T1783)*12/3</f>
        <v>0.85611037102640031</v>
      </c>
      <c r="AG782" s="120">
        <f>(幕後結果!$AI$2+幕後結果!$AI$4*幕後結果_最佳化!$U1783)*12/3</f>
        <v>-0.63991878538924718</v>
      </c>
      <c r="AH782" s="120">
        <f>(幕後結果!$AJ$2+幕後結果!$AJ$4*幕後結果_最佳化!$V1783)*12/3</f>
        <v>-3.8774283620754226</v>
      </c>
      <c r="AI782" s="96">
        <f>(幕後結果!$AK$2+幕後結果!$AK$4*幕後結果_最佳化!$W1783)*12/3</f>
        <v>-0.47105341475845486</v>
      </c>
      <c r="AJ782" s="56"/>
      <c r="AK782" s="56"/>
      <c r="AL782" s="56"/>
      <c r="AM782" s="104">
        <v>781</v>
      </c>
      <c r="AN782" s="124">
        <f t="shared" si="157"/>
        <v>0.11456050092489001</v>
      </c>
      <c r="AO782" s="124">
        <f t="shared" si="158"/>
        <v>9.2100472756598675E-2</v>
      </c>
      <c r="AP782" s="124">
        <f t="shared" si="159"/>
        <v>0.13591341601615686</v>
      </c>
      <c r="AQ782" s="124">
        <f t="shared" si="160"/>
        <v>5.6271867262639344E-2</v>
      </c>
      <c r="AR782" s="124">
        <f t="shared" si="161"/>
        <v>0.1532208879059774</v>
      </c>
      <c r="AS782" s="124">
        <f t="shared" si="162"/>
        <v>0.10580303022308547</v>
      </c>
      <c r="AT782" s="124">
        <f t="shared" si="163"/>
        <v>0.13684758516142634</v>
      </c>
      <c r="AU782" s="124">
        <f t="shared" si="164"/>
        <v>7.6071905094698328E-2</v>
      </c>
      <c r="AV782" s="124">
        <f t="shared" si="165"/>
        <v>4.7277830341812044E-2</v>
      </c>
      <c r="AW782" s="124">
        <f t="shared" si="166"/>
        <v>8.1932504312715468E-2</v>
      </c>
      <c r="AX782" s="124">
        <f t="shared" si="167"/>
        <v>1</v>
      </c>
      <c r="AY782" s="124">
        <f>SUMPRODUCT(AN782:AW782,幕後結果_最佳化!$Z$1005:$AI$1005)</f>
        <v>-0.13126863384724013</v>
      </c>
      <c r="AZ782" s="124">
        <f>(SUMPRODUCT(AN782:AW782,MMULT(AN782:AW782,幕後結果!$AB$9:$AK$18)))*252</f>
        <v>7.1312965518598281E-2</v>
      </c>
      <c r="BA782" s="124">
        <f t="shared" si="168"/>
        <v>0.26704487547713451</v>
      </c>
      <c r="BB782" s="119">
        <f t="shared" si="169"/>
        <v>-0.65220736228714171</v>
      </c>
      <c r="BC782" s="56"/>
      <c r="BD782" s="56"/>
    </row>
    <row r="783" spans="1:56">
      <c r="A783" s="91">
        <v>782</v>
      </c>
      <c r="B783" s="120">
        <v>9.1280587336414198E-2</v>
      </c>
      <c r="C783" s="120">
        <v>0.42159354081829981</v>
      </c>
      <c r="D783" s="120">
        <v>0.59951198504120762</v>
      </c>
      <c r="E783" s="120">
        <v>0.64105109812102734</v>
      </c>
      <c r="F783" s="120">
        <v>0.59690123884540669</v>
      </c>
      <c r="G783" s="120">
        <v>0.73746681375775469</v>
      </c>
      <c r="H783" s="120">
        <v>0.42645703867512941</v>
      </c>
      <c r="I783" s="120">
        <v>0.92239626735744817</v>
      </c>
      <c r="J783" s="120">
        <v>6.031738058217484E-2</v>
      </c>
      <c r="K783" s="100">
        <v>0.73028642188718518</v>
      </c>
      <c r="L783" s="101"/>
      <c r="M783" s="102">
        <v>782</v>
      </c>
      <c r="N783" s="123">
        <v>-1.3329105052791865</v>
      </c>
      <c r="O783" s="123">
        <v>-0.19781848677112673</v>
      </c>
      <c r="P783" s="123">
        <v>0.25208413834244398</v>
      </c>
      <c r="Q783" s="123">
        <v>0.36126975143042289</v>
      </c>
      <c r="R783" s="123">
        <v>0.24533439458073927</v>
      </c>
      <c r="S783" s="123">
        <v>0.6355552074475751</v>
      </c>
      <c r="T783" s="123">
        <v>-0.18540156966456944</v>
      </c>
      <c r="U783" s="120">
        <v>1.4213760499601822</v>
      </c>
      <c r="V783" s="120">
        <v>-1.552114783967393</v>
      </c>
      <c r="W783" s="94">
        <v>0.61367947175248716</v>
      </c>
      <c r="X783" s="56"/>
      <c r="Y783" s="95">
        <v>782</v>
      </c>
      <c r="Z783" s="120">
        <f>(幕後結果!$AB$2+幕後結果!$AB$4*幕後結果_最佳化!$N1784)*12/3</f>
        <v>-1.7031658917808745</v>
      </c>
      <c r="AA783" s="120">
        <f>(幕後結果!$AC$2+幕後結果!$AC$4*幕後結果_最佳化!$O1784)*12/3</f>
        <v>0.33865865089457792</v>
      </c>
      <c r="AB783" s="120">
        <f>(幕後結果!$AD$2+幕後結果!$AD$4*幕後結果_最佳化!$P1784)*12/3</f>
        <v>-2.0667907624988664</v>
      </c>
      <c r="AC783" s="120">
        <f>(幕後結果!$AE$2+幕後結果!$AE$4*幕後結果_最佳化!$Q1784)*12/3</f>
        <v>0.36950830210578428</v>
      </c>
      <c r="AD783" s="120">
        <f>(幕後結果!$AF$2+幕後結果!$AF$4*幕後結果_最佳化!$R1784)*12/3</f>
        <v>-0.4255922762443311</v>
      </c>
      <c r="AE783" s="120">
        <f>(幕後結果!$AG$2+幕後結果!$AG$4*幕後結果_最佳化!$S1784)*12/3</f>
        <v>-0.67198803724976486</v>
      </c>
      <c r="AF783" s="120">
        <f>(幕後結果!$AH$2+幕後結果!$AH$4*幕後結果_最佳化!$T1784)*12/3</f>
        <v>0.14543402573733616</v>
      </c>
      <c r="AG783" s="120">
        <f>(幕後結果!$AI$2+幕後結果!$AI$4*幕後結果_最佳化!$U1784)*12/3</f>
        <v>0.35693561274451141</v>
      </c>
      <c r="AH783" s="120">
        <f>(幕後結果!$AJ$2+幕後結果!$AJ$4*幕後結果_最佳化!$V1784)*12/3</f>
        <v>-3.7011947003513441</v>
      </c>
      <c r="AI783" s="96">
        <f>(幕後結果!$AK$2+幕後結果!$AK$4*幕後結果_最佳化!$W1784)*12/3</f>
        <v>1.2377660034708942</v>
      </c>
      <c r="AJ783" s="56"/>
      <c r="AK783" s="56"/>
      <c r="AL783" s="56"/>
      <c r="AM783" s="104">
        <v>782</v>
      </c>
      <c r="AN783" s="124">
        <f t="shared" si="157"/>
        <v>5.8263035892836164E-2</v>
      </c>
      <c r="AO783" s="124">
        <f t="shared" si="158"/>
        <v>1.3633409077518184E-2</v>
      </c>
      <c r="AP783" s="124">
        <f t="shared" si="159"/>
        <v>0.14078969201464017</v>
      </c>
      <c r="AQ783" s="124">
        <f t="shared" si="160"/>
        <v>9.756084567606578E-2</v>
      </c>
      <c r="AR783" s="124">
        <f t="shared" si="161"/>
        <v>2.3480305413387931E-2</v>
      </c>
      <c r="AS783" s="124">
        <f t="shared" si="162"/>
        <v>0.15134873124859849</v>
      </c>
      <c r="AT783" s="124">
        <f t="shared" si="163"/>
        <v>0.12437829016486952</v>
      </c>
      <c r="AU783" s="124">
        <f t="shared" si="164"/>
        <v>0.11364339045283846</v>
      </c>
      <c r="AV783" s="124">
        <f t="shared" si="165"/>
        <v>0.16152312201927868</v>
      </c>
      <c r="AW783" s="124">
        <f t="shared" si="166"/>
        <v>0.11537917803996657</v>
      </c>
      <c r="AX783" s="124">
        <f t="shared" si="167"/>
        <v>0.99999999999999989</v>
      </c>
      <c r="AY783" s="124">
        <f>SUMPRODUCT(AN783:AW783,幕後結果_最佳化!$Z$1005:$AI$1005)</f>
        <v>-0.38125654198433057</v>
      </c>
      <c r="AZ783" s="124">
        <f>(SUMPRODUCT(AN783:AW783,MMULT(AN783:AW783,幕後結果!$AB$9:$AK$18)))*252</f>
        <v>7.4249584987149314E-2</v>
      </c>
      <c r="BA783" s="124">
        <f t="shared" si="168"/>
        <v>0.27248777034419236</v>
      </c>
      <c r="BB783" s="119">
        <f t="shared" si="169"/>
        <v>-1.5566076284765298</v>
      </c>
      <c r="BC783" s="56"/>
      <c r="BD783" s="56"/>
    </row>
    <row r="784" spans="1:56">
      <c r="A784" s="91">
        <v>783</v>
      </c>
      <c r="B784" s="120">
        <v>0.72195471523695187</v>
      </c>
      <c r="C784" s="120">
        <v>0.46324891416181346</v>
      </c>
      <c r="D784" s="120">
        <v>0.60666674440073254</v>
      </c>
      <c r="E784" s="120">
        <v>0.59351674704409629</v>
      </c>
      <c r="F784" s="120">
        <v>0.47716124764264567</v>
      </c>
      <c r="G784" s="120">
        <v>0.54058920930953369</v>
      </c>
      <c r="H784" s="120">
        <v>1.577422551478791E-2</v>
      </c>
      <c r="I784" s="120">
        <v>0.89502777962131108</v>
      </c>
      <c r="J784" s="120">
        <v>0.83282931689325101</v>
      </c>
      <c r="K784" s="100">
        <v>0.27581340339351224</v>
      </c>
      <c r="L784" s="101"/>
      <c r="M784" s="102">
        <v>783</v>
      </c>
      <c r="N784" s="123">
        <v>0.58865822090712805</v>
      </c>
      <c r="O784" s="123">
        <v>-9.2251994713808252E-2</v>
      </c>
      <c r="P784" s="123">
        <v>0.27064184189462553</v>
      </c>
      <c r="Q784" s="123">
        <v>0.2366007917523241</v>
      </c>
      <c r="R784" s="123">
        <v>-5.7279568898271661E-2</v>
      </c>
      <c r="S784" s="123">
        <v>0.10191822808768021</v>
      </c>
      <c r="T784" s="123">
        <v>-2.1500855166537769</v>
      </c>
      <c r="U784" s="120">
        <v>1.2537182262902373</v>
      </c>
      <c r="V784" s="120">
        <v>0.96540626204869207</v>
      </c>
      <c r="W784" s="94">
        <v>-0.59532416381371345</v>
      </c>
      <c r="X784" s="56"/>
      <c r="Y784" s="95">
        <v>783</v>
      </c>
      <c r="Z784" s="120">
        <f>(幕後結果!$AB$2+幕後結果!$AB$4*幕後結果_最佳化!$N1785)*12/3</f>
        <v>0.68255852286078023</v>
      </c>
      <c r="AA784" s="120">
        <f>(幕後結果!$AC$2+幕後結果!$AC$4*幕後結果_最佳化!$O1785)*12/3</f>
        <v>1.714025525659965</v>
      </c>
      <c r="AB784" s="120">
        <f>(幕後結果!$AD$2+幕後結果!$AD$4*幕後結果_最佳化!$P1785)*12/3</f>
        <v>8.085051370662677E-2</v>
      </c>
      <c r="AC784" s="120">
        <f>(幕後結果!$AE$2+幕後結果!$AE$4*幕後結果_最佳化!$Q1785)*12/3</f>
        <v>0.83831216884139226</v>
      </c>
      <c r="AD784" s="120">
        <f>(幕後結果!$AF$2+幕後結果!$AF$4*幕後結果_最佳化!$R1785)*12/3</f>
        <v>-0.4291474235335721</v>
      </c>
      <c r="AE784" s="120">
        <f>(幕後結果!$AG$2+幕後結果!$AG$4*幕後結果_最佳化!$S1785)*12/3</f>
        <v>-0.49922847022478639</v>
      </c>
      <c r="AF784" s="120">
        <f>(幕後結果!$AH$2+幕後結果!$AH$4*幕後結果_最佳化!$T1785)*12/3</f>
        <v>-1.1299762502654633</v>
      </c>
      <c r="AG784" s="120">
        <f>(幕後結果!$AI$2+幕後結果!$AI$4*幕後結果_最佳化!$U1785)*12/3</f>
        <v>0.25668586905664248</v>
      </c>
      <c r="AH784" s="120">
        <f>(幕後結果!$AJ$2+幕後結果!$AJ$4*幕後結果_最佳化!$V1785)*12/3</f>
        <v>4.1212185708283E-2</v>
      </c>
      <c r="AI784" s="96">
        <f>(幕後結果!$AK$2+幕後結果!$AK$4*幕後結果_最佳化!$W1785)*12/3</f>
        <v>0.53620413487110818</v>
      </c>
      <c r="AJ784" s="56"/>
      <c r="AK784" s="56"/>
      <c r="AL784" s="56"/>
      <c r="AM784" s="104">
        <v>783</v>
      </c>
      <c r="AN784" s="124">
        <f t="shared" si="157"/>
        <v>0.12393749098413365</v>
      </c>
      <c r="AO784" s="124">
        <f t="shared" si="158"/>
        <v>7.1847441424710293E-2</v>
      </c>
      <c r="AP784" s="124">
        <f t="shared" si="159"/>
        <v>1.6687648622161991E-2</v>
      </c>
      <c r="AQ784" s="124">
        <f t="shared" si="160"/>
        <v>0.17962093409206728</v>
      </c>
      <c r="AR784" s="124">
        <f t="shared" si="161"/>
        <v>0.1131026543792174</v>
      </c>
      <c r="AS784" s="124">
        <f t="shared" si="162"/>
        <v>8.0848346922118113E-3</v>
      </c>
      <c r="AT784" s="124">
        <f t="shared" si="163"/>
        <v>8.4857690746179104E-2</v>
      </c>
      <c r="AU784" s="124">
        <f t="shared" si="164"/>
        <v>9.6300317323082002E-2</v>
      </c>
      <c r="AV784" s="124">
        <f t="shared" si="165"/>
        <v>0.12184648371942114</v>
      </c>
      <c r="AW784" s="124">
        <f t="shared" si="166"/>
        <v>0.18371450401681541</v>
      </c>
      <c r="AX784" s="124">
        <f t="shared" si="167"/>
        <v>1</v>
      </c>
      <c r="AY784" s="124">
        <f>SUMPRODUCT(AN784:AW784,幕後結果_最佳化!$Z$1005:$AI$1005)</f>
        <v>1.4873215925229749E-2</v>
      </c>
      <c r="AZ784" s="124">
        <f>(SUMPRODUCT(AN784:AW784,MMULT(AN784:AW784,幕後結果!$AB$9:$AK$18)))*252</f>
        <v>5.0992267979645609E-2</v>
      </c>
      <c r="BA784" s="124">
        <f t="shared" si="168"/>
        <v>0.22581467618302759</v>
      </c>
      <c r="BB784" s="119">
        <f t="shared" si="169"/>
        <v>-0.12411409456865394</v>
      </c>
      <c r="BC784" s="56"/>
      <c r="BD784" s="56"/>
    </row>
    <row r="785" spans="1:56">
      <c r="A785" s="91">
        <v>784</v>
      </c>
      <c r="B785" s="120">
        <v>6.7401370035788943E-2</v>
      </c>
      <c r="C785" s="120">
        <v>0.15184454467373465</v>
      </c>
      <c r="D785" s="120">
        <v>0.79335233186013188</v>
      </c>
      <c r="E785" s="120">
        <v>3.4407830666304928E-2</v>
      </c>
      <c r="F785" s="120">
        <v>0.26629627509278997</v>
      </c>
      <c r="G785" s="120">
        <v>0.81583890998877395</v>
      </c>
      <c r="H785" s="120">
        <v>0.38131155696482355</v>
      </c>
      <c r="I785" s="120">
        <v>0.79522004922575351</v>
      </c>
      <c r="J785" s="120">
        <v>0.15422294578091122</v>
      </c>
      <c r="K785" s="100">
        <v>0.69396592828620385</v>
      </c>
      <c r="L785" s="101"/>
      <c r="M785" s="102">
        <v>784</v>
      </c>
      <c r="N785" s="123">
        <v>-1.4954281438116726</v>
      </c>
      <c r="O785" s="123">
        <v>-1.0285544550655266</v>
      </c>
      <c r="P785" s="123">
        <v>0.81810832390409238</v>
      </c>
      <c r="Q785" s="123">
        <v>-1.8196280875071233</v>
      </c>
      <c r="R785" s="123">
        <v>-0.62405334819878866</v>
      </c>
      <c r="S785" s="123">
        <v>0.89962061996627962</v>
      </c>
      <c r="T785" s="123">
        <v>-0.30203797528202597</v>
      </c>
      <c r="U785" s="120">
        <v>0.8246683563195748</v>
      </c>
      <c r="V785" s="120">
        <v>-1.0184884403781542</v>
      </c>
      <c r="W785" s="94">
        <v>0.50712353373907737</v>
      </c>
      <c r="X785" s="56"/>
      <c r="Y785" s="95">
        <v>784</v>
      </c>
      <c r="Z785" s="120">
        <f>(幕後結果!$AB$2+幕後結果!$AB$4*幕後結果_最佳化!$N1786)*12/3</f>
        <v>-1.9049397304019691</v>
      </c>
      <c r="AA785" s="120">
        <f>(幕後結果!$AC$2+幕後結果!$AC$4*幕後結果_最佳化!$O1786)*12/3</f>
        <v>-0.62637794059647356</v>
      </c>
      <c r="AB785" s="120">
        <f>(幕後結果!$AD$2+幕後結果!$AD$4*幕後結果_最佳化!$P1786)*12/3</f>
        <v>-1.9946178744849294</v>
      </c>
      <c r="AC785" s="120">
        <f>(幕後結果!$AE$2+幕後結果!$AE$4*幕後結果_最佳化!$Q1786)*12/3</f>
        <v>-1.5909009860745111</v>
      </c>
      <c r="AD785" s="120">
        <f>(幕後結果!$AF$2+幕後結果!$AF$4*幕後結果_最佳化!$R1786)*12/3</f>
        <v>-1.491832336771246</v>
      </c>
      <c r="AE785" s="120">
        <f>(幕後結果!$AG$2+幕後結果!$AG$4*幕後結果_最佳化!$S1786)*12/3</f>
        <v>-0.52608459568336863</v>
      </c>
      <c r="AF785" s="120">
        <f>(幕後結果!$AH$2+幕後結果!$AH$4*幕後結果_最佳化!$T1786)*12/3</f>
        <v>-0.77162058592992155</v>
      </c>
      <c r="AG785" s="120">
        <f>(幕後結果!$AI$2+幕後結果!$AI$4*幕後結果_最佳化!$U1786)*12/3</f>
        <v>-0.21441664609126895</v>
      </c>
      <c r="AH785" s="120">
        <f>(幕後結果!$AJ$2+幕後結果!$AJ$4*幕後結果_最佳化!$V1786)*12/3</f>
        <v>-3.1464889173915238</v>
      </c>
      <c r="AI785" s="96">
        <f>(幕後結果!$AK$2+幕後結果!$AK$4*幕後結果_最佳化!$W1786)*12/3</f>
        <v>0.65807730771452566</v>
      </c>
      <c r="AJ785" s="56"/>
      <c r="AK785" s="56"/>
      <c r="AL785" s="56"/>
      <c r="AM785" s="104">
        <v>784</v>
      </c>
      <c r="AN785" s="124">
        <f t="shared" si="157"/>
        <v>0.10367356367776837</v>
      </c>
      <c r="AO785" s="124">
        <f t="shared" si="158"/>
        <v>7.3101952480455534E-2</v>
      </c>
      <c r="AP785" s="124">
        <f t="shared" si="159"/>
        <v>0.16689178550368461</v>
      </c>
      <c r="AQ785" s="124">
        <f t="shared" si="160"/>
        <v>8.2074808575248764E-2</v>
      </c>
      <c r="AR785" s="124">
        <f t="shared" si="161"/>
        <v>4.2697395868630215E-2</v>
      </c>
      <c r="AS785" s="124">
        <f t="shared" si="162"/>
        <v>7.1916571682119013E-2</v>
      </c>
      <c r="AT785" s="124">
        <f t="shared" si="163"/>
        <v>8.1751835116700755E-2</v>
      </c>
      <c r="AU785" s="124">
        <f t="shared" si="164"/>
        <v>4.9416520708084465E-2</v>
      </c>
      <c r="AV785" s="124">
        <f t="shared" si="165"/>
        <v>0.15913990748526938</v>
      </c>
      <c r="AW785" s="124">
        <f t="shared" si="166"/>
        <v>0.16933565890203894</v>
      </c>
      <c r="AX785" s="124">
        <f t="shared" si="167"/>
        <v>1</v>
      </c>
      <c r="AY785" s="124">
        <f>SUMPRODUCT(AN785:AW785,幕後結果_最佳化!$Z$1005:$AI$1005)</f>
        <v>-0.23186589376822284</v>
      </c>
      <c r="AZ785" s="124">
        <f>(SUMPRODUCT(AN785:AW785,MMULT(AN785:AW785,幕後結果!$AB$9:$AK$18)))*252</f>
        <v>8.2916145046163098E-2</v>
      </c>
      <c r="BA785" s="124">
        <f t="shared" si="168"/>
        <v>0.2879516366443558</v>
      </c>
      <c r="BB785" s="119">
        <f t="shared" si="169"/>
        <v>-0.95420848087618815</v>
      </c>
      <c r="BC785" s="56"/>
      <c r="BD785" s="56"/>
    </row>
    <row r="786" spans="1:56">
      <c r="A786" s="91">
        <v>785</v>
      </c>
      <c r="B786" s="120">
        <v>0.18868182842970449</v>
      </c>
      <c r="C786" s="120">
        <v>0.59720565107999524</v>
      </c>
      <c r="D786" s="120">
        <v>0.92013214386979447</v>
      </c>
      <c r="E786" s="120">
        <v>0.23913044081169899</v>
      </c>
      <c r="F786" s="120">
        <v>0.21156149342917807</v>
      </c>
      <c r="G786" s="120">
        <v>0.49464915268270282</v>
      </c>
      <c r="H786" s="120">
        <v>0.10617032709523522</v>
      </c>
      <c r="I786" s="120">
        <v>0.95676640156883996</v>
      </c>
      <c r="J786" s="120">
        <v>0.43071318927999491</v>
      </c>
      <c r="K786" s="100">
        <v>0.58497996047038314</v>
      </c>
      <c r="L786" s="101"/>
      <c r="M786" s="102">
        <v>785</v>
      </c>
      <c r="N786" s="123">
        <v>-0.88276425552025828</v>
      </c>
      <c r="O786" s="123">
        <v>0.24612083141353647</v>
      </c>
      <c r="P786" s="123">
        <v>1.4059609786907212</v>
      </c>
      <c r="Q786" s="123">
        <v>-0.70910248397650588</v>
      </c>
      <c r="R786" s="123">
        <v>-0.80101495724849625</v>
      </c>
      <c r="S786" s="123">
        <v>-1.3412987352385632E-2</v>
      </c>
      <c r="T786" s="123">
        <v>-1.2471550414179873</v>
      </c>
      <c r="U786" s="120">
        <v>1.7143351188496998</v>
      </c>
      <c r="V786" s="120">
        <v>-0.17455873092262403</v>
      </c>
      <c r="W786" s="94">
        <v>0.21465016543021775</v>
      </c>
      <c r="X786" s="56"/>
      <c r="Y786" s="95">
        <v>785</v>
      </c>
      <c r="Z786" s="120">
        <f>(幕後結果!$AB$2+幕後結果!$AB$4*幕後結果_最佳化!$N1787)*12/3</f>
        <v>-1.1442866367356259</v>
      </c>
      <c r="AA786" s="120">
        <f>(幕後結果!$AC$2+幕後結果!$AC$4*幕後結果_最佳化!$O1787)*12/3</f>
        <v>1.0937863547194668</v>
      </c>
      <c r="AB786" s="120">
        <f>(幕後結果!$AD$2+幕後結果!$AD$4*幕後結果_最佳化!$P1787)*12/3</f>
        <v>-0.18785927190974316</v>
      </c>
      <c r="AC786" s="120">
        <f>(幕後結果!$AE$2+幕後結果!$AE$4*幕後結果_最佳化!$Q1787)*12/3</f>
        <v>-0.46551104126850945</v>
      </c>
      <c r="AD786" s="120">
        <f>(幕後結果!$AF$2+幕後結果!$AF$4*幕後結果_最佳化!$R1787)*12/3</f>
        <v>-1.1775453444549548</v>
      </c>
      <c r="AE786" s="120">
        <f>(幕後結果!$AG$2+幕後結果!$AG$4*幕後結果_最佳化!$S1787)*12/3</f>
        <v>-1.0616279144676346</v>
      </c>
      <c r="AF786" s="120">
        <f>(幕後結果!$AH$2+幕後結果!$AH$4*幕後結果_最佳化!$T1787)*12/3</f>
        <v>-0.99270594679618662</v>
      </c>
      <c r="AG786" s="120">
        <f>(幕後結果!$AI$2+幕後結果!$AI$4*幕後結果_最佳化!$U1787)*12/3</f>
        <v>0.26033361718745995</v>
      </c>
      <c r="AH786" s="120">
        <f>(幕後結果!$AJ$2+幕後結果!$AJ$4*幕後結果_最佳化!$V1787)*12/3</f>
        <v>-1.9893810135039931</v>
      </c>
      <c r="AI786" s="96">
        <f>(幕後結果!$AK$2+幕後結果!$AK$4*幕後結果_最佳化!$W1787)*12/3</f>
        <v>0.97323732658521012</v>
      </c>
      <c r="AJ786" s="56"/>
      <c r="AK786" s="56"/>
      <c r="AL786" s="56"/>
      <c r="AM786" s="104">
        <v>785</v>
      </c>
      <c r="AN786" s="124">
        <f t="shared" si="157"/>
        <v>2.7033557327031235E-2</v>
      </c>
      <c r="AO786" s="124">
        <f t="shared" si="158"/>
        <v>0.12119139608696249</v>
      </c>
      <c r="AP786" s="124">
        <f t="shared" si="159"/>
        <v>9.2001323965568371E-2</v>
      </c>
      <c r="AQ786" s="124">
        <f t="shared" si="160"/>
        <v>1.2814742109060979E-2</v>
      </c>
      <c r="AR786" s="124">
        <f t="shared" si="161"/>
        <v>3.9580369907167403E-3</v>
      </c>
      <c r="AS786" s="124">
        <f t="shared" si="162"/>
        <v>0.23993102072373218</v>
      </c>
      <c r="AT786" s="124">
        <f t="shared" si="163"/>
        <v>1.6623777136144675E-3</v>
      </c>
      <c r="AU786" s="124">
        <f t="shared" si="164"/>
        <v>0.11582132010783631</v>
      </c>
      <c r="AV786" s="124">
        <f t="shared" si="165"/>
        <v>0.23029799904252679</v>
      </c>
      <c r="AW786" s="124">
        <f t="shared" si="166"/>
        <v>0.15528822593295033</v>
      </c>
      <c r="AX786" s="124">
        <f t="shared" si="167"/>
        <v>0.99999999999999989</v>
      </c>
      <c r="AY786" s="124">
        <f>SUMPRODUCT(AN786:AW786,幕後結果_最佳化!$Z$1005:$AI$1005)</f>
        <v>-0.43728566441301181</v>
      </c>
      <c r="AZ786" s="124">
        <f>(SUMPRODUCT(AN786:AW786,MMULT(AN786:AW786,幕後結果!$AB$9:$AK$18)))*252</f>
        <v>8.6637766970410604E-2</v>
      </c>
      <c r="BA786" s="124">
        <f t="shared" si="168"/>
        <v>0.29434294109152781</v>
      </c>
      <c r="BB786" s="119">
        <f t="shared" si="169"/>
        <v>-1.6313816211535883</v>
      </c>
      <c r="BC786" s="56"/>
      <c r="BD786" s="56"/>
    </row>
    <row r="787" spans="1:56">
      <c r="A787" s="91">
        <v>786</v>
      </c>
      <c r="B787" s="120">
        <v>0.16794710570759186</v>
      </c>
      <c r="C787" s="120">
        <v>0.13154217925419931</v>
      </c>
      <c r="D787" s="120">
        <v>0.50308665551995579</v>
      </c>
      <c r="E787" s="120">
        <v>0.78736682934506019</v>
      </c>
      <c r="F787" s="120">
        <v>0.81444342503344758</v>
      </c>
      <c r="G787" s="120">
        <v>0.55944722409804482</v>
      </c>
      <c r="H787" s="120">
        <v>5.0353566258551918E-2</v>
      </c>
      <c r="I787" s="120">
        <v>0.25637631892636481</v>
      </c>
      <c r="J787" s="120">
        <v>1.7341199565555687E-2</v>
      </c>
      <c r="K787" s="100">
        <v>0.3168306563002532</v>
      </c>
      <c r="L787" s="101"/>
      <c r="M787" s="102">
        <v>786</v>
      </c>
      <c r="N787" s="123">
        <v>-0.96230939429172979</v>
      </c>
      <c r="O787" s="123">
        <v>-1.1191307608168777</v>
      </c>
      <c r="P787" s="123">
        <v>7.7371751958951228E-3</v>
      </c>
      <c r="Q787" s="123">
        <v>0.79731804771187609</v>
      </c>
      <c r="R787" s="123">
        <v>0.89439020768406563</v>
      </c>
      <c r="S787" s="123">
        <v>0.14956787912701841</v>
      </c>
      <c r="T787" s="123">
        <v>-1.6414350819758017</v>
      </c>
      <c r="U787" s="120">
        <v>-0.65455758854308876</v>
      </c>
      <c r="V787" s="120">
        <v>-2.1120472225215989</v>
      </c>
      <c r="W787" s="94">
        <v>-0.47657988111896971</v>
      </c>
      <c r="X787" s="56"/>
      <c r="Y787" s="95">
        <v>786</v>
      </c>
      <c r="Z787" s="120">
        <f>(幕後結果!$AB$2+幕後結果!$AB$4*幕後結果_最佳化!$N1788)*12/3</f>
        <v>-1.2430459353477525</v>
      </c>
      <c r="AA787" s="120">
        <f>(幕後結果!$AC$2+幕後結果!$AC$4*幕後結果_最佳化!$O1788)*12/3</f>
        <v>-0.36858613267128515</v>
      </c>
      <c r="AB787" s="120">
        <f>(幕後結果!$AD$2+幕後結果!$AD$4*幕後結果_最佳化!$P1788)*12/3</f>
        <v>-2.3014090693690621</v>
      </c>
      <c r="AC787" s="120">
        <f>(幕後結果!$AE$2+幕後結果!$AE$4*幕後結果_最佳化!$Q1788)*12/3</f>
        <v>0.87497093410958848</v>
      </c>
      <c r="AD787" s="120">
        <f>(幕後結果!$AF$2+幕後結果!$AF$4*幕後結果_最佳化!$R1788)*12/3</f>
        <v>-1.4372474058657936E-2</v>
      </c>
      <c r="AE787" s="120">
        <f>(幕後結果!$AG$2+幕後結果!$AG$4*幕後結果_最佳化!$S1788)*12/3</f>
        <v>-1.0881012755880717</v>
      </c>
      <c r="AF787" s="120">
        <f>(幕後結果!$AH$2+幕後結果!$AH$4*幕後結果_最佳化!$T1788)*12/3</f>
        <v>-1.1069613040207176</v>
      </c>
      <c r="AG787" s="120">
        <f>(幕後結果!$AI$2+幕後結果!$AI$4*幕後結果_最佳化!$U1788)*12/3</f>
        <v>-0.36318304821325165</v>
      </c>
      <c r="AH787" s="120">
        <f>(幕後結果!$AJ$2+幕後結果!$AJ$4*幕後結果_最佳化!$V1788)*12/3</f>
        <v>-4.470929403549567</v>
      </c>
      <c r="AI787" s="96">
        <f>(幕後結果!$AK$2+幕後結果!$AK$4*幕後結果_最佳化!$W1788)*12/3</f>
        <v>9.1988051228416912E-2</v>
      </c>
      <c r="AJ787" s="56"/>
      <c r="AK787" s="56"/>
      <c r="AL787" s="56"/>
      <c r="AM787" s="104">
        <v>786</v>
      </c>
      <c r="AN787" s="124">
        <f t="shared" si="157"/>
        <v>0.13980066928014862</v>
      </c>
      <c r="AO787" s="124">
        <f t="shared" si="158"/>
        <v>0.11678216277048349</v>
      </c>
      <c r="AP787" s="124">
        <f t="shared" si="159"/>
        <v>0.12872435359559847</v>
      </c>
      <c r="AQ787" s="124">
        <f t="shared" si="160"/>
        <v>0.14507517311229212</v>
      </c>
      <c r="AR787" s="124">
        <f t="shared" si="161"/>
        <v>5.0262067750323734E-2</v>
      </c>
      <c r="AS787" s="124">
        <f t="shared" si="162"/>
        <v>3.8803763203917013E-2</v>
      </c>
      <c r="AT787" s="124">
        <f t="shared" si="163"/>
        <v>0.10098924947539864</v>
      </c>
      <c r="AU787" s="124">
        <f t="shared" si="164"/>
        <v>0.12992068815041108</v>
      </c>
      <c r="AV787" s="124">
        <f t="shared" si="165"/>
        <v>7.3705117612085525E-3</v>
      </c>
      <c r="AW787" s="124">
        <f t="shared" si="166"/>
        <v>0.14227136090021822</v>
      </c>
      <c r="AX787" s="124">
        <f t="shared" si="167"/>
        <v>0.99999999999999989</v>
      </c>
      <c r="AY787" s="124">
        <f>SUMPRODUCT(AN787:AW787,幕後結果_最佳化!$Z$1005:$AI$1005)</f>
        <v>0.1281969433237424</v>
      </c>
      <c r="AZ787" s="124">
        <f>(SUMPRODUCT(AN787:AW787,MMULT(AN787:AW787,幕後結果!$AB$9:$AK$18)))*252</f>
        <v>6.7184584655126167E-2</v>
      </c>
      <c r="BA787" s="124">
        <f t="shared" si="168"/>
        <v>0.25919989323903314</v>
      </c>
      <c r="BB787" s="119">
        <f t="shared" si="169"/>
        <v>0.32907784898306996</v>
      </c>
      <c r="BC787" s="56"/>
      <c r="BD787" s="56"/>
    </row>
    <row r="788" spans="1:56">
      <c r="A788" s="91">
        <v>787</v>
      </c>
      <c r="B788" s="120">
        <v>0.94741761136283409</v>
      </c>
      <c r="C788" s="120">
        <v>0.87308569121572055</v>
      </c>
      <c r="D788" s="120">
        <v>0.68892772637560662</v>
      </c>
      <c r="E788" s="120">
        <v>2.5305536605246592E-2</v>
      </c>
      <c r="F788" s="120">
        <v>0.70395505979003103</v>
      </c>
      <c r="G788" s="120">
        <v>0.83533905441409395</v>
      </c>
      <c r="H788" s="120">
        <v>0.35133849402888417</v>
      </c>
      <c r="I788" s="120">
        <v>0.7905614250187607</v>
      </c>
      <c r="J788" s="120">
        <v>9.1757452969305264E-2</v>
      </c>
      <c r="K788" s="100">
        <v>0.2826769636508546</v>
      </c>
      <c r="L788" s="101"/>
      <c r="M788" s="102">
        <v>787</v>
      </c>
      <c r="N788" s="123">
        <v>1.6203143063428997</v>
      </c>
      <c r="O788" s="123">
        <v>1.1410992639416002</v>
      </c>
      <c r="P788" s="123">
        <v>0.49281325053244923</v>
      </c>
      <c r="Q788" s="123">
        <v>-1.9547628052577362</v>
      </c>
      <c r="R788" s="123">
        <v>0.53580998529659696</v>
      </c>
      <c r="S788" s="123">
        <v>0.97548065858243482</v>
      </c>
      <c r="T788" s="123">
        <v>-0.38170931758273208</v>
      </c>
      <c r="U788" s="120">
        <v>0.80837081092700236</v>
      </c>
      <c r="V788" s="120">
        <v>-1.330010214248589</v>
      </c>
      <c r="W788" s="94">
        <v>-0.57490739653743117</v>
      </c>
      <c r="X788" s="56"/>
      <c r="Y788" s="95">
        <v>787</v>
      </c>
      <c r="Z788" s="120">
        <f>(幕後結果!$AB$2+幕後結果!$AB$4*幕後結果_最佳化!$N1789)*12/3</f>
        <v>1.9634115451841236</v>
      </c>
      <c r="AA788" s="120">
        <f>(幕後結果!$AC$2+幕後結果!$AC$4*幕後結果_最佳化!$O1789)*12/3</f>
        <v>3.6676352691780978</v>
      </c>
      <c r="AB788" s="120">
        <f>(幕後結果!$AD$2+幕後結果!$AD$4*幕後結果_最佳化!$P1789)*12/3</f>
        <v>1.9425386143966403</v>
      </c>
      <c r="AC788" s="120">
        <f>(幕後結果!$AE$2+幕後結果!$AE$4*幕後結果_最佳化!$Q1789)*12/3</f>
        <v>-0.77582111432075906</v>
      </c>
      <c r="AD788" s="120">
        <f>(幕後結果!$AF$2+幕後結果!$AF$4*幕後結果_最佳化!$R1789)*12/3</f>
        <v>-0.24983040612551879</v>
      </c>
      <c r="AE788" s="120">
        <f>(幕後結果!$AG$2+幕後結果!$AG$4*幕後結果_最佳化!$S1789)*12/3</f>
        <v>1.2930030547445512</v>
      </c>
      <c r="AF788" s="120">
        <f>(幕後結果!$AH$2+幕後結果!$AH$4*幕後結果_最佳化!$T1789)*12/3</f>
        <v>0.54983069858257327</v>
      </c>
      <c r="AG788" s="120">
        <f>(幕後結果!$AI$2+幕後結果!$AI$4*幕後結果_最佳化!$U1789)*12/3</f>
        <v>-1.4485638882565099E-2</v>
      </c>
      <c r="AH788" s="120">
        <f>(幕後結果!$AJ$2+幕後結果!$AJ$4*幕後結果_最佳化!$V1789)*12/3</f>
        <v>-2.4163999053875203</v>
      </c>
      <c r="AI788" s="96">
        <f>(幕後結果!$AK$2+幕後結果!$AK$4*幕後結果_最佳化!$W1789)*12/3</f>
        <v>0.7927929345531296</v>
      </c>
      <c r="AJ788" s="56"/>
      <c r="AK788" s="56"/>
      <c r="AL788" s="56"/>
      <c r="AM788" s="104">
        <v>787</v>
      </c>
      <c r="AN788" s="124">
        <f t="shared" si="157"/>
        <v>5.0068042130461926E-2</v>
      </c>
      <c r="AO788" s="124">
        <f t="shared" si="158"/>
        <v>0.11502614369722418</v>
      </c>
      <c r="AP788" s="124">
        <f t="shared" si="159"/>
        <v>0.13803601470961105</v>
      </c>
      <c r="AQ788" s="124">
        <f t="shared" si="160"/>
        <v>3.3061966236590558E-2</v>
      </c>
      <c r="AR788" s="124">
        <f t="shared" si="161"/>
        <v>0.12602696605565281</v>
      </c>
      <c r="AS788" s="124">
        <f t="shared" si="162"/>
        <v>0.22130399899247627</v>
      </c>
      <c r="AT788" s="124">
        <f t="shared" si="163"/>
        <v>8.3095985647202664E-2</v>
      </c>
      <c r="AU788" s="124">
        <f t="shared" si="164"/>
        <v>2.6392594107431135E-2</v>
      </c>
      <c r="AV788" s="124">
        <f t="shared" si="165"/>
        <v>8.9801876889926496E-2</v>
      </c>
      <c r="AW788" s="124">
        <f t="shared" si="166"/>
        <v>0.11718641153342298</v>
      </c>
      <c r="AX788" s="124">
        <f t="shared" si="167"/>
        <v>1</v>
      </c>
      <c r="AY788" s="124">
        <f>SUMPRODUCT(AN788:AW788,幕後結果_最佳化!$Z$1005:$AI$1005)</f>
        <v>-0.25128264282460988</v>
      </c>
      <c r="AZ788" s="124">
        <f>(SUMPRODUCT(AN788:AW788,MMULT(AN788:AW788,幕後結果!$AB$9:$AK$18)))*252</f>
        <v>8.0243579689383893E-2</v>
      </c>
      <c r="BA788" s="124">
        <f t="shared" si="168"/>
        <v>0.28327297733702717</v>
      </c>
      <c r="BB788" s="119">
        <f t="shared" si="169"/>
        <v>-1.0385129057848776</v>
      </c>
      <c r="BC788" s="56"/>
      <c r="BD788" s="56"/>
    </row>
    <row r="789" spans="1:56">
      <c r="A789" s="91">
        <v>788</v>
      </c>
      <c r="B789" s="120">
        <v>0.60172322441102377</v>
      </c>
      <c r="C789" s="120">
        <v>0.68587076406589742</v>
      </c>
      <c r="D789" s="120">
        <v>0.6012883903745796</v>
      </c>
      <c r="E789" s="120">
        <v>0.49653821576695312</v>
      </c>
      <c r="F789" s="120">
        <v>0.21524611459059528</v>
      </c>
      <c r="G789" s="120">
        <v>0.68090198886607234</v>
      </c>
      <c r="H789" s="120">
        <v>0.52973853532396054</v>
      </c>
      <c r="I789" s="120">
        <v>0.54447643078749719</v>
      </c>
      <c r="J789" s="120">
        <v>4.0165924066594361E-2</v>
      </c>
      <c r="K789" s="100">
        <v>7.5169459493550361E-2</v>
      </c>
      <c r="L789" s="101"/>
      <c r="M789" s="102">
        <v>788</v>
      </c>
      <c r="N789" s="123">
        <v>0.2578099938556076</v>
      </c>
      <c r="O789" s="123">
        <v>0.48417951755141442</v>
      </c>
      <c r="P789" s="123">
        <v>0.25668335846268392</v>
      </c>
      <c r="Q789" s="123">
        <v>-8.6775151397548815E-3</v>
      </c>
      <c r="R789" s="123">
        <v>-0.78834962290769761</v>
      </c>
      <c r="S789" s="123">
        <v>0.47022255366985144</v>
      </c>
      <c r="T789" s="123">
        <v>7.4612624341146142E-2</v>
      </c>
      <c r="U789" s="120">
        <v>0.11171783392474767</v>
      </c>
      <c r="V789" s="120">
        <v>-1.748763849060097</v>
      </c>
      <c r="W789" s="94">
        <v>-1.4383353762643523</v>
      </c>
      <c r="X789" s="56"/>
      <c r="Y789" s="95">
        <v>788</v>
      </c>
      <c r="Z789" s="120">
        <f>(幕後結果!$AB$2+幕後結果!$AB$4*幕後結果_最佳化!$N1790)*12/3</f>
        <v>0.27179377525571002</v>
      </c>
      <c r="AA789" s="120">
        <f>(幕後結果!$AC$2+幕後結果!$AC$4*幕後結果_最佳化!$O1790)*12/3</f>
        <v>2.0912956604304807</v>
      </c>
      <c r="AB789" s="120">
        <f>(幕後結果!$AD$2+幕後結果!$AD$4*幕後結果_最佳化!$P1790)*12/3</f>
        <v>-5.4245915495750974E-2</v>
      </c>
      <c r="AC789" s="120">
        <f>(幕後結果!$AE$2+幕後結果!$AE$4*幕後結果_最佳化!$Q1790)*12/3</f>
        <v>0.52128174020516138</v>
      </c>
      <c r="AD789" s="120">
        <f>(幕後結果!$AF$2+幕後結果!$AF$4*幕後結果_最佳化!$R1790)*12/3</f>
        <v>-0.88796382675542329</v>
      </c>
      <c r="AE789" s="120">
        <f>(幕後結果!$AG$2+幕後結果!$AG$4*幕後結果_最佳化!$S1790)*12/3</f>
        <v>-0.30929813116556626</v>
      </c>
      <c r="AF789" s="120">
        <f>(幕後結果!$AH$2+幕後結果!$AH$4*幕後結果_最佳化!$T1790)*12/3</f>
        <v>0.7220940133393331</v>
      </c>
      <c r="AG789" s="120">
        <f>(幕後結果!$AI$2+幕後結果!$AI$4*幕後結果_最佳化!$U1790)*12/3</f>
        <v>-0.30361353265061392</v>
      </c>
      <c r="AH789" s="120">
        <f>(幕後結果!$AJ$2+幕後結果!$AJ$4*幕後結果_最佳化!$V1790)*12/3</f>
        <v>-3.9990592164150365</v>
      </c>
      <c r="AI789" s="96">
        <f>(幕後結果!$AK$2+幕後結果!$AK$4*幕後結果_最佳化!$W1790)*12/3</f>
        <v>-3.666941212999375E-2</v>
      </c>
      <c r="AJ789" s="56"/>
      <c r="AK789" s="56"/>
      <c r="AL789" s="56"/>
      <c r="AM789" s="104">
        <v>788</v>
      </c>
      <c r="AN789" s="124">
        <f t="shared" si="157"/>
        <v>1.9256973228824466E-2</v>
      </c>
      <c r="AO789" s="124">
        <f t="shared" si="158"/>
        <v>0.13942536974523614</v>
      </c>
      <c r="AP789" s="124">
        <f t="shared" si="159"/>
        <v>0.10675137584763345</v>
      </c>
      <c r="AQ789" s="124">
        <f t="shared" si="160"/>
        <v>0.15649257702038966</v>
      </c>
      <c r="AR789" s="124">
        <f t="shared" si="161"/>
        <v>6.4024286566808836E-2</v>
      </c>
      <c r="AS789" s="124">
        <f t="shared" si="162"/>
        <v>2.3554047138758881E-2</v>
      </c>
      <c r="AT789" s="124">
        <f t="shared" si="163"/>
        <v>0.13343150681269492</v>
      </c>
      <c r="AU789" s="124">
        <f t="shared" si="164"/>
        <v>0.1033466944747878</v>
      </c>
      <c r="AV789" s="124">
        <f t="shared" si="165"/>
        <v>0.12385782925335233</v>
      </c>
      <c r="AW789" s="124">
        <f t="shared" si="166"/>
        <v>0.12985933991151352</v>
      </c>
      <c r="AX789" s="124">
        <f t="shared" si="167"/>
        <v>1</v>
      </c>
      <c r="AY789" s="124">
        <f>SUMPRODUCT(AN789:AW789,幕後結果_最佳化!$Z$1005:$AI$1005)</f>
        <v>2.2204326690702339E-2</v>
      </c>
      <c r="AZ789" s="124">
        <f>(SUMPRODUCT(AN789:AW789,MMULT(AN789:AW789,幕後結果!$AB$9:$AK$18)))*252</f>
        <v>6.2228845922237513E-2</v>
      </c>
      <c r="BA789" s="124">
        <f t="shared" si="168"/>
        <v>0.24945710236879909</v>
      </c>
      <c r="BB789" s="119">
        <f t="shared" si="169"/>
        <v>-8.296285458612053E-2</v>
      </c>
      <c r="BC789" s="56"/>
      <c r="BD789" s="56"/>
    </row>
    <row r="790" spans="1:56">
      <c r="A790" s="91">
        <v>789</v>
      </c>
      <c r="B790" s="120">
        <v>5.4111615495493703E-2</v>
      </c>
      <c r="C790" s="120">
        <v>0.69713917846195206</v>
      </c>
      <c r="D790" s="120">
        <v>0.66584340465084479</v>
      </c>
      <c r="E790" s="120">
        <v>0.17340464276148437</v>
      </c>
      <c r="F790" s="120">
        <v>0.78837168020574122</v>
      </c>
      <c r="G790" s="120">
        <v>0.14015905318348598</v>
      </c>
      <c r="H790" s="120">
        <v>9.4351551847692283E-2</v>
      </c>
      <c r="I790" s="120">
        <v>0.48578054961707551</v>
      </c>
      <c r="J790" s="120">
        <v>0.27907537899622881</v>
      </c>
      <c r="K790" s="100">
        <v>0.85737205552563589</v>
      </c>
      <c r="L790" s="101"/>
      <c r="M790" s="102">
        <v>789</v>
      </c>
      <c r="N790" s="123">
        <v>-1.6062306970873914</v>
      </c>
      <c r="O790" s="123">
        <v>0.51619010140885291</v>
      </c>
      <c r="P790" s="123">
        <v>0.42846420236253813</v>
      </c>
      <c r="Q790" s="123">
        <v>-0.94079624506971038</v>
      </c>
      <c r="R790" s="123">
        <v>0.80078410999420102</v>
      </c>
      <c r="S790" s="123">
        <v>-1.079605017046162</v>
      </c>
      <c r="T790" s="123">
        <v>-1.3144253516520541</v>
      </c>
      <c r="U790" s="120">
        <v>-3.565042660904752E-2</v>
      </c>
      <c r="V790" s="120">
        <v>-0.58559046422039385</v>
      </c>
      <c r="W790" s="94">
        <v>1.0685868224776074</v>
      </c>
      <c r="X790" s="56"/>
      <c r="Y790" s="95">
        <v>789</v>
      </c>
      <c r="Z790" s="120">
        <f>(幕後結果!$AB$2+幕後結果!$AB$4*幕後結果_最佳化!$N1791)*12/3</f>
        <v>-2.0425066843974955</v>
      </c>
      <c r="AA790" s="120">
        <f>(幕後結果!$AC$2+幕後結果!$AC$4*幕後結果_最佳化!$O1791)*12/3</f>
        <v>0.89592212299191987</v>
      </c>
      <c r="AB790" s="120">
        <f>(幕後結果!$AD$2+幕後結果!$AD$4*幕後結果_最佳化!$P1791)*12/3</f>
        <v>-1.8834773338567501</v>
      </c>
      <c r="AC790" s="120">
        <f>(幕後結果!$AE$2+幕後結果!$AE$4*幕後結果_最佳化!$Q1791)*12/3</f>
        <v>-0.85772304090235563</v>
      </c>
      <c r="AD790" s="120">
        <f>(幕後結果!$AF$2+幕後結果!$AF$4*幕後結果_最佳化!$R1791)*12/3</f>
        <v>-0.28674541803806802</v>
      </c>
      <c r="AE790" s="120">
        <f>(幕後結果!$AG$2+幕後結果!$AG$4*幕後結果_最佳化!$S1791)*12/3</f>
        <v>-2.2095188207316472</v>
      </c>
      <c r="AF790" s="120">
        <f>(幕後結果!$AH$2+幕後結果!$AH$4*幕後結果_最佳化!$T1791)*12/3</f>
        <v>-1.4267870143313111</v>
      </c>
      <c r="AG790" s="120">
        <f>(幕後結果!$AI$2+幕後結果!$AI$4*幕後結果_最佳化!$U1791)*12/3</f>
        <v>-0.30570804739308277</v>
      </c>
      <c r="AH790" s="120">
        <f>(幕後結果!$AJ$2+幕後結果!$AJ$4*幕後結果_最佳化!$V1791)*12/3</f>
        <v>-3.2476101582381727</v>
      </c>
      <c r="AI790" s="96">
        <f>(幕後結果!$AK$2+幕後結果!$AK$4*幕後結果_最佳化!$W1791)*12/3</f>
        <v>1.1132594492866577</v>
      </c>
      <c r="AJ790" s="56"/>
      <c r="AK790" s="56"/>
      <c r="AL790" s="56"/>
      <c r="AM790" s="104">
        <v>789</v>
      </c>
      <c r="AN790" s="124">
        <f t="shared" si="157"/>
        <v>2.1050493963567129E-2</v>
      </c>
      <c r="AO790" s="124">
        <f t="shared" si="158"/>
        <v>0.10302651264428725</v>
      </c>
      <c r="AP790" s="124">
        <f t="shared" si="159"/>
        <v>5.1172168155252946E-2</v>
      </c>
      <c r="AQ790" s="124">
        <f t="shared" si="160"/>
        <v>0.16082357229645911</v>
      </c>
      <c r="AR790" s="124">
        <f t="shared" si="161"/>
        <v>0.14708505981591111</v>
      </c>
      <c r="AS790" s="124">
        <f t="shared" si="162"/>
        <v>0.1819598337162078</v>
      </c>
      <c r="AT790" s="124">
        <f t="shared" si="163"/>
        <v>6.7938862416318913E-2</v>
      </c>
      <c r="AU790" s="124">
        <f t="shared" si="164"/>
        <v>6.2160903051797695E-2</v>
      </c>
      <c r="AV790" s="124">
        <f t="shared" si="165"/>
        <v>0.14606589298913322</v>
      </c>
      <c r="AW790" s="124">
        <f t="shared" si="166"/>
        <v>5.8716700951064855E-2</v>
      </c>
      <c r="AX790" s="124">
        <f t="shared" si="167"/>
        <v>1</v>
      </c>
      <c r="AY790" s="124">
        <f>SUMPRODUCT(AN790:AW790,幕後結果_最佳化!$Z$1005:$AI$1005)</f>
        <v>-0.25972858165219553</v>
      </c>
      <c r="AZ790" s="124">
        <f>(SUMPRODUCT(AN790:AW790,MMULT(AN790:AW790,幕後結果!$AB$9:$AK$18)))*252</f>
        <v>6.3387853048029866E-2</v>
      </c>
      <c r="BA790" s="124">
        <f t="shared" si="168"/>
        <v>0.25176944423029152</v>
      </c>
      <c r="BB790" s="119">
        <f t="shared" si="169"/>
        <v>-1.2020067906865757</v>
      </c>
      <c r="BC790" s="56"/>
      <c r="BD790" s="56"/>
    </row>
    <row r="791" spans="1:56">
      <c r="A791" s="91">
        <v>790</v>
      </c>
      <c r="B791" s="120">
        <v>0.48133901765989684</v>
      </c>
      <c r="C791" s="120">
        <v>7.2366290926614285E-2</v>
      </c>
      <c r="D791" s="120">
        <v>0.1256735911106035</v>
      </c>
      <c r="E791" s="120">
        <v>0.72714178073344415</v>
      </c>
      <c r="F791" s="120">
        <v>0.52126399665296863</v>
      </c>
      <c r="G791" s="120">
        <v>0.70966315372780375</v>
      </c>
      <c r="H791" s="120">
        <v>9.1871201197784913E-2</v>
      </c>
      <c r="I791" s="120">
        <v>0.11495718838049007</v>
      </c>
      <c r="J791" s="120">
        <v>0.13456318560900571</v>
      </c>
      <c r="K791" s="100">
        <v>0.95178608324273872</v>
      </c>
      <c r="L791" s="101"/>
      <c r="M791" s="102">
        <v>790</v>
      </c>
      <c r="N791" s="123">
        <v>-4.6793216803615985E-2</v>
      </c>
      <c r="O791" s="123">
        <v>-1.4583917917853215</v>
      </c>
      <c r="P791" s="123">
        <v>-1.1470833313309565</v>
      </c>
      <c r="Q791" s="123">
        <v>0.60419133893748422</v>
      </c>
      <c r="R791" s="123">
        <v>5.3326198269362239E-2</v>
      </c>
      <c r="S791" s="123">
        <v>0.55240093152274361</v>
      </c>
      <c r="T791" s="123">
        <v>-1.3293200492598181</v>
      </c>
      <c r="U791" s="120">
        <v>-1.2005794492223703</v>
      </c>
      <c r="V791" s="120">
        <v>-1.1050766642441814</v>
      </c>
      <c r="W791" s="94">
        <v>1.6624237832169848</v>
      </c>
      <c r="X791" s="56"/>
      <c r="Y791" s="95">
        <v>790</v>
      </c>
      <c r="Z791" s="120">
        <f>(幕後結果!$AB$2+幕後結果!$AB$4*幕後結果_最佳化!$N1792)*12/3</f>
        <v>-0.10638646183120666</v>
      </c>
      <c r="AA791" s="120">
        <f>(幕後結果!$AC$2+幕後結果!$AC$4*幕後結果_最佳化!$O1792)*12/3</f>
        <v>-0.1156152532141328</v>
      </c>
      <c r="AB791" s="120">
        <f>(幕後結果!$AD$2+幕後結果!$AD$4*幕後結果_最佳化!$P1792)*12/3</f>
        <v>-2.6565267604932972</v>
      </c>
      <c r="AC791" s="120">
        <f>(幕後結果!$AE$2+幕後結果!$AE$4*幕後結果_最佳化!$Q1792)*12/3</f>
        <v>1.0196627647247465</v>
      </c>
      <c r="AD791" s="120">
        <f>(幕後結果!$AF$2+幕後結果!$AF$4*幕後結果_最佳化!$R1792)*12/3</f>
        <v>-0.50641707370637357</v>
      </c>
      <c r="AE791" s="120">
        <f>(幕後結果!$AG$2+幕後結果!$AG$4*幕後結果_最佳化!$S1792)*12/3</f>
        <v>-0.71008977008624219</v>
      </c>
      <c r="AF791" s="120">
        <f>(幕後結果!$AH$2+幕後結果!$AH$4*幕後結果_最佳化!$T1792)*12/3</f>
        <v>-0.78736207582804552</v>
      </c>
      <c r="AG791" s="120">
        <f>(幕後結果!$AI$2+幕後結果!$AI$4*幕後結果_最佳化!$U1792)*12/3</f>
        <v>-0.71409699321002285</v>
      </c>
      <c r="AH791" s="120">
        <f>(幕後結果!$AJ$2+幕後結果!$AJ$4*幕後結果_最佳化!$V1792)*12/3</f>
        <v>-3.2975329659165418</v>
      </c>
      <c r="AI791" s="96">
        <f>(幕後結果!$AK$2+幕後結果!$AK$4*幕後結果_最佳化!$W1792)*12/3</f>
        <v>0.67958279976735536</v>
      </c>
      <c r="AJ791" s="56"/>
      <c r="AK791" s="56"/>
      <c r="AL791" s="56"/>
      <c r="AM791" s="104">
        <v>790</v>
      </c>
      <c r="AN791" s="124">
        <f t="shared" si="157"/>
        <v>9.6472878194466691E-2</v>
      </c>
      <c r="AO791" s="124">
        <f t="shared" si="158"/>
        <v>0.13126040628144892</v>
      </c>
      <c r="AP791" s="124">
        <f t="shared" si="159"/>
        <v>0.16392070509658316</v>
      </c>
      <c r="AQ791" s="124">
        <f t="shared" si="160"/>
        <v>0.12240646596019125</v>
      </c>
      <c r="AR791" s="124">
        <f t="shared" si="161"/>
        <v>4.8471902900479466E-2</v>
      </c>
      <c r="AS791" s="124">
        <f t="shared" si="162"/>
        <v>0.14600812916610803</v>
      </c>
      <c r="AT791" s="124">
        <f t="shared" si="163"/>
        <v>8.4500496009716916E-2</v>
      </c>
      <c r="AU791" s="124">
        <f t="shared" si="164"/>
        <v>6.5283133699195056E-2</v>
      </c>
      <c r="AV791" s="124">
        <f t="shared" si="165"/>
        <v>0.12459233522381116</v>
      </c>
      <c r="AW791" s="124">
        <f t="shared" si="166"/>
        <v>1.7083547467999258E-2</v>
      </c>
      <c r="AX791" s="124">
        <f t="shared" si="167"/>
        <v>0.99999999999999978</v>
      </c>
      <c r="AY791" s="124">
        <f>SUMPRODUCT(AN791:AW791,幕後結果_最佳化!$Z$1005:$AI$1005)</f>
        <v>-0.24658537247480433</v>
      </c>
      <c r="AZ791" s="124">
        <f>(SUMPRODUCT(AN791:AW791,MMULT(AN791:AW791,幕後結果!$AB$9:$AK$18)))*252</f>
        <v>9.2799054143928569E-2</v>
      </c>
      <c r="BA791" s="124">
        <f t="shared" si="168"/>
        <v>0.30462937176826627</v>
      </c>
      <c r="BB791" s="119">
        <f t="shared" si="169"/>
        <v>-0.95028713349091598</v>
      </c>
      <c r="BC791" s="56"/>
      <c r="BD791" s="56"/>
    </row>
    <row r="792" spans="1:56">
      <c r="A792" s="91">
        <v>791</v>
      </c>
      <c r="B792" s="120">
        <v>0.76190745882345512</v>
      </c>
      <c r="C792" s="120">
        <v>0.33596789752930234</v>
      </c>
      <c r="D792" s="120">
        <v>0.52520320614935501</v>
      </c>
      <c r="E792" s="120">
        <v>0.70794818183234631</v>
      </c>
      <c r="F792" s="120">
        <v>0.49966078320652163</v>
      </c>
      <c r="G792" s="120">
        <v>0.43299223741698123</v>
      </c>
      <c r="H792" s="120">
        <v>0.64925213255073411</v>
      </c>
      <c r="I792" s="120">
        <v>0.21692792685199991</v>
      </c>
      <c r="J792" s="120">
        <v>0.44751736567667311</v>
      </c>
      <c r="K792" s="100">
        <v>0.80559112034356195</v>
      </c>
      <c r="L792" s="101"/>
      <c r="M792" s="102">
        <v>791</v>
      </c>
      <c r="N792" s="123">
        <v>0.71245174558908531</v>
      </c>
      <c r="O792" s="123">
        <v>-0.42349273903908341</v>
      </c>
      <c r="P792" s="123">
        <v>6.3217150838776409E-2</v>
      </c>
      <c r="Q792" s="123">
        <v>0.54740046435404888</v>
      </c>
      <c r="R792" s="123">
        <v>-8.5029050822168367E-4</v>
      </c>
      <c r="S792" s="123">
        <v>-0.16876120456399588</v>
      </c>
      <c r="T792" s="123">
        <v>0.38330216403632084</v>
      </c>
      <c r="U792" s="120">
        <v>-0.78261053397788261</v>
      </c>
      <c r="V792" s="120">
        <v>-0.13193623044925562</v>
      </c>
      <c r="W792" s="94">
        <v>0.86176334541489097</v>
      </c>
      <c r="X792" s="56"/>
      <c r="Y792" s="95">
        <v>791</v>
      </c>
      <c r="Z792" s="120">
        <f>(幕後結果!$AB$2+幕後結果!$AB$4*幕後結果_最佳化!$N1793)*12/3</f>
        <v>0.8362544225616656</v>
      </c>
      <c r="AA792" s="120">
        <f>(幕後結果!$AC$2+幕後結果!$AC$4*幕後結果_最佳化!$O1793)*12/3</f>
        <v>1.4535215849011862</v>
      </c>
      <c r="AB792" s="120">
        <f>(幕後結果!$AD$2+幕後結果!$AD$4*幕後結果_最佳化!$P1793)*12/3</f>
        <v>-0.13883062854220085</v>
      </c>
      <c r="AC792" s="120">
        <f>(幕後結果!$AE$2+幕後結果!$AE$4*幕後結果_最佳化!$Q1793)*12/3</f>
        <v>1.155010159710623</v>
      </c>
      <c r="AD792" s="120">
        <f>(幕後結果!$AF$2+幕後結果!$AF$4*幕後結果_最佳化!$R1793)*12/3</f>
        <v>-0.35944840674082662</v>
      </c>
      <c r="AE792" s="120">
        <f>(幕後結果!$AG$2+幕後結果!$AG$4*幕後結果_最佳化!$S1793)*12/3</f>
        <v>-0.8184681124424632</v>
      </c>
      <c r="AF792" s="120">
        <f>(幕後結果!$AH$2+幕後結果!$AH$4*幕後結果_最佳化!$T1793)*12/3</f>
        <v>1.0205073427970672</v>
      </c>
      <c r="AG792" s="120">
        <f>(幕後結果!$AI$2+幕後結果!$AI$4*幕後結果_最佳化!$U1793)*12/3</f>
        <v>-0.60270748230551552</v>
      </c>
      <c r="AH792" s="120">
        <f>(幕後結果!$AJ$2+幕後結果!$AJ$4*幕後結果_最佳化!$V1793)*12/3</f>
        <v>-1.5266865907628937</v>
      </c>
      <c r="AI792" s="96">
        <f>(幕後結果!$AK$2+幕後結果!$AK$4*幕後結果_最佳化!$W1793)*12/3</f>
        <v>0.89759919365168062</v>
      </c>
      <c r="AJ792" s="56"/>
      <c r="AK792" s="56"/>
      <c r="AL792" s="56"/>
      <c r="AM792" s="104">
        <v>791</v>
      </c>
      <c r="AN792" s="124">
        <f t="shared" si="157"/>
        <v>3.7814974322348681E-3</v>
      </c>
      <c r="AO792" s="124">
        <f t="shared" si="158"/>
        <v>7.5142344639451505E-2</v>
      </c>
      <c r="AP792" s="124">
        <f t="shared" si="159"/>
        <v>0.15413617771864002</v>
      </c>
      <c r="AQ792" s="124">
        <f t="shared" si="160"/>
        <v>0.1706037948881268</v>
      </c>
      <c r="AR792" s="124">
        <f t="shared" si="161"/>
        <v>0.23329671736848581</v>
      </c>
      <c r="AS792" s="124">
        <f t="shared" si="162"/>
        <v>4.345519281915769E-2</v>
      </c>
      <c r="AT792" s="124">
        <f t="shared" si="163"/>
        <v>0.11690114735659722</v>
      </c>
      <c r="AU792" s="124">
        <f t="shared" si="164"/>
        <v>3.0435041455136175E-3</v>
      </c>
      <c r="AV792" s="124">
        <f t="shared" si="165"/>
        <v>6.6851809603182835E-2</v>
      </c>
      <c r="AW792" s="124">
        <f t="shared" si="166"/>
        <v>0.1327878140286097</v>
      </c>
      <c r="AX792" s="124">
        <f t="shared" si="167"/>
        <v>1</v>
      </c>
      <c r="AY792" s="124">
        <f>SUMPRODUCT(AN792:AW792,幕後結果_最佳化!$Z$1005:$AI$1005)</f>
        <v>-7.752792170907026E-2</v>
      </c>
      <c r="AZ792" s="124">
        <f>(SUMPRODUCT(AN792:AW792,MMULT(AN792:AW792,幕後結果!$AB$9:$AK$18)))*252</f>
        <v>6.2758561379491942E-2</v>
      </c>
      <c r="BA792" s="124">
        <f t="shared" si="168"/>
        <v>0.25051658903053098</v>
      </c>
      <c r="BB792" s="119">
        <f t="shared" si="169"/>
        <v>-0.48071835152758474</v>
      </c>
      <c r="BC792" s="56"/>
      <c r="BD792" s="56"/>
    </row>
    <row r="793" spans="1:56">
      <c r="A793" s="91">
        <v>792</v>
      </c>
      <c r="B793" s="120">
        <v>0.77248353428401106</v>
      </c>
      <c r="C793" s="120">
        <v>0.72682185433491342</v>
      </c>
      <c r="D793" s="120">
        <v>0.92928770196136812</v>
      </c>
      <c r="E793" s="120">
        <v>0.63559975661451262</v>
      </c>
      <c r="F793" s="120">
        <v>0.84483966692159762</v>
      </c>
      <c r="G793" s="120">
        <v>0.32361358482415525</v>
      </c>
      <c r="H793" s="120">
        <v>0.38898086199716841</v>
      </c>
      <c r="I793" s="120">
        <v>0.30241192161061625</v>
      </c>
      <c r="J793" s="120">
        <v>0.65908947189471578</v>
      </c>
      <c r="K793" s="100">
        <v>0.13885667504461963</v>
      </c>
      <c r="L793" s="101"/>
      <c r="M793" s="102">
        <v>792</v>
      </c>
      <c r="N793" s="123">
        <v>0.74705074307891495</v>
      </c>
      <c r="O793" s="123">
        <v>0.60322910024873666</v>
      </c>
      <c r="P793" s="123">
        <v>1.4705066125924142</v>
      </c>
      <c r="Q793" s="123">
        <v>0.34672159265346336</v>
      </c>
      <c r="R793" s="123">
        <v>1.0145494079014581</v>
      </c>
      <c r="S793" s="123">
        <v>-0.45761763765084418</v>
      </c>
      <c r="T793" s="123">
        <v>-0.28197624664730869</v>
      </c>
      <c r="U793" s="120">
        <v>-0.51747610770000718</v>
      </c>
      <c r="V793" s="120">
        <v>0.40997940382020215</v>
      </c>
      <c r="W793" s="94">
        <v>-1.0854704375881599</v>
      </c>
      <c r="X793" s="56"/>
      <c r="Y793" s="95">
        <v>792</v>
      </c>
      <c r="Z793" s="120">
        <f>(幕後結果!$AB$2+幕後結果!$AB$4*幕後結果_最佳化!$N1794)*12/3</f>
        <v>0.87921082162704478</v>
      </c>
      <c r="AA793" s="120">
        <f>(幕後結果!$AC$2+幕後結果!$AC$4*幕後結果_最佳化!$O1794)*12/3</f>
        <v>2.5366603777219638</v>
      </c>
      <c r="AB793" s="120">
        <f>(幕後結果!$AD$2+幕後結果!$AD$4*幕後結果_最佳化!$P1794)*12/3</f>
        <v>1.7954245675721807</v>
      </c>
      <c r="AC793" s="120">
        <f>(幕後結果!$AE$2+幕後結果!$AE$4*幕後結果_最佳化!$Q1794)*12/3</f>
        <v>0.94085112520910075</v>
      </c>
      <c r="AD793" s="120">
        <f>(幕後結果!$AF$2+幕後結果!$AF$4*幕後結果_最佳化!$R1794)*12/3</f>
        <v>0.33551361543697372</v>
      </c>
      <c r="AE793" s="120">
        <f>(幕後結果!$AG$2+幕後結果!$AG$4*幕後結果_最佳化!$S1794)*12/3</f>
        <v>-0.50189036779958018</v>
      </c>
      <c r="AF793" s="120">
        <f>(幕後結果!$AH$2+幕後結果!$AH$4*幕後結果_最佳化!$T1794)*12/3</f>
        <v>0.75830256839189814</v>
      </c>
      <c r="AG793" s="120">
        <f>(幕後結果!$AI$2+幕後結果!$AI$4*幕後結果_最佳化!$U1794)*12/3</f>
        <v>-0.3335471591042436</v>
      </c>
      <c r="AH793" s="120">
        <f>(幕後結果!$AJ$2+幕後結果!$AJ$4*幕後結果_最佳化!$V1794)*12/3</f>
        <v>-0.27350178280604398</v>
      </c>
      <c r="AI793" s="96">
        <f>(幕後結果!$AK$2+幕後結果!$AK$4*幕後結果_最佳化!$W1794)*12/3</f>
        <v>0.47774616941899811</v>
      </c>
      <c r="AJ793" s="56"/>
      <c r="AK793" s="56"/>
      <c r="AL793" s="56"/>
      <c r="AM793" s="104">
        <v>792</v>
      </c>
      <c r="AN793" s="124">
        <f t="shared" si="157"/>
        <v>0.18009711803230422</v>
      </c>
      <c r="AO793" s="124">
        <f t="shared" si="158"/>
        <v>7.5679907129789323E-2</v>
      </c>
      <c r="AP793" s="124">
        <f t="shared" si="159"/>
        <v>1.9454801599365846E-2</v>
      </c>
      <c r="AQ793" s="124">
        <f t="shared" si="160"/>
        <v>0.137103667567262</v>
      </c>
      <c r="AR793" s="124">
        <f t="shared" si="161"/>
        <v>7.2974031105472972E-2</v>
      </c>
      <c r="AS793" s="124">
        <f t="shared" si="162"/>
        <v>0.12578485269824108</v>
      </c>
      <c r="AT793" s="124">
        <f t="shared" si="163"/>
        <v>0.15505250979811858</v>
      </c>
      <c r="AU793" s="124">
        <f t="shared" si="164"/>
        <v>0.12229730789139694</v>
      </c>
      <c r="AV793" s="124">
        <f t="shared" si="165"/>
        <v>5.9583257815242062E-2</v>
      </c>
      <c r="AW793" s="124">
        <f t="shared" si="166"/>
        <v>5.1972546362806904E-2</v>
      </c>
      <c r="AX793" s="124">
        <f t="shared" si="167"/>
        <v>0.99999999999999989</v>
      </c>
      <c r="AY793" s="124">
        <f>SUMPRODUCT(AN793:AW793,幕後結果_最佳化!$Z$1005:$AI$1005)</f>
        <v>-5.3534265328134829E-2</v>
      </c>
      <c r="AZ793" s="124">
        <f>(SUMPRODUCT(AN793:AW793,MMULT(AN793:AW793,幕後結果!$AB$9:$AK$18)))*252</f>
        <v>6.1871912417366469E-2</v>
      </c>
      <c r="BA793" s="124">
        <f t="shared" si="168"/>
        <v>0.24874065292462041</v>
      </c>
      <c r="BB793" s="119">
        <f t="shared" si="169"/>
        <v>-0.38769000641547219</v>
      </c>
      <c r="BC793" s="56"/>
      <c r="BD793" s="56"/>
    </row>
    <row r="794" spans="1:56">
      <c r="A794" s="91">
        <v>793</v>
      </c>
      <c r="B794" s="120">
        <v>0.60366811003480803</v>
      </c>
      <c r="C794" s="120">
        <v>0.84687475083705488</v>
      </c>
      <c r="D794" s="120">
        <v>0.72314818615971643</v>
      </c>
      <c r="E794" s="120">
        <v>0.23486766812165083</v>
      </c>
      <c r="F794" s="120">
        <v>0.12094373216879273</v>
      </c>
      <c r="G794" s="120">
        <v>0.22023118578638567</v>
      </c>
      <c r="H794" s="120">
        <v>0.7151138665283896</v>
      </c>
      <c r="I794" s="120">
        <v>0.86978952073093097</v>
      </c>
      <c r="J794" s="120">
        <v>0.33891231378066444</v>
      </c>
      <c r="K794" s="100">
        <v>0.47118783559119448</v>
      </c>
      <c r="L794" s="101"/>
      <c r="M794" s="102">
        <v>793</v>
      </c>
      <c r="N794" s="123">
        <v>0.26285313410187466</v>
      </c>
      <c r="O794" s="123">
        <v>1.0231212975919008</v>
      </c>
      <c r="P794" s="123">
        <v>0.59221947835610345</v>
      </c>
      <c r="Q794" s="123">
        <v>-0.7229097447520787</v>
      </c>
      <c r="R794" s="123">
        <v>-1.1702820964152905</v>
      </c>
      <c r="S794" s="123">
        <v>-0.77141266318217616</v>
      </c>
      <c r="T794" s="123">
        <v>0.56838692456224693</v>
      </c>
      <c r="U794" s="120">
        <v>1.1253967243520775</v>
      </c>
      <c r="V794" s="120">
        <v>-0.4154334448208119</v>
      </c>
      <c r="W794" s="94">
        <v>-7.22842844341295E-2</v>
      </c>
      <c r="X794" s="56"/>
      <c r="Y794" s="95">
        <v>793</v>
      </c>
      <c r="Z794" s="120">
        <f>(幕後結果!$AB$2+幕後結果!$AB$4*幕後結果_最佳化!$N1795)*12/3</f>
        <v>0.27805508803001805</v>
      </c>
      <c r="AA794" s="120">
        <f>(幕後結果!$AC$2+幕後結果!$AC$4*幕後結果_最佳化!$O1795)*12/3</f>
        <v>2.6512063211662262</v>
      </c>
      <c r="AB794" s="120">
        <f>(幕後結果!$AD$2+幕後結果!$AD$4*幕後結果_最佳化!$P1795)*12/3</f>
        <v>0.52511521394681315</v>
      </c>
      <c r="AC794" s="120">
        <f>(幕後結果!$AE$2+幕後結果!$AE$4*幕後結果_最佳化!$Q1795)*12/3</f>
        <v>-0.11347268901021057</v>
      </c>
      <c r="AD794" s="120">
        <f>(幕後結果!$AF$2+幕後結果!$AF$4*幕後結果_最佳化!$R1795)*12/3</f>
        <v>-1.1975634189331936</v>
      </c>
      <c r="AE794" s="120">
        <f>(幕後結果!$AG$2+幕後結果!$AG$4*幕後結果_最佳化!$S1795)*12/3</f>
        <v>-1.4868916484142971</v>
      </c>
      <c r="AF794" s="120">
        <f>(幕後結果!$AH$2+幕後結果!$AH$4*幕後結果_最佳化!$T1795)*12/3</f>
        <v>0.77283219229469824</v>
      </c>
      <c r="AG794" s="120">
        <f>(幕後結果!$AI$2+幕後結果!$AI$4*幕後結果_最佳化!$U1795)*12/3</f>
        <v>-9.2296443878706447E-2</v>
      </c>
      <c r="AH794" s="120">
        <f>(幕後結果!$AJ$2+幕後結果!$AJ$4*幕後結果_最佳化!$V1795)*12/3</f>
        <v>-2.5593447951296939</v>
      </c>
      <c r="AI794" s="96">
        <f>(幕後結果!$AK$2+幕後結果!$AK$4*幕後結果_最佳化!$W1795)*12/3</f>
        <v>0.90790236069721642</v>
      </c>
      <c r="AJ794" s="56"/>
      <c r="AK794" s="56"/>
      <c r="AL794" s="56"/>
      <c r="AM794" s="104">
        <v>793</v>
      </c>
      <c r="AN794" s="124">
        <f t="shared" si="157"/>
        <v>0.20105816294586357</v>
      </c>
      <c r="AO794" s="124">
        <f t="shared" si="158"/>
        <v>2.922026517662276E-2</v>
      </c>
      <c r="AP794" s="124">
        <f t="shared" si="159"/>
        <v>0.11781558695301507</v>
      </c>
      <c r="AQ794" s="124">
        <f t="shared" si="160"/>
        <v>2.3294107828789232E-3</v>
      </c>
      <c r="AR794" s="124">
        <f t="shared" si="161"/>
        <v>0.16723663343985504</v>
      </c>
      <c r="AS794" s="124">
        <f t="shared" si="162"/>
        <v>0.15919673112915972</v>
      </c>
      <c r="AT794" s="124">
        <f t="shared" si="163"/>
        <v>5.2553180676071357E-2</v>
      </c>
      <c r="AU794" s="124">
        <f t="shared" si="164"/>
        <v>6.4533729284787969E-2</v>
      </c>
      <c r="AV794" s="124">
        <f t="shared" si="165"/>
        <v>0.20073836015517388</v>
      </c>
      <c r="AW794" s="124">
        <f t="shared" si="166"/>
        <v>5.3179394565717195E-3</v>
      </c>
      <c r="AX794" s="124">
        <f t="shared" si="167"/>
        <v>1</v>
      </c>
      <c r="AY794" s="124">
        <f>SUMPRODUCT(AN794:AW794,幕後結果_最佳化!$Z$1005:$AI$1005)</f>
        <v>-0.62573686649884086</v>
      </c>
      <c r="AZ794" s="124">
        <f>(SUMPRODUCT(AN794:AW794,MMULT(AN794:AW794,幕後結果!$AB$9:$AK$18)))*252</f>
        <v>9.8471397527692933E-2</v>
      </c>
      <c r="BA794" s="124">
        <f t="shared" si="168"/>
        <v>0.31380152569369851</v>
      </c>
      <c r="BB794" s="119">
        <f t="shared" si="169"/>
        <v>-2.1307635933915026</v>
      </c>
      <c r="BC794" s="56"/>
      <c r="BD794" s="56"/>
    </row>
    <row r="795" spans="1:56">
      <c r="A795" s="91">
        <v>794</v>
      </c>
      <c r="B795" s="120">
        <v>0.55280053959816455</v>
      </c>
      <c r="C795" s="120">
        <v>0.43351761579382764</v>
      </c>
      <c r="D795" s="120">
        <v>0.58773847038901095</v>
      </c>
      <c r="E795" s="120">
        <v>0.3950555152830777</v>
      </c>
      <c r="F795" s="120">
        <v>0.60725810340046449</v>
      </c>
      <c r="G795" s="120">
        <v>0.64106125474912901</v>
      </c>
      <c r="H795" s="120">
        <v>0.42260137812686605</v>
      </c>
      <c r="I795" s="120">
        <v>0.69658537076316862</v>
      </c>
      <c r="J795" s="120">
        <v>0.13597474864900749</v>
      </c>
      <c r="K795" s="100">
        <v>0.63029509979504095</v>
      </c>
      <c r="L795" s="101"/>
      <c r="M795" s="102">
        <v>794</v>
      </c>
      <c r="N795" s="123">
        <v>0.13274010941345529</v>
      </c>
      <c r="O795" s="123">
        <v>-0.16742553897242304</v>
      </c>
      <c r="P795" s="123">
        <v>0.22173130443253158</v>
      </c>
      <c r="Q795" s="123">
        <v>-0.26616643668675982</v>
      </c>
      <c r="R795" s="123">
        <v>0.27217977370931912</v>
      </c>
      <c r="S795" s="123">
        <v>0.36129692725745705</v>
      </c>
      <c r="T795" s="123">
        <v>-0.19524295064437203</v>
      </c>
      <c r="U795" s="120">
        <v>0.51460473097565818</v>
      </c>
      <c r="V795" s="120">
        <v>-1.0985841431990844</v>
      </c>
      <c r="W795" s="94">
        <v>0.33263502627525027</v>
      </c>
      <c r="X795" s="56"/>
      <c r="Y795" s="95">
        <v>794</v>
      </c>
      <c r="Z795" s="120">
        <f>(幕後結果!$AB$2+幕後結果!$AB$4*幕後結果_最佳化!$N1796)*12/3</f>
        <v>0.11651321058798432</v>
      </c>
      <c r="AA795" s="120">
        <f>(幕後結果!$AC$2+幕後結果!$AC$4*幕後結果_最佳化!$O1796)*12/3</f>
        <v>1.335933525404607</v>
      </c>
      <c r="AB795" s="120">
        <f>(幕後結果!$AD$2+幕後結果!$AD$4*幕後結果_最佳化!$P1796)*12/3</f>
        <v>-0.49599503963420388</v>
      </c>
      <c r="AC795" s="120">
        <f>(幕後結果!$AE$2+幕後結果!$AE$4*幕後結果_最佳化!$Q1796)*12/3</f>
        <v>0.2649299645121187</v>
      </c>
      <c r="AD795" s="120">
        <f>(幕後結果!$AF$2+幕後結果!$AF$4*幕後結果_最佳化!$R1796)*12/3</f>
        <v>-0.38072790869533174</v>
      </c>
      <c r="AE795" s="120">
        <f>(幕後結果!$AG$2+幕後結果!$AG$4*幕後結果_最佳化!$S1796)*12/3</f>
        <v>-0.32705180883686136</v>
      </c>
      <c r="AF795" s="120">
        <f>(幕後結果!$AH$2+幕後結果!$AH$4*幕後結果_最佳化!$T1796)*12/3</f>
        <v>0.3280998485474042</v>
      </c>
      <c r="AG795" s="120">
        <f>(幕後結果!$AI$2+幕後結果!$AI$4*幕後結果_最佳化!$U1796)*12/3</f>
        <v>-8.4175232466211877E-2</v>
      </c>
      <c r="AH795" s="120">
        <f>(幕後結果!$AJ$2+幕後結果!$AJ$4*幕後結果_最佳化!$V1796)*12/3</f>
        <v>-2.737835072133183</v>
      </c>
      <c r="AI795" s="96">
        <f>(幕後結果!$AK$2+幕後結果!$AK$4*幕後結果_最佳化!$W1796)*12/3</f>
        <v>0.932532075731202</v>
      </c>
      <c r="AJ795" s="56"/>
      <c r="AK795" s="56"/>
      <c r="AL795" s="56"/>
      <c r="AM795" s="104">
        <v>794</v>
      </c>
      <c r="AN795" s="124">
        <f t="shared" si="157"/>
        <v>9.8218139046687997E-2</v>
      </c>
      <c r="AO795" s="124">
        <f t="shared" si="158"/>
        <v>0.10833808248264974</v>
      </c>
      <c r="AP795" s="124">
        <f t="shared" si="159"/>
        <v>8.9835555651621532E-2</v>
      </c>
      <c r="AQ795" s="124">
        <f t="shared" si="160"/>
        <v>0.10023871093552188</v>
      </c>
      <c r="AR795" s="124">
        <f t="shared" si="161"/>
        <v>3.8926388598167432E-2</v>
      </c>
      <c r="AS795" s="124">
        <f t="shared" si="162"/>
        <v>0.12934878022786567</v>
      </c>
      <c r="AT795" s="124">
        <f t="shared" si="163"/>
        <v>0.12661044274059935</v>
      </c>
      <c r="AU795" s="124">
        <f t="shared" si="164"/>
        <v>0.13148785284145453</v>
      </c>
      <c r="AV795" s="124">
        <f t="shared" si="165"/>
        <v>9.5903532204559064E-2</v>
      </c>
      <c r="AW795" s="124">
        <f t="shared" si="166"/>
        <v>8.1092515270872606E-2</v>
      </c>
      <c r="AX795" s="124">
        <f t="shared" si="167"/>
        <v>0.99999999999999967</v>
      </c>
      <c r="AY795" s="124">
        <f>SUMPRODUCT(AN795:AW795,幕後結果_最佳化!$Z$1005:$AI$1005)</f>
        <v>-0.11791363344368702</v>
      </c>
      <c r="AZ795" s="124">
        <f>(SUMPRODUCT(AN795:AW795,MMULT(AN795:AW795,幕後結果!$AB$9:$AK$18)))*252</f>
        <v>6.6517582678122189E-2</v>
      </c>
      <c r="BA795" s="124">
        <f t="shared" si="168"/>
        <v>0.25791002826203208</v>
      </c>
      <c r="BB795" s="119">
        <f t="shared" si="169"/>
        <v>-0.62352609755950694</v>
      </c>
      <c r="BC795" s="56"/>
      <c r="BD795" s="56"/>
    </row>
    <row r="796" spans="1:56">
      <c r="A796" s="91">
        <v>795</v>
      </c>
      <c r="B796" s="120">
        <v>0.18157763820309203</v>
      </c>
      <c r="C796" s="120">
        <v>0.97294038609387345</v>
      </c>
      <c r="D796" s="120">
        <v>0.418458313806229</v>
      </c>
      <c r="E796" s="120">
        <v>0.54885481920824875</v>
      </c>
      <c r="F796" s="120">
        <v>0.39876848878102211</v>
      </c>
      <c r="G796" s="120">
        <v>0.33729627784208205</v>
      </c>
      <c r="H796" s="120">
        <v>0.92874542525922044</v>
      </c>
      <c r="I796" s="120">
        <v>0.55830317412527553</v>
      </c>
      <c r="J796" s="120">
        <v>0.7638434312702207</v>
      </c>
      <c r="K796" s="100">
        <v>0.97274174446846806</v>
      </c>
      <c r="L796" s="101"/>
      <c r="M796" s="102">
        <v>795</v>
      </c>
      <c r="N796" s="123">
        <v>-0.90936919561883922</v>
      </c>
      <c r="O796" s="123">
        <v>1.9258810525526908</v>
      </c>
      <c r="P796" s="123">
        <v>-0.20583906177126482</v>
      </c>
      <c r="Q796" s="123">
        <v>0.12276857235602201</v>
      </c>
      <c r="R796" s="123">
        <v>-0.25653601125786113</v>
      </c>
      <c r="S796" s="123">
        <v>-0.41985339496921653</v>
      </c>
      <c r="T796" s="123">
        <v>1.4665109162313366</v>
      </c>
      <c r="U796" s="120">
        <v>0.14666853962755375</v>
      </c>
      <c r="V796" s="120">
        <v>0.71872051986680585</v>
      </c>
      <c r="W796" s="94">
        <v>1.9227097549394419</v>
      </c>
      <c r="X796" s="56"/>
      <c r="Y796" s="95">
        <v>795</v>
      </c>
      <c r="Z796" s="120">
        <f>(幕後結果!$AB$2+幕後結果!$AB$4*幕後結果_最佳化!$N1797)*12/3</f>
        <v>-1.1773180106741654</v>
      </c>
      <c r="AA796" s="120">
        <f>(幕後結果!$AC$2+幕後結果!$AC$4*幕後結果_最佳化!$O1797)*12/3</f>
        <v>2.8110101536790482</v>
      </c>
      <c r="AB796" s="120">
        <f>(幕後結果!$AD$2+幕後結果!$AD$4*幕後結果_最佳化!$P1797)*12/3</f>
        <v>-1.2079414272937805</v>
      </c>
      <c r="AC796" s="120">
        <f>(幕後結果!$AE$2+幕後結果!$AE$4*幕後結果_最佳化!$Q1797)*12/3</f>
        <v>0.2880076272436225</v>
      </c>
      <c r="AD796" s="120">
        <f>(幕後結果!$AF$2+幕後結果!$AF$4*幕後結果_最佳化!$R1797)*12/3</f>
        <v>-0.48843902468092665</v>
      </c>
      <c r="AE796" s="120">
        <f>(幕後結果!$AG$2+幕後結果!$AG$4*幕後結果_最佳化!$S1797)*12/3</f>
        <v>-1.4533951487450423</v>
      </c>
      <c r="AF796" s="120">
        <f>(幕後結果!$AH$2+幕後結果!$AH$4*幕後結果_最佳化!$T1797)*12/3</f>
        <v>1.7171851591469831</v>
      </c>
      <c r="AG796" s="120">
        <f>(幕後結果!$AI$2+幕後結果!$AI$4*幕後結果_最佳化!$U1797)*12/3</f>
        <v>-0.23057507587056991</v>
      </c>
      <c r="AH796" s="120">
        <f>(幕後結果!$AJ$2+幕後結果!$AJ$4*幕後結果_最佳化!$V1797)*12/3</f>
        <v>-1.5742714824081709</v>
      </c>
      <c r="AI796" s="96">
        <f>(幕後結果!$AK$2+幕後結果!$AK$4*幕後結果_最佳化!$W1797)*12/3</f>
        <v>1.8674084920422318</v>
      </c>
      <c r="AJ796" s="56"/>
      <c r="AK796" s="56"/>
      <c r="AL796" s="56"/>
      <c r="AM796" s="104">
        <v>795</v>
      </c>
      <c r="AN796" s="124">
        <f t="shared" si="157"/>
        <v>6.1374206220050583E-2</v>
      </c>
      <c r="AO796" s="124">
        <f t="shared" si="158"/>
        <v>0.10885115913355167</v>
      </c>
      <c r="AP796" s="124">
        <f t="shared" si="159"/>
        <v>0.14767506049122056</v>
      </c>
      <c r="AQ796" s="124">
        <f t="shared" si="160"/>
        <v>0.12116860808366488</v>
      </c>
      <c r="AR796" s="124">
        <f t="shared" si="161"/>
        <v>0.17550568924081847</v>
      </c>
      <c r="AS796" s="124">
        <f t="shared" si="162"/>
        <v>7.3453905767041833E-2</v>
      </c>
      <c r="AT796" s="124">
        <f t="shared" si="163"/>
        <v>7.6033389365275122E-2</v>
      </c>
      <c r="AU796" s="124">
        <f t="shared" si="164"/>
        <v>0.11598993800712463</v>
      </c>
      <c r="AV796" s="124">
        <f t="shared" si="165"/>
        <v>0.10439765755744916</v>
      </c>
      <c r="AW796" s="124">
        <f t="shared" si="166"/>
        <v>1.5550386133802855E-2</v>
      </c>
      <c r="AX796" s="124">
        <f t="shared" si="167"/>
        <v>0.99999999999999978</v>
      </c>
      <c r="AY796" s="124">
        <f>SUMPRODUCT(AN796:AW796,幕後結果_最佳化!$Z$1005:$AI$1005)</f>
        <v>-0.24147046339893846</v>
      </c>
      <c r="AZ796" s="124">
        <f>(SUMPRODUCT(AN796:AW796,MMULT(AN796:AW796,幕後結果!$AB$9:$AK$18)))*252</f>
        <v>6.9121909703630066E-2</v>
      </c>
      <c r="BA796" s="124">
        <f t="shared" si="168"/>
        <v>0.26291045947932551</v>
      </c>
      <c r="BB796" s="119">
        <f t="shared" si="169"/>
        <v>-1.0816247629025977</v>
      </c>
      <c r="BC796" s="56"/>
      <c r="BD796" s="56"/>
    </row>
    <row r="797" spans="1:56">
      <c r="A797" s="91">
        <v>796</v>
      </c>
      <c r="B797" s="120">
        <v>0.87806001171996795</v>
      </c>
      <c r="C797" s="120">
        <v>0.60418576998356421</v>
      </c>
      <c r="D797" s="120">
        <v>0.3881986039606693</v>
      </c>
      <c r="E797" s="120">
        <v>0.4224599728240952</v>
      </c>
      <c r="F797" s="120">
        <v>0.57658948103162766</v>
      </c>
      <c r="G797" s="120">
        <v>0.9779851779955655</v>
      </c>
      <c r="H797" s="120">
        <v>0.60039787892373364</v>
      </c>
      <c r="I797" s="120">
        <v>0.11109280156301127</v>
      </c>
      <c r="J797" s="120">
        <v>0.40736775785390522</v>
      </c>
      <c r="K797" s="100">
        <v>0.38816091321043511</v>
      </c>
      <c r="L797" s="101"/>
      <c r="M797" s="102">
        <v>796</v>
      </c>
      <c r="N797" s="123">
        <v>1.1653435027068511</v>
      </c>
      <c r="O797" s="123">
        <v>0.26419656209894354</v>
      </c>
      <c r="P797" s="123">
        <v>-0.28401718900471118</v>
      </c>
      <c r="Q797" s="123">
        <v>-0.19560423451096193</v>
      </c>
      <c r="R797" s="123">
        <v>0.19317612258661898</v>
      </c>
      <c r="S797" s="123">
        <v>2.0138084900969737</v>
      </c>
      <c r="T797" s="123">
        <v>0.25437709821621635</v>
      </c>
      <c r="U797" s="120">
        <v>-1.2207370283728749</v>
      </c>
      <c r="V797" s="120">
        <v>-0.23432134566947413</v>
      </c>
      <c r="W797" s="94">
        <v>-0.28411555548494227</v>
      </c>
      <c r="X797" s="56"/>
      <c r="Y797" s="95">
        <v>796</v>
      </c>
      <c r="Z797" s="120">
        <f>(幕後結果!$AB$2+幕後結果!$AB$4*幕後結果_最佳化!$N1798)*12/3</f>
        <v>1.3985423633579346</v>
      </c>
      <c r="AA797" s="120">
        <f>(幕後結果!$AC$2+幕後結果!$AC$4*幕後結果_最佳化!$O1798)*12/3</f>
        <v>2.4621891677473968</v>
      </c>
      <c r="AB797" s="120">
        <f>(幕後結果!$AD$2+幕後結果!$AD$4*幕後結果_最佳化!$P1798)*12/3</f>
        <v>0.27369604628962652</v>
      </c>
      <c r="AC797" s="120">
        <f>(幕後結果!$AE$2+幕後結果!$AE$4*幕後結果_最佳化!$Q1798)*12/3</f>
        <v>0.64960508677471818</v>
      </c>
      <c r="AD797" s="120">
        <f>(幕後結果!$AF$2+幕後結果!$AF$4*幕後結果_最佳化!$R1798)*12/3</f>
        <v>-0.26008272529570325</v>
      </c>
      <c r="AE797" s="120">
        <f>(幕後結果!$AG$2+幕後結果!$AG$4*幕後結果_最佳化!$S1798)*12/3</f>
        <v>1.7401848132327826</v>
      </c>
      <c r="AF797" s="120">
        <f>(幕後結果!$AH$2+幕後結果!$AH$4*幕後結果_最佳化!$T1798)*12/3</f>
        <v>1.4177489225426687</v>
      </c>
      <c r="AG797" s="120">
        <f>(幕後結果!$AI$2+幕後結果!$AI$4*幕後結果_最佳化!$U1798)*12/3</f>
        <v>-0.65734231957617262</v>
      </c>
      <c r="AH797" s="120">
        <f>(幕後結果!$AJ$2+幕後結果!$AJ$4*幕後結果_最佳化!$V1798)*12/3</f>
        <v>-1.1552395886048279</v>
      </c>
      <c r="AI797" s="96">
        <f>(幕後結果!$AK$2+幕後結果!$AK$4*幕後結果_最佳化!$W1798)*12/3</f>
        <v>0.29747157095634014</v>
      </c>
      <c r="AJ797" s="56"/>
      <c r="AK797" s="56"/>
      <c r="AL797" s="56"/>
      <c r="AM797" s="104">
        <v>796</v>
      </c>
      <c r="AN797" s="124">
        <f t="shared" si="157"/>
        <v>7.9153303079019965E-2</v>
      </c>
      <c r="AO797" s="124">
        <f t="shared" si="158"/>
        <v>4.575236359653726E-3</v>
      </c>
      <c r="AP797" s="124">
        <f t="shared" si="159"/>
        <v>0.12124622959617327</v>
      </c>
      <c r="AQ797" s="124">
        <f t="shared" si="160"/>
        <v>0.10868716755269225</v>
      </c>
      <c r="AR797" s="124">
        <f t="shared" si="161"/>
        <v>9.7316862767577492E-2</v>
      </c>
      <c r="AS797" s="124">
        <f t="shared" si="162"/>
        <v>0.17959121506554665</v>
      </c>
      <c r="AT797" s="124">
        <f t="shared" si="163"/>
        <v>0.11859737848089336</v>
      </c>
      <c r="AU797" s="124">
        <f t="shared" si="164"/>
        <v>0.12879916215029136</v>
      </c>
      <c r="AV797" s="124">
        <f t="shared" si="165"/>
        <v>0.10548263211014768</v>
      </c>
      <c r="AW797" s="124">
        <f t="shared" si="166"/>
        <v>5.6550812838004186E-2</v>
      </c>
      <c r="AX797" s="124">
        <f t="shared" si="167"/>
        <v>0.99999999999999989</v>
      </c>
      <c r="AY797" s="124">
        <f>SUMPRODUCT(AN797:AW797,幕後結果_最佳化!$Z$1005:$AI$1005)</f>
        <v>-0.38737081551481922</v>
      </c>
      <c r="AZ797" s="124">
        <f>(SUMPRODUCT(AN797:AW797,MMULT(AN797:AW797,幕後結果!$AB$9:$AK$18)))*252</f>
        <v>6.6872269872868553E-2</v>
      </c>
      <c r="BA797" s="124">
        <f t="shared" si="168"/>
        <v>0.25859673213880441</v>
      </c>
      <c r="BB797" s="119">
        <f t="shared" si="169"/>
        <v>-1.6638679536130681</v>
      </c>
      <c r="BC797" s="56"/>
      <c r="BD797" s="56"/>
    </row>
    <row r="798" spans="1:56">
      <c r="A798" s="91">
        <v>797</v>
      </c>
      <c r="B798" s="120">
        <v>0.61480247336735716</v>
      </c>
      <c r="C798" s="120">
        <v>0.43107719313135329</v>
      </c>
      <c r="D798" s="120">
        <v>0.9519430132850506</v>
      </c>
      <c r="E798" s="120">
        <v>0.28359214699267965</v>
      </c>
      <c r="F798" s="120">
        <v>0.78708066372900709</v>
      </c>
      <c r="G798" s="120">
        <v>0.5949545039958819</v>
      </c>
      <c r="H798" s="120">
        <v>0.38310011979831415</v>
      </c>
      <c r="I798" s="120">
        <v>3.5163709162319812E-2</v>
      </c>
      <c r="J798" s="120">
        <v>0.49090538681413731</v>
      </c>
      <c r="K798" s="100">
        <v>0.24135235072780059</v>
      </c>
      <c r="L798" s="101"/>
      <c r="M798" s="102">
        <v>797</v>
      </c>
      <c r="N798" s="123">
        <v>0.2918581881820968</v>
      </c>
      <c r="O798" s="123">
        <v>-0.17363237581474614</v>
      </c>
      <c r="P798" s="123">
        <v>1.6639922736697621</v>
      </c>
      <c r="Q798" s="123">
        <v>-0.57220323815867846</v>
      </c>
      <c r="R798" s="123">
        <v>0.79633271967868424</v>
      </c>
      <c r="S798" s="123">
        <v>0.24030864706586574</v>
      </c>
      <c r="T798" s="123">
        <v>-0.29734878537765869</v>
      </c>
      <c r="U798" s="120">
        <v>-1.8097960653916652</v>
      </c>
      <c r="V798" s="120">
        <v>-2.2798789481911427E-2</v>
      </c>
      <c r="W798" s="94">
        <v>-0.70195905020391014</v>
      </c>
      <c r="X798" s="56"/>
      <c r="Y798" s="95">
        <v>797</v>
      </c>
      <c r="Z798" s="120">
        <f>(幕後結果!$AB$2+幕後結果!$AB$4*幕後結果_最佳化!$N1799)*12/3</f>
        <v>0.31406632443503757</v>
      </c>
      <c r="AA798" s="120">
        <f>(幕後結果!$AC$2+幕後結果!$AC$4*幕後結果_最佳化!$O1799)*12/3</f>
        <v>1.4343847918147192</v>
      </c>
      <c r="AB798" s="120">
        <f>(幕後結果!$AD$2+幕後結果!$AD$4*幕後結果_最佳化!$P1799)*12/3</f>
        <v>1.1826945455457285</v>
      </c>
      <c r="AC798" s="120">
        <f>(幕後結果!$AE$2+幕後結果!$AE$4*幕後結果_最佳化!$Q1799)*12/3</f>
        <v>2.7423513641956498E-3</v>
      </c>
      <c r="AD798" s="120">
        <f>(幕後結果!$AF$2+幕後結果!$AF$4*幕後結果_最佳化!$R1799)*12/3</f>
        <v>-0.11145119136934289</v>
      </c>
      <c r="AE798" s="120">
        <f>(幕後結果!$AG$2+幕後結果!$AG$4*幕後結果_最佳化!$S1799)*12/3</f>
        <v>-2.5872452775657195E-2</v>
      </c>
      <c r="AF798" s="120">
        <f>(幕後結果!$AH$2+幕後結果!$AH$4*幕後結果_最佳化!$T1799)*12/3</f>
        <v>0.3398456653763644</v>
      </c>
      <c r="AG798" s="120">
        <f>(幕後結果!$AI$2+幕後結果!$AI$4*幕後結果_最佳化!$U1799)*12/3</f>
        <v>-0.9410702379467818</v>
      </c>
      <c r="AH798" s="120">
        <f>(幕後結果!$AJ$2+幕後結果!$AJ$4*幕後結果_最佳化!$V1799)*12/3</f>
        <v>-0.93341062032347255</v>
      </c>
      <c r="AI798" s="96">
        <f>(幕後結果!$AK$2+幕後結果!$AK$4*幕後結果_最佳化!$W1799)*12/3</f>
        <v>9.4668040096143713E-2</v>
      </c>
      <c r="AJ798" s="56"/>
      <c r="AK798" s="56"/>
      <c r="AL798" s="56"/>
      <c r="AM798" s="104">
        <v>797</v>
      </c>
      <c r="AN798" s="124">
        <f t="shared" si="157"/>
        <v>5.9348446014689464E-2</v>
      </c>
      <c r="AO798" s="124">
        <f t="shared" si="158"/>
        <v>3.6666902513244851E-2</v>
      </c>
      <c r="AP798" s="124">
        <f t="shared" si="159"/>
        <v>0.12120034226114905</v>
      </c>
      <c r="AQ798" s="124">
        <f t="shared" si="160"/>
        <v>6.3470794028028105E-2</v>
      </c>
      <c r="AR798" s="124">
        <f t="shared" si="161"/>
        <v>0.14766259436865822</v>
      </c>
      <c r="AS798" s="124">
        <f t="shared" si="162"/>
        <v>9.9579222284260305E-2</v>
      </c>
      <c r="AT798" s="124">
        <f t="shared" si="163"/>
        <v>0.15118349384670637</v>
      </c>
      <c r="AU798" s="124">
        <f t="shared" si="164"/>
        <v>0.10848258678994571</v>
      </c>
      <c r="AV798" s="124">
        <f t="shared" si="165"/>
        <v>0.13658077466283541</v>
      </c>
      <c r="AW798" s="124">
        <f t="shared" si="166"/>
        <v>7.5824843230482566E-2</v>
      </c>
      <c r="AX798" s="124">
        <f t="shared" si="167"/>
        <v>1.0000000000000002</v>
      </c>
      <c r="AY798" s="124">
        <f>SUMPRODUCT(AN798:AW798,幕後結果_最佳化!$Z$1005:$AI$1005)</f>
        <v>-0.33277179846325616</v>
      </c>
      <c r="AZ798" s="124">
        <f>(SUMPRODUCT(AN798:AW798,MMULT(AN798:AW798,幕後結果!$AB$9:$AK$18)))*252</f>
        <v>6.5394997673186198E-2</v>
      </c>
      <c r="BA798" s="124">
        <f t="shared" si="168"/>
        <v>0.25572445654099296</v>
      </c>
      <c r="BB798" s="119">
        <f t="shared" si="169"/>
        <v>-1.4690491615260721</v>
      </c>
      <c r="BC798" s="56"/>
      <c r="BD798" s="56"/>
    </row>
    <row r="799" spans="1:56">
      <c r="A799" s="91">
        <v>798</v>
      </c>
      <c r="B799" s="120">
        <v>0.46626913696575079</v>
      </c>
      <c r="C799" s="120">
        <v>0.14928315276108339</v>
      </c>
      <c r="D799" s="120">
        <v>0.45606869177707532</v>
      </c>
      <c r="E799" s="120">
        <v>0.11267110942981562</v>
      </c>
      <c r="F799" s="120">
        <v>0.90897131168648415</v>
      </c>
      <c r="G799" s="120">
        <v>0.41087066691117236</v>
      </c>
      <c r="H799" s="120">
        <v>0.84261406665088345</v>
      </c>
      <c r="I799" s="120">
        <v>0.89005938165735343</v>
      </c>
      <c r="J799" s="120">
        <v>0.48666589925439152</v>
      </c>
      <c r="K799" s="100">
        <v>4.2353294635456118E-2</v>
      </c>
      <c r="L799" s="101"/>
      <c r="M799" s="102">
        <v>798</v>
      </c>
      <c r="N799" s="123">
        <v>-8.4651727610225658E-2</v>
      </c>
      <c r="O799" s="123">
        <v>-1.0395128057793481</v>
      </c>
      <c r="P799" s="123">
        <v>-0.11034296573384896</v>
      </c>
      <c r="Q799" s="123">
        <v>-1.2124446477654633</v>
      </c>
      <c r="R799" s="123">
        <v>1.3344470881692463</v>
      </c>
      <c r="S799" s="123">
        <v>-0.22530586953946932</v>
      </c>
      <c r="T799" s="123">
        <v>1.0052595925623291</v>
      </c>
      <c r="U799" s="120">
        <v>1.2268439813528227</v>
      </c>
      <c r="V799" s="120">
        <v>-3.3429859522675492E-2</v>
      </c>
      <c r="W799" s="94">
        <v>-1.7240069458032246</v>
      </c>
      <c r="X799" s="56"/>
      <c r="Y799" s="95">
        <v>798</v>
      </c>
      <c r="Z799" s="120">
        <f>(幕後結果!$AB$2+幕後結果!$AB$4*幕後結果_最佳化!$N1800)*12/3</f>
        <v>-0.15338971094869167</v>
      </c>
      <c r="AA799" s="120">
        <f>(幕後結果!$AC$2+幕後結果!$AC$4*幕後結果_最佳化!$O1800)*12/3</f>
        <v>0.29202880078331206</v>
      </c>
      <c r="AB799" s="120">
        <f>(幕後結果!$AD$2+幕後結果!$AD$4*幕後結果_最佳化!$P1800)*12/3</f>
        <v>-1.4398880340199505</v>
      </c>
      <c r="AC799" s="120">
        <f>(幕後結果!$AE$2+幕後結果!$AE$4*幕後結果_最佳化!$Q1800)*12/3</f>
        <v>-0.60886644827658676</v>
      </c>
      <c r="AD799" s="120">
        <f>(幕後結果!$AF$2+幕後結果!$AF$4*幕後結果_最佳化!$R1800)*12/3</f>
        <v>-3.9861383964139574E-2</v>
      </c>
      <c r="AE799" s="120">
        <f>(幕後結果!$AG$2+幕後結果!$AG$4*幕後結果_最佳化!$S1800)*12/3</f>
        <v>-0.90461563909559273</v>
      </c>
      <c r="AF799" s="120">
        <f>(幕後結果!$AH$2+幕後結果!$AH$4*幕後結果_最佳化!$T1800)*12/3</f>
        <v>0.79396349933805599</v>
      </c>
      <c r="AG799" s="120">
        <f>(幕後結果!$AI$2+幕後結果!$AI$4*幕後結果_最佳化!$U1800)*12/3</f>
        <v>9.5450059425698563E-2</v>
      </c>
      <c r="AH799" s="120">
        <f>(幕後結果!$AJ$2+幕後結果!$AJ$4*幕後結果_最佳化!$V1800)*12/3</f>
        <v>-1.0656169476326547</v>
      </c>
      <c r="AI799" s="96">
        <f>(幕後結果!$AK$2+幕後結果!$AK$4*幕後結果_最佳化!$W1800)*12/3</f>
        <v>0.31109695864337045</v>
      </c>
      <c r="AJ799" s="56"/>
      <c r="AK799" s="56"/>
      <c r="AL799" s="56"/>
      <c r="AM799" s="104">
        <v>798</v>
      </c>
      <c r="AN799" s="124">
        <f t="shared" si="157"/>
        <v>8.4975324621531484E-2</v>
      </c>
      <c r="AO799" s="124">
        <f t="shared" si="158"/>
        <v>0.16541766514475392</v>
      </c>
      <c r="AP799" s="124">
        <f t="shared" si="159"/>
        <v>5.2607162420291759E-2</v>
      </c>
      <c r="AQ799" s="124">
        <f t="shared" si="160"/>
        <v>5.5263548054193062E-2</v>
      </c>
      <c r="AR799" s="124">
        <f t="shared" si="161"/>
        <v>0.14486057868382907</v>
      </c>
      <c r="AS799" s="124">
        <f t="shared" si="162"/>
        <v>8.1181139121354384E-2</v>
      </c>
      <c r="AT799" s="124">
        <f t="shared" si="163"/>
        <v>4.4427983295735766E-2</v>
      </c>
      <c r="AU799" s="124">
        <f t="shared" si="164"/>
        <v>0.12978433701545897</v>
      </c>
      <c r="AV799" s="124">
        <f t="shared" si="165"/>
        <v>0.10564913467340412</v>
      </c>
      <c r="AW799" s="124">
        <f t="shared" si="166"/>
        <v>0.13583312696944733</v>
      </c>
      <c r="AX799" s="124">
        <f t="shared" si="167"/>
        <v>0.99999999999999978</v>
      </c>
      <c r="AY799" s="124">
        <f>SUMPRODUCT(AN799:AW799,幕後結果_最佳化!$Z$1005:$AI$1005)</f>
        <v>-4.8710484434698442E-2</v>
      </c>
      <c r="AZ799" s="124">
        <f>(SUMPRODUCT(AN799:AW799,MMULT(AN799:AW799,幕後結果!$AB$9:$AK$18)))*252</f>
        <v>5.6311336664478989E-2</v>
      </c>
      <c r="BA799" s="124">
        <f t="shared" si="168"/>
        <v>0.23730009832378701</v>
      </c>
      <c r="BB799" s="119">
        <f t="shared" si="169"/>
        <v>-0.38605329320049159</v>
      </c>
      <c r="BC799" s="56"/>
      <c r="BD799" s="56"/>
    </row>
    <row r="800" spans="1:56">
      <c r="A800" s="91">
        <v>799</v>
      </c>
      <c r="B800" s="120">
        <v>0.57102216809496764</v>
      </c>
      <c r="C800" s="120">
        <v>5.1858038972939946E-2</v>
      </c>
      <c r="D800" s="120">
        <v>0.49601650227508709</v>
      </c>
      <c r="E800" s="120">
        <v>0.78356780526344294</v>
      </c>
      <c r="F800" s="120">
        <v>0.52046916978863722</v>
      </c>
      <c r="G800" s="120">
        <v>0.22796504692490527</v>
      </c>
      <c r="H800" s="120">
        <v>0.3702502448989502</v>
      </c>
      <c r="I800" s="120">
        <v>7.1427671549197269E-2</v>
      </c>
      <c r="J800" s="120">
        <v>0.83651686948690473</v>
      </c>
      <c r="K800" s="100">
        <v>0.48540221596181499</v>
      </c>
      <c r="L800" s="101"/>
      <c r="M800" s="102">
        <v>799</v>
      </c>
      <c r="N800" s="123">
        <v>0.17897712431145657</v>
      </c>
      <c r="O800" s="123">
        <v>-1.6270989785682475</v>
      </c>
      <c r="P800" s="123">
        <v>-9.9853139601558429E-3</v>
      </c>
      <c r="Q800" s="123">
        <v>0.78429950566597617</v>
      </c>
      <c r="R800" s="123">
        <v>5.1331132784185662E-2</v>
      </c>
      <c r="S800" s="123">
        <v>-0.74556522908988088</v>
      </c>
      <c r="T800" s="123">
        <v>-0.33119064007448384</v>
      </c>
      <c r="U800" s="120">
        <v>-1.4652403915913259</v>
      </c>
      <c r="V800" s="120">
        <v>0.98024284295730879</v>
      </c>
      <c r="W800" s="94">
        <v>-3.6599387481329723E-2</v>
      </c>
      <c r="X800" s="56"/>
      <c r="Y800" s="95">
        <v>799</v>
      </c>
      <c r="Z800" s="120">
        <f>(幕後結果!$AB$2+幕後結果!$AB$4*幕後結果_最佳化!$N1801)*12/3</f>
        <v>0.17391879478545325</v>
      </c>
      <c r="AA800" s="120">
        <f>(幕後結果!$AC$2+幕後結果!$AC$4*幕後結果_最佳化!$O1801)*12/3</f>
        <v>-0.1410598336148261</v>
      </c>
      <c r="AB800" s="120">
        <f>(幕後結果!$AD$2+幕後結果!$AD$4*幕後結果_最佳化!$P1801)*12/3</f>
        <v>-1.2919508252890683</v>
      </c>
      <c r="AC800" s="120">
        <f>(幕後結果!$AE$2+幕後結果!$AE$4*幕後結果_最佳化!$Q1801)*12/3</f>
        <v>1.2114979856924628</v>
      </c>
      <c r="AD800" s="120">
        <f>(幕後結果!$AF$2+幕後結果!$AF$4*幕後結果_最佳化!$R1801)*12/3</f>
        <v>-0.47347200863283395</v>
      </c>
      <c r="AE800" s="120">
        <f>(幕後結果!$AG$2+幕後結果!$AG$4*幕後結果_最佳化!$S1801)*12/3</f>
        <v>-1.8104434356625394</v>
      </c>
      <c r="AF800" s="120">
        <f>(幕後結果!$AH$2+幕後結果!$AH$4*幕後結果_最佳化!$T1801)*12/3</f>
        <v>-3.5871545729111776E-2</v>
      </c>
      <c r="AG800" s="120">
        <f>(幕後結果!$AI$2+幕後結果!$AI$4*幕後結果_最佳化!$U1801)*12/3</f>
        <v>-0.9079707461987917</v>
      </c>
      <c r="AH800" s="120">
        <f>(幕後結果!$AJ$2+幕後結果!$AJ$4*幕後結果_最佳化!$V1801)*12/3</f>
        <v>-0.32157174809388511</v>
      </c>
      <c r="AI800" s="96">
        <f>(幕後結果!$AK$2+幕後結果!$AK$4*幕後結果_最佳化!$W1801)*12/3</f>
        <v>9.2452077584209369E-2</v>
      </c>
      <c r="AJ800" s="56"/>
      <c r="AK800" s="56"/>
      <c r="AL800" s="56"/>
      <c r="AM800" s="104">
        <v>799</v>
      </c>
      <c r="AN800" s="124">
        <f t="shared" si="157"/>
        <v>1.6653979503532083E-2</v>
      </c>
      <c r="AO800" s="124">
        <f t="shared" si="158"/>
        <v>0.1453078498492707</v>
      </c>
      <c r="AP800" s="124">
        <f t="shared" si="159"/>
        <v>0.13731603012667279</v>
      </c>
      <c r="AQ800" s="124">
        <f t="shared" si="160"/>
        <v>0.10458917459905386</v>
      </c>
      <c r="AR800" s="124">
        <f t="shared" si="161"/>
        <v>0.12188855944235369</v>
      </c>
      <c r="AS800" s="124">
        <f t="shared" si="162"/>
        <v>2.868849304069819E-2</v>
      </c>
      <c r="AT800" s="124">
        <f t="shared" si="163"/>
        <v>0.10908921963654976</v>
      </c>
      <c r="AU800" s="124">
        <f t="shared" si="164"/>
        <v>7.9776818212845962E-2</v>
      </c>
      <c r="AV800" s="124">
        <f t="shared" si="165"/>
        <v>0.1538614650004711</v>
      </c>
      <c r="AW800" s="124">
        <f t="shared" si="166"/>
        <v>0.10282841058855176</v>
      </c>
      <c r="AX800" s="124">
        <f t="shared" si="167"/>
        <v>1</v>
      </c>
      <c r="AY800" s="124">
        <f>SUMPRODUCT(AN800:AW800,幕後結果_最佳化!$Z$1005:$AI$1005)</f>
        <v>-0.12058146141337515</v>
      </c>
      <c r="AZ800" s="124">
        <f>(SUMPRODUCT(AN800:AW800,MMULT(AN800:AW800,幕後結果!$AB$9:$AK$18)))*252</f>
        <v>7.0386140635537719E-2</v>
      </c>
      <c r="BA800" s="124">
        <f t="shared" si="168"/>
        <v>0.26530386472031975</v>
      </c>
      <c r="BB800" s="119">
        <f t="shared" si="169"/>
        <v>-0.6162045983978236</v>
      </c>
      <c r="BC800" s="56"/>
      <c r="BD800" s="56"/>
    </row>
    <row r="801" spans="1:56">
      <c r="A801" s="91">
        <v>800</v>
      </c>
      <c r="B801" s="120">
        <v>0.54481985523995125</v>
      </c>
      <c r="C801" s="120">
        <v>0.96595647194950285</v>
      </c>
      <c r="D801" s="120">
        <v>0.14676917772600695</v>
      </c>
      <c r="E801" s="120">
        <v>0.84138279951356365</v>
      </c>
      <c r="F801" s="120">
        <v>0.78556498570854916</v>
      </c>
      <c r="G801" s="120">
        <v>0.88374467381912347</v>
      </c>
      <c r="H801" s="120">
        <v>6.5492998134746516E-2</v>
      </c>
      <c r="I801" s="120">
        <v>0.4861512262498231</v>
      </c>
      <c r="J801" s="120">
        <v>9.0858650878643088E-2</v>
      </c>
      <c r="K801" s="100">
        <v>0.22794030306184054</v>
      </c>
      <c r="L801" s="101"/>
      <c r="M801" s="102">
        <v>800</v>
      </c>
      <c r="N801" s="123">
        <v>0.112584102190891</v>
      </c>
      <c r="O801" s="123">
        <v>1.8244302245317181</v>
      </c>
      <c r="P801" s="123">
        <v>-1.0503910573728008</v>
      </c>
      <c r="Q801" s="123">
        <v>1.0001572770334028</v>
      </c>
      <c r="R801" s="123">
        <v>0.79112675367898688</v>
      </c>
      <c r="S801" s="123">
        <v>1.1939164492214089</v>
      </c>
      <c r="T801" s="123">
        <v>-1.5102250993137885</v>
      </c>
      <c r="U801" s="120">
        <v>-3.4720702715092915E-2</v>
      </c>
      <c r="V801" s="120">
        <v>-1.3354860996276923</v>
      </c>
      <c r="W801" s="94">
        <v>-0.74564712756085028</v>
      </c>
      <c r="X801" s="56"/>
      <c r="Y801" s="95">
        <v>800</v>
      </c>
      <c r="Z801" s="120">
        <f>(幕後結果!$AB$2+幕後結果!$AB$4*幕後結果_最佳化!$N1802)*12/3</f>
        <v>9.1488511821158802E-2</v>
      </c>
      <c r="AA801" s="120">
        <f>(幕後結果!$AC$2+幕後結果!$AC$4*幕後結果_最佳化!$O1802)*12/3</f>
        <v>3.3797210651588121</v>
      </c>
      <c r="AB801" s="120">
        <f>(幕後結果!$AD$2+幕後結果!$AD$4*幕後結果_最佳化!$P1802)*12/3</f>
        <v>-1.0246843949552655</v>
      </c>
      <c r="AC801" s="120">
        <f>(幕後結果!$AE$2+幕後結果!$AE$4*幕後結果_最佳化!$Q1802)*12/3</f>
        <v>1.3864856102314989</v>
      </c>
      <c r="AD801" s="120">
        <f>(幕後結果!$AF$2+幕後結果!$AF$4*幕後結果_最佳化!$R1802)*12/3</f>
        <v>0.41265396824608341</v>
      </c>
      <c r="AE801" s="120">
        <f>(幕後結果!$AG$2+幕後結果!$AG$4*幕後結果_最佳化!$S1802)*12/3</f>
        <v>0.62283339920868874</v>
      </c>
      <c r="AF801" s="120">
        <f>(幕後結果!$AH$2+幕後結果!$AH$4*幕後結果_最佳化!$T1802)*12/3</f>
        <v>8.0270765277048406E-2</v>
      </c>
      <c r="AG801" s="120">
        <f>(幕後結果!$AI$2+幕後結果!$AI$4*幕後結果_最佳化!$U1802)*12/3</f>
        <v>7.7734777255387966E-2</v>
      </c>
      <c r="AH801" s="120">
        <f>(幕後結果!$AJ$2+幕後結果!$AJ$4*幕後結果_最佳化!$V1802)*12/3</f>
        <v>-3.5299335044310367</v>
      </c>
      <c r="AI801" s="96">
        <f>(幕後結果!$AK$2+幕後結果!$AK$4*幕後結果_最佳化!$W1802)*12/3</f>
        <v>0.48480104827848397</v>
      </c>
      <c r="AJ801" s="56"/>
      <c r="AK801" s="56"/>
      <c r="AL801" s="56"/>
      <c r="AM801" s="104">
        <v>800</v>
      </c>
      <c r="AN801" s="124">
        <f t="shared" si="157"/>
        <v>0.183085291818534</v>
      </c>
      <c r="AO801" s="124">
        <f t="shared" si="158"/>
        <v>0.15662952576932135</v>
      </c>
      <c r="AP801" s="124">
        <f t="shared" si="159"/>
        <v>0.16036473923868963</v>
      </c>
      <c r="AQ801" s="124">
        <f t="shared" si="160"/>
        <v>3.6683698159316984E-2</v>
      </c>
      <c r="AR801" s="124">
        <f t="shared" si="161"/>
        <v>6.3809336974367803E-2</v>
      </c>
      <c r="AS801" s="124">
        <f t="shared" si="162"/>
        <v>8.9806369500429514E-2</v>
      </c>
      <c r="AT801" s="124">
        <f t="shared" si="163"/>
        <v>5.5711590914409095E-2</v>
      </c>
      <c r="AU801" s="124">
        <f t="shared" si="164"/>
        <v>5.9806268837168663E-2</v>
      </c>
      <c r="AV801" s="124">
        <f t="shared" si="165"/>
        <v>8.0439927394105104E-2</v>
      </c>
      <c r="AW801" s="124">
        <f t="shared" si="166"/>
        <v>0.11366325139365784</v>
      </c>
      <c r="AX801" s="124">
        <f t="shared" si="167"/>
        <v>1</v>
      </c>
      <c r="AY801" s="124">
        <f>SUMPRODUCT(AN801:AW801,幕後結果_最佳化!$Z$1005:$AI$1005)</f>
        <v>-8.635474966581061E-2</v>
      </c>
      <c r="AZ801" s="124">
        <f>(SUMPRODUCT(AN801:AW801,MMULT(AN801:AW801,幕後結果!$AB$9:$AK$18)))*252</f>
        <v>9.4973547540679548E-2</v>
      </c>
      <c r="BA801" s="124">
        <f t="shared" si="168"/>
        <v>0.30817778560545139</v>
      </c>
      <c r="BB801" s="119">
        <f t="shared" si="169"/>
        <v>-0.41941618021517835</v>
      </c>
      <c r="BC801" s="56"/>
      <c r="BD801" s="56"/>
    </row>
    <row r="802" spans="1:56">
      <c r="A802" s="91">
        <v>801</v>
      </c>
      <c r="B802" s="120">
        <v>0.61908523736856669</v>
      </c>
      <c r="C802" s="120">
        <v>0.86526473557273142</v>
      </c>
      <c r="D802" s="120">
        <v>9.9631315212491689E-3</v>
      </c>
      <c r="E802" s="120">
        <v>0.36929365232452471</v>
      </c>
      <c r="F802" s="120">
        <v>0.30161630665593031</v>
      </c>
      <c r="G802" s="120">
        <v>0.48714274104000732</v>
      </c>
      <c r="H802" s="120">
        <v>7.1587820711600525E-3</v>
      </c>
      <c r="I802" s="120">
        <v>9.6784994630953802E-2</v>
      </c>
      <c r="J802" s="120">
        <v>0.68108085434700394</v>
      </c>
      <c r="K802" s="100">
        <v>0.25832701052431295</v>
      </c>
      <c r="L802" s="101"/>
      <c r="M802" s="102">
        <v>801</v>
      </c>
      <c r="N802" s="123">
        <v>0.30307917355481734</v>
      </c>
      <c r="O802" s="123">
        <v>1.1042826910183456</v>
      </c>
      <c r="P802" s="123">
        <v>-2.3277334264987024</v>
      </c>
      <c r="Q802" s="123">
        <v>-0.33372470603853027</v>
      </c>
      <c r="R802" s="123">
        <v>-0.51975748752812045</v>
      </c>
      <c r="S802" s="123">
        <v>-3.223394996707326E-2</v>
      </c>
      <c r="T802" s="123">
        <v>-2.4491956787176106</v>
      </c>
      <c r="U802" s="120">
        <v>-1.300090395005584</v>
      </c>
      <c r="V802" s="120">
        <v>0.47072337277386433</v>
      </c>
      <c r="W802" s="94">
        <v>-0.64851173849690102</v>
      </c>
      <c r="X802" s="56"/>
      <c r="Y802" s="95">
        <v>801</v>
      </c>
      <c r="Z802" s="120">
        <f>(幕後結果!$AB$2+幕後結果!$AB$4*幕後結果_最佳化!$N1803)*12/3</f>
        <v>0.32799774327799841</v>
      </c>
      <c r="AA802" s="120">
        <f>(幕後結果!$AC$2+幕後結果!$AC$4*幕後結果_最佳化!$O1803)*12/3</f>
        <v>2.7615345950878036</v>
      </c>
      <c r="AB802" s="120">
        <f>(幕後結果!$AD$2+幕後結果!$AD$4*幕後結果_最佳化!$P1803)*12/3</f>
        <v>-2.4520221621675646</v>
      </c>
      <c r="AC802" s="120">
        <f>(幕後結果!$AE$2+幕後結果!$AE$4*幕後結果_最佳化!$Q1803)*12/3</f>
        <v>0.3252359377789229</v>
      </c>
      <c r="AD802" s="120">
        <f>(幕後結果!$AF$2+幕後結果!$AF$4*幕後結果_最佳化!$R1803)*12/3</f>
        <v>-0.7027349691028818</v>
      </c>
      <c r="AE802" s="120">
        <f>(幕後結果!$AG$2+幕後結果!$AG$4*幕後結果_最佳化!$S1803)*12/3</f>
        <v>-1.057483377250124</v>
      </c>
      <c r="AF802" s="120">
        <f>(幕後結果!$AH$2+幕後結果!$AH$4*幕後結果_最佳化!$T1803)*12/3</f>
        <v>-1.6801450738250583</v>
      </c>
      <c r="AG802" s="120">
        <f>(幕後結果!$AI$2+幕後結果!$AI$4*幕後結果_最佳化!$U1803)*12/3</f>
        <v>-0.80066544492002423</v>
      </c>
      <c r="AH802" s="120">
        <f>(幕後結果!$AJ$2+幕後結果!$AJ$4*幕後結果_最佳化!$V1803)*12/3</f>
        <v>-2.420564883969083</v>
      </c>
      <c r="AI802" s="96">
        <f>(幕後結果!$AK$2+幕後結果!$AK$4*幕後結果_最佳化!$W1803)*12/3</f>
        <v>-0.38829363275910644</v>
      </c>
      <c r="AJ802" s="56"/>
      <c r="AK802" s="56"/>
      <c r="AL802" s="56"/>
      <c r="AM802" s="104">
        <v>801</v>
      </c>
      <c r="AN802" s="124">
        <f t="shared" si="157"/>
        <v>0.11637320600261093</v>
      </c>
      <c r="AO802" s="124">
        <f t="shared" si="158"/>
        <v>0.15380853733450664</v>
      </c>
      <c r="AP802" s="124">
        <f t="shared" si="159"/>
        <v>1.7401865880429114E-2</v>
      </c>
      <c r="AQ802" s="124">
        <f t="shared" si="160"/>
        <v>2.1609392740851895E-2</v>
      </c>
      <c r="AR802" s="124">
        <f t="shared" si="161"/>
        <v>7.3882704644643277E-2</v>
      </c>
      <c r="AS802" s="124">
        <f t="shared" si="162"/>
        <v>0.16284156189568963</v>
      </c>
      <c r="AT802" s="124">
        <f t="shared" si="163"/>
        <v>0.15483412418379608</v>
      </c>
      <c r="AU802" s="124">
        <f t="shared" si="164"/>
        <v>7.6852286242039727E-2</v>
      </c>
      <c r="AV802" s="124">
        <f t="shared" si="165"/>
        <v>0.14536419762376698</v>
      </c>
      <c r="AW802" s="124">
        <f t="shared" si="166"/>
        <v>7.7032123451665713E-2</v>
      </c>
      <c r="AX802" s="124">
        <f t="shared" si="167"/>
        <v>1</v>
      </c>
      <c r="AY802" s="124">
        <f>SUMPRODUCT(AN802:AW802,幕後結果_最佳化!$Z$1005:$AI$1005)</f>
        <v>-0.13494669612594476</v>
      </c>
      <c r="AZ802" s="124">
        <f>(SUMPRODUCT(AN802:AW802,MMULT(AN802:AW802,幕後結果!$AB$9:$AK$18)))*252</f>
        <v>7.2906470061680634E-2</v>
      </c>
      <c r="BA802" s="124">
        <f t="shared" si="168"/>
        <v>0.27001198132986737</v>
      </c>
      <c r="BB802" s="119">
        <f t="shared" si="169"/>
        <v>-0.65866223880144625</v>
      </c>
      <c r="BC802" s="56"/>
      <c r="BD802" s="56"/>
    </row>
    <row r="803" spans="1:56">
      <c r="A803" s="91">
        <v>802</v>
      </c>
      <c r="B803" s="120">
        <v>0.56914492345633061</v>
      </c>
      <c r="C803" s="120">
        <v>6.7273446421149963E-3</v>
      </c>
      <c r="D803" s="120">
        <v>0.14068705447633523</v>
      </c>
      <c r="E803" s="120">
        <v>4.8125947265276636E-2</v>
      </c>
      <c r="F803" s="120">
        <v>0.36872630203551626</v>
      </c>
      <c r="G803" s="120">
        <v>0.10949762902563598</v>
      </c>
      <c r="H803" s="120">
        <v>0.41990719302941137</v>
      </c>
      <c r="I803" s="120">
        <v>0.73770377106187168</v>
      </c>
      <c r="J803" s="120">
        <v>0.59228556281772082</v>
      </c>
      <c r="K803" s="100">
        <v>0.97994907696856925</v>
      </c>
      <c r="L803" s="101"/>
      <c r="M803" s="102">
        <v>802</v>
      </c>
      <c r="N803" s="123">
        <v>0.17419762358895624</v>
      </c>
      <c r="O803" s="123">
        <v>-2.4715017497557774</v>
      </c>
      <c r="P803" s="123">
        <v>-1.07723765035904</v>
      </c>
      <c r="Q803" s="123">
        <v>-1.6633025200676534</v>
      </c>
      <c r="R803" s="123">
        <v>-0.33522865993376255</v>
      </c>
      <c r="S803" s="123">
        <v>-1.2292041908119231</v>
      </c>
      <c r="T803" s="123">
        <v>-0.20213090722020427</v>
      </c>
      <c r="U803" s="120">
        <v>0.63628227169101148</v>
      </c>
      <c r="V803" s="120">
        <v>0.23342825554168811</v>
      </c>
      <c r="W803" s="94">
        <v>2.0526983100236116</v>
      </c>
      <c r="X803" s="56"/>
      <c r="Y803" s="95">
        <v>802</v>
      </c>
      <c r="Z803" s="120">
        <f>(幕後結果!$AB$2+幕後結果!$AB$4*幕後結果_最佳化!$N1804)*12/3</f>
        <v>0.16798480376651279</v>
      </c>
      <c r="AA803" s="120">
        <f>(幕後結果!$AC$2+幕後結果!$AC$4*幕後結果_最佳化!$O1804)*12/3</f>
        <v>-1.0162587726453813</v>
      </c>
      <c r="AB803" s="120">
        <f>(幕後結果!$AD$2+幕後結果!$AD$4*幕後結果_最佳化!$P1804)*12/3</f>
        <v>-2.7627609131969684</v>
      </c>
      <c r="AC803" s="120">
        <f>(幕後結果!$AE$2+幕後結果!$AE$4*幕後結果_最佳化!$Q1804)*12/3</f>
        <v>-0.8844377586848754</v>
      </c>
      <c r="AD803" s="120">
        <f>(幕後結果!$AF$2+幕後結果!$AF$4*幕後結果_最佳化!$R1804)*12/3</f>
        <v>-1.2779909108298211</v>
      </c>
      <c r="AE803" s="120">
        <f>(幕後結果!$AG$2+幕後結果!$AG$4*幕後結果_最佳化!$S1804)*12/3</f>
        <v>-2.5161750652974249</v>
      </c>
      <c r="AF803" s="120">
        <f>(幕後結果!$AH$2+幕後結果!$AH$4*幕後結果_最佳化!$T1804)*12/3</f>
        <v>-1.0237657496802299</v>
      </c>
      <c r="AG803" s="120">
        <f>(幕後結果!$AI$2+幕後結果!$AI$4*幕後結果_最佳化!$U1804)*12/3</f>
        <v>-0.48605916382946163</v>
      </c>
      <c r="AH803" s="120">
        <f>(幕後結果!$AJ$2+幕後結果!$AJ$4*幕後結果_最佳化!$V1804)*12/3</f>
        <v>-1.6767047050401471</v>
      </c>
      <c r="AI803" s="96">
        <f>(幕後結果!$AK$2+幕後結果!$AK$4*幕後結果_最佳化!$W1804)*12/3</f>
        <v>1.146822710811388</v>
      </c>
      <c r="AJ803" s="56"/>
      <c r="AK803" s="56"/>
      <c r="AL803" s="56"/>
      <c r="AM803" s="104">
        <v>802</v>
      </c>
      <c r="AN803" s="124">
        <f t="shared" si="157"/>
        <v>0.16714752834324942</v>
      </c>
      <c r="AO803" s="124">
        <f t="shared" si="158"/>
        <v>1.66526620620382E-2</v>
      </c>
      <c r="AP803" s="124">
        <f t="shared" si="159"/>
        <v>9.349097384287737E-2</v>
      </c>
      <c r="AQ803" s="124">
        <f t="shared" si="160"/>
        <v>0.10767598084773269</v>
      </c>
      <c r="AR803" s="124">
        <f t="shared" si="161"/>
        <v>0.12831783437519834</v>
      </c>
      <c r="AS803" s="124">
        <f t="shared" si="162"/>
        <v>4.3394250298039262E-2</v>
      </c>
      <c r="AT803" s="124">
        <f t="shared" si="163"/>
        <v>0.22496975590041371</v>
      </c>
      <c r="AU803" s="124">
        <f t="shared" si="164"/>
        <v>4.8503500782018025E-2</v>
      </c>
      <c r="AV803" s="124">
        <f t="shared" si="165"/>
        <v>0.12776844622481262</v>
      </c>
      <c r="AW803" s="124">
        <f t="shared" si="166"/>
        <v>4.2079067323620427E-2</v>
      </c>
      <c r="AX803" s="124">
        <f t="shared" si="167"/>
        <v>1</v>
      </c>
      <c r="AY803" s="124">
        <f>SUMPRODUCT(AN803:AW803,幕後結果_最佳化!$Z$1005:$AI$1005)</f>
        <v>-0.22895333595080644</v>
      </c>
      <c r="AZ803" s="124">
        <f>(SUMPRODUCT(AN803:AW803,MMULT(AN803:AW803,幕後結果!$AB$9:$AK$18)))*252</f>
        <v>7.6839899700354028E-2</v>
      </c>
      <c r="BA803" s="124">
        <f t="shared" si="168"/>
        <v>0.27720010768460035</v>
      </c>
      <c r="BB803" s="119">
        <f t="shared" si="169"/>
        <v>-0.98071150917489014</v>
      </c>
      <c r="BC803" s="56"/>
      <c r="BD803" s="56"/>
    </row>
    <row r="804" spans="1:56">
      <c r="A804" s="91">
        <v>803</v>
      </c>
      <c r="B804" s="120">
        <v>0.54255061822290629</v>
      </c>
      <c r="C804" s="120">
        <v>0.62413574841173292</v>
      </c>
      <c r="D804" s="120">
        <v>0.84233995389494232</v>
      </c>
      <c r="E804" s="120">
        <v>0.43294031315741166</v>
      </c>
      <c r="F804" s="120">
        <v>0.30053881658452419</v>
      </c>
      <c r="G804" s="120">
        <v>0.13160315711758397</v>
      </c>
      <c r="H804" s="120">
        <v>6.1415240851199426E-2</v>
      </c>
      <c r="I804" s="120">
        <v>0.6406647651256232</v>
      </c>
      <c r="J804" s="120">
        <v>0.11149913840001768</v>
      </c>
      <c r="K804" s="100">
        <v>0.41470711350572298</v>
      </c>
      <c r="L804" s="101"/>
      <c r="M804" s="102">
        <v>803</v>
      </c>
      <c r="N804" s="123">
        <v>0.10686161752416029</v>
      </c>
      <c r="O804" s="123">
        <v>0.31636101612011586</v>
      </c>
      <c r="P804" s="123">
        <v>1.0041214196138211</v>
      </c>
      <c r="Q804" s="123">
        <v>-0.16889322753872205</v>
      </c>
      <c r="R804" s="123">
        <v>-0.52285144908336045</v>
      </c>
      <c r="S804" s="123">
        <v>-1.1188448967761211</v>
      </c>
      <c r="T804" s="123">
        <v>-1.5430012126124049</v>
      </c>
      <c r="U804" s="120">
        <v>0.36023624808582982</v>
      </c>
      <c r="V804" s="120">
        <v>-1.2185941334362418</v>
      </c>
      <c r="W804" s="94">
        <v>-0.21545290389024122</v>
      </c>
      <c r="X804" s="56"/>
      <c r="Y804" s="95">
        <v>803</v>
      </c>
      <c r="Z804" s="120">
        <f>(幕後結果!$AB$2+幕後結果!$AB$4*幕後結果_最佳化!$N1805)*12/3</f>
        <v>8.4383758712001364E-2</v>
      </c>
      <c r="AA804" s="120">
        <f>(幕後結果!$AC$2+幕後結果!$AC$4*幕後結果_最佳化!$O1805)*12/3</f>
        <v>1.8185052937818746</v>
      </c>
      <c r="AB804" s="120">
        <f>(幕後結果!$AD$2+幕後結果!$AD$4*幕後結果_最佳化!$P1805)*12/3</f>
        <v>0.49442943958550556</v>
      </c>
      <c r="AC804" s="120">
        <f>(幕後結果!$AE$2+幕後結果!$AE$4*幕後結果_最佳化!$Q1805)*12/3</f>
        <v>0.31486691193122285</v>
      </c>
      <c r="AD804" s="120">
        <f>(幕後結果!$AF$2+幕後結果!$AF$4*幕後結果_最佳化!$R1805)*12/3</f>
        <v>-0.79479979157260783</v>
      </c>
      <c r="AE804" s="120">
        <f>(幕後結果!$AG$2+幕後結果!$AG$4*幕後結果_最佳化!$S1805)*12/3</f>
        <v>-1.8409587972688237</v>
      </c>
      <c r="AF804" s="120">
        <f>(幕後結果!$AH$2+幕後結果!$AH$4*幕後結果_最佳化!$T1805)*12/3</f>
        <v>-1.0313214903835601</v>
      </c>
      <c r="AG804" s="120">
        <f>(幕後結果!$AI$2+幕後結果!$AI$4*幕後結果_最佳化!$U1805)*12/3</f>
        <v>-0.24386539579661934</v>
      </c>
      <c r="AH804" s="120">
        <f>(幕後結果!$AJ$2+幕後結果!$AJ$4*幕後結果_最佳化!$V1805)*12/3</f>
        <v>-3.5135320918435013</v>
      </c>
      <c r="AI804" s="96">
        <f>(幕後結果!$AK$2+幕後結果!$AK$4*幕後結果_最佳化!$W1805)*12/3</f>
        <v>0.52070898009030986</v>
      </c>
      <c r="AJ804" s="56"/>
      <c r="AK804" s="56"/>
      <c r="AL804" s="56"/>
      <c r="AM804" s="104">
        <v>803</v>
      </c>
      <c r="AN804" s="124">
        <f t="shared" si="157"/>
        <v>0.10152264541220481</v>
      </c>
      <c r="AO804" s="124">
        <f t="shared" si="158"/>
        <v>7.0000767645319817E-2</v>
      </c>
      <c r="AP804" s="124">
        <f t="shared" si="159"/>
        <v>7.234444052151906E-2</v>
      </c>
      <c r="AQ804" s="124">
        <f t="shared" si="160"/>
        <v>7.4169835417297866E-2</v>
      </c>
      <c r="AR804" s="124">
        <f t="shared" si="161"/>
        <v>0.14169167100424479</v>
      </c>
      <c r="AS804" s="124">
        <f t="shared" si="162"/>
        <v>4.4440079008373726E-2</v>
      </c>
      <c r="AT804" s="124">
        <f t="shared" si="163"/>
        <v>0.16003043400055952</v>
      </c>
      <c r="AU804" s="124">
        <f t="shared" si="164"/>
        <v>0.14291389606426805</v>
      </c>
      <c r="AV804" s="124">
        <f t="shared" si="165"/>
        <v>0.1100047923734972</v>
      </c>
      <c r="AW804" s="124">
        <f t="shared" si="166"/>
        <v>8.2881438552715389E-2</v>
      </c>
      <c r="AX804" s="124">
        <f t="shared" si="167"/>
        <v>1.0000000000000002</v>
      </c>
      <c r="AY804" s="124">
        <f>SUMPRODUCT(AN804:AW804,幕後結果_最佳化!$Z$1005:$AI$1005)</f>
        <v>-0.15151124378306191</v>
      </c>
      <c r="AZ804" s="124">
        <f>(SUMPRODUCT(AN804:AW804,MMULT(AN804:AW804,幕後結果!$AB$9:$AK$18)))*252</f>
        <v>5.6530392193034039E-2</v>
      </c>
      <c r="BA804" s="124">
        <f t="shared" si="168"/>
        <v>0.23776120834365314</v>
      </c>
      <c r="BB804" s="119">
        <f t="shared" si="169"/>
        <v>-0.81767435965443758</v>
      </c>
      <c r="BC804" s="56"/>
      <c r="BD804" s="56"/>
    </row>
    <row r="805" spans="1:56">
      <c r="A805" s="91">
        <v>804</v>
      </c>
      <c r="B805" s="120">
        <v>0.4759839106850301</v>
      </c>
      <c r="C805" s="120">
        <v>0.66321529513367072</v>
      </c>
      <c r="D805" s="120">
        <v>0.75924326859200519</v>
      </c>
      <c r="E805" s="120">
        <v>9.9099258168552806E-2</v>
      </c>
      <c r="F805" s="120">
        <v>0.23166392952324211</v>
      </c>
      <c r="G805" s="120">
        <v>0.46541884554487156</v>
      </c>
      <c r="H805" s="120">
        <v>0.95028806767481155</v>
      </c>
      <c r="I805" s="120">
        <v>0.51166512847402745</v>
      </c>
      <c r="J805" s="120">
        <v>0.58566805760149498</v>
      </c>
      <c r="K805" s="100">
        <v>0.10758625282070033</v>
      </c>
      <c r="L805" s="101"/>
      <c r="M805" s="102">
        <v>804</v>
      </c>
      <c r="N805" s="123">
        <v>-6.0235814843655977E-2</v>
      </c>
      <c r="O805" s="123">
        <v>0.42125428298507045</v>
      </c>
      <c r="P805" s="123">
        <v>0.7038704381239046</v>
      </c>
      <c r="Q805" s="123">
        <v>-1.2867010231411491</v>
      </c>
      <c r="R805" s="123">
        <v>-0.73337808931761028</v>
      </c>
      <c r="S805" s="123">
        <v>-8.6790937725216011E-2</v>
      </c>
      <c r="T805" s="123">
        <v>1.6476531617205001</v>
      </c>
      <c r="U805" s="120">
        <v>2.9244308758564538E-2</v>
      </c>
      <c r="V805" s="120">
        <v>0.21641550062781659</v>
      </c>
      <c r="W805" s="94">
        <v>-1.2394672615435087</v>
      </c>
      <c r="X805" s="56"/>
      <c r="Y805" s="95">
        <v>804</v>
      </c>
      <c r="Z805" s="120">
        <f>(幕後結果!$AB$2+幕後結果!$AB$4*幕後結果_最佳化!$N1806)*12/3</f>
        <v>-0.12307612476300649</v>
      </c>
      <c r="AA805" s="120">
        <f>(幕後結果!$AC$2+幕後結果!$AC$4*幕後結果_最佳化!$O1806)*12/3</f>
        <v>1.8167130079572271</v>
      </c>
      <c r="AB805" s="120">
        <f>(幕後結果!$AD$2+幕後結果!$AD$4*幕後結果_最佳化!$P1806)*12/3</f>
        <v>4.2472554272264151E-2</v>
      </c>
      <c r="AC805" s="120">
        <f>(幕後結果!$AE$2+幕後結果!$AE$4*幕後結果_最佳化!$Q1806)*12/3</f>
        <v>-0.70112862417714694</v>
      </c>
      <c r="AD805" s="120">
        <f>(幕後結果!$AF$2+幕後結果!$AF$4*幕後結果_最佳化!$R1806)*12/3</f>
        <v>-1.1435898073966482</v>
      </c>
      <c r="AE805" s="120">
        <f>(幕後結果!$AG$2+幕後結果!$AG$4*幕後結果_最佳化!$S1806)*12/3</f>
        <v>-0.84646843547856621</v>
      </c>
      <c r="AF805" s="120">
        <f>(幕後結果!$AH$2+幕後結果!$AH$4*幕後結果_最佳化!$T1806)*12/3</f>
        <v>1.5150942766504378</v>
      </c>
      <c r="AG805" s="120">
        <f>(幕後結果!$AI$2+幕後結果!$AI$4*幕後結果_最佳化!$U1806)*12/3</f>
        <v>-0.53861764410855995</v>
      </c>
      <c r="AH805" s="120">
        <f>(幕後結果!$AJ$2+幕後結果!$AJ$4*幕後結果_最佳化!$V1806)*12/3</f>
        <v>-1.4696967002216106</v>
      </c>
      <c r="AI805" s="96">
        <f>(幕後結果!$AK$2+幕後結果!$AK$4*幕後結果_最佳化!$W1806)*12/3</f>
        <v>0.16721604863923925</v>
      </c>
      <c r="AJ805" s="56"/>
      <c r="AK805" s="56"/>
      <c r="AL805" s="56"/>
      <c r="AM805" s="104">
        <v>804</v>
      </c>
      <c r="AN805" s="124">
        <f t="shared" si="157"/>
        <v>1.7906486337145738E-2</v>
      </c>
      <c r="AO805" s="124">
        <f t="shared" si="158"/>
        <v>1.0224163524632689E-2</v>
      </c>
      <c r="AP805" s="124">
        <f t="shared" si="159"/>
        <v>2.1494046450523698E-2</v>
      </c>
      <c r="AQ805" s="124">
        <f t="shared" si="160"/>
        <v>0.19533018995816423</v>
      </c>
      <c r="AR805" s="124">
        <f t="shared" si="161"/>
        <v>0.17476548799377536</v>
      </c>
      <c r="AS805" s="124">
        <f t="shared" si="162"/>
        <v>0.13826691615402376</v>
      </c>
      <c r="AT805" s="124">
        <f t="shared" si="163"/>
        <v>4.6041863439931392E-2</v>
      </c>
      <c r="AU805" s="124">
        <f t="shared" si="164"/>
        <v>4.0711494369287532E-2</v>
      </c>
      <c r="AV805" s="124">
        <f t="shared" si="165"/>
        <v>0.18433207890888728</v>
      </c>
      <c r="AW805" s="124">
        <f t="shared" si="166"/>
        <v>0.17092727286362833</v>
      </c>
      <c r="AX805" s="124">
        <f t="shared" si="167"/>
        <v>1</v>
      </c>
      <c r="AY805" s="124">
        <f>SUMPRODUCT(AN805:AW805,幕後結果_最佳化!$Z$1005:$AI$1005)</f>
        <v>-0.31348397465008171</v>
      </c>
      <c r="AZ805" s="124">
        <f>(SUMPRODUCT(AN805:AW805,MMULT(AN805:AW805,幕後結果!$AB$9:$AK$18)))*252</f>
        <v>5.6705792533167196E-2</v>
      </c>
      <c r="BA805" s="124">
        <f t="shared" si="168"/>
        <v>0.23812978086154449</v>
      </c>
      <c r="BB805" s="119">
        <f t="shared" si="169"/>
        <v>-1.4965955680163063</v>
      </c>
      <c r="BC805" s="56"/>
      <c r="BD805" s="56"/>
    </row>
    <row r="806" spans="1:56">
      <c r="A806" s="91">
        <v>805</v>
      </c>
      <c r="B806" s="120">
        <v>0.74575323865006937</v>
      </c>
      <c r="C806" s="120">
        <v>0.45407734622924334</v>
      </c>
      <c r="D806" s="120">
        <v>0.42901921987281266</v>
      </c>
      <c r="E806" s="120">
        <v>0.24770103011285438</v>
      </c>
      <c r="F806" s="120">
        <v>0.81030169106875194</v>
      </c>
      <c r="G806" s="120">
        <v>0.47903356900067573</v>
      </c>
      <c r="H806" s="120">
        <v>0.46046270391922794</v>
      </c>
      <c r="I806" s="120">
        <v>0.22413042809022987</v>
      </c>
      <c r="J806" s="120">
        <v>0.35203358539897311</v>
      </c>
      <c r="K806" s="100">
        <v>0.834508327774935</v>
      </c>
      <c r="L806" s="101"/>
      <c r="M806" s="102">
        <v>805</v>
      </c>
      <c r="N806" s="123">
        <v>0.66118524468948681</v>
      </c>
      <c r="O806" s="123">
        <v>-0.11536642215650399</v>
      </c>
      <c r="P806" s="123">
        <v>-0.17887170606766908</v>
      </c>
      <c r="Q806" s="123">
        <v>-0.68174207049106395</v>
      </c>
      <c r="R806" s="123">
        <v>0.87900859083816141</v>
      </c>
      <c r="S806" s="123">
        <v>-5.2579265307876766E-2</v>
      </c>
      <c r="T806" s="123">
        <v>-9.9268097429327795E-2</v>
      </c>
      <c r="U806" s="120">
        <v>-0.75831762888246823</v>
      </c>
      <c r="V806" s="120">
        <v>-0.37983598197499074</v>
      </c>
      <c r="W806" s="94">
        <v>0.97213509569802115</v>
      </c>
      <c r="X806" s="56"/>
      <c r="Y806" s="95">
        <v>805</v>
      </c>
      <c r="Z806" s="120">
        <f>(幕後結果!$AB$2+幕後結果!$AB$4*幕後結果_最佳化!$N1807)*12/3</f>
        <v>0.77260447802277765</v>
      </c>
      <c r="AA806" s="120">
        <f>(幕後結果!$AC$2+幕後結果!$AC$4*幕後結果_最佳化!$O1807)*12/3</f>
        <v>1.7379507648579693</v>
      </c>
      <c r="AB806" s="120">
        <f>(幕後結果!$AD$2+幕後結果!$AD$4*幕後結果_最佳化!$P1807)*12/3</f>
        <v>-0.32023321434631308</v>
      </c>
      <c r="AC806" s="120">
        <f>(幕後結果!$AE$2+幕後結果!$AE$4*幕後結果_最佳化!$Q1807)*12/3</f>
        <v>7.3696080438693967E-2</v>
      </c>
      <c r="AD806" s="120">
        <f>(幕後結果!$AF$2+幕後結果!$AF$4*幕後結果_最佳化!$R1807)*12/3</f>
        <v>-3.2217942386037257E-2</v>
      </c>
      <c r="AE806" s="120">
        <f>(幕後結果!$AG$2+幕後結果!$AG$4*幕後結果_最佳化!$S1807)*12/3</f>
        <v>-0.44459739391495551</v>
      </c>
      <c r="AF806" s="120">
        <f>(幕後結果!$AH$2+幕後結果!$AH$4*幕後結果_最佳化!$T1807)*12/3</f>
        <v>0.39044348063174827</v>
      </c>
      <c r="AG806" s="120">
        <f>(幕後結果!$AI$2+幕後結果!$AI$4*幕後結果_最佳化!$U1807)*12/3</f>
        <v>-0.58257931862395718</v>
      </c>
      <c r="AH806" s="120">
        <f>(幕後結果!$AJ$2+幕後結果!$AJ$4*幕後結果_最佳化!$V1807)*12/3</f>
        <v>-1.8106440510205697</v>
      </c>
      <c r="AI806" s="96">
        <f>(幕後結果!$AK$2+幕後結果!$AK$4*幕後結果_最佳化!$W1807)*12/3</f>
        <v>1.0065920790880463</v>
      </c>
      <c r="AJ806" s="56"/>
      <c r="AK806" s="56"/>
      <c r="AL806" s="56"/>
      <c r="AM806" s="104">
        <v>805</v>
      </c>
      <c r="AN806" s="124">
        <f t="shared" si="157"/>
        <v>0.13332882177270342</v>
      </c>
      <c r="AO806" s="124">
        <f t="shared" si="158"/>
        <v>0.11341150898640447</v>
      </c>
      <c r="AP806" s="124">
        <f t="shared" si="159"/>
        <v>1.6162126511795744E-2</v>
      </c>
      <c r="AQ806" s="124">
        <f t="shared" si="160"/>
        <v>4.7496533298956756E-2</v>
      </c>
      <c r="AR806" s="124">
        <f t="shared" si="161"/>
        <v>1.8807337388900384E-3</v>
      </c>
      <c r="AS806" s="124">
        <f t="shared" si="162"/>
        <v>0.17011796160740111</v>
      </c>
      <c r="AT806" s="124">
        <f t="shared" si="163"/>
        <v>0.14338970895705216</v>
      </c>
      <c r="AU806" s="124">
        <f t="shared" si="164"/>
        <v>0.15485221091075377</v>
      </c>
      <c r="AV806" s="124">
        <f t="shared" si="165"/>
        <v>0.11221880598082244</v>
      </c>
      <c r="AW806" s="124">
        <f t="shared" si="166"/>
        <v>0.10714158823522005</v>
      </c>
      <c r="AX806" s="124">
        <f t="shared" si="167"/>
        <v>1</v>
      </c>
      <c r="AY806" s="124">
        <f>SUMPRODUCT(AN806:AW806,幕後結果_最佳化!$Z$1005:$AI$1005)</f>
        <v>-0.10434990516186551</v>
      </c>
      <c r="AZ806" s="124">
        <f>(SUMPRODUCT(AN806:AW806,MMULT(AN806:AW806,幕後結果!$AB$9:$AK$18)))*252</f>
        <v>6.3484139874133108E-2</v>
      </c>
      <c r="BA806" s="124">
        <f t="shared" si="168"/>
        <v>0.25196059190701453</v>
      </c>
      <c r="BB806" s="119">
        <f t="shared" si="169"/>
        <v>-0.58441641229437868</v>
      </c>
      <c r="BC806" s="56"/>
      <c r="BD806" s="56"/>
    </row>
    <row r="807" spans="1:56">
      <c r="A807" s="91">
        <v>806</v>
      </c>
      <c r="B807" s="120">
        <v>0.85065361427835828</v>
      </c>
      <c r="C807" s="120">
        <v>0.56684150043100234</v>
      </c>
      <c r="D807" s="120">
        <v>0.96121157432253757</v>
      </c>
      <c r="E807" s="120">
        <v>0.21596451521300075</v>
      </c>
      <c r="F807" s="120">
        <v>0.61791298414142037</v>
      </c>
      <c r="G807" s="120">
        <v>0.53771758410418324</v>
      </c>
      <c r="H807" s="120">
        <v>0.99824572099160336</v>
      </c>
      <c r="I807" s="120">
        <v>0.93075165416696315</v>
      </c>
      <c r="J807" s="120">
        <v>0.66113481342581126</v>
      </c>
      <c r="K807" s="100">
        <v>0.45493415713111962</v>
      </c>
      <c r="L807" s="101"/>
      <c r="M807" s="102">
        <v>806</v>
      </c>
      <c r="N807" s="123">
        <v>1.039240774710892</v>
      </c>
      <c r="O807" s="123">
        <v>0.168338485064539</v>
      </c>
      <c r="P807" s="123">
        <v>1.7649221447969898</v>
      </c>
      <c r="Q807" s="123">
        <v>-0.78589495499582951</v>
      </c>
      <c r="R807" s="123">
        <v>0.30000409544658735</v>
      </c>
      <c r="S807" s="123">
        <v>9.4685252945024528E-2</v>
      </c>
      <c r="T807" s="123">
        <v>2.9192667946779256</v>
      </c>
      <c r="U807" s="120">
        <v>1.4814124779567577</v>
      </c>
      <c r="V807" s="120">
        <v>0.41556222516897517</v>
      </c>
      <c r="W807" s="94">
        <v>-0.11320464361677855</v>
      </c>
      <c r="X807" s="56"/>
      <c r="Y807" s="95">
        <v>806</v>
      </c>
      <c r="Z807" s="120">
        <f>(幕後結果!$AB$2+幕後結果!$AB$4*幕後結果_最佳化!$N1808)*12/3</f>
        <v>1.2419794713660584</v>
      </c>
      <c r="AA807" s="120">
        <f>(幕後結果!$AC$2+幕後結果!$AC$4*幕後結果_最佳化!$O1808)*12/3</f>
        <v>2.2800889391525661</v>
      </c>
      <c r="AB807" s="120">
        <f>(幕後結果!$AD$2+幕後結果!$AD$4*幕後結果_最佳化!$P1808)*12/3</f>
        <v>2.2404913080545699</v>
      </c>
      <c r="AC807" s="120">
        <f>(幕後結果!$AE$2+幕後結果!$AE$4*幕後結果_最佳化!$Q1808)*12/3</f>
        <v>3.6174778720052259E-2</v>
      </c>
      <c r="AD807" s="120">
        <f>(幕後結果!$AF$2+幕後結果!$AF$4*幕後結果_最佳化!$R1808)*12/3</f>
        <v>-0.34079283806822219</v>
      </c>
      <c r="AE807" s="120">
        <f>(幕後結果!$AG$2+幕後結果!$AG$4*幕後結果_最佳化!$S1808)*12/3</f>
        <v>9.401167874466998E-2</v>
      </c>
      <c r="AF807" s="120">
        <f>(幕後結果!$AH$2+幕後結果!$AH$4*幕後結果_最佳化!$T1808)*12/3</f>
        <v>3.234448176511219</v>
      </c>
      <c r="AG807" s="120">
        <f>(幕後結果!$AI$2+幕後結果!$AI$4*幕後結果_最佳化!$U1808)*12/3</f>
        <v>0.15198041069699558</v>
      </c>
      <c r="AH807" s="120">
        <f>(幕後結果!$AJ$2+幕後結果!$AJ$4*幕後結果_最佳化!$V1808)*12/3</f>
        <v>0.34711893490902312</v>
      </c>
      <c r="AI807" s="96">
        <f>(幕後結果!$AK$2+幕後結果!$AK$4*幕後結果_最佳化!$W1808)*12/3</f>
        <v>1.5231508864899073</v>
      </c>
      <c r="AJ807" s="56"/>
      <c r="AK807" s="56"/>
      <c r="AL807" s="56"/>
      <c r="AM807" s="104">
        <v>806</v>
      </c>
      <c r="AN807" s="124">
        <f t="shared" si="157"/>
        <v>4.331103854991989E-2</v>
      </c>
      <c r="AO807" s="124">
        <f t="shared" si="158"/>
        <v>7.1407836600156843E-2</v>
      </c>
      <c r="AP807" s="124">
        <f t="shared" si="159"/>
        <v>0.14141467484655665</v>
      </c>
      <c r="AQ807" s="124">
        <f t="shared" si="160"/>
        <v>4.1571205359534617E-2</v>
      </c>
      <c r="AR807" s="124">
        <f t="shared" si="161"/>
        <v>8.0996410515066328E-2</v>
      </c>
      <c r="AS807" s="124">
        <f t="shared" si="162"/>
        <v>9.0145050263353552E-2</v>
      </c>
      <c r="AT807" s="124">
        <f t="shared" si="163"/>
        <v>8.7313817533607146E-2</v>
      </c>
      <c r="AU807" s="124">
        <f t="shared" si="164"/>
        <v>0.14400389119622259</v>
      </c>
      <c r="AV807" s="124">
        <f t="shared" si="165"/>
        <v>0.14794803096524847</v>
      </c>
      <c r="AW807" s="124">
        <f t="shared" si="166"/>
        <v>0.15188804417033383</v>
      </c>
      <c r="AX807" s="124">
        <f t="shared" si="167"/>
        <v>1</v>
      </c>
      <c r="AY807" s="124">
        <f>SUMPRODUCT(AN807:AW807,幕後結果_最佳化!$Z$1005:$AI$1005)</f>
        <v>-0.27605981248591072</v>
      </c>
      <c r="AZ807" s="124">
        <f>(SUMPRODUCT(AN807:AW807,MMULT(AN807:AW807,幕後結果!$AB$9:$AK$18)))*252</f>
        <v>6.5214718544660502E-2</v>
      </c>
      <c r="BA807" s="124">
        <f t="shared" si="168"/>
        <v>0.255371726204489</v>
      </c>
      <c r="BB807" s="119">
        <f t="shared" si="169"/>
        <v>-1.2490020615301145</v>
      </c>
      <c r="BC807" s="56"/>
      <c r="BD807" s="56"/>
    </row>
    <row r="808" spans="1:56">
      <c r="A808" s="91">
        <v>807</v>
      </c>
      <c r="B808" s="120">
        <v>0.59191988958493202</v>
      </c>
      <c r="C808" s="120">
        <v>0.17071031947360282</v>
      </c>
      <c r="D808" s="120">
        <v>0.4789447832135818</v>
      </c>
      <c r="E808" s="120">
        <v>0.7380465221643655</v>
      </c>
      <c r="F808" s="120">
        <v>0.29686954418725797</v>
      </c>
      <c r="G808" s="120">
        <v>0.72669997328942681</v>
      </c>
      <c r="H808" s="120">
        <v>0.31109822423414268</v>
      </c>
      <c r="I808" s="120">
        <v>0.89982748833628801</v>
      </c>
      <c r="J808" s="120">
        <v>0.63798501824170084</v>
      </c>
      <c r="K808" s="100">
        <v>0.26935049545932577</v>
      </c>
      <c r="L808" s="101"/>
      <c r="M808" s="102">
        <v>807</v>
      </c>
      <c r="N808" s="123">
        <v>0.23248643640327543</v>
      </c>
      <c r="O808" s="123">
        <v>-0.9513620089599939</v>
      </c>
      <c r="P808" s="123">
        <v>-5.2802127425130505E-2</v>
      </c>
      <c r="Q808" s="123">
        <v>0.63733454227494035</v>
      </c>
      <c r="R808" s="123">
        <v>-0.53342547273904384</v>
      </c>
      <c r="S808" s="123">
        <v>0.60286266704958336</v>
      </c>
      <c r="T808" s="123">
        <v>-0.49273980471235068</v>
      </c>
      <c r="U808" s="120">
        <v>1.280569202233093</v>
      </c>
      <c r="V808" s="120">
        <v>0.35307800270103601</v>
      </c>
      <c r="W808" s="94">
        <v>-0.61477852862323801</v>
      </c>
      <c r="X808" s="56"/>
      <c r="Y808" s="95">
        <v>807</v>
      </c>
      <c r="Z808" s="120">
        <f>(幕後結果!$AB$2+幕後結果!$AB$4*幕後結果_最佳化!$N1809)*12/3</f>
        <v>0.24035330245018435</v>
      </c>
      <c r="AA808" s="120">
        <f>(幕後結果!$AC$2+幕後結果!$AC$4*幕後結果_最佳化!$O1809)*12/3</f>
        <v>0.59206476783839257</v>
      </c>
      <c r="AB808" s="120">
        <f>(幕後結果!$AD$2+幕後結果!$AD$4*幕後結果_最佳化!$P1809)*12/3</f>
        <v>-0.99919945401975563</v>
      </c>
      <c r="AC808" s="120">
        <f>(幕後結果!$AE$2+幕後結果!$AE$4*幕後結果_最佳化!$Q1809)*12/3</f>
        <v>1.0960582693956931</v>
      </c>
      <c r="AD808" s="120">
        <f>(幕後結果!$AF$2+幕後結果!$AF$4*幕後結果_最佳化!$R1809)*12/3</f>
        <v>-0.77418976324917788</v>
      </c>
      <c r="AE808" s="120">
        <f>(幕後結果!$AG$2+幕後結果!$AG$4*幕後結果_最佳化!$S1809)*12/3</f>
        <v>-0.42617502117333633</v>
      </c>
      <c r="AF808" s="120">
        <f>(幕後結果!$AH$2+幕後結果!$AH$4*幕後結果_最佳化!$T1809)*12/3</f>
        <v>0.16056692535835221</v>
      </c>
      <c r="AG808" s="120">
        <f>(幕後結果!$AI$2+幕後結果!$AI$4*幕後結果_最佳化!$U1809)*12/3</f>
        <v>0.18996767195663222</v>
      </c>
      <c r="AH808" s="120">
        <f>(幕後結果!$AJ$2+幕後結果!$AJ$4*幕後結果_最佳化!$V1809)*12/3</f>
        <v>-0.75110755268639462</v>
      </c>
      <c r="AI808" s="96">
        <f>(幕後結果!$AK$2+幕後結果!$AK$4*幕後結果_最佳化!$W1809)*12/3</f>
        <v>0.45999505206518321</v>
      </c>
      <c r="AJ808" s="56"/>
      <c r="AK808" s="56"/>
      <c r="AL808" s="56"/>
      <c r="AM808" s="104">
        <v>807</v>
      </c>
      <c r="AN808" s="124">
        <f t="shared" si="157"/>
        <v>1.3385274163626643E-2</v>
      </c>
      <c r="AO808" s="124">
        <f t="shared" si="158"/>
        <v>0.15981701137328685</v>
      </c>
      <c r="AP808" s="124">
        <f t="shared" si="159"/>
        <v>0.11122943341974967</v>
      </c>
      <c r="AQ808" s="124">
        <f t="shared" si="160"/>
        <v>0.16956020415666359</v>
      </c>
      <c r="AR808" s="124">
        <f t="shared" si="161"/>
        <v>0.13238166528146975</v>
      </c>
      <c r="AS808" s="124">
        <f t="shared" si="162"/>
        <v>0.14901658704992615</v>
      </c>
      <c r="AT808" s="124">
        <f t="shared" si="163"/>
        <v>1.1662873517340834E-2</v>
      </c>
      <c r="AU808" s="124">
        <f t="shared" si="164"/>
        <v>6.5539605155874973E-3</v>
      </c>
      <c r="AV808" s="124">
        <f t="shared" si="165"/>
        <v>0.16550118348263776</v>
      </c>
      <c r="AW808" s="124">
        <f t="shared" si="166"/>
        <v>8.0891807039711189E-2</v>
      </c>
      <c r="AX808" s="124">
        <f t="shared" si="167"/>
        <v>1</v>
      </c>
      <c r="AY808" s="124">
        <f>SUMPRODUCT(AN808:AW808,幕後結果_最佳化!$Z$1005:$AI$1005)</f>
        <v>-0.21697643873183559</v>
      </c>
      <c r="AZ808" s="124">
        <f>(SUMPRODUCT(AN808:AW808,MMULT(AN808:AW808,幕後結果!$AB$9:$AK$18)))*252</f>
        <v>7.7252096859178193E-2</v>
      </c>
      <c r="BA808" s="124">
        <f t="shared" si="168"/>
        <v>0.27794261432745104</v>
      </c>
      <c r="BB808" s="119">
        <f t="shared" si="169"/>
        <v>-0.93500033940699978</v>
      </c>
      <c r="BC808" s="56"/>
      <c r="BD808" s="56"/>
    </row>
    <row r="809" spans="1:56">
      <c r="A809" s="91">
        <v>808</v>
      </c>
      <c r="B809" s="120">
        <v>6.8170638603567868E-2</v>
      </c>
      <c r="C809" s="120">
        <v>0.43948740854290369</v>
      </c>
      <c r="D809" s="120">
        <v>0.29875311873912902</v>
      </c>
      <c r="E809" s="120">
        <v>6.720136594583459E-2</v>
      </c>
      <c r="F809" s="120">
        <v>0.89205636620681905</v>
      </c>
      <c r="G809" s="120">
        <v>0.39381457697063715</v>
      </c>
      <c r="H809" s="120">
        <v>0.27815666364265312</v>
      </c>
      <c r="I809" s="120">
        <v>0.12090144761207289</v>
      </c>
      <c r="J809" s="120">
        <v>0.19986491445064325</v>
      </c>
      <c r="K809" s="100">
        <v>0.23207316882481721</v>
      </c>
      <c r="L809" s="101"/>
      <c r="M809" s="102">
        <v>808</v>
      </c>
      <c r="N809" s="123">
        <v>-1.4895550168154206</v>
      </c>
      <c r="O809" s="123">
        <v>-0.15226894561786042</v>
      </c>
      <c r="P809" s="123">
        <v>-0.52799005644808295</v>
      </c>
      <c r="Q809" s="123">
        <v>-1.4969635914903252</v>
      </c>
      <c r="R809" s="123">
        <v>1.2375383995955842</v>
      </c>
      <c r="S809" s="123">
        <v>-0.26939055458746974</v>
      </c>
      <c r="T809" s="123">
        <v>-0.58832625316178033</v>
      </c>
      <c r="U809" s="120">
        <v>-1.170492339326531</v>
      </c>
      <c r="V809" s="120">
        <v>-0.84210384560297746</v>
      </c>
      <c r="W809" s="94">
        <v>-0.73203642170873406</v>
      </c>
      <c r="X809" s="56"/>
      <c r="Y809" s="95">
        <v>808</v>
      </c>
      <c r="Z809" s="120">
        <f>(幕後結果!$AB$2+幕後結果!$AB$4*幕後結果_最佳化!$N1810)*12/3</f>
        <v>-1.8976479472488066</v>
      </c>
      <c r="AA809" s="120">
        <f>(幕後結果!$AC$2+幕後結果!$AC$4*幕後結果_最佳化!$O1810)*12/3</f>
        <v>0.28246831920928961</v>
      </c>
      <c r="AB809" s="120">
        <f>(幕後結果!$AD$2+幕後結果!$AD$4*幕後結果_最佳化!$P1810)*12/3</f>
        <v>-3.03386035389835</v>
      </c>
      <c r="AC809" s="120">
        <f>(幕後結果!$AE$2+幕後結果!$AE$4*幕後結果_最佳化!$Q1810)*12/3</f>
        <v>-1.2736030727967234</v>
      </c>
      <c r="AD809" s="120">
        <f>(幕後結果!$AF$2+幕後結果!$AF$4*幕後結果_最佳化!$R1810)*12/3</f>
        <v>-0.19119148694568111</v>
      </c>
      <c r="AE809" s="120">
        <f>(幕後結果!$AG$2+幕後結果!$AG$4*幕後結果_最佳化!$S1810)*12/3</f>
        <v>-1.4478261470112264</v>
      </c>
      <c r="AF809" s="120">
        <f>(幕後結果!$AH$2+幕後結果!$AH$4*幕後結果_最佳化!$T1810)*12/3</f>
        <v>-0.93010246565035271</v>
      </c>
      <c r="AG809" s="120">
        <f>(幕後結果!$AI$2+幕後結果!$AI$4*幕後結果_最佳化!$U1810)*12/3</f>
        <v>-0.76690920983955879</v>
      </c>
      <c r="AH809" s="120">
        <f>(幕後結果!$AJ$2+幕後結果!$AJ$4*幕後結果_最佳化!$V1810)*12/3</f>
        <v>-3.5091391163954824</v>
      </c>
      <c r="AI809" s="96">
        <f>(幕後結果!$AK$2+幕後結果!$AK$4*幕後結果_最佳化!$W1810)*12/3</f>
        <v>-5.3032617417734018E-2</v>
      </c>
      <c r="AJ809" s="56"/>
      <c r="AK809" s="56"/>
      <c r="AL809" s="56"/>
      <c r="AM809" s="104">
        <v>808</v>
      </c>
      <c r="AN809" s="124">
        <f t="shared" si="157"/>
        <v>5.4713177691876495E-2</v>
      </c>
      <c r="AO809" s="124">
        <f t="shared" si="158"/>
        <v>0.13648160792669883</v>
      </c>
      <c r="AP809" s="124">
        <f t="shared" si="159"/>
        <v>0.15111009107417975</v>
      </c>
      <c r="AQ809" s="124">
        <f t="shared" si="160"/>
        <v>5.5732109080468287E-2</v>
      </c>
      <c r="AR809" s="124">
        <f t="shared" si="161"/>
        <v>7.0752444890818417E-2</v>
      </c>
      <c r="AS809" s="124">
        <f t="shared" si="162"/>
        <v>3.4078337081477651E-2</v>
      </c>
      <c r="AT809" s="124">
        <f t="shared" si="163"/>
        <v>0.16760176790947112</v>
      </c>
      <c r="AU809" s="124">
        <f t="shared" si="164"/>
        <v>0.11648466407788566</v>
      </c>
      <c r="AV809" s="124">
        <f t="shared" si="165"/>
        <v>8.287967241048369E-2</v>
      </c>
      <c r="AW809" s="124">
        <f t="shared" si="166"/>
        <v>0.13016612785664014</v>
      </c>
      <c r="AX809" s="124">
        <f t="shared" si="167"/>
        <v>1</v>
      </c>
      <c r="AY809" s="124">
        <f>SUMPRODUCT(AN809:AW809,幕後結果_最佳化!$Z$1005:$AI$1005)</f>
        <v>-1.3916208663658503E-5</v>
      </c>
      <c r="AZ809" s="124">
        <f>(SUMPRODUCT(AN809:AW809,MMULT(AN809:AW809,幕後結果!$AB$9:$AK$18)))*252</f>
        <v>7.0116461794099513E-2</v>
      </c>
      <c r="BA809" s="124">
        <f t="shared" si="168"/>
        <v>0.26479513174169106</v>
      </c>
      <c r="BB809" s="119">
        <f t="shared" si="169"/>
        <v>-0.16206459660491943</v>
      </c>
      <c r="BC809" s="56"/>
      <c r="BD809" s="56"/>
    </row>
    <row r="810" spans="1:56">
      <c r="A810" s="91">
        <v>809</v>
      </c>
      <c r="B810" s="120">
        <v>0.16987193964322045</v>
      </c>
      <c r="C810" s="120">
        <v>0.61248376185056919</v>
      </c>
      <c r="D810" s="120">
        <v>0.18973873294459143</v>
      </c>
      <c r="E810" s="120">
        <v>0.93919983362963411</v>
      </c>
      <c r="F810" s="120">
        <v>0.45808188462404775</v>
      </c>
      <c r="G810" s="120">
        <v>0.16411316130070208</v>
      </c>
      <c r="H810" s="120">
        <v>0.21963477502674444</v>
      </c>
      <c r="I810" s="120">
        <v>0.67086886093684051</v>
      </c>
      <c r="J810" s="120">
        <v>0.49358931036484588</v>
      </c>
      <c r="K810" s="100">
        <v>0.44777201284547918</v>
      </c>
      <c r="L810" s="101"/>
      <c r="M810" s="102">
        <v>809</v>
      </c>
      <c r="N810" s="123">
        <v>-0.95467143571512103</v>
      </c>
      <c r="O810" s="123">
        <v>0.28579847488153681</v>
      </c>
      <c r="P810" s="123">
        <v>-0.87885948967021499</v>
      </c>
      <c r="Q810" s="123">
        <v>1.5480912322337468</v>
      </c>
      <c r="R810" s="123">
        <v>-0.10526722482416935</v>
      </c>
      <c r="S810" s="123">
        <v>-0.97769272169388066</v>
      </c>
      <c r="T810" s="123">
        <v>-0.77342728048376075</v>
      </c>
      <c r="U810" s="120">
        <v>0.44231361765547766</v>
      </c>
      <c r="V810" s="120">
        <v>-1.6069907526553434E-2</v>
      </c>
      <c r="W810" s="94">
        <v>-0.13129237216420456</v>
      </c>
      <c r="X810" s="56"/>
      <c r="Y810" s="95">
        <v>809</v>
      </c>
      <c r="Z810" s="120">
        <f>(幕後結果!$AB$2+幕後結果!$AB$4*幕後結果_最佳化!$N1811)*12/3</f>
        <v>-1.2335630248455598</v>
      </c>
      <c r="AA810" s="120">
        <f>(幕後結果!$AC$2+幕後結果!$AC$4*幕後結果_最佳化!$O1811)*12/3</f>
        <v>1.0873751107710536</v>
      </c>
      <c r="AB810" s="120">
        <f>(幕後結果!$AD$2+幕後結果!$AD$4*幕後結果_最佳化!$P1811)*12/3</f>
        <v>-2.6394350237523332</v>
      </c>
      <c r="AC810" s="120">
        <f>(幕後結果!$AE$2+幕後結果!$AE$4*幕後結果_最佳化!$Q1811)*12/3</f>
        <v>1.5482180845502753</v>
      </c>
      <c r="AD810" s="120">
        <f>(幕後結果!$AF$2+幕後結果!$AF$4*幕後結果_最佳化!$R1811)*12/3</f>
        <v>-0.31050644124026844</v>
      </c>
      <c r="AE810" s="120">
        <f>(幕後結果!$AG$2+幕後結果!$AG$4*幕後結果_最佳化!$S1811)*12/3</f>
        <v>-2.451369915334201</v>
      </c>
      <c r="AF810" s="120">
        <f>(幕後結果!$AH$2+幕後結果!$AH$4*幕後結果_最佳化!$T1811)*12/3</f>
        <v>-0.27894453419102266</v>
      </c>
      <c r="AG810" s="120">
        <f>(幕後結果!$AI$2+幕後結果!$AI$4*幕後結果_最佳化!$U1811)*12/3</f>
        <v>-1.1933421598703975E-2</v>
      </c>
      <c r="AH810" s="120">
        <f>(幕後結果!$AJ$2+幕後結果!$AJ$4*幕後結果_最佳化!$V1811)*12/3</f>
        <v>-2.6186925305059776</v>
      </c>
      <c r="AI810" s="96">
        <f>(幕後結果!$AK$2+幕後結果!$AK$4*幕後結果_最佳化!$W1811)*12/3</f>
        <v>0.62089792767347041</v>
      </c>
      <c r="AJ810" s="56"/>
      <c r="AK810" s="56"/>
      <c r="AL810" s="56"/>
      <c r="AM810" s="104">
        <v>809</v>
      </c>
      <c r="AN810" s="124">
        <f t="shared" si="157"/>
        <v>1.2507710365318317E-2</v>
      </c>
      <c r="AO810" s="124">
        <f t="shared" si="158"/>
        <v>5.4749268110655093E-2</v>
      </c>
      <c r="AP810" s="124">
        <f t="shared" si="159"/>
        <v>5.3568078202678317E-2</v>
      </c>
      <c r="AQ810" s="124">
        <f t="shared" si="160"/>
        <v>0.15360711897156729</v>
      </c>
      <c r="AR810" s="124">
        <f t="shared" si="161"/>
        <v>8.9306099949181067E-2</v>
      </c>
      <c r="AS810" s="124">
        <f t="shared" si="162"/>
        <v>8.4136119759556233E-2</v>
      </c>
      <c r="AT810" s="124">
        <f t="shared" si="163"/>
        <v>0.14950895468620487</v>
      </c>
      <c r="AU810" s="124">
        <f t="shared" si="164"/>
        <v>0.15029125491306763</v>
      </c>
      <c r="AV810" s="124">
        <f t="shared" si="165"/>
        <v>0.12872934163746574</v>
      </c>
      <c r="AW810" s="124">
        <f t="shared" si="166"/>
        <v>0.12359605340430529</v>
      </c>
      <c r="AX810" s="124">
        <f t="shared" si="167"/>
        <v>0.99999999999999978</v>
      </c>
      <c r="AY810" s="124">
        <f>SUMPRODUCT(AN810:AW810,幕後結果_最佳化!$Z$1005:$AI$1005)</f>
        <v>-0.13442060697003669</v>
      </c>
      <c r="AZ810" s="124">
        <f>(SUMPRODUCT(AN810:AW810,MMULT(AN810:AW810,幕後結果!$AB$9:$AK$18)))*252</f>
        <v>5.0447576463124241E-2</v>
      </c>
      <c r="BA810" s="124">
        <f t="shared" si="168"/>
        <v>0.22460537941715519</v>
      </c>
      <c r="BB810" s="119">
        <f t="shared" si="169"/>
        <v>-0.78947622461304712</v>
      </c>
      <c r="BC810" s="56"/>
      <c r="BD810" s="56"/>
    </row>
    <row r="811" spans="1:56">
      <c r="A811" s="91">
        <v>810</v>
      </c>
      <c r="B811" s="120">
        <v>0.6276447682203834</v>
      </c>
      <c r="C811" s="120">
        <v>0.21075626552097493</v>
      </c>
      <c r="D811" s="120">
        <v>0.41722569751989091</v>
      </c>
      <c r="E811" s="120">
        <v>0.66052074522006965</v>
      </c>
      <c r="F811" s="120">
        <v>0.31925831325936604</v>
      </c>
      <c r="G811" s="120">
        <v>0.24999308092015515</v>
      </c>
      <c r="H811" s="120">
        <v>0.40880365905019622</v>
      </c>
      <c r="I811" s="120">
        <v>0.6868575891213351</v>
      </c>
      <c r="J811" s="120">
        <v>0.35856412855353592</v>
      </c>
      <c r="K811" s="100">
        <v>0.40339118024472986</v>
      </c>
      <c r="L811" s="101"/>
      <c r="M811" s="102">
        <v>810</v>
      </c>
      <c r="N811" s="123">
        <v>0.32562186979008079</v>
      </c>
      <c r="O811" s="123">
        <v>-0.80379992856671867</v>
      </c>
      <c r="P811" s="123">
        <v>-0.20899595666080087</v>
      </c>
      <c r="Q811" s="123">
        <v>0.41388475443407746</v>
      </c>
      <c r="R811" s="123">
        <v>-0.4697738117183512</v>
      </c>
      <c r="S811" s="123">
        <v>-0.67451152376671997</v>
      </c>
      <c r="T811" s="123">
        <v>-0.23062348872372485</v>
      </c>
      <c r="U811" s="120">
        <v>0.48696261892236764</v>
      </c>
      <c r="V811" s="120">
        <v>-0.36229946609583003</v>
      </c>
      <c r="W811" s="94">
        <v>-0.2445790844220127</v>
      </c>
      <c r="X811" s="56"/>
      <c r="Y811" s="95">
        <v>810</v>
      </c>
      <c r="Z811" s="120">
        <f>(幕後結果!$AB$2+幕後結果!$AB$4*幕後結果_最佳化!$N1812)*12/3</f>
        <v>0.35598563673578565</v>
      </c>
      <c r="AA811" s="120">
        <f>(幕後結果!$AC$2+幕後結果!$AC$4*幕後結果_最佳化!$O1812)*12/3</f>
        <v>0.80583586260166162</v>
      </c>
      <c r="AB811" s="120">
        <f>(幕後結果!$AD$2+幕後結果!$AD$4*幕後結果_最佳化!$P1812)*12/3</f>
        <v>-1.0005135459532719</v>
      </c>
      <c r="AC811" s="120">
        <f>(幕後結果!$AE$2+幕後結果!$AE$4*幕後結果_最佳化!$Q1812)*12/3</f>
        <v>0.93307434203535378</v>
      </c>
      <c r="AD811" s="120">
        <f>(幕後結果!$AF$2+幕後結果!$AF$4*幕後結果_最佳化!$R1812)*12/3</f>
        <v>-0.75203829802877475</v>
      </c>
      <c r="AE811" s="120">
        <f>(幕後結果!$AG$2+幕後結果!$AG$4*幕後結果_最佳化!$S1812)*12/3</f>
        <v>-1.6795885482317034</v>
      </c>
      <c r="AF811" s="120">
        <f>(幕後結果!$AH$2+幕後結果!$AH$4*幕後結果_最佳化!$T1812)*12/3</f>
        <v>9.7586504367252525E-2</v>
      </c>
      <c r="AG811" s="120">
        <f>(幕後結果!$AI$2+幕後結果!$AI$4*幕後結果_最佳化!$U1812)*12/3</f>
        <v>-0.21408781235601074</v>
      </c>
      <c r="AH811" s="120">
        <f>(幕後結果!$AJ$2+幕後結果!$AJ$4*幕後結果_最佳化!$V1812)*12/3</f>
        <v>-2.1957218494424473</v>
      </c>
      <c r="AI811" s="96">
        <f>(幕後結果!$AK$2+幕後結果!$AK$4*幕後結果_最佳化!$W1812)*12/3</f>
        <v>0.47154509165212111</v>
      </c>
      <c r="AJ811" s="56"/>
      <c r="AK811" s="56"/>
      <c r="AL811" s="56"/>
      <c r="AM811" s="104">
        <v>810</v>
      </c>
      <c r="AN811" s="124">
        <f t="shared" si="157"/>
        <v>0.13625679109773917</v>
      </c>
      <c r="AO811" s="124">
        <f t="shared" si="158"/>
        <v>7.1097601469234661E-2</v>
      </c>
      <c r="AP811" s="124">
        <f t="shared" si="159"/>
        <v>0.15956712900176007</v>
      </c>
      <c r="AQ811" s="124">
        <f t="shared" si="160"/>
        <v>0.15335635023488411</v>
      </c>
      <c r="AR811" s="124">
        <f t="shared" si="161"/>
        <v>8.1246697615050184E-2</v>
      </c>
      <c r="AS811" s="124">
        <f t="shared" si="162"/>
        <v>4.6791036505697471E-2</v>
      </c>
      <c r="AT811" s="124">
        <f t="shared" si="163"/>
        <v>0.15350506736544839</v>
      </c>
      <c r="AU811" s="124">
        <f t="shared" si="164"/>
        <v>2.3931332962135926E-2</v>
      </c>
      <c r="AV811" s="124">
        <f t="shared" si="165"/>
        <v>7.9405059068824835E-2</v>
      </c>
      <c r="AW811" s="124">
        <f t="shared" si="166"/>
        <v>9.484293467922518E-2</v>
      </c>
      <c r="AX811" s="124">
        <f t="shared" si="167"/>
        <v>1</v>
      </c>
      <c r="AY811" s="124">
        <f>SUMPRODUCT(AN811:AW811,幕後結果_最佳化!$Z$1005:$AI$1005)</f>
        <v>-7.5935578417330354E-2</v>
      </c>
      <c r="AZ811" s="124">
        <f>(SUMPRODUCT(AN811:AW811,MMULT(AN811:AW811,幕後結果!$AB$9:$AK$18)))*252</f>
        <v>8.2651984543789817E-2</v>
      </c>
      <c r="BA811" s="124">
        <f t="shared" si="168"/>
        <v>0.28749258171958075</v>
      </c>
      <c r="BB811" s="119">
        <f t="shared" si="169"/>
        <v>-0.41335180791983761</v>
      </c>
      <c r="BC811" s="56"/>
      <c r="BD811" s="56"/>
    </row>
    <row r="812" spans="1:56">
      <c r="A812" s="91">
        <v>811</v>
      </c>
      <c r="B812" s="120">
        <v>0.81898628889125424</v>
      </c>
      <c r="C812" s="120">
        <v>0.7457437728868852</v>
      </c>
      <c r="D812" s="120">
        <v>0.48807035486999495</v>
      </c>
      <c r="E812" s="120">
        <v>0.14155888453214494</v>
      </c>
      <c r="F812" s="120">
        <v>0.13368407386143488</v>
      </c>
      <c r="G812" s="120">
        <v>0.44447570671079406</v>
      </c>
      <c r="H812" s="120">
        <v>0.37119563818063894</v>
      </c>
      <c r="I812" s="120">
        <v>0.46987941162806313</v>
      </c>
      <c r="J812" s="120">
        <v>0.35309010372735639</v>
      </c>
      <c r="K812" s="100">
        <v>0.77146488970513483</v>
      </c>
      <c r="L812" s="101"/>
      <c r="M812" s="102">
        <v>811</v>
      </c>
      <c r="N812" s="123">
        <v>0.91150866487580373</v>
      </c>
      <c r="O812" s="123">
        <v>0.66115572099480269</v>
      </c>
      <c r="P812" s="123">
        <v>-2.9907643758547233E-2</v>
      </c>
      <c r="Q812" s="123">
        <v>-1.0733418400798458</v>
      </c>
      <c r="R812" s="123">
        <v>-1.10914381078365</v>
      </c>
      <c r="S812" s="123">
        <v>-0.13963116791306149</v>
      </c>
      <c r="T812" s="123">
        <v>-0.32868832951071136</v>
      </c>
      <c r="U812" s="120">
        <v>-7.5572993263153448E-2</v>
      </c>
      <c r="V812" s="120">
        <v>-0.37699111549447029</v>
      </c>
      <c r="W812" s="94">
        <v>0.74367978725222017</v>
      </c>
      <c r="X812" s="56"/>
      <c r="Y812" s="95">
        <v>811</v>
      </c>
      <c r="Z812" s="120">
        <f>(幕後結果!$AB$2+幕後結果!$AB$4*幕後結果_最佳化!$N1813)*12/3</f>
        <v>1.083393619705131</v>
      </c>
      <c r="AA812" s="120">
        <f>(幕後結果!$AC$2+幕後結果!$AC$4*幕後結果_最佳化!$O1813)*12/3</f>
        <v>2.7048639215140131</v>
      </c>
      <c r="AB812" s="120">
        <f>(幕後結果!$AD$2+幕後結果!$AD$4*幕後結果_最佳化!$P1813)*12/3</f>
        <v>0.42832032790555985</v>
      </c>
      <c r="AC812" s="120">
        <f>(幕後結果!$AE$2+幕後結果!$AE$4*幕後結果_最佳化!$Q1813)*12/3</f>
        <v>-0.20212318808746255</v>
      </c>
      <c r="AD812" s="120">
        <f>(幕後結果!$AF$2+幕後結果!$AF$4*幕後結果_最佳化!$R1813)*12/3</f>
        <v>-1.2029641407030598</v>
      </c>
      <c r="AE812" s="120">
        <f>(幕後結果!$AG$2+幕後結果!$AG$4*幕後結果_最佳化!$S1813)*12/3</f>
        <v>-0.69480072098278789</v>
      </c>
      <c r="AF812" s="120">
        <f>(幕後結果!$AH$2+幕後結果!$AH$4*幕後結果_最佳化!$T1813)*12/3</f>
        <v>0.11264794953979235</v>
      </c>
      <c r="AG812" s="120">
        <f>(幕後結果!$AI$2+幕後結果!$AI$4*幕後結果_最佳化!$U1813)*12/3</f>
        <v>-0.54923410843795284</v>
      </c>
      <c r="AH812" s="120">
        <f>(幕後結果!$AJ$2+幕後結果!$AJ$4*幕後結果_最佳化!$V1813)*12/3</f>
        <v>-2.4226719279698266</v>
      </c>
      <c r="AI812" s="96">
        <f>(幕後結果!$AK$2+幕後結果!$AK$4*幕後結果_最佳化!$W1813)*12/3</f>
        <v>0.78723126255716103</v>
      </c>
      <c r="AJ812" s="56"/>
      <c r="AK812" s="56"/>
      <c r="AL812" s="56"/>
      <c r="AM812" s="104">
        <v>811</v>
      </c>
      <c r="AN812" s="124">
        <f t="shared" si="157"/>
        <v>0.17292717052114859</v>
      </c>
      <c r="AO812" s="124">
        <f t="shared" si="158"/>
        <v>4.3100701374667531E-2</v>
      </c>
      <c r="AP812" s="124">
        <f t="shared" si="159"/>
        <v>0.12997331070335091</v>
      </c>
      <c r="AQ812" s="124">
        <f t="shared" si="160"/>
        <v>0.12907635397985118</v>
      </c>
      <c r="AR812" s="124">
        <f t="shared" si="161"/>
        <v>6.6108044249805547E-3</v>
      </c>
      <c r="AS812" s="124">
        <f t="shared" si="162"/>
        <v>0.11173956708003745</v>
      </c>
      <c r="AT812" s="124">
        <f t="shared" si="163"/>
        <v>4.8684518340515104E-3</v>
      </c>
      <c r="AU812" s="124">
        <f t="shared" si="164"/>
        <v>0.18927147512110534</v>
      </c>
      <c r="AV812" s="124">
        <f t="shared" si="165"/>
        <v>0.18430964236598768</v>
      </c>
      <c r="AW812" s="124">
        <f t="shared" si="166"/>
        <v>2.8122522594819059E-2</v>
      </c>
      <c r="AX812" s="124">
        <f t="shared" si="167"/>
        <v>0.99999999999999978</v>
      </c>
      <c r="AY812" s="124">
        <f>SUMPRODUCT(AN812:AW812,幕後結果_最佳化!$Z$1005:$AI$1005)</f>
        <v>-0.45396694190924408</v>
      </c>
      <c r="AZ812" s="124">
        <f>(SUMPRODUCT(AN812:AW812,MMULT(AN812:AW812,幕後結果!$AB$9:$AK$18)))*252</f>
        <v>8.4459051080166533E-2</v>
      </c>
      <c r="BA812" s="124">
        <f t="shared" si="168"/>
        <v>0.29061839425639685</v>
      </c>
      <c r="BB812" s="119">
        <f t="shared" si="169"/>
        <v>-1.709688552854935</v>
      </c>
      <c r="BC812" s="56"/>
      <c r="BD812" s="56"/>
    </row>
    <row r="813" spans="1:56">
      <c r="A813" s="91">
        <v>812</v>
      </c>
      <c r="B813" s="120">
        <v>0.8177024601099101</v>
      </c>
      <c r="C813" s="120">
        <v>8.0066568564144625E-2</v>
      </c>
      <c r="D813" s="120">
        <v>0.53910961616507946</v>
      </c>
      <c r="E813" s="120">
        <v>0.49931149676552611</v>
      </c>
      <c r="F813" s="120">
        <v>0.72973362416518106</v>
      </c>
      <c r="G813" s="120">
        <v>7.2032851384634E-2</v>
      </c>
      <c r="H813" s="120">
        <v>0.69239872053927387</v>
      </c>
      <c r="I813" s="120">
        <v>0.12454222725020259</v>
      </c>
      <c r="J813" s="120">
        <v>0.1154798283665075</v>
      </c>
      <c r="K813" s="100">
        <v>0.9857422268941618</v>
      </c>
      <c r="L813" s="101"/>
      <c r="M813" s="102">
        <v>812</v>
      </c>
      <c r="N813" s="123">
        <v>0.90664401158420693</v>
      </c>
      <c r="O813" s="123">
        <v>-1.4046239291565503</v>
      </c>
      <c r="P813" s="123">
        <v>9.8190825223612832E-2</v>
      </c>
      <c r="Q813" s="123">
        <v>-1.7258225314233156E-3</v>
      </c>
      <c r="R813" s="123">
        <v>0.6120075661287846</v>
      </c>
      <c r="S813" s="123">
        <v>-1.4608168776932549</v>
      </c>
      <c r="T813" s="123">
        <v>0.50266110664410579</v>
      </c>
      <c r="U813" s="120">
        <v>-1.1525760103897031</v>
      </c>
      <c r="V813" s="120">
        <v>-1.1978904791819929</v>
      </c>
      <c r="W813" s="94">
        <v>2.1901198469698935</v>
      </c>
      <c r="X813" s="56"/>
      <c r="Y813" s="95">
        <v>812</v>
      </c>
      <c r="Z813" s="120">
        <f>(幕後結果!$AB$2+幕後結果!$AB$4*幕後結果_最佳化!$N1814)*12/3</f>
        <v>1.077353907480233</v>
      </c>
      <c r="AA813" s="120">
        <f>(幕後結果!$AC$2+幕後結果!$AC$4*幕後結果_最佳化!$O1814)*12/3</f>
        <v>0.56824316039684275</v>
      </c>
      <c r="AB813" s="120">
        <f>(幕後結果!$AD$2+幕後結果!$AD$4*幕後結果_最佳化!$P1814)*12/3</f>
        <v>-0.2973868606625274</v>
      </c>
      <c r="AC813" s="120">
        <f>(幕後結果!$AE$2+幕後結果!$AE$4*幕後結果_最佳化!$Q1814)*12/3</f>
        <v>0.7409295053724283</v>
      </c>
      <c r="AD813" s="120">
        <f>(幕後結果!$AF$2+幕後結果!$AF$4*幕後結果_最佳化!$R1814)*12/3</f>
        <v>-0.18722581955632048</v>
      </c>
      <c r="AE813" s="120">
        <f>(幕後結果!$AG$2+幕後結果!$AG$4*幕後結果_最佳化!$S1814)*12/3</f>
        <v>-2.0379174508009399</v>
      </c>
      <c r="AF813" s="120">
        <f>(幕後結果!$AH$2+幕後結果!$AH$4*幕後結果_最佳化!$T1814)*12/3</f>
        <v>0.61346296452577331</v>
      </c>
      <c r="AG813" s="120">
        <f>(幕後結果!$AI$2+幕後結果!$AI$4*幕後結果_最佳化!$U1814)*12/3</f>
        <v>-0.86829514855458656</v>
      </c>
      <c r="AH813" s="120">
        <f>(幕後結果!$AJ$2+幕後結果!$AJ$4*幕後結果_最佳化!$V1814)*12/3</f>
        <v>-2.9262280998177217</v>
      </c>
      <c r="AI813" s="96">
        <f>(幕後結果!$AK$2+幕後結果!$AK$4*幕後結果_最佳化!$W1814)*12/3</f>
        <v>1.3858449720899175</v>
      </c>
      <c r="AJ813" s="56"/>
      <c r="AK813" s="56"/>
      <c r="AL813" s="56"/>
      <c r="AM813" s="104">
        <v>812</v>
      </c>
      <c r="AN813" s="124">
        <f t="shared" si="157"/>
        <v>7.2642642211983688E-2</v>
      </c>
      <c r="AO813" s="124">
        <f t="shared" si="158"/>
        <v>0.19554131259594798</v>
      </c>
      <c r="AP813" s="124">
        <f t="shared" si="159"/>
        <v>0.12215460887669879</v>
      </c>
      <c r="AQ813" s="124">
        <f t="shared" si="160"/>
        <v>0.13338057041243576</v>
      </c>
      <c r="AR813" s="124">
        <f t="shared" si="161"/>
        <v>4.5629041589960728E-3</v>
      </c>
      <c r="AS813" s="124">
        <f t="shared" si="162"/>
        <v>1.4614019397430579E-3</v>
      </c>
      <c r="AT813" s="124">
        <f t="shared" si="163"/>
        <v>8.096961920662487E-3</v>
      </c>
      <c r="AU813" s="124">
        <f t="shared" si="164"/>
        <v>0.20020601200900889</v>
      </c>
      <c r="AV813" s="124">
        <f t="shared" si="165"/>
        <v>0.14138748748162799</v>
      </c>
      <c r="AW813" s="124">
        <f t="shared" si="166"/>
        <v>0.12056609839289527</v>
      </c>
      <c r="AX813" s="124">
        <f t="shared" si="167"/>
        <v>1</v>
      </c>
      <c r="AY813" s="124">
        <f>SUMPRODUCT(AN813:AW813,幕後結果_最佳化!$Z$1005:$AI$1005)</f>
        <v>2.5986620410150957E-3</v>
      </c>
      <c r="AZ813" s="124">
        <f>(SUMPRODUCT(AN813:AW813,MMULT(AN813:AW813,幕後結果!$AB$9:$AK$18)))*252</f>
        <v>6.9051496729943929E-2</v>
      </c>
      <c r="BA813" s="124">
        <f t="shared" si="168"/>
        <v>0.26277651479906633</v>
      </c>
      <c r="BB813" s="119">
        <f t="shared" si="169"/>
        <v>-0.15336735092099676</v>
      </c>
      <c r="BC813" s="56"/>
      <c r="BD813" s="56"/>
    </row>
    <row r="814" spans="1:56">
      <c r="A814" s="91">
        <v>813</v>
      </c>
      <c r="B814" s="120">
        <v>0.57951806308744991</v>
      </c>
      <c r="C814" s="120">
        <v>0.58507840164323155</v>
      </c>
      <c r="D814" s="120">
        <v>0.58892996742429049</v>
      </c>
      <c r="E814" s="120">
        <v>0.62567011936544659</v>
      </c>
      <c r="F814" s="120">
        <v>0.69497899719075962</v>
      </c>
      <c r="G814" s="120">
        <v>0.66117968285608741</v>
      </c>
      <c r="H814" s="120">
        <v>0.90370425670793009</v>
      </c>
      <c r="I814" s="120">
        <v>0.77624282928693389</v>
      </c>
      <c r="J814" s="120">
        <v>0.44540380964862925</v>
      </c>
      <c r="K814" s="100">
        <v>0.74924953698515817</v>
      </c>
      <c r="L814" s="101"/>
      <c r="M814" s="102">
        <v>813</v>
      </c>
      <c r="N814" s="123">
        <v>0.2006607225796837</v>
      </c>
      <c r="O814" s="123">
        <v>0.21490267827837981</v>
      </c>
      <c r="P814" s="123">
        <v>0.22479331718946902</v>
      </c>
      <c r="Q814" s="123">
        <v>0.32040707722698336</v>
      </c>
      <c r="R814" s="123">
        <v>0.51001349761396642</v>
      </c>
      <c r="S814" s="123">
        <v>0.41568484229663305</v>
      </c>
      <c r="T814" s="123">
        <v>1.3029510122792318</v>
      </c>
      <c r="U814" s="120">
        <v>0.75956551078469137</v>
      </c>
      <c r="V814" s="120">
        <v>-0.13728235215614118</v>
      </c>
      <c r="W814" s="94">
        <v>0.6721300210325063</v>
      </c>
      <c r="X814" s="56"/>
      <c r="Y814" s="95">
        <v>813</v>
      </c>
      <c r="Z814" s="120">
        <f>(幕後結果!$AB$2+幕後結果!$AB$4*幕後結果_最佳化!$N1815)*12/3</f>
        <v>0.20084007482130203</v>
      </c>
      <c r="AA814" s="120">
        <f>(幕後結果!$AC$2+幕後結果!$AC$4*幕後結果_最佳化!$O1815)*12/3</f>
        <v>1.775540218774929</v>
      </c>
      <c r="AB814" s="120">
        <f>(幕後結果!$AD$2+幕後結果!$AD$4*幕後結果_最佳化!$P1815)*12/3</f>
        <v>-0.26097588116502768</v>
      </c>
      <c r="AC814" s="120">
        <f>(幕後結果!$AE$2+幕後結果!$AE$4*幕後結果_最佳化!$Q1815)*12/3</f>
        <v>0.79368221624800084</v>
      </c>
      <c r="AD814" s="120">
        <f>(幕後結果!$AF$2+幕後結果!$AF$4*幕後結果_最佳化!$R1815)*12/3</f>
        <v>-7.1349031562413567E-2</v>
      </c>
      <c r="AE814" s="120">
        <f>(幕後結果!$AG$2+幕後結果!$AG$4*幕後結果_最佳化!$S1815)*12/3</f>
        <v>-0.17930470285299904</v>
      </c>
      <c r="AF814" s="120">
        <f>(幕後結果!$AH$2+幕後結果!$AH$4*幕後結果_最佳化!$T1815)*12/3</f>
        <v>1.9034101059693633</v>
      </c>
      <c r="AG814" s="120">
        <f>(幕後結果!$AI$2+幕後結果!$AI$4*幕後結果_最佳化!$U1815)*12/3</f>
        <v>7.5870761926838393E-2</v>
      </c>
      <c r="AH814" s="120">
        <f>(幕後結果!$AJ$2+幕後結果!$AJ$4*幕後結果_最佳化!$V1815)*12/3</f>
        <v>-1.2316584143654727</v>
      </c>
      <c r="AI814" s="96">
        <f>(幕後結果!$AK$2+幕後結果!$AK$4*幕後結果_最佳化!$W1815)*12/3</f>
        <v>1.4468987893304843</v>
      </c>
      <c r="AJ814" s="56"/>
      <c r="AK814" s="56"/>
      <c r="AL814" s="56"/>
      <c r="AM814" s="104">
        <v>813</v>
      </c>
      <c r="AN814" s="124">
        <f t="shared" si="157"/>
        <v>2.6780403931558543E-2</v>
      </c>
      <c r="AO814" s="124">
        <f t="shared" si="158"/>
        <v>0.22817457554621182</v>
      </c>
      <c r="AP814" s="124">
        <f t="shared" si="159"/>
        <v>4.9462883338374709E-2</v>
      </c>
      <c r="AQ814" s="124">
        <f t="shared" si="160"/>
        <v>1.9671957322750455E-2</v>
      </c>
      <c r="AR814" s="124">
        <f t="shared" si="161"/>
        <v>0.17072236156871828</v>
      </c>
      <c r="AS814" s="124">
        <f t="shared" si="162"/>
        <v>8.9695899912453234E-2</v>
      </c>
      <c r="AT814" s="124">
        <f t="shared" si="163"/>
        <v>0.18971561947537918</v>
      </c>
      <c r="AU814" s="124">
        <f t="shared" si="164"/>
        <v>8.9210309840635257E-2</v>
      </c>
      <c r="AV814" s="124">
        <f t="shared" si="165"/>
        <v>6.8217886538065209E-2</v>
      </c>
      <c r="AW814" s="124">
        <f t="shared" si="166"/>
        <v>6.8348102525853188E-2</v>
      </c>
      <c r="AX814" s="124">
        <f t="shared" si="167"/>
        <v>1</v>
      </c>
      <c r="AY814" s="124">
        <f>SUMPRODUCT(AN814:AW814,幕後結果_最佳化!$Z$1005:$AI$1005)</f>
        <v>0.10117678865470506</v>
      </c>
      <c r="AZ814" s="124">
        <f>(SUMPRODUCT(AN814:AW814,MMULT(AN814:AW814,幕後結果!$AB$9:$AK$18)))*252</f>
        <v>6.535517771985512E-2</v>
      </c>
      <c r="BA814" s="124">
        <f t="shared" si="168"/>
        <v>0.2556465875380603</v>
      </c>
      <c r="BB814" s="119">
        <f t="shared" si="169"/>
        <v>0.22795840623543975</v>
      </c>
      <c r="BC814" s="56"/>
      <c r="BD814" s="56"/>
    </row>
    <row r="815" spans="1:56">
      <c r="A815" s="91">
        <v>814</v>
      </c>
      <c r="B815" s="120">
        <v>0.94008492184720405</v>
      </c>
      <c r="C815" s="120">
        <v>0.92942652319836716</v>
      </c>
      <c r="D815" s="120">
        <v>4.1997956719374008E-2</v>
      </c>
      <c r="E815" s="120">
        <v>0.46307823636218304</v>
      </c>
      <c r="F815" s="120">
        <v>0.71291303519199811</v>
      </c>
      <c r="G815" s="120">
        <v>0.99211417519854961</v>
      </c>
      <c r="H815" s="120">
        <v>0.52176572652309994</v>
      </c>
      <c r="I815" s="120">
        <v>5.2265993142788014E-2</v>
      </c>
      <c r="J815" s="120">
        <v>0.60513463731069539</v>
      </c>
      <c r="K815" s="100">
        <v>0.70084925775822016</v>
      </c>
      <c r="L815" s="101"/>
      <c r="M815" s="102">
        <v>814</v>
      </c>
      <c r="N815" s="123">
        <v>1.5554868823510544</v>
      </c>
      <c r="O815" s="123">
        <v>1.4715332821113973</v>
      </c>
      <c r="P815" s="123">
        <v>-1.7279571140192973</v>
      </c>
      <c r="Q815" s="123">
        <v>-9.268165341014159E-2</v>
      </c>
      <c r="R815" s="123">
        <v>0.56191500535155825</v>
      </c>
      <c r="S815" s="123">
        <v>2.4141573505799374</v>
      </c>
      <c r="T815" s="123">
        <v>5.4585680627125176E-2</v>
      </c>
      <c r="U815" s="120">
        <v>-1.6232686587145813</v>
      </c>
      <c r="V815" s="120">
        <v>0.26666029736949626</v>
      </c>
      <c r="W815" s="94">
        <v>0.52684463412964266</v>
      </c>
      <c r="X815" s="56"/>
      <c r="Y815" s="95">
        <v>814</v>
      </c>
      <c r="Z815" s="120">
        <f>(幕後結果!$AB$2+幕後結果!$AB$4*幕後結果_最佳化!$N1816)*12/3</f>
        <v>1.8829250311979067</v>
      </c>
      <c r="AA815" s="120">
        <f>(幕後結果!$AC$2+幕後結果!$AC$4*幕後結果_最佳化!$O1816)*12/3</f>
        <v>3.9661656599700472</v>
      </c>
      <c r="AB815" s="120">
        <f>(幕後結果!$AD$2+幕後結果!$AD$4*幕後結果_最佳化!$P1816)*12/3</f>
        <v>-0.31409948625280665</v>
      </c>
      <c r="AC815" s="120">
        <f>(幕後結果!$AE$2+幕後結果!$AE$4*幕後結果_最佳化!$Q1816)*12/3</f>
        <v>0.89177315387699929</v>
      </c>
      <c r="AD815" s="120">
        <f>(幕後結果!$AF$2+幕後結果!$AF$4*幕後結果_最佳化!$R1816)*12/3</f>
        <v>0.16730971636464806</v>
      </c>
      <c r="AE815" s="120">
        <f>(幕後結果!$AG$2+幕後結果!$AG$4*幕後結果_最佳化!$S1816)*12/3</f>
        <v>2.3161533430854275</v>
      </c>
      <c r="AF815" s="120">
        <f>(幕後結果!$AH$2+幕後結果!$AH$4*幕後結果_最佳化!$T1816)*12/3</f>
        <v>1.6300496661696888</v>
      </c>
      <c r="AG815" s="120">
        <f>(幕後結果!$AI$2+幕後結果!$AI$4*幕後結果_最佳化!$U1816)*12/3</f>
        <v>-0.68408106999408591</v>
      </c>
      <c r="AH815" s="120">
        <f>(幕後結果!$AJ$2+幕後結果!$AJ$4*幕後結果_最佳化!$V1816)*12/3</f>
        <v>-0.86236815143096257</v>
      </c>
      <c r="AI815" s="96">
        <f>(幕後結果!$AK$2+幕後結果!$AK$4*幕後結果_最佳化!$W1816)*12/3</f>
        <v>0.66659118735071421</v>
      </c>
      <c r="AJ815" s="56"/>
      <c r="AK815" s="56"/>
      <c r="AL815" s="56"/>
      <c r="AM815" s="104">
        <v>814</v>
      </c>
      <c r="AN815" s="124">
        <f t="shared" si="157"/>
        <v>5.3982344479064151E-2</v>
      </c>
      <c r="AO815" s="124">
        <f t="shared" si="158"/>
        <v>0.10381945500491653</v>
      </c>
      <c r="AP815" s="124">
        <f t="shared" si="159"/>
        <v>0.16870083872504171</v>
      </c>
      <c r="AQ815" s="124">
        <f t="shared" si="160"/>
        <v>7.4080235013260984E-2</v>
      </c>
      <c r="AR815" s="124">
        <f t="shared" si="161"/>
        <v>3.4498335976767339E-2</v>
      </c>
      <c r="AS815" s="124">
        <f t="shared" si="162"/>
        <v>0.17828713294962067</v>
      </c>
      <c r="AT815" s="124">
        <f t="shared" si="163"/>
        <v>0.12011538692843392</v>
      </c>
      <c r="AU815" s="124">
        <f t="shared" si="164"/>
        <v>1.478014817317364E-2</v>
      </c>
      <c r="AV815" s="124">
        <f t="shared" si="165"/>
        <v>0.11259829571598273</v>
      </c>
      <c r="AW815" s="124">
        <f t="shared" si="166"/>
        <v>0.13913782703373828</v>
      </c>
      <c r="AX815" s="124">
        <f t="shared" si="167"/>
        <v>0.99999999999999978</v>
      </c>
      <c r="AY815" s="124">
        <f>SUMPRODUCT(AN815:AW815,幕後結果_最佳化!$Z$1005:$AI$1005)</f>
        <v>-0.19741812739042047</v>
      </c>
      <c r="AZ815" s="124">
        <f>(SUMPRODUCT(AN815:AW815,MMULT(AN815:AW815,幕後結果!$AB$9:$AK$18)))*252</f>
        <v>8.7461744027095917E-2</v>
      </c>
      <c r="BA815" s="124">
        <f t="shared" si="168"/>
        <v>0.29573931768889966</v>
      </c>
      <c r="BB815" s="119">
        <f t="shared" si="169"/>
        <v>-0.81260120997242913</v>
      </c>
      <c r="BC815" s="56"/>
      <c r="BD815" s="56"/>
    </row>
    <row r="816" spans="1:56">
      <c r="A816" s="91">
        <v>815</v>
      </c>
      <c r="B816" s="120">
        <v>0.18779530561418167</v>
      </c>
      <c r="C816" s="120">
        <v>0.39913116192502485</v>
      </c>
      <c r="D816" s="120">
        <v>0.55729297602283223</v>
      </c>
      <c r="E816" s="120">
        <v>0.2905830741041</v>
      </c>
      <c r="F816" s="120">
        <v>0.74836811377252221</v>
      </c>
      <c r="G816" s="120">
        <v>0.39561406161310941</v>
      </c>
      <c r="H816" s="120">
        <v>0.10184666079206894</v>
      </c>
      <c r="I816" s="120">
        <v>0.83230416166679477</v>
      </c>
      <c r="J816" s="120">
        <v>0.93348053815471221</v>
      </c>
      <c r="K816" s="100">
        <v>0.45383428345914245</v>
      </c>
      <c r="L816" s="101"/>
      <c r="M816" s="102">
        <v>815</v>
      </c>
      <c r="N816" s="123">
        <v>-0.88604995045005086</v>
      </c>
      <c r="O816" s="123">
        <v>-0.25559662612596218</v>
      </c>
      <c r="P816" s="123">
        <v>0.14410944321490293</v>
      </c>
      <c r="Q816" s="123">
        <v>-0.5516821404535881</v>
      </c>
      <c r="R816" s="123">
        <v>0.66936327516978078</v>
      </c>
      <c r="S816" s="123">
        <v>-0.26471616566962269</v>
      </c>
      <c r="T816" s="123">
        <v>-1.2710993077604786</v>
      </c>
      <c r="U816" s="120">
        <v>0.96331059742501901</v>
      </c>
      <c r="V816" s="120">
        <v>1.5022253359832352</v>
      </c>
      <c r="W816" s="94">
        <v>-0.11597977992739082</v>
      </c>
      <c r="X816" s="56"/>
      <c r="Y816" s="95">
        <v>815</v>
      </c>
      <c r="Z816" s="120">
        <f>(幕後結果!$AB$2+幕後結果!$AB$4*幕後結果_最佳化!$N1817)*12/3</f>
        <v>-1.1483659925797585</v>
      </c>
      <c r="AA816" s="120">
        <f>(幕後結果!$AC$2+幕後結果!$AC$4*幕後結果_最佳化!$O1817)*12/3</f>
        <v>0.57347695381424402</v>
      </c>
      <c r="AB816" s="120">
        <f>(幕後結果!$AD$2+幕後結果!$AD$4*幕後結果_最佳化!$P1817)*12/3</f>
        <v>-1.7188669528009326</v>
      </c>
      <c r="AC816" s="120">
        <f>(幕後結果!$AE$2+幕後結果!$AE$4*幕後結果_最佳化!$Q1817)*12/3</f>
        <v>-0.28772264224533706</v>
      </c>
      <c r="AD816" s="120">
        <f>(幕後結果!$AF$2+幕後結果!$AF$4*幕後結果_最佳化!$R1817)*12/3</f>
        <v>-0.30671737416243561</v>
      </c>
      <c r="AE816" s="120">
        <f>(幕後結果!$AG$2+幕後結果!$AG$4*幕後結果_最佳化!$S1817)*12/3</f>
        <v>-1.2955881446625059</v>
      </c>
      <c r="AF816" s="120">
        <f>(幕後結果!$AH$2+幕後結果!$AH$4*幕後結果_最佳化!$T1817)*12/3</f>
        <v>-1.0846848260574327</v>
      </c>
      <c r="AG816" s="120">
        <f>(幕後結果!$AI$2+幕後結果!$AI$4*幕後結果_最佳化!$U1817)*12/3</f>
        <v>0.10303641067814584</v>
      </c>
      <c r="AH816" s="120">
        <f>(幕後結果!$AJ$2+幕後結果!$AJ$4*幕後結果_最佳化!$V1817)*12/3</f>
        <v>0.24045640306657923</v>
      </c>
      <c r="AI816" s="96">
        <f>(幕後結果!$AK$2+幕後結果!$AK$4*幕後結果_最佳化!$W1817)*12/3</f>
        <v>0.75510636305763645</v>
      </c>
      <c r="AJ816" s="56"/>
      <c r="AK816" s="56"/>
      <c r="AL816" s="56"/>
      <c r="AM816" s="104">
        <v>815</v>
      </c>
      <c r="AN816" s="124">
        <f t="shared" si="157"/>
        <v>6.589848858696451E-2</v>
      </c>
      <c r="AO816" s="124">
        <f t="shared" si="158"/>
        <v>9.5812105960234109E-2</v>
      </c>
      <c r="AP816" s="124">
        <f t="shared" si="159"/>
        <v>0.13603144815307841</v>
      </c>
      <c r="AQ816" s="124">
        <f t="shared" si="160"/>
        <v>6.1290492129410304E-2</v>
      </c>
      <c r="AR816" s="124">
        <f t="shared" si="161"/>
        <v>0.14068510879031149</v>
      </c>
      <c r="AS816" s="124">
        <f t="shared" si="162"/>
        <v>0.12941711305751782</v>
      </c>
      <c r="AT816" s="124">
        <f t="shared" si="163"/>
        <v>0.10737062874577073</v>
      </c>
      <c r="AU816" s="124">
        <f t="shared" si="164"/>
        <v>0.11236830692120983</v>
      </c>
      <c r="AV816" s="124">
        <f t="shared" si="165"/>
        <v>1.7392995059858397E-2</v>
      </c>
      <c r="AW816" s="124">
        <f t="shared" si="166"/>
        <v>0.13373331259564428</v>
      </c>
      <c r="AX816" s="124">
        <f t="shared" si="167"/>
        <v>0.99999999999999978</v>
      </c>
      <c r="AY816" s="124">
        <f>SUMPRODUCT(AN816:AW816,幕後結果_最佳化!$Z$1005:$AI$1005)</f>
        <v>-7.3484487368234763E-2</v>
      </c>
      <c r="AZ816" s="124">
        <f>(SUMPRODUCT(AN816:AW816,MMULT(AN816:AW816,幕後結果!$AB$9:$AK$18)))*252</f>
        <v>6.1611396345507476E-2</v>
      </c>
      <c r="BA816" s="124">
        <f t="shared" si="168"/>
        <v>0.24821643045033798</v>
      </c>
      <c r="BB816" s="119">
        <f t="shared" si="169"/>
        <v>-0.46888309189314703</v>
      </c>
      <c r="BC816" s="56"/>
      <c r="BD816" s="56"/>
    </row>
    <row r="817" spans="1:56">
      <c r="A817" s="91">
        <v>816</v>
      </c>
      <c r="B817" s="120">
        <v>8.9365496498495123E-2</v>
      </c>
      <c r="C817" s="120">
        <v>0.1743465987242534</v>
      </c>
      <c r="D817" s="120">
        <v>4.3544607479900188E-2</v>
      </c>
      <c r="E817" s="120">
        <v>0.92807198610370634</v>
      </c>
      <c r="F817" s="120">
        <v>0.68692979300267476</v>
      </c>
      <c r="G817" s="120">
        <v>0.10001776230636938</v>
      </c>
      <c r="H817" s="120">
        <v>0.83913337506383257</v>
      </c>
      <c r="I817" s="120">
        <v>0.19569562982814581</v>
      </c>
      <c r="J817" s="120">
        <v>0.39215497585765879</v>
      </c>
      <c r="K817" s="100">
        <v>0.4179466682802635</v>
      </c>
      <c r="L817" s="101"/>
      <c r="M817" s="102">
        <v>816</v>
      </c>
      <c r="N817" s="123">
        <v>-1.3446725808389282</v>
      </c>
      <c r="O817" s="123">
        <v>-0.93712707189572297</v>
      </c>
      <c r="P817" s="123">
        <v>-1.7109561119693997</v>
      </c>
      <c r="Q817" s="123">
        <v>1.4615811324561665</v>
      </c>
      <c r="R817" s="123">
        <v>0.48716640040484938</v>
      </c>
      <c r="S817" s="123">
        <v>-1.2814503614228383</v>
      </c>
      <c r="T817" s="123">
        <v>0.99090238048179058</v>
      </c>
      <c r="U817" s="120">
        <v>-0.85709703504240897</v>
      </c>
      <c r="V817" s="120">
        <v>-0.27370679985966573</v>
      </c>
      <c r="W817" s="94">
        <v>-0.20714920345811205</v>
      </c>
      <c r="X817" s="56"/>
      <c r="Y817" s="95">
        <v>816</v>
      </c>
      <c r="Z817" s="120">
        <f>(幕後結果!$AB$2+幕後結果!$AB$4*幕後結果_最佳化!$N1818)*12/3</f>
        <v>-1.7177691013602832</v>
      </c>
      <c r="AA817" s="120">
        <f>(幕後結果!$AC$2+幕後結果!$AC$4*幕後結果_最佳化!$O1818)*12/3</f>
        <v>-0.43260686370534174</v>
      </c>
      <c r="AB817" s="120">
        <f>(幕後結果!$AD$2+幕後結果!$AD$4*幕後結果_最佳化!$P1818)*12/3</f>
        <v>-4.4387247008222488</v>
      </c>
      <c r="AC817" s="120">
        <f>(幕後結果!$AE$2+幕後結果!$AE$4*幕後結果_最佳化!$Q1818)*12/3</f>
        <v>1.3891448817869307</v>
      </c>
      <c r="AD817" s="120">
        <f>(幕後結果!$AF$2+幕後結果!$AF$4*幕後結果_最佳化!$R1818)*12/3</f>
        <v>-0.1441038298464844</v>
      </c>
      <c r="AE817" s="120">
        <f>(幕後結果!$AG$2+幕後結果!$AG$4*幕後結果_最佳化!$S1818)*12/3</f>
        <v>-3.0941674069928582</v>
      </c>
      <c r="AF817" s="120">
        <f>(幕後結果!$AH$2+幕後結果!$AH$4*幕後結果_最佳化!$T1818)*12/3</f>
        <v>0.77015344654109041</v>
      </c>
      <c r="AG817" s="120">
        <f>(幕後結果!$AI$2+幕後結果!$AI$4*幕後結果_最佳化!$U1818)*12/3</f>
        <v>-0.5936009251097325</v>
      </c>
      <c r="AH817" s="120">
        <f>(幕後結果!$AJ$2+幕後結果!$AJ$4*幕後結果_最佳化!$V1818)*12/3</f>
        <v>-3.1335264499250197</v>
      </c>
      <c r="AI817" s="96">
        <f>(幕後結果!$AK$2+幕後結果!$AK$4*幕後結果_最佳化!$W1818)*12/3</f>
        <v>0.28142139149189488</v>
      </c>
      <c r="AJ817" s="56"/>
      <c r="AK817" s="56"/>
      <c r="AL817" s="56"/>
      <c r="AM817" s="104">
        <v>816</v>
      </c>
      <c r="AN817" s="124">
        <f t="shared" si="157"/>
        <v>0.20359875013487971</v>
      </c>
      <c r="AO817" s="124">
        <f t="shared" si="158"/>
        <v>0.13299832839076031</v>
      </c>
      <c r="AP817" s="124">
        <f t="shared" si="159"/>
        <v>0.166543202410953</v>
      </c>
      <c r="AQ817" s="124">
        <f t="shared" si="160"/>
        <v>3.1131623918469336E-2</v>
      </c>
      <c r="AR817" s="124">
        <f t="shared" si="161"/>
        <v>3.0748374196688005E-2</v>
      </c>
      <c r="AS817" s="124">
        <f t="shared" si="162"/>
        <v>0.11547461282747082</v>
      </c>
      <c r="AT817" s="124">
        <f t="shared" si="163"/>
        <v>0.1815435129011618</v>
      </c>
      <c r="AU817" s="124">
        <f t="shared" si="164"/>
        <v>9.2119680578648652E-2</v>
      </c>
      <c r="AV817" s="124">
        <f t="shared" si="165"/>
        <v>2.3394679982666693E-2</v>
      </c>
      <c r="AW817" s="124">
        <f t="shared" si="166"/>
        <v>2.2447234658301837E-2</v>
      </c>
      <c r="AX817" s="124">
        <f t="shared" si="167"/>
        <v>1</v>
      </c>
      <c r="AY817" s="124">
        <f>SUMPRODUCT(AN817:AW817,幕後結果_最佳化!$Z$1005:$AI$1005)</f>
        <v>-5.6849639940878126E-2</v>
      </c>
      <c r="AZ817" s="124">
        <f>(SUMPRODUCT(AN817:AW817,MMULT(AN817:AW817,幕後結果!$AB$9:$AK$18)))*252</f>
        <v>0.10334917592101669</v>
      </c>
      <c r="BA817" s="124">
        <f t="shared" si="168"/>
        <v>0.32147966641922582</v>
      </c>
      <c r="BB817" s="119">
        <f t="shared" si="169"/>
        <v>-0.310282889900724</v>
      </c>
      <c r="BC817" s="56"/>
      <c r="BD817" s="56"/>
    </row>
    <row r="818" spans="1:56">
      <c r="A818" s="91">
        <v>817</v>
      </c>
      <c r="B818" s="120">
        <v>5.6391058260496951E-2</v>
      </c>
      <c r="C818" s="120">
        <v>0.81231995497241316</v>
      </c>
      <c r="D818" s="120">
        <v>0.36636600073344194</v>
      </c>
      <c r="E818" s="120">
        <v>0.67043861854973374</v>
      </c>
      <c r="F818" s="120">
        <v>2.7533827881277118E-2</v>
      </c>
      <c r="G818" s="120">
        <v>0.43014606279220402</v>
      </c>
      <c r="H818" s="120">
        <v>0.33142254786180625</v>
      </c>
      <c r="I818" s="120">
        <v>0.3427915003888482</v>
      </c>
      <c r="J818" s="120">
        <v>0.97572153958074903</v>
      </c>
      <c r="K818" s="100">
        <v>0.76671777672296648</v>
      </c>
      <c r="L818" s="101"/>
      <c r="M818" s="102">
        <v>817</v>
      </c>
      <c r="N818" s="123">
        <v>-1.5858113222582146</v>
      </c>
      <c r="O818" s="123">
        <v>0.88647784034868204</v>
      </c>
      <c r="P818" s="123">
        <v>-0.34149362739380856</v>
      </c>
      <c r="Q818" s="123">
        <v>0.44112464462151368</v>
      </c>
      <c r="R818" s="123">
        <v>-1.9183420347366056</v>
      </c>
      <c r="S818" s="123">
        <v>-0.17600231264189733</v>
      </c>
      <c r="T818" s="123">
        <v>-0.43598846909300948</v>
      </c>
      <c r="U818" s="120">
        <v>-0.40485649220302583</v>
      </c>
      <c r="V818" s="120">
        <v>1.9724617309271595</v>
      </c>
      <c r="W818" s="94">
        <v>0.72808027679650578</v>
      </c>
      <c r="X818" s="56"/>
      <c r="Y818" s="95">
        <v>817</v>
      </c>
      <c r="Z818" s="120">
        <f>(幕後結果!$AB$2+幕後結果!$AB$4*幕後結果_最佳化!$N1819)*12/3</f>
        <v>-2.0171550014741531</v>
      </c>
      <c r="AA818" s="120">
        <f>(幕後結果!$AC$2+幕後結果!$AC$4*幕後結果_最佳化!$O1819)*12/3</f>
        <v>1.2917900592789566</v>
      </c>
      <c r="AB818" s="120">
        <f>(幕後結果!$AD$2+幕後結果!$AD$4*幕後結果_最佳化!$P1819)*12/3</f>
        <v>-2.5135670833610781</v>
      </c>
      <c r="AC818" s="120">
        <f>(幕後結果!$AE$2+幕後結果!$AE$4*幕後結果_最佳化!$Q1819)*12/3</f>
        <v>0.37313136157637561</v>
      </c>
      <c r="AD818" s="120">
        <f>(幕後結果!$AF$2+幕後結果!$AF$4*幕後結果_最佳化!$R1819)*12/3</f>
        <v>-1.6237787374000689</v>
      </c>
      <c r="AE818" s="120">
        <f>(幕後結果!$AG$2+幕後結果!$AG$4*幕後結果_最佳化!$S1819)*12/3</f>
        <v>-2.0118818623240458</v>
      </c>
      <c r="AF818" s="120">
        <f>(幕後結果!$AH$2+幕後結果!$AH$4*幕後結果_最佳化!$T1819)*12/3</f>
        <v>-0.33106528337489532</v>
      </c>
      <c r="AG818" s="120">
        <f>(幕後結果!$AI$2+幕後結果!$AI$4*幕後結果_最佳化!$U1819)*12/3</f>
        <v>-0.57885175848792847</v>
      </c>
      <c r="AH818" s="120">
        <f>(幕後結果!$AJ$2+幕後結果!$AJ$4*幕後結果_最佳化!$V1819)*12/3</f>
        <v>-0.66813541426577239</v>
      </c>
      <c r="AI818" s="96">
        <f>(幕後結果!$AK$2+幕後結果!$AK$4*幕後結果_最佳化!$W1819)*12/3</f>
        <v>0.51997704510423315</v>
      </c>
      <c r="AJ818" s="56"/>
      <c r="AK818" s="56"/>
      <c r="AL818" s="56"/>
      <c r="AM818" s="104">
        <v>817</v>
      </c>
      <c r="AN818" s="124">
        <f t="shared" si="157"/>
        <v>0.11412370424633141</v>
      </c>
      <c r="AO818" s="124">
        <f t="shared" si="158"/>
        <v>0.16040811075880235</v>
      </c>
      <c r="AP818" s="124">
        <f t="shared" si="159"/>
        <v>2.6732966427063425E-3</v>
      </c>
      <c r="AQ818" s="124">
        <f t="shared" si="160"/>
        <v>8.1445143195696013E-2</v>
      </c>
      <c r="AR818" s="124">
        <f t="shared" si="161"/>
        <v>0.16578616226746426</v>
      </c>
      <c r="AS818" s="124">
        <f t="shared" si="162"/>
        <v>6.3980543512634866E-2</v>
      </c>
      <c r="AT818" s="124">
        <f t="shared" si="163"/>
        <v>0.16977987434020278</v>
      </c>
      <c r="AU818" s="124">
        <f t="shared" si="164"/>
        <v>6.1605522344874597E-2</v>
      </c>
      <c r="AV818" s="124">
        <f t="shared" si="165"/>
        <v>0.10611153101061936</v>
      </c>
      <c r="AW818" s="124">
        <f t="shared" si="166"/>
        <v>7.4086111680667963E-2</v>
      </c>
      <c r="AX818" s="124">
        <f t="shared" si="167"/>
        <v>0.99999999999999978</v>
      </c>
      <c r="AY818" s="124">
        <f>SUMPRODUCT(AN818:AW818,幕後結果_最佳化!$Z$1005:$AI$1005)</f>
        <v>3.1052599755493251E-2</v>
      </c>
      <c r="AZ818" s="124">
        <f>(SUMPRODUCT(AN818:AW818,MMULT(AN818:AW818,幕後結果!$AB$9:$AK$18)))*252</f>
        <v>6.0876078087213598E-2</v>
      </c>
      <c r="BA818" s="124">
        <f t="shared" si="168"/>
        <v>0.24673078058323733</v>
      </c>
      <c r="BB818" s="119">
        <f t="shared" si="169"/>
        <v>-4.8017520215763672E-2</v>
      </c>
      <c r="BC818" s="56"/>
      <c r="BD818" s="56"/>
    </row>
    <row r="819" spans="1:56">
      <c r="A819" s="91">
        <v>818</v>
      </c>
      <c r="B819" s="120">
        <v>0.86028287742453169</v>
      </c>
      <c r="C819" s="120">
        <v>0.456678939640069</v>
      </c>
      <c r="D819" s="120">
        <v>0.72904012506436855</v>
      </c>
      <c r="E819" s="120">
        <v>0.98689964372029593</v>
      </c>
      <c r="F819" s="120">
        <v>0.91575172684152895</v>
      </c>
      <c r="G819" s="120">
        <v>0.71765874931007856</v>
      </c>
      <c r="H819" s="120">
        <v>0.64599274071087809</v>
      </c>
      <c r="I819" s="120">
        <v>0.21607965931780715</v>
      </c>
      <c r="J819" s="120">
        <v>0.59397762300600476</v>
      </c>
      <c r="K819" s="100">
        <v>0.50889516379362054</v>
      </c>
      <c r="L819" s="101"/>
      <c r="M819" s="102">
        <v>818</v>
      </c>
      <c r="N819" s="123">
        <v>1.081591135487924</v>
      </c>
      <c r="O819" s="123">
        <v>-0.1088040905673837</v>
      </c>
      <c r="P819" s="123">
        <v>0.60991253292343162</v>
      </c>
      <c r="Q819" s="123">
        <v>2.2232238028335645</v>
      </c>
      <c r="R819" s="123">
        <v>1.37705078741191</v>
      </c>
      <c r="S819" s="123">
        <v>0.57590040570611456</v>
      </c>
      <c r="T819" s="123">
        <v>0.37452398078790827</v>
      </c>
      <c r="U819" s="120">
        <v>-0.78550196506120684</v>
      </c>
      <c r="V819" s="120">
        <v>0.23778899579851265</v>
      </c>
      <c r="W819" s="94">
        <v>2.2298716876885633E-2</v>
      </c>
      <c r="X819" s="56"/>
      <c r="Y819" s="95">
        <v>818</v>
      </c>
      <c r="Z819" s="120">
        <f>(幕後結果!$AB$2+幕後結果!$AB$4*幕後結果_最佳化!$N1820)*12/3</f>
        <v>1.2945595785970765</v>
      </c>
      <c r="AA819" s="120">
        <f>(幕後結果!$AC$2+幕後結果!$AC$4*幕後結果_最佳化!$O1820)*12/3</f>
        <v>2.0217820554003936</v>
      </c>
      <c r="AB819" s="120">
        <f>(幕後結果!$AD$2+幕後結果!$AD$4*幕後結果_最佳化!$P1820)*12/3</f>
        <v>0.96363622019151374</v>
      </c>
      <c r="AC819" s="120">
        <f>(幕後結果!$AE$2+幕後結果!$AE$4*幕後結果_最佳化!$Q1820)*12/3</f>
        <v>2.7076652028551642</v>
      </c>
      <c r="AD819" s="120">
        <f>(幕後結果!$AF$2+幕後結果!$AF$4*幕後結果_最佳化!$R1820)*12/3</f>
        <v>0.87511107836204649</v>
      </c>
      <c r="AE819" s="120">
        <f>(幕後結果!$AG$2+幕後結果!$AG$4*幕後結果_最佳化!$S1820)*12/3</f>
        <v>0.40333350254818301</v>
      </c>
      <c r="AF819" s="120">
        <f>(幕後結果!$AH$2+幕後結果!$AH$4*幕後結果_最佳化!$T1820)*12/3</f>
        <v>1.9971509465908468</v>
      </c>
      <c r="AG819" s="120">
        <f>(幕後結果!$AI$2+幕後結果!$AI$4*幕後結果_最佳化!$U1820)*12/3</f>
        <v>-0.2057149499928724</v>
      </c>
      <c r="AH819" s="120">
        <f>(幕後結果!$AJ$2+幕後結果!$AJ$4*幕後結果_最佳化!$V1820)*12/3</f>
        <v>1.9690680068616295E-2</v>
      </c>
      <c r="AI819" s="96">
        <f>(幕後結果!$AK$2+幕後結果!$AK$4*幕後結果_最佳化!$W1820)*12/3</f>
        <v>0.98693553338320894</v>
      </c>
      <c r="AJ819" s="56"/>
      <c r="AK819" s="56"/>
      <c r="AL819" s="56"/>
      <c r="AM819" s="104">
        <v>818</v>
      </c>
      <c r="AN819" s="124">
        <f t="shared" si="157"/>
        <v>0.1703116053035976</v>
      </c>
      <c r="AO819" s="124">
        <f t="shared" si="158"/>
        <v>2.4313665880388531E-2</v>
      </c>
      <c r="AP819" s="124">
        <f t="shared" si="159"/>
        <v>4.4049639341658647E-2</v>
      </c>
      <c r="AQ819" s="124">
        <f t="shared" si="160"/>
        <v>0.17421049964475099</v>
      </c>
      <c r="AR819" s="124">
        <f t="shared" si="161"/>
        <v>5.2857604561940122E-2</v>
      </c>
      <c r="AS819" s="124">
        <f t="shared" si="162"/>
        <v>0.15665163331977575</v>
      </c>
      <c r="AT819" s="124">
        <f t="shared" si="163"/>
        <v>1.3638402960072838E-3</v>
      </c>
      <c r="AU819" s="124">
        <f t="shared" si="164"/>
        <v>0.10187025233614137</v>
      </c>
      <c r="AV819" s="124">
        <f t="shared" si="165"/>
        <v>0.18687527441067386</v>
      </c>
      <c r="AW819" s="124">
        <f t="shared" si="166"/>
        <v>8.749598490506573E-2</v>
      </c>
      <c r="AX819" s="124">
        <f t="shared" si="167"/>
        <v>0.99999999999999989</v>
      </c>
      <c r="AY819" s="124">
        <f>SUMPRODUCT(AN819:AW819,幕後結果_最佳化!$Z$1005:$AI$1005)</f>
        <v>-0.39200064791612005</v>
      </c>
      <c r="AZ819" s="124">
        <f>(SUMPRODUCT(AN819:AW819,MMULT(AN819:AW819,幕後結果!$AB$9:$AK$18)))*252</f>
        <v>7.3238336144936994E-2</v>
      </c>
      <c r="BA819" s="124">
        <f t="shared" si="168"/>
        <v>0.2706258231302715</v>
      </c>
      <c r="BB819" s="119">
        <f t="shared" si="169"/>
        <v>-1.6070182914760922</v>
      </c>
      <c r="BC819" s="56"/>
      <c r="BD819" s="56"/>
    </row>
    <row r="820" spans="1:56">
      <c r="A820" s="91">
        <v>819</v>
      </c>
      <c r="B820" s="120">
        <v>4.2979840651121481E-2</v>
      </c>
      <c r="C820" s="120">
        <v>0.52279373139565588</v>
      </c>
      <c r="D820" s="120">
        <v>0.74265713625315821</v>
      </c>
      <c r="E820" s="120">
        <v>3.6542728259165269E-2</v>
      </c>
      <c r="F820" s="120">
        <v>0.34055416236961533</v>
      </c>
      <c r="G820" s="120">
        <v>0.35427815628386061</v>
      </c>
      <c r="H820" s="120">
        <v>0.3519827868705061</v>
      </c>
      <c r="I820" s="120">
        <v>0.87346149167282849</v>
      </c>
      <c r="J820" s="120">
        <v>0.21921565083445649</v>
      </c>
      <c r="K820" s="100">
        <v>0.8136457206344756</v>
      </c>
      <c r="L820" s="101"/>
      <c r="M820" s="102">
        <v>819</v>
      </c>
      <c r="N820" s="123">
        <v>-1.7171066832532451</v>
      </c>
      <c r="O820" s="123">
        <v>5.7166533167601404E-2</v>
      </c>
      <c r="P820" s="123">
        <v>0.65155896400334978</v>
      </c>
      <c r="Q820" s="123">
        <v>-1.7922966694914177</v>
      </c>
      <c r="R820" s="123">
        <v>-0.41095119116263895</v>
      </c>
      <c r="S820" s="123">
        <v>-0.37379570849841776</v>
      </c>
      <c r="T820" s="123">
        <v>-0.37997284349369842</v>
      </c>
      <c r="U820" s="120">
        <v>1.1429074557645036</v>
      </c>
      <c r="V820" s="120">
        <v>-0.77484492105011393</v>
      </c>
      <c r="W820" s="94">
        <v>0.89141129814241937</v>
      </c>
      <c r="X820" s="56"/>
      <c r="Y820" s="95">
        <v>819</v>
      </c>
      <c r="Z820" s="120">
        <f>(幕後結果!$AB$2+幕後結果!$AB$4*幕後結果_最佳化!$N1821)*12/3</f>
        <v>-2.1801648090269135</v>
      </c>
      <c r="AA820" s="120">
        <f>(幕後結果!$AC$2+幕後結果!$AC$4*幕後結果_最佳化!$O1821)*12/3</f>
        <v>0.3488007460366358</v>
      </c>
      <c r="AB820" s="120">
        <f>(幕後結果!$AD$2+幕後結果!$AD$4*幕後結果_最佳化!$P1821)*12/3</f>
        <v>-1.9602517077666535</v>
      </c>
      <c r="AC820" s="120">
        <f>(幕後結果!$AE$2+幕後結果!$AE$4*幕後結果_最佳化!$Q1821)*12/3</f>
        <v>-1.6365281179947211</v>
      </c>
      <c r="AD820" s="120">
        <f>(幕後結果!$AF$2+幕後結果!$AF$4*幕後結果_最佳化!$R1821)*12/3</f>
        <v>-1.2535850794264254</v>
      </c>
      <c r="AE820" s="120">
        <f>(幕後結果!$AG$2+幕後結果!$AG$4*幕後結果_最佳化!$S1821)*12/3</f>
        <v>-1.7541061924173522</v>
      </c>
      <c r="AF820" s="120">
        <f>(幕後結果!$AH$2+幕後結果!$AH$4*幕後結果_最佳化!$T1821)*12/3</f>
        <v>-0.94416779350262348</v>
      </c>
      <c r="AG820" s="120">
        <f>(幕後結果!$AI$2+幕後結果!$AI$4*幕後結果_最佳化!$U1821)*12/3</f>
        <v>-8.4631903658693067E-2</v>
      </c>
      <c r="AH820" s="120">
        <f>(幕後結果!$AJ$2+幕後結果!$AJ$4*幕後結果_最佳化!$V1821)*12/3</f>
        <v>-3.4241147526544946</v>
      </c>
      <c r="AI820" s="96">
        <f>(幕後結果!$AK$2+幕後結果!$AK$4*幕後結果_最佳化!$W1821)*12/3</f>
        <v>1.0875982899470082</v>
      </c>
      <c r="AJ820" s="56"/>
      <c r="AK820" s="56"/>
      <c r="AL820" s="56"/>
      <c r="AM820" s="104">
        <v>819</v>
      </c>
      <c r="AN820" s="124">
        <f t="shared" si="157"/>
        <v>4.8818720321354571E-2</v>
      </c>
      <c r="AO820" s="124">
        <f t="shared" si="158"/>
        <v>9.946341146247295E-2</v>
      </c>
      <c r="AP820" s="124">
        <f t="shared" si="159"/>
        <v>0.22485427831501467</v>
      </c>
      <c r="AQ820" s="124">
        <f t="shared" si="160"/>
        <v>8.9610314971578203E-2</v>
      </c>
      <c r="AR820" s="124">
        <f t="shared" si="161"/>
        <v>0.217170416978123</v>
      </c>
      <c r="AS820" s="124">
        <f t="shared" si="162"/>
        <v>4.4290509577536774E-2</v>
      </c>
      <c r="AT820" s="124">
        <f t="shared" si="163"/>
        <v>4.2997859222844013E-2</v>
      </c>
      <c r="AU820" s="124">
        <f t="shared" si="164"/>
        <v>0.16064380244541351</v>
      </c>
      <c r="AV820" s="124">
        <f t="shared" si="165"/>
        <v>7.5934349841535347E-5</v>
      </c>
      <c r="AW820" s="124">
        <f t="shared" si="166"/>
        <v>7.2074752355820865E-2</v>
      </c>
      <c r="AX820" s="124">
        <f t="shared" si="167"/>
        <v>1.0000000000000002</v>
      </c>
      <c r="AY820" s="124">
        <f>SUMPRODUCT(AN820:AW820,幕後結果_最佳化!$Z$1005:$AI$1005)</f>
        <v>-0.14154310916848187</v>
      </c>
      <c r="AZ820" s="124">
        <f>(SUMPRODUCT(AN820:AW820,MMULT(AN820:AW820,幕後結果!$AB$9:$AK$18)))*252</f>
        <v>6.8466650879312974E-2</v>
      </c>
      <c r="BA820" s="124">
        <f t="shared" si="168"/>
        <v>0.26166132858967328</v>
      </c>
      <c r="BB820" s="119">
        <f t="shared" si="169"/>
        <v>-0.70489250422525407</v>
      </c>
      <c r="BC820" s="56"/>
      <c r="BD820" s="56"/>
    </row>
    <row r="821" spans="1:56">
      <c r="A821" s="91">
        <v>820</v>
      </c>
      <c r="B821" s="120">
        <v>0.86544943023540188</v>
      </c>
      <c r="C821" s="120">
        <v>0.27291787654177702</v>
      </c>
      <c r="D821" s="120">
        <v>0.22031117880618423</v>
      </c>
      <c r="E821" s="120">
        <v>0.82164150504263378</v>
      </c>
      <c r="F821" s="120">
        <v>0.91780192869219634</v>
      </c>
      <c r="G821" s="120">
        <v>0.73064873117810891</v>
      </c>
      <c r="H821" s="120">
        <v>0.39912019873277171</v>
      </c>
      <c r="I821" s="120">
        <v>0.34897926717147798</v>
      </c>
      <c r="J821" s="120">
        <v>0.64441229726139237</v>
      </c>
      <c r="K821" s="100">
        <v>0.67928104691295688</v>
      </c>
      <c r="L821" s="101"/>
      <c r="M821" s="102">
        <v>820</v>
      </c>
      <c r="N821" s="123">
        <v>1.1051349012764324</v>
      </c>
      <c r="O821" s="123">
        <v>-0.60401186607485258</v>
      </c>
      <c r="P821" s="123">
        <v>-0.77114269272340941</v>
      </c>
      <c r="Q821" s="123">
        <v>0.92163884404305285</v>
      </c>
      <c r="R821" s="123">
        <v>1.3904372468694546</v>
      </c>
      <c r="S821" s="123">
        <v>0.61477618685376345</v>
      </c>
      <c r="T821" s="123">
        <v>-0.25562501934875598</v>
      </c>
      <c r="U821" s="120">
        <v>-0.38807769963103167</v>
      </c>
      <c r="V821" s="120">
        <v>0.37027794458066143</v>
      </c>
      <c r="W821" s="94">
        <v>0.46568930870184094</v>
      </c>
      <c r="X821" s="56"/>
      <c r="Y821" s="95">
        <v>820</v>
      </c>
      <c r="Z821" s="120">
        <f>(幕後結果!$AB$2+幕後結果!$AB$4*幕後結果_最佳化!$N1822)*12/3</f>
        <v>1.3237903503560062</v>
      </c>
      <c r="AA821" s="120">
        <f>(幕後結果!$AC$2+幕後結果!$AC$4*幕後結果_最佳化!$O1822)*12/3</f>
        <v>1.5258765057235653</v>
      </c>
      <c r="AB821" s="120">
        <f>(幕後結果!$AD$2+幕後結果!$AD$4*幕後結果_最佳化!$P1822)*12/3</f>
        <v>-0.66026380159117481</v>
      </c>
      <c r="AC821" s="120">
        <f>(幕後結果!$AE$2+幕後結果!$AE$4*幕後結果_最佳化!$Q1822)*12/3</f>
        <v>1.6258069925626533</v>
      </c>
      <c r="AD821" s="120">
        <f>(幕後結果!$AF$2+幕後結果!$AF$4*幕後結果_最佳化!$R1822)*12/3</f>
        <v>0.58057263293998096</v>
      </c>
      <c r="AE821" s="120">
        <f>(幕後結果!$AG$2+幕後結果!$AG$4*幕後結果_最佳化!$S1822)*12/3</f>
        <v>0.25193871620372388</v>
      </c>
      <c r="AF821" s="120">
        <f>(幕後結果!$AH$2+幕後結果!$AH$4*幕後結果_最佳化!$T1822)*12/3</f>
        <v>0.89172885846634298</v>
      </c>
      <c r="AG821" s="120">
        <f>(幕後結果!$AI$2+幕後結果!$AI$4*幕後結果_最佳化!$U1822)*12/3</f>
        <v>-0.20499446048629769</v>
      </c>
      <c r="AH821" s="120">
        <f>(幕後結果!$AJ$2+幕後結果!$AJ$4*幕後結果_最佳化!$V1822)*12/3</f>
        <v>-0.23058468477166882</v>
      </c>
      <c r="AI821" s="96">
        <f>(幕後結果!$AK$2+幕後結果!$AK$4*幕後結果_最佳化!$W1822)*12/3</f>
        <v>0.95434137648239536</v>
      </c>
      <c r="AJ821" s="56"/>
      <c r="AK821" s="56"/>
      <c r="AL821" s="56"/>
      <c r="AM821" s="104">
        <v>820</v>
      </c>
      <c r="AN821" s="124">
        <f t="shared" si="157"/>
        <v>0.12023214061839055</v>
      </c>
      <c r="AO821" s="124">
        <f t="shared" si="158"/>
        <v>1.5203397884147481E-2</v>
      </c>
      <c r="AP821" s="124">
        <f t="shared" si="159"/>
        <v>9.6696658021683535E-2</v>
      </c>
      <c r="AQ821" s="124">
        <f t="shared" si="160"/>
        <v>0.19679817328036203</v>
      </c>
      <c r="AR821" s="124">
        <f t="shared" si="161"/>
        <v>5.8379697747904871E-2</v>
      </c>
      <c r="AS821" s="124">
        <f t="shared" si="162"/>
        <v>0.16320972086924901</v>
      </c>
      <c r="AT821" s="124">
        <f t="shared" si="163"/>
        <v>7.3220589206245967E-2</v>
      </c>
      <c r="AU821" s="124">
        <f t="shared" si="164"/>
        <v>0.20063387926959447</v>
      </c>
      <c r="AV821" s="124">
        <f t="shared" si="165"/>
        <v>6.4789705756302274E-2</v>
      </c>
      <c r="AW821" s="124">
        <f t="shared" si="166"/>
        <v>1.0836037346119749E-2</v>
      </c>
      <c r="AX821" s="124">
        <f t="shared" si="167"/>
        <v>0.99999999999999989</v>
      </c>
      <c r="AY821" s="124">
        <f>SUMPRODUCT(AN821:AW821,幕後結果_最佳化!$Z$1005:$AI$1005)</f>
        <v>-0.28752370686489848</v>
      </c>
      <c r="AZ821" s="124">
        <f>(SUMPRODUCT(AN821:AW821,MMULT(AN821:AW821,幕後結果!$AB$9:$AK$18)))*252</f>
        <v>6.1077420421014661E-2</v>
      </c>
      <c r="BA821" s="124">
        <f t="shared" si="168"/>
        <v>0.2471384640662288</v>
      </c>
      <c r="BB821" s="119">
        <f t="shared" si="169"/>
        <v>-1.336998302200141</v>
      </c>
      <c r="BC821" s="56"/>
      <c r="BD821" s="56"/>
    </row>
    <row r="822" spans="1:56">
      <c r="A822" s="91">
        <v>821</v>
      </c>
      <c r="B822" s="120">
        <v>0.59709875516173794</v>
      </c>
      <c r="C822" s="120">
        <v>0.54908245980495907</v>
      </c>
      <c r="D822" s="120">
        <v>0.46127649844802554</v>
      </c>
      <c r="E822" s="120">
        <v>0.16074319991763586</v>
      </c>
      <c r="F822" s="120">
        <v>0.38139837397068077</v>
      </c>
      <c r="G822" s="120">
        <v>0.63661186911845191</v>
      </c>
      <c r="H822" s="120">
        <v>0.53104725314460399</v>
      </c>
      <c r="I822" s="120">
        <v>0.35466087354532649</v>
      </c>
      <c r="J822" s="120">
        <v>0.87653318188351759</v>
      </c>
      <c r="K822" s="100">
        <v>0.2506004850487189</v>
      </c>
      <c r="L822" s="101"/>
      <c r="M822" s="102">
        <v>821</v>
      </c>
      <c r="N822" s="123">
        <v>0.2458446527672776</v>
      </c>
      <c r="O822" s="123">
        <v>0.12334351943327769</v>
      </c>
      <c r="P822" s="123">
        <v>-9.7218348718508998E-2</v>
      </c>
      <c r="Q822" s="123">
        <v>-0.99140799101150978</v>
      </c>
      <c r="R822" s="123">
        <v>-0.30181020897449135</v>
      </c>
      <c r="S822" s="123">
        <v>0.3494170143178239</v>
      </c>
      <c r="T822" s="123">
        <v>7.7902647125669772E-2</v>
      </c>
      <c r="U822" s="120">
        <v>-0.37276715926054282</v>
      </c>
      <c r="V822" s="120">
        <v>1.157829465677723</v>
      </c>
      <c r="W822" s="94">
        <v>-0.67260130684100883</v>
      </c>
      <c r="X822" s="56"/>
      <c r="Y822" s="95">
        <v>821</v>
      </c>
      <c r="Z822" s="120">
        <f>(幕後結果!$AB$2+幕後結果!$AB$4*幕後結果_最佳化!$N1823)*12/3</f>
        <v>0.25693820127860939</v>
      </c>
      <c r="AA822" s="120">
        <f>(幕後結果!$AC$2+幕後結果!$AC$4*幕後結果_最佳化!$O1823)*12/3</f>
        <v>1.7107602636699937</v>
      </c>
      <c r="AB822" s="120">
        <f>(幕後結果!$AD$2+幕後結果!$AD$4*幕後結果_最佳化!$P1823)*12/3</f>
        <v>-0.5866612176028938</v>
      </c>
      <c r="AC822" s="120">
        <f>(幕後結果!$AE$2+幕後結果!$AE$4*幕後結果_最佳化!$Q1823)*12/3</f>
        <v>-0.32537329167988405</v>
      </c>
      <c r="AD822" s="120">
        <f>(幕後結果!$AF$2+幕後結果!$AF$4*幕後結果_最佳化!$R1823)*12/3</f>
        <v>-0.82464320969423188</v>
      </c>
      <c r="AE822" s="120">
        <f>(幕後結果!$AG$2+幕後結果!$AG$4*幕後結果_最佳化!$S1823)*12/3</f>
        <v>-0.37653549622872556</v>
      </c>
      <c r="AF822" s="120">
        <f>(幕後結果!$AH$2+幕後結果!$AH$4*幕後結果_最佳化!$T1823)*12/3</f>
        <v>0.35954134129639503</v>
      </c>
      <c r="AG822" s="120">
        <f>(幕後結果!$AI$2+幕後結果!$AI$4*幕後結果_最佳化!$U1823)*12/3</f>
        <v>-0.56548605264339447</v>
      </c>
      <c r="AH822" s="120">
        <f>(幕後結果!$AJ$2+幕後結果!$AJ$4*幕後結果_最佳化!$V1823)*12/3</f>
        <v>-0.16706778581076831</v>
      </c>
      <c r="AI822" s="96">
        <f>(幕後結果!$AK$2+幕後結果!$AK$4*幕後結果_最佳化!$W1823)*12/3</f>
        <v>0.16597036090372036</v>
      </c>
      <c r="AJ822" s="56"/>
      <c r="AK822" s="56"/>
      <c r="AL822" s="56"/>
      <c r="AM822" s="104">
        <v>821</v>
      </c>
      <c r="AN822" s="124">
        <f t="shared" si="157"/>
        <v>0.13551197903437245</v>
      </c>
      <c r="AO822" s="124">
        <f t="shared" si="158"/>
        <v>2.4893228886345264E-2</v>
      </c>
      <c r="AP822" s="124">
        <f t="shared" si="159"/>
        <v>1.1650195302487062E-2</v>
      </c>
      <c r="AQ822" s="124">
        <f t="shared" si="160"/>
        <v>0.10719634765021156</v>
      </c>
      <c r="AR822" s="124">
        <f t="shared" si="161"/>
        <v>1.2020890335023335E-2</v>
      </c>
      <c r="AS822" s="124">
        <f t="shared" si="162"/>
        <v>0.15524721985800399</v>
      </c>
      <c r="AT822" s="124">
        <f t="shared" si="163"/>
        <v>0.16168593495016506</v>
      </c>
      <c r="AU822" s="124">
        <f t="shared" si="164"/>
        <v>0.11823503706717547</v>
      </c>
      <c r="AV822" s="124">
        <f t="shared" si="165"/>
        <v>0.13879465436912172</v>
      </c>
      <c r="AW822" s="124">
        <f t="shared" si="166"/>
        <v>0.13476451254709407</v>
      </c>
      <c r="AX822" s="124">
        <f t="shared" si="167"/>
        <v>1</v>
      </c>
      <c r="AY822" s="124">
        <f>SUMPRODUCT(AN822:AW822,幕後結果_最佳化!$Z$1005:$AI$1005)</f>
        <v>-0.1951188030346748</v>
      </c>
      <c r="AZ822" s="124">
        <f>(SUMPRODUCT(AN822:AW822,MMULT(AN822:AW822,幕後結果!$AB$9:$AK$18)))*252</f>
        <v>6.1271593421013321E-2</v>
      </c>
      <c r="BA822" s="124">
        <f t="shared" si="168"/>
        <v>0.24753099486935634</v>
      </c>
      <c r="BB822" s="119">
        <f t="shared" si="169"/>
        <v>-0.96157171412128828</v>
      </c>
      <c r="BC822" s="56"/>
      <c r="BD822" s="56"/>
    </row>
    <row r="823" spans="1:56">
      <c r="A823" s="91">
        <v>822</v>
      </c>
      <c r="B823" s="120">
        <v>8.9922790261653063E-2</v>
      </c>
      <c r="C823" s="120">
        <v>0.8905997978030491</v>
      </c>
      <c r="D823" s="120">
        <v>0.17163574007040538</v>
      </c>
      <c r="E823" s="120">
        <v>0.64883609550557031</v>
      </c>
      <c r="F823" s="120">
        <v>9.2137462098744072E-2</v>
      </c>
      <c r="G823" s="120">
        <v>0.31169656503602061</v>
      </c>
      <c r="H823" s="120">
        <v>0.9205991838243881</v>
      </c>
      <c r="I823" s="120">
        <v>0.725727343263322</v>
      </c>
      <c r="J823" s="120">
        <v>0.23975424533015288</v>
      </c>
      <c r="K823" s="100">
        <v>0.58248249602862789</v>
      </c>
      <c r="L823" s="101"/>
      <c r="M823" s="102">
        <v>822</v>
      </c>
      <c r="N823" s="123">
        <v>-1.3412306421797642</v>
      </c>
      <c r="O823" s="123">
        <v>1.2297241920787059</v>
      </c>
      <c r="P823" s="123">
        <v>-0.94772105326184231</v>
      </c>
      <c r="Q823" s="123">
        <v>0.38218006285088607</v>
      </c>
      <c r="R823" s="123">
        <v>-1.3277069877785925</v>
      </c>
      <c r="S823" s="123">
        <v>-0.49104710718718708</v>
      </c>
      <c r="T823" s="123">
        <v>1.4091134230650306</v>
      </c>
      <c r="U823" s="120">
        <v>0.5999413649450035</v>
      </c>
      <c r="V823" s="120">
        <v>-0.70709331397355824</v>
      </c>
      <c r="W823" s="94">
        <v>0.20824841434852129</v>
      </c>
      <c r="X823" s="56"/>
      <c r="Y823" s="95">
        <v>822</v>
      </c>
      <c r="Z823" s="120">
        <f>(幕後結果!$AB$2+幕後結果!$AB$4*幕後結果_最佳化!$N1824)*12/3</f>
        <v>-1.7134957610519386</v>
      </c>
      <c r="AA823" s="120">
        <f>(幕後結果!$AC$2+幕後結果!$AC$4*幕後結果_最佳化!$O1824)*12/3</f>
        <v>1.8074570829066083</v>
      </c>
      <c r="AB823" s="120">
        <f>(幕後結果!$AD$2+幕後結果!$AD$4*幕後結果_最佳化!$P1824)*12/3</f>
        <v>-2.7403993946412459</v>
      </c>
      <c r="AC823" s="120">
        <f>(幕後結果!$AE$2+幕後結果!$AE$4*幕後結果_最佳化!$Q1824)*12/3</f>
        <v>0.41128273712141733</v>
      </c>
      <c r="AD823" s="120">
        <f>(幕後結果!$AF$2+幕後結果!$AF$4*幕後結果_最佳化!$R1824)*12/3</f>
        <v>-1.2099993215622225</v>
      </c>
      <c r="AE823" s="120">
        <f>(幕後結果!$AG$2+幕後結果!$AG$4*幕後結果_最佳化!$S1824)*12/3</f>
        <v>-2.1594782624337738</v>
      </c>
      <c r="AF823" s="120">
        <f>(幕後結果!$AH$2+幕後結果!$AH$4*幕後結果_最佳化!$T1824)*12/3</f>
        <v>1.303081074504421</v>
      </c>
      <c r="AG823" s="120">
        <f>(幕後結果!$AI$2+幕後結果!$AI$4*幕後結果_最佳化!$U1824)*12/3</f>
        <v>-0.19598057743910172</v>
      </c>
      <c r="AH823" s="120">
        <f>(幕後結果!$AJ$2+幕後結果!$AJ$4*幕後結果_最佳化!$V1824)*12/3</f>
        <v>-4.0804077793748164</v>
      </c>
      <c r="AI823" s="96">
        <f>(幕後結果!$AK$2+幕後結果!$AK$4*幕後結果_最佳化!$W1824)*12/3</f>
        <v>0.81922266924742093</v>
      </c>
      <c r="AJ823" s="56"/>
      <c r="AK823" s="56"/>
      <c r="AL823" s="56"/>
      <c r="AM823" s="104">
        <v>822</v>
      </c>
      <c r="AN823" s="124">
        <f t="shared" si="157"/>
        <v>9.9996532125458323E-2</v>
      </c>
      <c r="AO823" s="124">
        <f t="shared" si="158"/>
        <v>0.14235884836636592</v>
      </c>
      <c r="AP823" s="124">
        <f t="shared" si="159"/>
        <v>0.21203594653983301</v>
      </c>
      <c r="AQ823" s="124">
        <f t="shared" si="160"/>
        <v>3.0452529963332715E-2</v>
      </c>
      <c r="AR823" s="124">
        <f t="shared" si="161"/>
        <v>0.21636164174478817</v>
      </c>
      <c r="AS823" s="124">
        <f t="shared" si="162"/>
        <v>2.735168549299884E-2</v>
      </c>
      <c r="AT823" s="124">
        <f t="shared" si="163"/>
        <v>1.28801467258327E-2</v>
      </c>
      <c r="AU823" s="124">
        <f t="shared" si="164"/>
        <v>2.6887892240792972E-2</v>
      </c>
      <c r="AV823" s="124">
        <f t="shared" si="165"/>
        <v>2.8294344174695774E-2</v>
      </c>
      <c r="AW823" s="124">
        <f t="shared" si="166"/>
        <v>0.20338043262590155</v>
      </c>
      <c r="AX823" s="124">
        <f t="shared" si="167"/>
        <v>1</v>
      </c>
      <c r="AY823" s="124">
        <f>SUMPRODUCT(AN823:AW823,幕後結果_最佳化!$Z$1005:$AI$1005)</f>
        <v>-2.3058746213065834E-2</v>
      </c>
      <c r="AZ823" s="124">
        <f>(SUMPRODUCT(AN823:AW823,MMULT(AN823:AW823,幕後結果!$AB$9:$AK$18)))*252</f>
        <v>8.1693823885515729E-2</v>
      </c>
      <c r="BA823" s="124">
        <f t="shared" si="168"/>
        <v>0.28582131461022237</v>
      </c>
      <c r="BB823" s="119">
        <f t="shared" si="169"/>
        <v>-0.23076916535428607</v>
      </c>
      <c r="BC823" s="56"/>
      <c r="BD823" s="56"/>
    </row>
    <row r="824" spans="1:56">
      <c r="A824" s="91">
        <v>823</v>
      </c>
      <c r="B824" s="120">
        <v>0.6645670724565953</v>
      </c>
      <c r="C824" s="120">
        <v>0.23064858597944093</v>
      </c>
      <c r="D824" s="120">
        <v>0.59313218422161773</v>
      </c>
      <c r="E824" s="120">
        <v>0.56664631862608061</v>
      </c>
      <c r="F824" s="120">
        <v>0.15253854918676146</v>
      </c>
      <c r="G824" s="120">
        <v>0.55393487385058049</v>
      </c>
      <c r="H824" s="120">
        <v>0.73679123436785843</v>
      </c>
      <c r="I824" s="120">
        <v>0.43856980870577189</v>
      </c>
      <c r="J824" s="120">
        <v>0.96382270788427937</v>
      </c>
      <c r="K824" s="100">
        <v>0.53512496365418061</v>
      </c>
      <c r="L824" s="101"/>
      <c r="M824" s="102">
        <v>823</v>
      </c>
      <c r="N824" s="123">
        <v>0.42495997153750581</v>
      </c>
      <c r="O824" s="123">
        <v>-0.73671255209432285</v>
      </c>
      <c r="P824" s="123">
        <v>0.23560958953686167</v>
      </c>
      <c r="Q824" s="123">
        <v>0.16784227607476263</v>
      </c>
      <c r="R824" s="123">
        <v>-1.0256065084785517</v>
      </c>
      <c r="S824" s="123">
        <v>0.13560917444687848</v>
      </c>
      <c r="T824" s="123">
        <v>0.63348414517894525</v>
      </c>
      <c r="U824" s="120">
        <v>-0.154596261554026</v>
      </c>
      <c r="V824" s="120">
        <v>1.7968805550218028</v>
      </c>
      <c r="W824" s="94">
        <v>8.8159290589595665E-2</v>
      </c>
      <c r="X824" s="56"/>
      <c r="Y824" s="95">
        <v>823</v>
      </c>
      <c r="Z824" s="120">
        <f>(幕後結果!$AB$2+幕後結果!$AB$4*幕後結果_最佳化!$N1825)*12/3</f>
        <v>0.47931889638627073</v>
      </c>
      <c r="AA824" s="120">
        <f>(幕後結果!$AC$2+幕後結果!$AC$4*幕後結果_最佳化!$O1825)*12/3</f>
        <v>0.9405851053639056</v>
      </c>
      <c r="AB824" s="120">
        <f>(幕後結果!$AD$2+幕後結果!$AD$4*幕後結果_最佳化!$P1825)*12/3</f>
        <v>-0.39993249901700056</v>
      </c>
      <c r="AC824" s="120">
        <f>(幕後結果!$AE$2+幕後結果!$AE$4*幕後結果_最佳化!$Q1825)*12/3</f>
        <v>0.7347245890807711</v>
      </c>
      <c r="AD824" s="120">
        <f>(幕後結果!$AF$2+幕後結果!$AF$4*幕後結果_最佳化!$R1825)*12/3</f>
        <v>-1.1216444211551901</v>
      </c>
      <c r="AE824" s="120">
        <f>(幕後結果!$AG$2+幕後結果!$AG$4*幕後結果_最佳化!$S1825)*12/3</f>
        <v>-0.82620486017907646</v>
      </c>
      <c r="AF824" s="120">
        <f>(幕後結果!$AH$2+幕後結果!$AH$4*幕後結果_最佳化!$T1825)*12/3</f>
        <v>0.96132012950405743</v>
      </c>
      <c r="AG824" s="120">
        <f>(幕後結果!$AI$2+幕後結果!$AI$4*幕後結果_最佳化!$U1825)*12/3</f>
        <v>-0.51888994242222575</v>
      </c>
      <c r="AH824" s="120">
        <f>(幕後結果!$AJ$2+幕後結果!$AJ$4*幕後結果_最佳化!$V1825)*12/3</f>
        <v>0.88146063736552582</v>
      </c>
      <c r="AI824" s="96">
        <f>(幕後結果!$AK$2+幕後結果!$AK$4*幕後結果_最佳化!$W1825)*12/3</f>
        <v>0.49057068909114215</v>
      </c>
      <c r="AJ824" s="56"/>
      <c r="AK824" s="56"/>
      <c r="AL824" s="56"/>
      <c r="AM824" s="104">
        <v>823</v>
      </c>
      <c r="AN824" s="124">
        <f t="shared" si="157"/>
        <v>0.15821245526559563</v>
      </c>
      <c r="AO824" s="124">
        <f t="shared" si="158"/>
        <v>1.5171920716515601E-2</v>
      </c>
      <c r="AP824" s="124">
        <f t="shared" si="159"/>
        <v>0.14018777165704399</v>
      </c>
      <c r="AQ824" s="124">
        <f t="shared" si="160"/>
        <v>8.1802071454701253E-2</v>
      </c>
      <c r="AR824" s="124">
        <f t="shared" si="161"/>
        <v>0.13825344022671088</v>
      </c>
      <c r="AS824" s="124">
        <f t="shared" si="162"/>
        <v>0.12424827588585587</v>
      </c>
      <c r="AT824" s="124">
        <f t="shared" si="163"/>
        <v>3.7563769533488993E-2</v>
      </c>
      <c r="AU824" s="124">
        <f t="shared" si="164"/>
        <v>9.8668268875707246E-2</v>
      </c>
      <c r="AV824" s="124">
        <f t="shared" si="165"/>
        <v>9.7516953371552903E-2</v>
      </c>
      <c r="AW824" s="124">
        <f t="shared" si="166"/>
        <v>0.10837507301282767</v>
      </c>
      <c r="AX824" s="124">
        <f t="shared" si="167"/>
        <v>0.99999999999999989</v>
      </c>
      <c r="AY824" s="124">
        <f>SUMPRODUCT(AN824:AW824,幕後結果_最佳化!$Z$1005:$AI$1005)</f>
        <v>-0.35711617080512781</v>
      </c>
      <c r="AZ824" s="124">
        <f>(SUMPRODUCT(AN824:AW824,MMULT(AN824:AW824,幕後結果!$AB$9:$AK$18)))*252</f>
        <v>7.1070472071392041E-2</v>
      </c>
      <c r="BA824" s="124">
        <f t="shared" si="168"/>
        <v>0.26659045757752103</v>
      </c>
      <c r="BB824" s="119">
        <f t="shared" si="169"/>
        <v>-1.5004894565245581</v>
      </c>
      <c r="BC824" s="56"/>
      <c r="BD824" s="56"/>
    </row>
    <row r="825" spans="1:56">
      <c r="A825" s="91">
        <v>824</v>
      </c>
      <c r="B825" s="120">
        <v>0.36313573290094281</v>
      </c>
      <c r="C825" s="120">
        <v>0.63277066144246308</v>
      </c>
      <c r="D825" s="120">
        <v>0.86287970532943348</v>
      </c>
      <c r="E825" s="120">
        <v>0.13453578666929955</v>
      </c>
      <c r="F825" s="120">
        <v>0.64266453855997585</v>
      </c>
      <c r="G825" s="120">
        <v>0.59604457311124781</v>
      </c>
      <c r="H825" s="120">
        <v>0.12799636869061315</v>
      </c>
      <c r="I825" s="120">
        <v>0.42065939578348721</v>
      </c>
      <c r="J825" s="120">
        <v>0.26720120286026372</v>
      </c>
      <c r="K825" s="100">
        <v>0.69454166560408437</v>
      </c>
      <c r="L825" s="101"/>
      <c r="M825" s="102">
        <v>824</v>
      </c>
      <c r="N825" s="123">
        <v>-0.35008958644980481</v>
      </c>
      <c r="O825" s="123">
        <v>0.3392005205899884</v>
      </c>
      <c r="P825" s="123">
        <v>1.0933490163574371</v>
      </c>
      <c r="Q825" s="123">
        <v>-1.1052031475025661</v>
      </c>
      <c r="R825" s="123">
        <v>0.36559015445749099</v>
      </c>
      <c r="S825" s="123">
        <v>0.24312204533425313</v>
      </c>
      <c r="T825" s="123">
        <v>-1.1359135725430489</v>
      </c>
      <c r="U825" s="120">
        <v>-0.2002068737064901</v>
      </c>
      <c r="V825" s="120">
        <v>-0.62129976891944616</v>
      </c>
      <c r="W825" s="94">
        <v>0.5087654083454678</v>
      </c>
      <c r="X825" s="56"/>
      <c r="Y825" s="95">
        <v>824</v>
      </c>
      <c r="Z825" s="120">
        <f>(幕後結果!$AB$2+幕後結果!$AB$4*幕後結果_最佳化!$N1826)*12/3</f>
        <v>-0.48294418993972227</v>
      </c>
      <c r="AA825" s="120">
        <f>(幕後結果!$AC$2+幕後結果!$AC$4*幕後結果_最佳化!$O1826)*12/3</f>
        <v>1.5409545412680155</v>
      </c>
      <c r="AB825" s="120">
        <f>(幕後結果!$AD$2+幕後結果!$AD$4*幕後結果_最佳化!$P1826)*12/3</f>
        <v>0.10149818144393374</v>
      </c>
      <c r="AC825" s="120">
        <f>(幕後結果!$AE$2+幕後結果!$AE$4*幕後結果_最佳化!$Q1826)*12/3</f>
        <v>-0.64144646264746552</v>
      </c>
      <c r="AD825" s="120">
        <f>(幕後結果!$AF$2+幕後結果!$AF$4*幕後結果_最佳化!$R1826)*12/3</f>
        <v>-0.48012383418526516</v>
      </c>
      <c r="AE825" s="120">
        <f>(幕後結果!$AG$2+幕後結果!$AG$4*幕後結果_最佳化!$S1826)*12/3</f>
        <v>-0.35053147265174939</v>
      </c>
      <c r="AF825" s="120">
        <f>(幕後結果!$AH$2+幕後結果!$AH$4*幕後結果_最佳化!$T1826)*12/3</f>
        <v>-0.69952936334804916</v>
      </c>
      <c r="AG825" s="120">
        <f>(幕後結果!$AI$2+幕後結果!$AI$4*幕後結果_最佳化!$U1826)*12/3</f>
        <v>-0.37369731870634754</v>
      </c>
      <c r="AH825" s="120">
        <f>(幕後結果!$AJ$2+幕後結果!$AJ$4*幕後結果_最佳化!$V1826)*12/3</f>
        <v>-2.3080709080007775</v>
      </c>
      <c r="AI825" s="96">
        <f>(幕後結果!$AK$2+幕後結果!$AK$4*幕後結果_最佳化!$W1826)*12/3</f>
        <v>0.82817075806647222</v>
      </c>
      <c r="AJ825" s="56"/>
      <c r="AK825" s="56"/>
      <c r="AL825" s="56"/>
      <c r="AM825" s="104">
        <v>824</v>
      </c>
      <c r="AN825" s="124">
        <f t="shared" si="157"/>
        <v>0.11138509300706938</v>
      </c>
      <c r="AO825" s="124">
        <f t="shared" si="158"/>
        <v>7.4255333460789691E-2</v>
      </c>
      <c r="AP825" s="124">
        <f t="shared" si="159"/>
        <v>9.6579591554168412E-2</v>
      </c>
      <c r="AQ825" s="124">
        <f t="shared" si="160"/>
        <v>0.12585900735183561</v>
      </c>
      <c r="AR825" s="124">
        <f t="shared" si="161"/>
        <v>0.16231962526438545</v>
      </c>
      <c r="AS825" s="124">
        <f t="shared" si="162"/>
        <v>2.5534554779349232E-2</v>
      </c>
      <c r="AT825" s="124">
        <f t="shared" si="163"/>
        <v>0.11924566352856741</v>
      </c>
      <c r="AU825" s="124">
        <f t="shared" si="164"/>
        <v>0.13581501168106352</v>
      </c>
      <c r="AV825" s="124">
        <f t="shared" si="165"/>
        <v>2.3103174104130351E-2</v>
      </c>
      <c r="AW825" s="124">
        <f t="shared" si="166"/>
        <v>0.12590294526864082</v>
      </c>
      <c r="AX825" s="124">
        <f t="shared" si="167"/>
        <v>0.99999999999999978</v>
      </c>
      <c r="AY825" s="124">
        <f>SUMPRODUCT(AN825:AW825,幕後結果_最佳化!$Z$1005:$AI$1005)</f>
        <v>1.9549382261644502E-2</v>
      </c>
      <c r="AZ825" s="124">
        <f>(SUMPRODUCT(AN825:AW825,MMULT(AN825:AW825,幕後結果!$AB$9:$AK$18)))*252</f>
        <v>5.3114670411186872E-2</v>
      </c>
      <c r="BA825" s="124">
        <f t="shared" si="168"/>
        <v>0.23046620231866294</v>
      </c>
      <c r="BB825" s="119">
        <f t="shared" si="169"/>
        <v>-0.10131905460944278</v>
      </c>
      <c r="BC825" s="56"/>
      <c r="BD825" s="56"/>
    </row>
    <row r="826" spans="1:56">
      <c r="A826" s="91">
        <v>825</v>
      </c>
      <c r="B826" s="120">
        <v>0.19604040461854977</v>
      </c>
      <c r="C826" s="120">
        <v>0.13883138263686878</v>
      </c>
      <c r="D826" s="120">
        <v>0.6106919137029958</v>
      </c>
      <c r="E826" s="120">
        <v>0.67793822867303222</v>
      </c>
      <c r="F826" s="120">
        <v>0.54965307451819423</v>
      </c>
      <c r="G826" s="120">
        <v>0.89063394537343532</v>
      </c>
      <c r="H826" s="120">
        <v>0.82055385222780841</v>
      </c>
      <c r="I826" s="120">
        <v>0.26251108782155441</v>
      </c>
      <c r="J826" s="120">
        <v>0.22621154138756427</v>
      </c>
      <c r="K826" s="100">
        <v>4.2639371778514512E-2</v>
      </c>
      <c r="L826" s="101"/>
      <c r="M826" s="102">
        <v>825</v>
      </c>
      <c r="N826" s="123">
        <v>-0.85584990107252779</v>
      </c>
      <c r="O826" s="123">
        <v>-1.0855847148771192</v>
      </c>
      <c r="P826" s="123">
        <v>0.28112285421434136</v>
      </c>
      <c r="Q826" s="123">
        <v>0.46194112326460768</v>
      </c>
      <c r="R826" s="123">
        <v>0.12478488867889781</v>
      </c>
      <c r="S826" s="123">
        <v>1.2299065283963155</v>
      </c>
      <c r="T826" s="123">
        <v>0.91747784827028922</v>
      </c>
      <c r="U826" s="120">
        <v>-0.6356229985823777</v>
      </c>
      <c r="V826" s="120">
        <v>-0.75138151731789582</v>
      </c>
      <c r="W826" s="94">
        <v>-1.720846160354885</v>
      </c>
      <c r="X826" s="56"/>
      <c r="Y826" s="95">
        <v>825</v>
      </c>
      <c r="Z826" s="120">
        <f>(幕後結果!$AB$2+幕後結果!$AB$4*幕後結果_最佳化!$N1827)*12/3</f>
        <v>-1.1108711092890973</v>
      </c>
      <c r="AA826" s="120">
        <f>(幕後結果!$AC$2+幕後結果!$AC$4*幕後結果_最佳化!$O1827)*12/3</f>
        <v>-0.26378328047910182</v>
      </c>
      <c r="AB826" s="120">
        <f>(幕後結果!$AD$2+幕後結果!$AD$4*幕後結果_最佳化!$P1827)*12/3</f>
        <v>-1.8860758532327371</v>
      </c>
      <c r="AC826" s="120">
        <f>(幕後結果!$AE$2+幕後結果!$AE$4*幕後結果_最佳化!$Q1827)*12/3</f>
        <v>0.60632768407676796</v>
      </c>
      <c r="AD826" s="120">
        <f>(幕後結果!$AF$2+幕後結果!$AF$4*幕後結果_最佳化!$R1827)*12/3</f>
        <v>-0.5338324455662814</v>
      </c>
      <c r="AE826" s="120">
        <f>(幕後結果!$AG$2+幕後結果!$AG$4*幕後結果_最佳化!$S1827)*12/3</f>
        <v>-2.517722077485296E-2</v>
      </c>
      <c r="AF826" s="120">
        <f>(幕後結果!$AH$2+幕後結果!$AH$4*幕後結果_最佳化!$T1827)*12/3</f>
        <v>1.1946414876867624</v>
      </c>
      <c r="AG826" s="120">
        <f>(幕後結果!$AI$2+幕後結果!$AI$4*幕後結果_最佳化!$U1827)*12/3</f>
        <v>-0.48543726049643715</v>
      </c>
      <c r="AH826" s="120">
        <f>(幕後結果!$AJ$2+幕後結果!$AJ$4*幕後結果_最佳化!$V1827)*12/3</f>
        <v>-2.3171228128166041</v>
      </c>
      <c r="AI826" s="96">
        <f>(幕後結果!$AK$2+幕後結果!$AK$4*幕後結果_最佳化!$W1827)*12/3</f>
        <v>-0.3368988668106907</v>
      </c>
      <c r="AJ826" s="56"/>
      <c r="AK826" s="56"/>
      <c r="AL826" s="56"/>
      <c r="AM826" s="104">
        <v>825</v>
      </c>
      <c r="AN826" s="124">
        <f t="shared" si="157"/>
        <v>0.19375282266451183</v>
      </c>
      <c r="AO826" s="124">
        <f t="shared" si="158"/>
        <v>0.21346876255097516</v>
      </c>
      <c r="AP826" s="124">
        <f t="shared" si="159"/>
        <v>5.9236399479908844E-2</v>
      </c>
      <c r="AQ826" s="124">
        <f t="shared" si="160"/>
        <v>0.10036024489939624</v>
      </c>
      <c r="AR826" s="124">
        <f t="shared" si="161"/>
        <v>3.4616012811477637E-2</v>
      </c>
      <c r="AS826" s="124">
        <f t="shared" si="162"/>
        <v>0.10254244555481003</v>
      </c>
      <c r="AT826" s="124">
        <f t="shared" si="163"/>
        <v>4.2331646608160328E-2</v>
      </c>
      <c r="AU826" s="124">
        <f t="shared" si="164"/>
        <v>9.124552103376242E-2</v>
      </c>
      <c r="AV826" s="124">
        <f t="shared" si="165"/>
        <v>9.5503514110876153E-2</v>
      </c>
      <c r="AW826" s="124">
        <f t="shared" si="166"/>
        <v>6.6942630286121227E-2</v>
      </c>
      <c r="AX826" s="124">
        <f t="shared" si="167"/>
        <v>0.99999999999999989</v>
      </c>
      <c r="AY826" s="124">
        <f>SUMPRODUCT(AN826:AW826,幕後結果_最佳化!$Z$1005:$AI$1005)</f>
        <v>3.4478091182070257E-2</v>
      </c>
      <c r="AZ826" s="124">
        <f>(SUMPRODUCT(AN826:AW826,MMULT(AN826:AW826,幕後結果!$AB$9:$AK$18)))*252</f>
        <v>8.3381049522485789E-2</v>
      </c>
      <c r="BA826" s="124">
        <f t="shared" si="168"/>
        <v>0.28875776963137423</v>
      </c>
      <c r="BB826" s="119">
        <f t="shared" si="169"/>
        <v>-2.9165998991753823E-2</v>
      </c>
      <c r="BC826" s="56"/>
      <c r="BD826" s="56"/>
    </row>
    <row r="827" spans="1:56">
      <c r="A827" s="91">
        <v>826</v>
      </c>
      <c r="B827" s="120">
        <v>0.96623302469066763</v>
      </c>
      <c r="C827" s="120">
        <v>0.91091726834232367</v>
      </c>
      <c r="D827" s="120">
        <v>8.6894202327839398E-2</v>
      </c>
      <c r="E827" s="120">
        <v>0.54484326238478342</v>
      </c>
      <c r="F827" s="120">
        <v>0.7128847636343536</v>
      </c>
      <c r="G827" s="120">
        <v>0.3799859222203914</v>
      </c>
      <c r="H827" s="120">
        <v>0.62637137004203458</v>
      </c>
      <c r="I827" s="120">
        <v>1.0212407096081177E-2</v>
      </c>
      <c r="J827" s="120">
        <v>0.45994091278016747</v>
      </c>
      <c r="K827" s="100">
        <v>0.83727581483368874</v>
      </c>
      <c r="L827" s="101"/>
      <c r="M827" s="102">
        <v>826</v>
      </c>
      <c r="N827" s="123">
        <v>1.8281039609302061</v>
      </c>
      <c r="O827" s="123">
        <v>1.3464250917869496</v>
      </c>
      <c r="P827" s="123">
        <v>-1.3601312150366198</v>
      </c>
      <c r="Q827" s="123">
        <v>0.11264314842453488</v>
      </c>
      <c r="R827" s="123">
        <v>0.56183202152525502</v>
      </c>
      <c r="S827" s="123">
        <v>-0.30551776158597377</v>
      </c>
      <c r="T827" s="123">
        <v>0.32225798480524898</v>
      </c>
      <c r="U827" s="120">
        <v>-2.318451163394442</v>
      </c>
      <c r="V827" s="120">
        <v>-0.10058258019378348</v>
      </c>
      <c r="W827" s="94">
        <v>0.9833232508225821</v>
      </c>
      <c r="X827" s="56"/>
      <c r="Y827" s="95">
        <v>826</v>
      </c>
      <c r="Z827" s="120">
        <f>(幕後結果!$AB$2+幕後結果!$AB$4*幕後結果_最佳化!$N1828)*12/3</f>
        <v>2.2213928733059403</v>
      </c>
      <c r="AA827" s="120">
        <f>(幕後結果!$AC$2+幕後結果!$AC$4*幕後結果_最佳化!$O1828)*12/3</f>
        <v>4.016620278775842</v>
      </c>
      <c r="AB827" s="120">
        <f>(幕後結果!$AD$2+幕後結果!$AD$4*幕後結果_最佳化!$P1828)*12/3</f>
        <v>0.31465178289282325</v>
      </c>
      <c r="AC827" s="120">
        <f>(幕後結果!$AE$2+幕後結果!$AE$4*幕後結果_最佳化!$Q1828)*12/3</f>
        <v>1.1425803036435558</v>
      </c>
      <c r="AD827" s="120">
        <f>(幕後結果!$AF$2+幕後結果!$AF$4*幕後結果_最佳化!$R1828)*12/3</f>
        <v>0.2187627712901222</v>
      </c>
      <c r="AE827" s="120">
        <f>(幕後結果!$AG$2+幕後結果!$AG$4*幕後結果_最佳化!$S1828)*12/3</f>
        <v>-0.34783492248612613</v>
      </c>
      <c r="AF827" s="120">
        <f>(幕後結果!$AH$2+幕後結果!$AH$4*幕後結果_最佳化!$T1828)*12/3</f>
        <v>1.4232059515528022</v>
      </c>
      <c r="AG827" s="120">
        <f>(幕後結果!$AI$2+幕後結果!$AI$4*幕後結果_最佳化!$U1828)*12/3</f>
        <v>-1.1143286241915675</v>
      </c>
      <c r="AH827" s="120">
        <f>(幕後結果!$AJ$2+幕後結果!$AJ$4*幕後結果_最佳化!$V1828)*12/3</f>
        <v>-1.9271714834176066</v>
      </c>
      <c r="AI827" s="96">
        <f>(幕後結果!$AK$2+幕後結果!$AK$4*幕後結果_最佳化!$W1828)*12/3</f>
        <v>0.80333288976422523</v>
      </c>
      <c r="AJ827" s="56"/>
      <c r="AK827" s="56"/>
      <c r="AL827" s="56"/>
      <c r="AM827" s="104">
        <v>826</v>
      </c>
      <c r="AN827" s="124">
        <f t="shared" si="157"/>
        <v>4.9322552478199111E-2</v>
      </c>
      <c r="AO827" s="124">
        <f t="shared" si="158"/>
        <v>2.8539583619992644E-2</v>
      </c>
      <c r="AP827" s="124">
        <f t="shared" si="159"/>
        <v>0.11114528878656042</v>
      </c>
      <c r="AQ827" s="124">
        <f t="shared" si="160"/>
        <v>0.16192805703832605</v>
      </c>
      <c r="AR827" s="124">
        <f t="shared" si="161"/>
        <v>6.7688068134660689E-2</v>
      </c>
      <c r="AS827" s="124">
        <f t="shared" si="162"/>
        <v>8.7547683788691003E-2</v>
      </c>
      <c r="AT827" s="124">
        <f t="shared" si="163"/>
        <v>0.17219220321164375</v>
      </c>
      <c r="AU827" s="124">
        <f t="shared" si="164"/>
        <v>3.0700658799277927E-2</v>
      </c>
      <c r="AV827" s="124">
        <f t="shared" si="165"/>
        <v>0.12954521605369906</v>
      </c>
      <c r="AW827" s="124">
        <f t="shared" si="166"/>
        <v>0.16139068808894944</v>
      </c>
      <c r="AX827" s="124">
        <f t="shared" si="167"/>
        <v>1.0000000000000002</v>
      </c>
      <c r="AY827" s="124">
        <f>SUMPRODUCT(AN827:AW827,幕後結果_最佳化!$Z$1005:$AI$1005)</f>
        <v>-0.14427660577859025</v>
      </c>
      <c r="AZ827" s="124">
        <f>(SUMPRODUCT(AN827:AW827,MMULT(AN827:AW827,幕後結果!$AB$9:$AK$18)))*252</f>
        <v>6.6338128932768622E-2</v>
      </c>
      <c r="BA827" s="124">
        <f t="shared" si="168"/>
        <v>0.257561893401894</v>
      </c>
      <c r="BB827" s="119">
        <f t="shared" si="169"/>
        <v>-0.72672476237206374</v>
      </c>
      <c r="BC827" s="56"/>
      <c r="BD827" s="56"/>
    </row>
    <row r="828" spans="1:56">
      <c r="A828" s="91">
        <v>827</v>
      </c>
      <c r="B828" s="120">
        <v>0.54265931412245205</v>
      </c>
      <c r="C828" s="120">
        <v>0.73829173722575203</v>
      </c>
      <c r="D828" s="120">
        <v>0.6239710024993792</v>
      </c>
      <c r="E828" s="120">
        <v>0.93416931461854991</v>
      </c>
      <c r="F828" s="120">
        <v>0.81315492775610854</v>
      </c>
      <c r="G828" s="120">
        <v>0.33309655231190805</v>
      </c>
      <c r="H828" s="120">
        <v>0.33642248707804345</v>
      </c>
      <c r="I828" s="120">
        <v>0.44652747414506444</v>
      </c>
      <c r="J828" s="120">
        <v>0.46161144904886364</v>
      </c>
      <c r="K828" s="100">
        <v>0.99493209406706051</v>
      </c>
      <c r="L828" s="101"/>
      <c r="M828" s="102">
        <v>827</v>
      </c>
      <c r="N828" s="123">
        <v>0.10713564187124718</v>
      </c>
      <c r="O828" s="123">
        <v>0.63808780339772408</v>
      </c>
      <c r="P828" s="123">
        <v>0.31592689811299413</v>
      </c>
      <c r="Q828" s="123">
        <v>1.5075826704689324</v>
      </c>
      <c r="R828" s="123">
        <v>0.889582429006054</v>
      </c>
      <c r="S828" s="123">
        <v>-0.43137860402352207</v>
      </c>
      <c r="T828" s="123">
        <v>-0.42224667773031171</v>
      </c>
      <c r="U828" s="120">
        <v>-0.13443962691463524</v>
      </c>
      <c r="V828" s="120">
        <v>-9.6374809486226884E-2</v>
      </c>
      <c r="W828" s="94">
        <v>2.5711612576967773</v>
      </c>
      <c r="X828" s="56"/>
      <c r="Y828" s="95">
        <v>827</v>
      </c>
      <c r="Z828" s="120">
        <f>(幕後結果!$AB$2+幕後結果!$AB$4*幕後結果_最佳化!$N1829)*12/3</f>
        <v>8.4723973748883685E-2</v>
      </c>
      <c r="AA828" s="120">
        <f>(幕後結果!$AC$2+幕後結果!$AC$4*幕後結果_最佳化!$O1829)*12/3</f>
        <v>2.150946251945983</v>
      </c>
      <c r="AB828" s="120">
        <f>(幕後結果!$AD$2+幕後結果!$AD$4*幕後結果_最佳化!$P1829)*12/3</f>
        <v>-9.2073229466182682E-2</v>
      </c>
      <c r="AC828" s="120">
        <f>(幕後結果!$AE$2+幕後結果!$AE$4*幕後結果_最佳化!$Q1829)*12/3</f>
        <v>1.794187244105703</v>
      </c>
      <c r="AD828" s="120">
        <f>(幕後結果!$AF$2+幕後結果!$AF$4*幕後結果_最佳化!$R1829)*12/3</f>
        <v>0.42911384547414416</v>
      </c>
      <c r="AE828" s="120">
        <f>(幕後結果!$AG$2+幕後結果!$AG$4*幕後結果_最佳化!$S1829)*12/3</f>
        <v>-1.0142241322626369</v>
      </c>
      <c r="AF828" s="120">
        <f>(幕後結果!$AH$2+幕後結果!$AH$4*幕後結果_最佳化!$T1829)*12/3</f>
        <v>0.69350243535120848</v>
      </c>
      <c r="AG828" s="120">
        <f>(幕後結果!$AI$2+幕後結果!$AI$4*幕後結果_最佳化!$U1829)*12/3</f>
        <v>-7.8840588370903991E-2</v>
      </c>
      <c r="AH828" s="120">
        <f>(幕後結果!$AJ$2+幕後結果!$AJ$4*幕後結果_最佳化!$V1829)*12/3</f>
        <v>-1.5267468900089576</v>
      </c>
      <c r="AI828" s="96">
        <f>(幕後結果!$AK$2+幕後結果!$AK$4*幕後結果_最佳化!$W1829)*12/3</f>
        <v>2.1185116863476403</v>
      </c>
      <c r="AJ828" s="56"/>
      <c r="AK828" s="56"/>
      <c r="AL828" s="56"/>
      <c r="AM828" s="104">
        <v>827</v>
      </c>
      <c r="AN828" s="124">
        <f t="shared" si="157"/>
        <v>0.2265046362690834</v>
      </c>
      <c r="AO828" s="124">
        <f t="shared" si="158"/>
        <v>8.0734505230308132E-2</v>
      </c>
      <c r="AP828" s="124">
        <f t="shared" si="159"/>
        <v>8.2404884779017945E-2</v>
      </c>
      <c r="AQ828" s="124">
        <f t="shared" si="160"/>
        <v>6.4843964542015561E-2</v>
      </c>
      <c r="AR828" s="124">
        <f t="shared" si="161"/>
        <v>7.8115320534378543E-2</v>
      </c>
      <c r="AS828" s="124">
        <f t="shared" si="162"/>
        <v>0.10224573653503428</v>
      </c>
      <c r="AT828" s="124">
        <f t="shared" si="163"/>
        <v>8.6979307740523232E-2</v>
      </c>
      <c r="AU828" s="124">
        <f t="shared" si="164"/>
        <v>0.14235044300736188</v>
      </c>
      <c r="AV828" s="124">
        <f t="shared" si="165"/>
        <v>2.9734160641436296E-2</v>
      </c>
      <c r="AW828" s="124">
        <f t="shared" si="166"/>
        <v>0.10608704072084084</v>
      </c>
      <c r="AX828" s="124">
        <f t="shared" si="167"/>
        <v>1</v>
      </c>
      <c r="AY828" s="124">
        <f>SUMPRODUCT(AN828:AW828,幕後結果_最佳化!$Z$1005:$AI$1005)</f>
        <v>-6.63283984203481E-2</v>
      </c>
      <c r="AZ828" s="124">
        <f>(SUMPRODUCT(AN828:AW828,MMULT(AN828:AW828,幕後結果!$AB$9:$AK$18)))*252</f>
        <v>6.8305518038452862E-2</v>
      </c>
      <c r="BA828" s="124">
        <f t="shared" si="168"/>
        <v>0.26135324378789115</v>
      </c>
      <c r="BB828" s="119">
        <f t="shared" si="169"/>
        <v>-0.41793396874383387</v>
      </c>
      <c r="BC828" s="56"/>
      <c r="BD828" s="56"/>
    </row>
    <row r="829" spans="1:56">
      <c r="A829" s="91">
        <v>828</v>
      </c>
      <c r="B829" s="120">
        <v>0.78359027214571575</v>
      </c>
      <c r="C829" s="120">
        <v>8.0573817565316341E-2</v>
      </c>
      <c r="D829" s="120">
        <v>0.24865881459185579</v>
      </c>
      <c r="E829" s="120">
        <v>0.63279788913090229</v>
      </c>
      <c r="F829" s="120">
        <v>0.42672447334250108</v>
      </c>
      <c r="G829" s="120">
        <v>8.776985282152272E-2</v>
      </c>
      <c r="H829" s="120">
        <v>0.97067574275313961</v>
      </c>
      <c r="I829" s="120">
        <v>0.56476813488236544</v>
      </c>
      <c r="J829" s="120">
        <v>0.15721444073341906</v>
      </c>
      <c r="K829" s="100">
        <v>0.38178941843105152</v>
      </c>
      <c r="L829" s="101"/>
      <c r="M829" s="102">
        <v>828</v>
      </c>
      <c r="N829" s="123">
        <v>0.7843761038795668</v>
      </c>
      <c r="O829" s="123">
        <v>-1.4012222085459345</v>
      </c>
      <c r="P829" s="123">
        <v>-0.67871631104023089</v>
      </c>
      <c r="Q829" s="123">
        <v>0.339272812606707</v>
      </c>
      <c r="R829" s="123">
        <v>-0.18471963246740603</v>
      </c>
      <c r="S829" s="123">
        <v>-1.3546167135423386</v>
      </c>
      <c r="T829" s="123">
        <v>1.890818966182567</v>
      </c>
      <c r="U829" s="120">
        <v>0.16306947912261463</v>
      </c>
      <c r="V829" s="120">
        <v>-1.0059723281246884</v>
      </c>
      <c r="W829" s="94">
        <v>-0.30078448918143003</v>
      </c>
      <c r="X829" s="56"/>
      <c r="Y829" s="95">
        <v>828</v>
      </c>
      <c r="Z829" s="120">
        <f>(幕後結果!$AB$2+幕後結果!$AB$4*幕後結果_最佳化!$N1830)*12/3</f>
        <v>0.92555213814303305</v>
      </c>
      <c r="AA829" s="120">
        <f>(幕後結果!$AC$2+幕後結果!$AC$4*幕後結果_最佳化!$O1830)*12/3</f>
        <v>0.49117977916909944</v>
      </c>
      <c r="AB829" s="120">
        <f>(幕後結果!$AD$2+幕後結果!$AD$4*幕後結果_最佳化!$P1830)*12/3</f>
        <v>-1.2412837204012002</v>
      </c>
      <c r="AC829" s="120">
        <f>(幕後結果!$AE$2+幕後結果!$AE$4*幕後結果_最佳化!$Q1830)*12/3</f>
        <v>1.0246331348326505</v>
      </c>
      <c r="AD829" s="120">
        <f>(幕後結果!$AF$2+幕後結果!$AF$4*幕後結果_最佳化!$R1830)*12/3</f>
        <v>-0.61440209837203552</v>
      </c>
      <c r="AE829" s="120">
        <f>(幕後結果!$AG$2+幕後結果!$AG$4*幕後結果_最佳化!$S1830)*12/3</f>
        <v>-2.293116533577813</v>
      </c>
      <c r="AF829" s="120">
        <f>(幕後結果!$AH$2+幕後結果!$AH$4*幕後結果_最佳化!$T1830)*12/3</f>
        <v>1.7436551506082736</v>
      </c>
      <c r="AG829" s="120">
        <f>(幕後結果!$AI$2+幕後結果!$AI$4*幕後結果_最佳化!$U1830)*12/3</f>
        <v>-0.46081990665797767</v>
      </c>
      <c r="AH829" s="120">
        <f>(幕後結果!$AJ$2+幕後結果!$AJ$4*幕後結果_最佳化!$V1830)*12/3</f>
        <v>-2.9298053881207777</v>
      </c>
      <c r="AI829" s="96">
        <f>(幕後結果!$AK$2+幕後結果!$AK$4*幕後結果_最佳化!$W1830)*12/3</f>
        <v>0.53343661985445956</v>
      </c>
      <c r="AJ829" s="56"/>
      <c r="AK829" s="56"/>
      <c r="AL829" s="56"/>
      <c r="AM829" s="104">
        <v>828</v>
      </c>
      <c r="AN829" s="124">
        <f t="shared" si="157"/>
        <v>2.1537982824403758E-2</v>
      </c>
      <c r="AO829" s="124">
        <f t="shared" si="158"/>
        <v>4.307259406961126E-2</v>
      </c>
      <c r="AP829" s="124">
        <f t="shared" si="159"/>
        <v>5.5314461753657521E-2</v>
      </c>
      <c r="AQ829" s="124">
        <f t="shared" si="160"/>
        <v>5.6887313403127492E-2</v>
      </c>
      <c r="AR829" s="124">
        <f t="shared" si="161"/>
        <v>0.11433955519214421</v>
      </c>
      <c r="AS829" s="124">
        <f t="shared" si="162"/>
        <v>0.1248400072131671</v>
      </c>
      <c r="AT829" s="124">
        <f t="shared" si="163"/>
        <v>0.1635366010322005</v>
      </c>
      <c r="AU829" s="124">
        <f t="shared" si="164"/>
        <v>0.16228883505373373</v>
      </c>
      <c r="AV829" s="124">
        <f t="shared" si="165"/>
        <v>9.8214862638728861E-2</v>
      </c>
      <c r="AW829" s="124">
        <f t="shared" si="166"/>
        <v>0.15996778681922558</v>
      </c>
      <c r="AX829" s="124">
        <f t="shared" si="167"/>
        <v>1</v>
      </c>
      <c r="AY829" s="124">
        <f>SUMPRODUCT(AN829:AW829,幕後結果_最佳化!$Z$1005:$AI$1005)</f>
        <v>-0.16598916922234511</v>
      </c>
      <c r="AZ829" s="124">
        <f>(SUMPRODUCT(AN829:AW829,MMULT(AN829:AW829,幕後結果!$AB$9:$AK$18)))*252</f>
        <v>4.8286526792754969E-2</v>
      </c>
      <c r="BA829" s="124">
        <f t="shared" si="168"/>
        <v>0.21974195501258964</v>
      </c>
      <c r="BB829" s="119">
        <f t="shared" si="169"/>
        <v>-0.95061122583703805</v>
      </c>
      <c r="BC829" s="56"/>
      <c r="BD829" s="56"/>
    </row>
    <row r="830" spans="1:56">
      <c r="A830" s="91">
        <v>829</v>
      </c>
      <c r="B830" s="120">
        <v>0.62274053447697097</v>
      </c>
      <c r="C830" s="120">
        <v>0.11901532606044007</v>
      </c>
      <c r="D830" s="120">
        <v>0.60706924392388717</v>
      </c>
      <c r="E830" s="120">
        <v>0.37385917303312977</v>
      </c>
      <c r="F830" s="120">
        <v>0.86114915676039061</v>
      </c>
      <c r="G830" s="120">
        <v>0.4915255597422179</v>
      </c>
      <c r="H830" s="120">
        <v>0.69562874979838796</v>
      </c>
      <c r="I830" s="120">
        <v>0.54807144976243283</v>
      </c>
      <c r="J830" s="120">
        <v>0.76956412627268889</v>
      </c>
      <c r="K830" s="100">
        <v>0.85240982598581372</v>
      </c>
      <c r="L830" s="101"/>
      <c r="M830" s="102">
        <v>829</v>
      </c>
      <c r="N830" s="123">
        <v>0.31268639738040527</v>
      </c>
      <c r="O830" s="123">
        <v>-1.1799234754126411</v>
      </c>
      <c r="P830" s="123">
        <v>0.27168854203221598</v>
      </c>
      <c r="Q830" s="123">
        <v>-0.32164935917347398</v>
      </c>
      <c r="R830" s="123">
        <v>1.0854967858531632</v>
      </c>
      <c r="S830" s="123">
        <v>-2.1243869353731824E-2</v>
      </c>
      <c r="T830" s="123">
        <v>0.51186927855155018</v>
      </c>
      <c r="U830" s="120">
        <v>0.12079034147399934</v>
      </c>
      <c r="V830" s="120">
        <v>0.73741215249895464</v>
      </c>
      <c r="W830" s="94">
        <v>1.0468248911498084</v>
      </c>
      <c r="X830" s="56"/>
      <c r="Y830" s="95">
        <v>829</v>
      </c>
      <c r="Z830" s="120">
        <f>(幕後結果!$AB$2+幕後結果!$AB$4*幕後結果_最佳化!$N1831)*12/3</f>
        <v>0.33992559583163628</v>
      </c>
      <c r="AA830" s="120">
        <f>(幕後結果!$AC$2+幕後結果!$AC$4*幕後結果_最佳化!$O1831)*12/3</f>
        <v>0.40887305909236105</v>
      </c>
      <c r="AB830" s="120">
        <f>(幕後結果!$AD$2+幕後結果!$AD$4*幕後結果_最佳化!$P1831)*12/3</f>
        <v>-0.66730603638469477</v>
      </c>
      <c r="AC830" s="120">
        <f>(幕後結果!$AE$2+幕後結果!$AE$4*幕後結果_最佳化!$Q1831)*12/3</f>
        <v>0.27645580430226713</v>
      </c>
      <c r="AD830" s="120">
        <f>(幕後結果!$AF$2+幕後結果!$AF$4*幕後結果_最佳化!$R1831)*12/3</f>
        <v>4.1866880395589057E-3</v>
      </c>
      <c r="AE830" s="120">
        <f>(幕後結果!$AG$2+幕後結果!$AG$4*幕後結果_最佳化!$S1831)*12/3</f>
        <v>-0.60937351485890789</v>
      </c>
      <c r="AF830" s="120">
        <f>(幕後結果!$AH$2+幕後結果!$AH$4*幕後結果_最佳化!$T1831)*12/3</f>
        <v>0.76730711554688102</v>
      </c>
      <c r="AG830" s="120">
        <f>(幕後結果!$AI$2+幕後結果!$AI$4*幕後結果_最佳化!$U1831)*12/3</f>
        <v>-0.2468130164099499</v>
      </c>
      <c r="AH830" s="120">
        <f>(幕後結果!$AJ$2+幕後結果!$AJ$4*幕後結果_最佳化!$V1831)*12/3</f>
        <v>0.14803927405919692</v>
      </c>
      <c r="AI830" s="96">
        <f>(幕後結果!$AK$2+幕後結果!$AK$4*幕後結果_最佳化!$W1831)*12/3</f>
        <v>1.2786477744221783</v>
      </c>
      <c r="AJ830" s="56"/>
      <c r="AK830" s="56"/>
      <c r="AL830" s="56"/>
      <c r="AM830" s="104">
        <v>829</v>
      </c>
      <c r="AN830" s="124">
        <f t="shared" si="157"/>
        <v>3.2869871089998795E-2</v>
      </c>
      <c r="AO830" s="124">
        <f t="shared" si="158"/>
        <v>8.5361180478121412E-2</v>
      </c>
      <c r="AP830" s="124">
        <f t="shared" si="159"/>
        <v>5.2313515490572907E-2</v>
      </c>
      <c r="AQ830" s="124">
        <f t="shared" si="160"/>
        <v>3.3436942206880052E-2</v>
      </c>
      <c r="AR830" s="124">
        <f t="shared" si="161"/>
        <v>0.18834336478584754</v>
      </c>
      <c r="AS830" s="124">
        <f t="shared" si="162"/>
        <v>0.12431492743456317</v>
      </c>
      <c r="AT830" s="124">
        <f t="shared" si="163"/>
        <v>6.315056098741216E-2</v>
      </c>
      <c r="AU830" s="124">
        <f t="shared" si="164"/>
        <v>2.9881852646972708E-2</v>
      </c>
      <c r="AV830" s="124">
        <f t="shared" si="165"/>
        <v>0.19245692922628793</v>
      </c>
      <c r="AW830" s="124">
        <f t="shared" si="166"/>
        <v>0.19787085565334311</v>
      </c>
      <c r="AX830" s="124">
        <f t="shared" si="167"/>
        <v>0.99999999999999978</v>
      </c>
      <c r="AY830" s="124">
        <f>SUMPRODUCT(AN830:AW830,幕後結果_最佳化!$Z$1005:$AI$1005)</f>
        <v>-0.28780378656555539</v>
      </c>
      <c r="AZ830" s="124">
        <f>(SUMPRODUCT(AN830:AW830,MMULT(AN830:AW830,幕後結果!$AB$9:$AK$18)))*252</f>
        <v>6.316602906802822E-2</v>
      </c>
      <c r="BA830" s="124">
        <f t="shared" si="168"/>
        <v>0.25132852816190249</v>
      </c>
      <c r="BB830" s="119">
        <f t="shared" si="169"/>
        <v>-1.315822716124452</v>
      </c>
      <c r="BC830" s="56"/>
      <c r="BD830" s="56"/>
    </row>
    <row r="831" spans="1:56">
      <c r="A831" s="91">
        <v>830</v>
      </c>
      <c r="B831" s="120">
        <v>0.23363442313696803</v>
      </c>
      <c r="C831" s="120">
        <v>0.89098324730398804</v>
      </c>
      <c r="D831" s="120">
        <v>0.44580877998687818</v>
      </c>
      <c r="E831" s="120">
        <v>0.44853118650341983</v>
      </c>
      <c r="F831" s="120">
        <v>0.61271200977810958</v>
      </c>
      <c r="G831" s="120">
        <v>0.31027047495842908</v>
      </c>
      <c r="H831" s="120">
        <v>0.45607835844171674</v>
      </c>
      <c r="I831" s="120">
        <v>0.85843775200150096</v>
      </c>
      <c r="J831" s="120">
        <v>0.32561942175778213</v>
      </c>
      <c r="K831" s="100">
        <v>0.56508385399591488</v>
      </c>
      <c r="L831" s="101"/>
      <c r="M831" s="102">
        <v>830</v>
      </c>
      <c r="N831" s="123">
        <v>-0.7269299869661634</v>
      </c>
      <c r="O831" s="123">
        <v>1.2317740342212951</v>
      </c>
      <c r="P831" s="123">
        <v>-0.13625770312745769</v>
      </c>
      <c r="Q831" s="123">
        <v>-0.12937317439430357</v>
      </c>
      <c r="R831" s="123">
        <v>0.28639450821115958</v>
      </c>
      <c r="S831" s="123">
        <v>-0.49508382650652882</v>
      </c>
      <c r="T831" s="123">
        <v>-0.11031858707029718</v>
      </c>
      <c r="U831" s="120">
        <v>1.0733268418237791</v>
      </c>
      <c r="V831" s="120">
        <v>-0.45204183654903052</v>
      </c>
      <c r="W831" s="94">
        <v>0.16387151456395307</v>
      </c>
      <c r="X831" s="56"/>
      <c r="Y831" s="95">
        <v>830</v>
      </c>
      <c r="Z831" s="120">
        <f>(幕後結果!$AB$2+幕後結果!$AB$4*幕後結果_最佳化!$N1832)*12/3</f>
        <v>-0.95081053876374355</v>
      </c>
      <c r="AA831" s="120">
        <f>(幕後結果!$AC$2+幕後結果!$AC$4*幕後結果_最佳化!$O1832)*12/3</f>
        <v>2.2144078450516438</v>
      </c>
      <c r="AB831" s="120">
        <f>(幕後結果!$AD$2+幕後結果!$AD$4*幕後結果_最佳化!$P1832)*12/3</f>
        <v>-1.2243315067082987</v>
      </c>
      <c r="AC831" s="120">
        <f>(幕後結果!$AE$2+幕後結果!$AE$4*幕後結果_最佳化!$Q1832)*12/3</f>
        <v>0.12607978485033189</v>
      </c>
      <c r="AD831" s="120">
        <f>(幕後結果!$AF$2+幕後結果!$AF$4*幕後結果_最佳化!$R1832)*12/3</f>
        <v>-0.26926899696345463</v>
      </c>
      <c r="AE831" s="120">
        <f>(幕後結果!$AG$2+幕後結果!$AG$4*幕後結果_最佳化!$S1832)*12/3</f>
        <v>-1.413906037043241</v>
      </c>
      <c r="AF831" s="120">
        <f>(幕後結果!$AH$2+幕後結果!$AH$4*幕後結果_最佳化!$T1832)*12/3</f>
        <v>0.25744140301371765</v>
      </c>
      <c r="AG831" s="120">
        <f>(幕後結果!$AI$2+幕後結果!$AI$4*幕後結果_最佳化!$U1832)*12/3</f>
        <v>0.16843236381045235</v>
      </c>
      <c r="AH831" s="120">
        <f>(幕後結果!$AJ$2+幕後結果!$AJ$4*幕後結果_最佳化!$V1832)*12/3</f>
        <v>-2.7578191589602135</v>
      </c>
      <c r="AI831" s="96">
        <f>(幕後結果!$AK$2+幕後結果!$AK$4*幕後結果_最佳化!$W1832)*12/3</f>
        <v>1.1484689576551954</v>
      </c>
      <c r="AJ831" s="56"/>
      <c r="AK831" s="56"/>
      <c r="AL831" s="56"/>
      <c r="AM831" s="104">
        <v>830</v>
      </c>
      <c r="AN831" s="124">
        <f t="shared" si="157"/>
        <v>0.11675831666741038</v>
      </c>
      <c r="AO831" s="124">
        <f t="shared" si="158"/>
        <v>0.12098193307408507</v>
      </c>
      <c r="AP831" s="124">
        <f t="shared" si="159"/>
        <v>0.1006344433453743</v>
      </c>
      <c r="AQ831" s="124">
        <f t="shared" si="160"/>
        <v>4.5222322181105175E-2</v>
      </c>
      <c r="AR831" s="124">
        <f t="shared" si="161"/>
        <v>0.15064179968283137</v>
      </c>
      <c r="AS831" s="124">
        <f t="shared" si="162"/>
        <v>7.9177946570403154E-2</v>
      </c>
      <c r="AT831" s="124">
        <f t="shared" si="163"/>
        <v>7.5853125171500418E-2</v>
      </c>
      <c r="AU831" s="124">
        <f t="shared" si="164"/>
        <v>8.4227055305564111E-2</v>
      </c>
      <c r="AV831" s="124">
        <f t="shared" si="165"/>
        <v>0.13344740947922934</v>
      </c>
      <c r="AW831" s="124">
        <f t="shared" si="166"/>
        <v>9.305564852249687E-2</v>
      </c>
      <c r="AX831" s="124">
        <f t="shared" si="167"/>
        <v>1.0000000000000002</v>
      </c>
      <c r="AY831" s="124">
        <f>SUMPRODUCT(AN831:AW831,幕後結果_最佳化!$Z$1005:$AI$1005)</f>
        <v>-0.2060028527439704</v>
      </c>
      <c r="AZ831" s="124">
        <f>(SUMPRODUCT(AN831:AW831,MMULT(AN831:AW831,幕後結果!$AB$9:$AK$18)))*252</f>
        <v>7.0463365400822722E-2</v>
      </c>
      <c r="BA831" s="124">
        <f t="shared" si="168"/>
        <v>0.26544936504128752</v>
      </c>
      <c r="BB831" s="119">
        <f t="shared" si="169"/>
        <v>-0.93766603173172591</v>
      </c>
      <c r="BC831" s="56"/>
      <c r="BD831" s="56"/>
    </row>
    <row r="832" spans="1:56">
      <c r="A832" s="91">
        <v>831</v>
      </c>
      <c r="B832" s="120">
        <v>0.94223760556702651</v>
      </c>
      <c r="C832" s="120">
        <v>0.82435805386102134</v>
      </c>
      <c r="D832" s="120">
        <v>9.9721930294645933E-2</v>
      </c>
      <c r="E832" s="120">
        <v>0.33291525709949821</v>
      </c>
      <c r="F832" s="120">
        <v>0.93778270862185353</v>
      </c>
      <c r="G832" s="120">
        <v>0.84331067452241437</v>
      </c>
      <c r="H832" s="120">
        <v>0.89220920736714504</v>
      </c>
      <c r="I832" s="120">
        <v>0.60820747712466727</v>
      </c>
      <c r="J832" s="120">
        <v>0.17821564517743438</v>
      </c>
      <c r="K832" s="100">
        <v>0.41396217189372408</v>
      </c>
      <c r="L832" s="101"/>
      <c r="M832" s="102">
        <v>831</v>
      </c>
      <c r="N832" s="123">
        <v>1.5738385085721212</v>
      </c>
      <c r="O832" s="123">
        <v>0.93210184958197961</v>
      </c>
      <c r="P832" s="123">
        <v>-1.2831376348880366</v>
      </c>
      <c r="Q832" s="123">
        <v>-0.43187740971306549</v>
      </c>
      <c r="R832" s="123">
        <v>1.5364233533830445</v>
      </c>
      <c r="S832" s="123">
        <v>1.0081579297012888</v>
      </c>
      <c r="T832" s="123">
        <v>1.2383627523569287</v>
      </c>
      <c r="U832" s="120">
        <v>0.27465013370551639</v>
      </c>
      <c r="V832" s="120">
        <v>-0.92218652538352008</v>
      </c>
      <c r="W832" s="94">
        <v>-0.21736443700470623</v>
      </c>
      <c r="X832" s="56"/>
      <c r="Y832" s="95">
        <v>831</v>
      </c>
      <c r="Z832" s="120">
        <f>(幕後結果!$AB$2+幕後結果!$AB$4*幕後結果_最佳化!$N1833)*12/3</f>
        <v>1.9057095000161881</v>
      </c>
      <c r="AA832" s="120">
        <f>(幕後結果!$AC$2+幕後結果!$AC$4*幕後結果_最佳化!$O1833)*12/3</f>
        <v>3.4211668346959239</v>
      </c>
      <c r="AB832" s="120">
        <f>(幕後結果!$AD$2+幕後結果!$AD$4*幕後結果_最佳化!$P1833)*12/3</f>
        <v>-5.2012199004847659E-2</v>
      </c>
      <c r="AC832" s="120">
        <f>(幕後結果!$AE$2+幕後結果!$AE$4*幕後結果_最佳化!$Q1833)*12/3</f>
        <v>0.59215911993432124</v>
      </c>
      <c r="AD832" s="120">
        <f>(幕後結果!$AF$2+幕後結果!$AF$4*幕後結果_最佳化!$R1833)*12/3</f>
        <v>0.63195881007460741</v>
      </c>
      <c r="AE832" s="120">
        <f>(幕後結果!$AG$2+幕後結果!$AG$4*幕後結果_最佳化!$S1833)*12/3</f>
        <v>1.1005716403993113</v>
      </c>
      <c r="AF832" s="120">
        <f>(幕後結果!$AH$2+幕後結果!$AH$4*幕後結果_最佳化!$T1833)*12/3</f>
        <v>2.2707770238542668</v>
      </c>
      <c r="AG832" s="120">
        <f>(幕後結果!$AI$2+幕後結果!$AI$4*幕後結果_最佳化!$U1833)*12/3</f>
        <v>-2.2951779072096168E-2</v>
      </c>
      <c r="AH832" s="120">
        <f>(幕後結果!$AJ$2+幕後結果!$AJ$4*幕後結果_最佳化!$V1833)*12/3</f>
        <v>-1.979906044717783</v>
      </c>
      <c r="AI832" s="96">
        <f>(幕後結果!$AK$2+幕後結果!$AK$4*幕後結果_最佳化!$W1833)*12/3</f>
        <v>1.0771867759664351</v>
      </c>
      <c r="AJ832" s="56"/>
      <c r="AK832" s="56"/>
      <c r="AL832" s="56"/>
      <c r="AM832" s="104">
        <v>831</v>
      </c>
      <c r="AN832" s="124">
        <f t="shared" si="157"/>
        <v>4.9711679896988083E-2</v>
      </c>
      <c r="AO832" s="124">
        <f t="shared" si="158"/>
        <v>0.20028037177074426</v>
      </c>
      <c r="AP832" s="124">
        <f t="shared" si="159"/>
        <v>4.2188973139920165E-3</v>
      </c>
      <c r="AQ832" s="124">
        <f t="shared" si="160"/>
        <v>0.1781996336534149</v>
      </c>
      <c r="AR832" s="124">
        <f t="shared" si="161"/>
        <v>0.17744546225092198</v>
      </c>
      <c r="AS832" s="124">
        <f t="shared" si="162"/>
        <v>0.17815362651372499</v>
      </c>
      <c r="AT832" s="124">
        <f t="shared" si="163"/>
        <v>9.8605897551998535E-3</v>
      </c>
      <c r="AU832" s="124">
        <f t="shared" si="164"/>
        <v>7.9603925924134844E-2</v>
      </c>
      <c r="AV832" s="124">
        <f t="shared" si="165"/>
        <v>6.8405884229919819E-2</v>
      </c>
      <c r="AW832" s="124">
        <f t="shared" si="166"/>
        <v>5.4119928690959399E-2</v>
      </c>
      <c r="AX832" s="124">
        <f t="shared" si="167"/>
        <v>1.0000000000000002</v>
      </c>
      <c r="AY832" s="124">
        <f>SUMPRODUCT(AN832:AW832,幕後結果_最佳化!$Z$1005:$AI$1005)</f>
        <v>2.0148175092628146E-3</v>
      </c>
      <c r="AZ832" s="124">
        <f>(SUMPRODUCT(AN832:AW832,MMULT(AN832:AW832,幕後結果!$AB$9:$AK$18)))*252</f>
        <v>5.7993811220630229E-2</v>
      </c>
      <c r="BA832" s="124">
        <f t="shared" si="168"/>
        <v>0.24081904247926539</v>
      </c>
      <c r="BB832" s="119">
        <f t="shared" si="169"/>
        <v>-0.16977553797165942</v>
      </c>
      <c r="BC832" s="56"/>
      <c r="BD832" s="56"/>
    </row>
    <row r="833" spans="1:56">
      <c r="A833" s="91">
        <v>832</v>
      </c>
      <c r="B833" s="120">
        <v>0.4257978341644546</v>
      </c>
      <c r="C833" s="120">
        <v>0.94591631854593983</v>
      </c>
      <c r="D833" s="120">
        <v>7.0623892061631111E-2</v>
      </c>
      <c r="E833" s="120">
        <v>0.56332119429268901</v>
      </c>
      <c r="F833" s="120">
        <v>0.81953018921780929</v>
      </c>
      <c r="G833" s="120">
        <v>0.40864264771743475</v>
      </c>
      <c r="H833" s="120">
        <v>0.14906989214061017</v>
      </c>
      <c r="I833" s="120">
        <v>7.226099887566062E-2</v>
      </c>
      <c r="J833" s="120">
        <v>0.29970367316743873</v>
      </c>
      <c r="K833" s="100">
        <v>0.12869426646503279</v>
      </c>
      <c r="L833" s="101"/>
      <c r="M833" s="102">
        <v>832</v>
      </c>
      <c r="N833" s="123">
        <v>-0.18708285783923484</v>
      </c>
      <c r="O833" s="123">
        <v>1.6064851148010197</v>
      </c>
      <c r="P833" s="123">
        <v>-1.4711602505292021</v>
      </c>
      <c r="Q833" s="123">
        <v>0.15939508448477005</v>
      </c>
      <c r="R833" s="123">
        <v>0.91357611515242032</v>
      </c>
      <c r="S833" s="123">
        <v>-0.23103798115163851</v>
      </c>
      <c r="T833" s="123">
        <v>-1.0404308303995096</v>
      </c>
      <c r="U833" s="120">
        <v>-1.4591566477576348</v>
      </c>
      <c r="V833" s="120">
        <v>-0.52525297000691573</v>
      </c>
      <c r="W833" s="94">
        <v>-1.1325850899189362</v>
      </c>
      <c r="X833" s="56"/>
      <c r="Y833" s="95">
        <v>832</v>
      </c>
      <c r="Z833" s="120">
        <f>(幕後結果!$AB$2+幕後結果!$AB$4*幕後結果_最佳化!$N1834)*12/3</f>
        <v>-0.28056312133806943</v>
      </c>
      <c r="AA833" s="120">
        <f>(幕後結果!$AC$2+幕後結果!$AC$4*幕後結果_最佳化!$O1834)*12/3</f>
        <v>2.9571550173115342</v>
      </c>
      <c r="AB833" s="120">
        <f>(幕後結果!$AD$2+幕後結果!$AD$4*幕後結果_最佳化!$P1834)*12/3</f>
        <v>-1.8800498626956523</v>
      </c>
      <c r="AC833" s="120">
        <f>(幕後結果!$AE$2+幕後結果!$AE$4*幕後結果_最佳化!$Q1834)*12/3</f>
        <v>0.57788491534944508</v>
      </c>
      <c r="AD833" s="120">
        <f>(幕後結果!$AF$2+幕後結果!$AF$4*幕後結果_最佳化!$R1834)*12/3</f>
        <v>0.27009014382908397</v>
      </c>
      <c r="AE833" s="120">
        <f>(幕後結果!$AG$2+幕後結果!$AG$4*幕後結果_最佳化!$S1834)*12/3</f>
        <v>-0.97754110249754034</v>
      </c>
      <c r="AF833" s="120">
        <f>(幕後結果!$AH$2+幕後結果!$AH$4*幕後結果_最佳化!$T1834)*12/3</f>
        <v>-0.21603566817581146</v>
      </c>
      <c r="AG833" s="120">
        <f>(幕後結果!$AI$2+幕後結果!$AI$4*幕後結果_最佳化!$U1834)*12/3</f>
        <v>-0.65963119290383732</v>
      </c>
      <c r="AH833" s="120">
        <f>(幕後結果!$AJ$2+幕後結果!$AJ$4*幕後結果_最佳化!$V1834)*12/3</f>
        <v>-3.2462746335677206</v>
      </c>
      <c r="AI833" s="96">
        <f>(幕後結果!$AK$2+幕後結果!$AK$4*幕後結果_最佳化!$W1834)*12/3</f>
        <v>-8.8992770942530441E-2</v>
      </c>
      <c r="AJ833" s="56"/>
      <c r="AK833" s="56"/>
      <c r="AL833" s="56"/>
      <c r="AM833" s="104">
        <v>832</v>
      </c>
      <c r="AN833" s="124">
        <f t="shared" si="157"/>
        <v>1.507695768849043E-2</v>
      </c>
      <c r="AO833" s="124">
        <f t="shared" si="158"/>
        <v>0.16555436933730253</v>
      </c>
      <c r="AP833" s="124">
        <f t="shared" si="159"/>
        <v>9.3236091437063656E-2</v>
      </c>
      <c r="AQ833" s="124">
        <f t="shared" si="160"/>
        <v>0.12500613238363245</v>
      </c>
      <c r="AR833" s="124">
        <f t="shared" si="161"/>
        <v>8.1542474786729768E-2</v>
      </c>
      <c r="AS833" s="124">
        <f t="shared" si="162"/>
        <v>0.15623045251320128</v>
      </c>
      <c r="AT833" s="124">
        <f t="shared" si="163"/>
        <v>1.9139410551754832E-2</v>
      </c>
      <c r="AU833" s="124">
        <f t="shared" si="164"/>
        <v>0.11532679995577279</v>
      </c>
      <c r="AV833" s="124">
        <f t="shared" si="165"/>
        <v>0.11922680666330655</v>
      </c>
      <c r="AW833" s="124">
        <f t="shared" si="166"/>
        <v>0.10966050468274567</v>
      </c>
      <c r="AX833" s="124">
        <f t="shared" si="167"/>
        <v>0.99999999999999989</v>
      </c>
      <c r="AY833" s="124">
        <f>SUMPRODUCT(AN833:AW833,幕後結果_最佳化!$Z$1005:$AI$1005)</f>
        <v>-0.12817798619864201</v>
      </c>
      <c r="AZ833" s="124">
        <f>(SUMPRODUCT(AN833:AW833,MMULT(AN833:AW833,幕後結果!$AB$9:$AK$18)))*252</f>
        <v>6.3696064119827048E-2</v>
      </c>
      <c r="BA833" s="124">
        <f t="shared" si="168"/>
        <v>0.25238079189951651</v>
      </c>
      <c r="BB833" s="119">
        <f t="shared" si="169"/>
        <v>-0.67785660275903803</v>
      </c>
      <c r="BC833" s="56"/>
      <c r="BD833" s="56"/>
    </row>
    <row r="834" spans="1:56">
      <c r="A834" s="91">
        <v>833</v>
      </c>
      <c r="B834" s="120">
        <v>0.76781963509216822</v>
      </c>
      <c r="C834" s="120">
        <v>0.93601006974073453</v>
      </c>
      <c r="D834" s="120">
        <v>0.4054749915128868</v>
      </c>
      <c r="E834" s="120">
        <v>0.42369222730329881</v>
      </c>
      <c r="F834" s="120">
        <v>0.73775393570209169</v>
      </c>
      <c r="G834" s="120">
        <v>0.17953310839688585</v>
      </c>
      <c r="H834" s="120">
        <v>0.90272336723942526</v>
      </c>
      <c r="I834" s="120">
        <v>0.30904394005121838</v>
      </c>
      <c r="J834" s="120">
        <v>0.86746790448206901</v>
      </c>
      <c r="K834" s="100">
        <v>0.94643095720737014</v>
      </c>
      <c r="L834" s="101"/>
      <c r="M834" s="102">
        <v>833</v>
      </c>
      <c r="N834" s="123">
        <v>0.73168520326772635</v>
      </c>
      <c r="O834" s="123">
        <v>1.5221166270764805</v>
      </c>
      <c r="P834" s="123">
        <v>-0.23920067017101604</v>
      </c>
      <c r="Q834" s="123">
        <v>-0.1924567352675618</v>
      </c>
      <c r="R834" s="123">
        <v>0.63643623671881167</v>
      </c>
      <c r="S834" s="123">
        <v>-0.91714585175408281</v>
      </c>
      <c r="T834" s="123">
        <v>1.2972264992857772</v>
      </c>
      <c r="U834" s="120">
        <v>-0.49856214330158166</v>
      </c>
      <c r="V834" s="120">
        <v>1.1145012907341159</v>
      </c>
      <c r="W834" s="94">
        <v>1.6111910607799556</v>
      </c>
      <c r="X834" s="56"/>
      <c r="Y834" s="95">
        <v>833</v>
      </c>
      <c r="Z834" s="120">
        <f>(幕後結果!$AB$2+幕後結果!$AB$4*幕後結果_最佳化!$N1835)*12/3</f>
        <v>0.86013372957608558</v>
      </c>
      <c r="AA834" s="120">
        <f>(幕後結果!$AC$2+幕後結果!$AC$4*幕後結果_最佳化!$O1835)*12/3</f>
        <v>3.4755068620763248</v>
      </c>
      <c r="AB834" s="120">
        <f>(幕後結果!$AD$2+幕後結果!$AD$4*幕後結果_最佳化!$P1835)*12/3</f>
        <v>0.37041828998304238</v>
      </c>
      <c r="AC834" s="120">
        <f>(幕後結果!$AE$2+幕後結果!$AE$4*幕後結果_最佳化!$Q1835)*12/3</f>
        <v>0.51146597910107983</v>
      </c>
      <c r="AD834" s="120">
        <f>(幕後結果!$AF$2+幕後結果!$AF$4*幕後結果_最佳化!$R1835)*12/3</f>
        <v>0.11121621633370488</v>
      </c>
      <c r="AE834" s="120">
        <f>(幕後結果!$AG$2+幕後結果!$AG$4*幕後結果_最佳化!$S1835)*12/3</f>
        <v>-1.1689011779005181</v>
      </c>
      <c r="AF834" s="120">
        <f>(幕後結果!$AH$2+幕後結果!$AH$4*幕後結果_最佳化!$T1835)*12/3</f>
        <v>1.8532753549541756</v>
      </c>
      <c r="AG834" s="120">
        <f>(幕後結果!$AI$2+幕後結果!$AI$4*幕後結果_最佳化!$U1835)*12/3</f>
        <v>-0.47211390745856879</v>
      </c>
      <c r="AH834" s="120">
        <f>(幕後結果!$AJ$2+幕後結果!$AJ$4*幕後結果_最佳化!$V1835)*12/3</f>
        <v>-0.27313978992920562</v>
      </c>
      <c r="AI834" s="96">
        <f>(幕後結果!$AK$2+幕後結果!$AK$4*幕後結果_最佳化!$W1835)*12/3</f>
        <v>1.7353841239926622</v>
      </c>
      <c r="AJ834" s="56"/>
      <c r="AK834" s="56"/>
      <c r="AL834" s="56"/>
      <c r="AM834" s="104">
        <v>833</v>
      </c>
      <c r="AN834" s="124">
        <f t="shared" si="157"/>
        <v>0.17098221812890219</v>
      </c>
      <c r="AO834" s="124">
        <f t="shared" si="158"/>
        <v>0.13990325941123991</v>
      </c>
      <c r="AP834" s="124">
        <f t="shared" si="159"/>
        <v>0.11957005647421165</v>
      </c>
      <c r="AQ834" s="124">
        <f t="shared" si="160"/>
        <v>2.5402918802317494E-2</v>
      </c>
      <c r="AR834" s="124">
        <f t="shared" si="161"/>
        <v>6.1482941528917274E-3</v>
      </c>
      <c r="AS834" s="124">
        <f t="shared" si="162"/>
        <v>0.18357869477786976</v>
      </c>
      <c r="AT834" s="124">
        <f t="shared" si="163"/>
        <v>1.0650539035204713E-2</v>
      </c>
      <c r="AU834" s="124">
        <f t="shared" si="164"/>
        <v>2.544243300760865E-2</v>
      </c>
      <c r="AV834" s="124">
        <f t="shared" si="165"/>
        <v>0.13546401840979391</v>
      </c>
      <c r="AW834" s="124">
        <f t="shared" si="166"/>
        <v>0.18285756779996001</v>
      </c>
      <c r="AX834" s="124">
        <f t="shared" si="167"/>
        <v>1</v>
      </c>
      <c r="AY834" s="124">
        <f>SUMPRODUCT(AN834:AW834,幕後結果_最佳化!$Z$1005:$AI$1005)</f>
        <v>-0.19026778664691688</v>
      </c>
      <c r="AZ834" s="124">
        <f>(SUMPRODUCT(AN834:AW834,MMULT(AN834:AW834,幕後結果!$AB$9:$AK$18)))*252</f>
        <v>9.5357426288129668E-2</v>
      </c>
      <c r="BA834" s="124">
        <f t="shared" si="168"/>
        <v>0.30879997779813662</v>
      </c>
      <c r="BB834" s="119">
        <f t="shared" si="169"/>
        <v>-0.75507708358495829</v>
      </c>
      <c r="BC834" s="56"/>
      <c r="BD834" s="56"/>
    </row>
    <row r="835" spans="1:56">
      <c r="A835" s="91">
        <v>834</v>
      </c>
      <c r="B835" s="120">
        <v>0.6990499559201091</v>
      </c>
      <c r="C835" s="120">
        <v>0.54285152020834837</v>
      </c>
      <c r="D835" s="120">
        <v>0.70081710881310166</v>
      </c>
      <c r="E835" s="120">
        <v>0.93646288178726977</v>
      </c>
      <c r="F835" s="120">
        <v>0.66246393025974526</v>
      </c>
      <c r="G835" s="120">
        <v>0.99387041261286413</v>
      </c>
      <c r="H835" s="120">
        <v>0.31004322376329307</v>
      </c>
      <c r="I835" s="120">
        <v>0.94350506227154218</v>
      </c>
      <c r="J835" s="120">
        <v>0.20972810005306064</v>
      </c>
      <c r="K835" s="100">
        <v>0.54430363919171354</v>
      </c>
      <c r="L835" s="101"/>
      <c r="M835" s="102">
        <v>834</v>
      </c>
      <c r="N835" s="123">
        <v>0.52167003981962201</v>
      </c>
      <c r="O835" s="123">
        <v>0.10762021662655434</v>
      </c>
      <c r="P835" s="123">
        <v>0.52675205382557533</v>
      </c>
      <c r="Q835" s="123">
        <v>1.5257415738786426</v>
      </c>
      <c r="R835" s="123">
        <v>0.41919703412371739</v>
      </c>
      <c r="S835" s="123">
        <v>2.5045947996718225</v>
      </c>
      <c r="T835" s="123">
        <v>-0.49572783248304186</v>
      </c>
      <c r="U835" s="120">
        <v>1.5848963962697564</v>
      </c>
      <c r="V835" s="120">
        <v>-0.80736504390129649</v>
      </c>
      <c r="W835" s="94">
        <v>0.11128200888539098</v>
      </c>
      <c r="X835" s="56"/>
      <c r="Y835" s="95">
        <v>834</v>
      </c>
      <c r="Z835" s="120">
        <f>(幕後結果!$AB$2+幕後結果!$AB$4*幕後結果_最佳化!$N1836)*12/3</f>
        <v>0.59938932004487033</v>
      </c>
      <c r="AA835" s="120">
        <f>(幕後結果!$AC$2+幕後結果!$AC$4*幕後結果_最佳化!$O1836)*12/3</f>
        <v>1.8762954418551236</v>
      </c>
      <c r="AB835" s="120">
        <f>(幕後結果!$AD$2+幕後結果!$AD$4*幕後結果_最佳化!$P1836)*12/3</f>
        <v>0.35874666450691839</v>
      </c>
      <c r="AC835" s="120">
        <f>(幕後結果!$AE$2+幕後結果!$AE$4*幕後結果_最佳化!$Q1836)*12/3</f>
        <v>1.932263220362908</v>
      </c>
      <c r="AD835" s="120">
        <f>(幕後結果!$AF$2+幕後結果!$AF$4*幕後結果_最佳化!$R1836)*12/3</f>
        <v>0.12640086386622323</v>
      </c>
      <c r="AE835" s="120">
        <f>(幕後結果!$AG$2+幕後結果!$AG$4*幕後結果_最佳化!$S1836)*12/3</f>
        <v>2.0294840047134888</v>
      </c>
      <c r="AF835" s="120">
        <f>(幕後結果!$AH$2+幕後結果!$AH$4*幕後結果_最佳化!$T1836)*12/3</f>
        <v>1.2479338047602431</v>
      </c>
      <c r="AG835" s="120">
        <f>(幕後結果!$AI$2+幕後結果!$AI$4*幕後結果_最佳化!$U1836)*12/3</f>
        <v>0.68703919164300187</v>
      </c>
      <c r="AH835" s="120">
        <f>(幕後結果!$AJ$2+幕後結果!$AJ$4*幕後結果_最佳化!$V1836)*12/3</f>
        <v>-1.2376853338636786</v>
      </c>
      <c r="AI835" s="96">
        <f>(幕後結果!$AK$2+幕後結果!$AK$4*幕後結果_最佳化!$W1836)*12/3</f>
        <v>1.2712836036597348</v>
      </c>
      <c r="AJ835" s="56"/>
      <c r="AK835" s="56"/>
      <c r="AL835" s="56"/>
      <c r="AM835" s="104">
        <v>834</v>
      </c>
      <c r="AN835" s="124">
        <f t="shared" si="157"/>
        <v>4.4576234144931344E-2</v>
      </c>
      <c r="AO835" s="124">
        <f t="shared" si="158"/>
        <v>1.5767623295157598E-2</v>
      </c>
      <c r="AP835" s="124">
        <f t="shared" si="159"/>
        <v>0.21098217148659376</v>
      </c>
      <c r="AQ835" s="124">
        <f t="shared" si="160"/>
        <v>0.19751390635064614</v>
      </c>
      <c r="AR835" s="124">
        <f t="shared" si="161"/>
        <v>0.13667251192923699</v>
      </c>
      <c r="AS835" s="124">
        <f t="shared" si="162"/>
        <v>0.13468639688074685</v>
      </c>
      <c r="AT835" s="124">
        <f t="shared" si="163"/>
        <v>3.8245407720962694E-2</v>
      </c>
      <c r="AU835" s="124">
        <f t="shared" si="164"/>
        <v>5.3706717594124379E-3</v>
      </c>
      <c r="AV835" s="124">
        <f t="shared" si="165"/>
        <v>0.13654049893801171</v>
      </c>
      <c r="AW835" s="124">
        <f t="shared" si="166"/>
        <v>7.9644577494300706E-2</v>
      </c>
      <c r="AX835" s="124">
        <f t="shared" si="167"/>
        <v>1.0000000000000002</v>
      </c>
      <c r="AY835" s="124">
        <f>SUMPRODUCT(AN835:AW835,幕後結果_最佳化!$Z$1005:$AI$1005)</f>
        <v>-0.41863918969461111</v>
      </c>
      <c r="AZ835" s="124">
        <f>(SUMPRODUCT(AN835:AW835,MMULT(AN835:AW835,幕後結果!$AB$9:$AK$18)))*252</f>
        <v>8.5270491706698509E-2</v>
      </c>
      <c r="BA835" s="124">
        <f t="shared" si="168"/>
        <v>0.29201111572455341</v>
      </c>
      <c r="BB835" s="119">
        <f t="shared" si="169"/>
        <v>-1.5805534955387424</v>
      </c>
      <c r="BC835" s="56"/>
      <c r="BD835" s="56"/>
    </row>
    <row r="836" spans="1:56">
      <c r="A836" s="91">
        <v>835</v>
      </c>
      <c r="B836" s="120">
        <v>0.42718584672025139</v>
      </c>
      <c r="C836" s="120">
        <v>0.1629032615708137</v>
      </c>
      <c r="D836" s="120">
        <v>0.99591686605055862</v>
      </c>
      <c r="E836" s="120">
        <v>7.9343585297234842E-2</v>
      </c>
      <c r="F836" s="120">
        <v>0.69011958497650694</v>
      </c>
      <c r="G836" s="120">
        <v>0.86201145157180292</v>
      </c>
      <c r="H836" s="120">
        <v>0.27849214606670447</v>
      </c>
      <c r="I836" s="120">
        <v>0.76593298333681537</v>
      </c>
      <c r="J836" s="120">
        <v>0.17475135217023086</v>
      </c>
      <c r="K836" s="100">
        <v>0.40704053177427113</v>
      </c>
      <c r="L836" s="101"/>
      <c r="M836" s="102">
        <v>835</v>
      </c>
      <c r="N836" s="123">
        <v>-0.18354336864877091</v>
      </c>
      <c r="O836" s="123">
        <v>-0.98259557496882133</v>
      </c>
      <c r="P836" s="123">
        <v>2.6451169847661395</v>
      </c>
      <c r="Q836" s="123">
        <v>-1.4095006865491588</v>
      </c>
      <c r="R836" s="123">
        <v>0.49618934175117363</v>
      </c>
      <c r="S836" s="123">
        <v>1.0894009858609941</v>
      </c>
      <c r="T836" s="123">
        <v>-0.58732673020661863</v>
      </c>
      <c r="U836" s="120">
        <v>0.72551844507321794</v>
      </c>
      <c r="V836" s="120">
        <v>-0.93555431774018316</v>
      </c>
      <c r="W836" s="94">
        <v>-0.23516449323212374</v>
      </c>
      <c r="X836" s="56"/>
      <c r="Y836" s="95">
        <v>835</v>
      </c>
      <c r="Z836" s="120">
        <f>(幕後結果!$AB$2+幕後結果!$AB$4*幕後結果_最佳化!$N1837)*12/3</f>
        <v>-0.27616866712887284</v>
      </c>
      <c r="AA836" s="120">
        <f>(幕後結果!$AC$2+幕後結果!$AC$4*幕後結果_最佳化!$O1837)*12/3</f>
        <v>0.28563839695502313</v>
      </c>
      <c r="AB836" s="120">
        <f>(幕後結果!$AD$2+幕後結果!$AD$4*幕後結果_最佳化!$P1837)*12/3</f>
        <v>1.358654123244506</v>
      </c>
      <c r="AC836" s="120">
        <f>(幕後結果!$AE$2+幕後結果!$AE$4*幕後結果_最佳化!$Q1837)*12/3</f>
        <v>-0.89385455462937891</v>
      </c>
      <c r="AD836" s="120">
        <f>(幕後結果!$AF$2+幕後結果!$AF$4*幕後結果_最佳化!$R1837)*12/3</f>
        <v>-0.60087618857416802</v>
      </c>
      <c r="AE836" s="120">
        <f>(幕後結果!$AG$2+幕後結果!$AG$4*幕後結果_最佳化!$S1837)*12/3</f>
        <v>0.69701370514663508</v>
      </c>
      <c r="AF836" s="120">
        <f>(幕後結果!$AH$2+幕後結果!$AH$4*幕後結果_最佳化!$T1837)*12/3</f>
        <v>-0.21272525611715146</v>
      </c>
      <c r="AG836" s="120">
        <f>(幕後結果!$AI$2+幕後結果!$AI$4*幕後結果_最佳化!$U1837)*12/3</f>
        <v>-5.132975029367437E-2</v>
      </c>
      <c r="AH836" s="120">
        <f>(幕後結果!$AJ$2+幕後結果!$AJ$4*幕後結果_最佳化!$V1837)*12/3</f>
        <v>-1.4706682723695133</v>
      </c>
      <c r="AI836" s="96">
        <f>(幕後結果!$AK$2+幕後結果!$AK$4*幕後結果_最佳化!$W1837)*12/3</f>
        <v>0.74762587995517948</v>
      </c>
      <c r="AJ836" s="56"/>
      <c r="AK836" s="56"/>
      <c r="AL836" s="56"/>
      <c r="AM836" s="104">
        <v>835</v>
      </c>
      <c r="AN836" s="124">
        <f t="shared" ref="AN836:AN899" si="170">B1837/SUM($B1837:$K1837)</f>
        <v>0.22594647352329775</v>
      </c>
      <c r="AO836" s="124">
        <f t="shared" ref="AO836:AO899" si="171">C1837/SUM($B1837:$K1837)</f>
        <v>8.7383175565490072E-3</v>
      </c>
      <c r="AP836" s="124">
        <f t="shared" ref="AP836:AP899" si="172">D1837/SUM($B1837:$K1837)</f>
        <v>6.4547662987269787E-3</v>
      </c>
      <c r="AQ836" s="124">
        <f t="shared" ref="AQ836:AQ899" si="173">E1837/SUM($B1837:$K1837)</f>
        <v>0.15637564543593019</v>
      </c>
      <c r="AR836" s="124">
        <f t="shared" ref="AR836:AR899" si="174">F1837/SUM($B1837:$K1837)</f>
        <v>6.5613112811201649E-2</v>
      </c>
      <c r="AS836" s="124">
        <f t="shared" ref="AS836:AS899" si="175">G1837/SUM($B1837:$K1837)</f>
        <v>0.16966221787206387</v>
      </c>
      <c r="AT836" s="124">
        <f t="shared" ref="AT836:AT899" si="176">H1837/SUM($B1837:$K1837)</f>
        <v>0.1285644992615749</v>
      </c>
      <c r="AU836" s="124">
        <f t="shared" ref="AU836:AU899" si="177">I1837/SUM($B1837:$K1837)</f>
        <v>9.4583369225545527E-2</v>
      </c>
      <c r="AV836" s="124">
        <f t="shared" ref="AV836:AV899" si="178">J1837/SUM($B1837:$K1837)</f>
        <v>3.5435855635058112E-2</v>
      </c>
      <c r="AW836" s="124">
        <f t="shared" ref="AW836:AW899" si="179">K1837/SUM($B1837:$K1837)</f>
        <v>0.10862574238005207</v>
      </c>
      <c r="AX836" s="124">
        <f t="shared" ref="AX836:AX899" si="180">SUM(AN836:AW836)</f>
        <v>1</v>
      </c>
      <c r="AY836" s="124">
        <f>SUMPRODUCT(AN836:AW836,幕後結果_最佳化!$Z$1005:$AI$1005)</f>
        <v>-9.2386870221381284E-2</v>
      </c>
      <c r="AZ836" s="124">
        <f>(SUMPRODUCT(AN836:AW836,MMULT(AN836:AW836,幕後結果!$AB$9:$AK$18)))*252</f>
        <v>6.1475753096214468E-2</v>
      </c>
      <c r="BA836" s="124">
        <f t="shared" ref="BA836:BA899" si="181">AZ836^0.5</f>
        <v>0.24794304405692544</v>
      </c>
      <c r="BB836" s="119">
        <f t="shared" ref="BB836:BB899" si="182">(AY836-$BC$2)/$BA836</f>
        <v>-0.54563688501912821</v>
      </c>
      <c r="BC836" s="56"/>
      <c r="BD836" s="56"/>
    </row>
    <row r="837" spans="1:56">
      <c r="A837" s="91">
        <v>836</v>
      </c>
      <c r="B837" s="120">
        <v>0.54322294536891902</v>
      </c>
      <c r="C837" s="120">
        <v>8.8678950918192667E-2</v>
      </c>
      <c r="D837" s="120">
        <v>8.5521134671280752E-2</v>
      </c>
      <c r="E837" s="120">
        <v>0.1212983242891692</v>
      </c>
      <c r="F837" s="120">
        <v>0.77835533046865057</v>
      </c>
      <c r="G837" s="120">
        <v>0.60752852590210571</v>
      </c>
      <c r="H837" s="120">
        <v>0.63202483674389165</v>
      </c>
      <c r="I837" s="120">
        <v>9.2855214299064182E-2</v>
      </c>
      <c r="J837" s="120">
        <v>0.54287163127358284</v>
      </c>
      <c r="K837" s="100">
        <v>0.65387174011739879</v>
      </c>
      <c r="L837" s="101"/>
      <c r="M837" s="102">
        <v>836</v>
      </c>
      <c r="N837" s="123">
        <v>0.10855669602046891</v>
      </c>
      <c r="O837" s="123">
        <v>-1.3489348230487443</v>
      </c>
      <c r="P837" s="123">
        <v>-1.3688624691369906</v>
      </c>
      <c r="Q837" s="123">
        <v>-1.1685210619413602</v>
      </c>
      <c r="R837" s="123">
        <v>0.76665050432934834</v>
      </c>
      <c r="S837" s="123">
        <v>0.27288326874797786</v>
      </c>
      <c r="T837" s="123">
        <v>0.33722097515929778</v>
      </c>
      <c r="U837" s="120">
        <v>-1.3233758206335775</v>
      </c>
      <c r="V837" s="120">
        <v>0.10767092050929369</v>
      </c>
      <c r="W837" s="94">
        <v>0.39579465561391458</v>
      </c>
      <c r="X837" s="56"/>
      <c r="Y837" s="95">
        <v>836</v>
      </c>
      <c r="Z837" s="120">
        <f>(幕後結果!$AB$2+幕後結果!$AB$4*幕後結果_最佳化!$N1838)*12/3</f>
        <v>8.6488284091847389E-2</v>
      </c>
      <c r="AA837" s="120">
        <f>(幕後結果!$AC$2+幕後結果!$AC$4*幕後結果_最佳化!$O1838)*12/3</f>
        <v>9.9803460767568408E-2</v>
      </c>
      <c r="AB837" s="120">
        <f>(幕後結果!$AD$2+幕後結果!$AD$4*幕後結果_最佳化!$P1838)*12/3</f>
        <v>-2.674713508026084</v>
      </c>
      <c r="AC837" s="120">
        <f>(幕後結果!$AE$2+幕後結果!$AE$4*幕後結果_最佳化!$Q1838)*12/3</f>
        <v>-0.47225507417030421</v>
      </c>
      <c r="AD837" s="120">
        <f>(幕後結果!$AF$2+幕後結果!$AF$4*幕後結果_最佳化!$R1838)*12/3</f>
        <v>-0.38829333660252691</v>
      </c>
      <c r="AE837" s="120">
        <f>(幕後結果!$AG$2+幕後結果!$AG$4*幕後結果_最佳化!$S1838)*12/3</f>
        <v>-0.68481961320107809</v>
      </c>
      <c r="AF837" s="120">
        <f>(幕後結果!$AH$2+幕後結果!$AH$4*幕後結果_最佳化!$T1838)*12/3</f>
        <v>0.18091926165287076</v>
      </c>
      <c r="AG837" s="120">
        <f>(幕後結果!$AI$2+幕後結果!$AI$4*幕後結果_最佳化!$U1838)*12/3</f>
        <v>-0.92778250765200232</v>
      </c>
      <c r="AH837" s="120">
        <f>(幕後結果!$AJ$2+幕後結果!$AJ$4*幕後結果_最佳化!$V1838)*12/3</f>
        <v>-1.5804633213106862</v>
      </c>
      <c r="AI837" s="96">
        <f>(幕後結果!$AK$2+幕後結果!$AK$4*幕後結果_最佳化!$W1838)*12/3</f>
        <v>0.29062282466829042</v>
      </c>
      <c r="AJ837" s="56"/>
      <c r="AK837" s="56"/>
      <c r="AL837" s="56"/>
      <c r="AM837" s="104">
        <v>836</v>
      </c>
      <c r="AN837" s="124">
        <f t="shared" si="170"/>
        <v>0.14078819172170048</v>
      </c>
      <c r="AO837" s="124">
        <f t="shared" si="171"/>
        <v>0.15095340224090142</v>
      </c>
      <c r="AP837" s="124">
        <f t="shared" si="172"/>
        <v>4.3829999935365301E-2</v>
      </c>
      <c r="AQ837" s="124">
        <f t="shared" si="173"/>
        <v>4.5036867259613325E-2</v>
      </c>
      <c r="AR837" s="124">
        <f t="shared" si="174"/>
        <v>0.16618389754740889</v>
      </c>
      <c r="AS837" s="124">
        <f t="shared" si="175"/>
        <v>4.0107337965779179E-2</v>
      </c>
      <c r="AT837" s="124">
        <f t="shared" si="176"/>
        <v>0.14137071121000752</v>
      </c>
      <c r="AU837" s="124">
        <f t="shared" si="177"/>
        <v>7.6511980108047883E-2</v>
      </c>
      <c r="AV837" s="124">
        <f t="shared" si="178"/>
        <v>6.6496480012509435E-2</v>
      </c>
      <c r="AW837" s="124">
        <f t="shared" si="179"/>
        <v>0.12872113199866655</v>
      </c>
      <c r="AX837" s="124">
        <f t="shared" si="180"/>
        <v>1</v>
      </c>
      <c r="AY837" s="124">
        <f>SUMPRODUCT(AN837:AW837,幕後結果_最佳化!$Z$1005:$AI$1005)</f>
        <v>7.1561440007481936E-2</v>
      </c>
      <c r="AZ837" s="124">
        <f>(SUMPRODUCT(AN837:AW837,MMULT(AN837:AW837,幕後結果!$AB$9:$AK$18)))*252</f>
        <v>6.0675704521766835E-2</v>
      </c>
      <c r="BA837" s="124">
        <f t="shared" si="181"/>
        <v>0.2463243888082681</v>
      </c>
      <c r="BB837" s="119">
        <f t="shared" si="182"/>
        <v>0.11635648482128656</v>
      </c>
      <c r="BC837" s="56"/>
      <c r="BD837" s="56"/>
    </row>
    <row r="838" spans="1:56">
      <c r="A838" s="91">
        <v>837</v>
      </c>
      <c r="B838" s="120">
        <v>0.80497372228954922</v>
      </c>
      <c r="C838" s="120">
        <v>0.77336828729574436</v>
      </c>
      <c r="D838" s="120">
        <v>0.65416427683053846</v>
      </c>
      <c r="E838" s="120">
        <v>7.5294599014174679E-2</v>
      </c>
      <c r="F838" s="120">
        <v>0.73701946640796367</v>
      </c>
      <c r="G838" s="120">
        <v>0.68292109008754842</v>
      </c>
      <c r="H838" s="120">
        <v>1.7614071242052942E-2</v>
      </c>
      <c r="I838" s="120">
        <v>0.43176609855822345</v>
      </c>
      <c r="J838" s="120">
        <v>0.15500804182202366</v>
      </c>
      <c r="K838" s="100">
        <v>0.89523984738741547</v>
      </c>
      <c r="L838" s="101"/>
      <c r="M838" s="102">
        <v>837</v>
      </c>
      <c r="N838" s="123">
        <v>0.85952205853941976</v>
      </c>
      <c r="O838" s="123">
        <v>0.7499855205522582</v>
      </c>
      <c r="P838" s="123">
        <v>0.39658780570582214</v>
      </c>
      <c r="Q838" s="123">
        <v>-1.4374534240009456</v>
      </c>
      <c r="R838" s="123">
        <v>0.63418351105800297</v>
      </c>
      <c r="S838" s="123">
        <v>0.4758828796166637</v>
      </c>
      <c r="T838" s="123">
        <v>-2.1057262016061555</v>
      </c>
      <c r="U838" s="120">
        <v>-0.17187958425693023</v>
      </c>
      <c r="V838" s="120">
        <v>-1.0151882854258576</v>
      </c>
      <c r="W838" s="94">
        <v>1.254885564028638</v>
      </c>
      <c r="X838" s="56"/>
      <c r="Y838" s="95">
        <v>837</v>
      </c>
      <c r="Z838" s="120">
        <f>(幕後結果!$AB$2+幕後結果!$AB$4*幕後結果_最佳化!$N1839)*12/3</f>
        <v>1.0188496279754018</v>
      </c>
      <c r="AA838" s="120">
        <f>(幕後結果!$AC$2+幕後結果!$AC$4*幕後結果_最佳化!$O1839)*12/3</f>
        <v>2.7623420852721794</v>
      </c>
      <c r="AB838" s="120">
        <f>(幕後結果!$AD$2+幕後結果!$AD$4*幕後結果_最佳化!$P1839)*12/3</f>
        <v>0.85478974543261599</v>
      </c>
      <c r="AC838" s="120">
        <f>(幕後結果!$AE$2+幕後結果!$AE$4*幕後結果_最佳化!$Q1839)*12/3</f>
        <v>-0.54853431005527431</v>
      </c>
      <c r="AD838" s="120">
        <f>(幕後結果!$AF$2+幕後結果!$AF$4*幕後結果_最佳化!$R1839)*12/3</f>
        <v>-0.21042954695405655</v>
      </c>
      <c r="AE838" s="120">
        <f>(幕後結果!$AG$2+幕後結果!$AG$4*幕後結果_最佳化!$S1839)*12/3</f>
        <v>0.39269962033522621</v>
      </c>
      <c r="AF838" s="120">
        <f>(幕後結果!$AH$2+幕後結果!$AH$4*幕後結果_最佳化!$T1839)*12/3</f>
        <v>-1.1731607492534017</v>
      </c>
      <c r="AG838" s="120">
        <f>(幕後結果!$AI$2+幕後結果!$AI$4*幕後結果_最佳化!$U1839)*12/3</f>
        <v>-0.32028306731514994</v>
      </c>
      <c r="AH838" s="120">
        <f>(幕後結果!$AJ$2+幕後結果!$AJ$4*幕後結果_最佳化!$V1839)*12/3</f>
        <v>-2.5794109318842242</v>
      </c>
      <c r="AI838" s="96">
        <f>(幕後結果!$AK$2+幕後結果!$AK$4*幕後結果_最佳化!$W1839)*12/3</f>
        <v>1.151546727753868</v>
      </c>
      <c r="AJ838" s="56"/>
      <c r="AK838" s="56"/>
      <c r="AL838" s="56"/>
      <c r="AM838" s="104">
        <v>837</v>
      </c>
      <c r="AN838" s="124">
        <f t="shared" si="170"/>
        <v>9.7888250729984638E-2</v>
      </c>
      <c r="AO838" s="124">
        <f t="shared" si="171"/>
        <v>0.10705388026220471</v>
      </c>
      <c r="AP838" s="124">
        <f t="shared" si="172"/>
        <v>2.7549529416600344E-2</v>
      </c>
      <c r="AQ838" s="124">
        <f t="shared" si="173"/>
        <v>6.6848223773718143E-2</v>
      </c>
      <c r="AR838" s="124">
        <f t="shared" si="174"/>
        <v>5.9050850675692323E-2</v>
      </c>
      <c r="AS838" s="124">
        <f t="shared" si="175"/>
        <v>0.17555717670632087</v>
      </c>
      <c r="AT838" s="124">
        <f t="shared" si="176"/>
        <v>6.0097878086640341E-2</v>
      </c>
      <c r="AU838" s="124">
        <f t="shared" si="177"/>
        <v>0.13811183307552682</v>
      </c>
      <c r="AV838" s="124">
        <f t="shared" si="178"/>
        <v>0.10745852306939853</v>
      </c>
      <c r="AW838" s="124">
        <f t="shared" si="179"/>
        <v>0.16038385420391332</v>
      </c>
      <c r="AX838" s="124">
        <f t="shared" si="180"/>
        <v>1</v>
      </c>
      <c r="AY838" s="124">
        <f>SUMPRODUCT(AN838:AW838,幕後結果_最佳化!$Z$1005:$AI$1005)</f>
        <v>-0.13007609021967126</v>
      </c>
      <c r="AZ838" s="124">
        <f>(SUMPRODUCT(AN838:AW838,MMULT(AN838:AW838,幕後結果!$AB$9:$AK$18)))*252</f>
        <v>5.5942633848967464E-2</v>
      </c>
      <c r="BA838" s="124">
        <f t="shared" si="181"/>
        <v>0.2365219521502549</v>
      </c>
      <c r="BB838" s="119">
        <f t="shared" si="182"/>
        <v>-0.73133207572117886</v>
      </c>
      <c r="BC838" s="56"/>
      <c r="BD838" s="56"/>
    </row>
    <row r="839" spans="1:56">
      <c r="A839" s="91">
        <v>838</v>
      </c>
      <c r="B839" s="120">
        <v>0.20971455700897113</v>
      </c>
      <c r="C839" s="120">
        <v>0.44196072479795312</v>
      </c>
      <c r="D839" s="120">
        <v>0.49671916831245877</v>
      </c>
      <c r="E839" s="120">
        <v>0.11590671782905515</v>
      </c>
      <c r="F839" s="120">
        <v>0.72918296985185749</v>
      </c>
      <c r="G839" s="120">
        <v>0.21595177928749898</v>
      </c>
      <c r="H839" s="120">
        <v>0.44874200963905686</v>
      </c>
      <c r="I839" s="120">
        <v>7.6163119309969218E-2</v>
      </c>
      <c r="J839" s="120">
        <v>0.77018391596215596</v>
      </c>
      <c r="K839" s="100">
        <v>6.7782286489794341E-2</v>
      </c>
      <c r="L839" s="101"/>
      <c r="M839" s="102">
        <v>838</v>
      </c>
      <c r="N839" s="123">
        <v>-0.80741207221028433</v>
      </c>
      <c r="O839" s="123">
        <v>-0.14599992251497612</v>
      </c>
      <c r="P839" s="123">
        <v>-8.2239181724991801E-3</v>
      </c>
      <c r="Q839" s="123">
        <v>-1.1957005525737443</v>
      </c>
      <c r="R839" s="123">
        <v>0.61034384218597892</v>
      </c>
      <c r="S839" s="123">
        <v>-0.78593843050782075</v>
      </c>
      <c r="T839" s="123">
        <v>-0.12884029645998532</v>
      </c>
      <c r="U839" s="120">
        <v>-1.4313628888382772</v>
      </c>
      <c r="V839" s="120">
        <v>0.73945267266160009</v>
      </c>
      <c r="W839" s="94">
        <v>-1.4925135300253336</v>
      </c>
      <c r="X839" s="56"/>
      <c r="Y839" s="95">
        <v>838</v>
      </c>
      <c r="Z839" s="120">
        <f>(幕後結果!$AB$2+幕後結果!$AB$4*幕後結果_最佳化!$N1840)*12/3</f>
        <v>-1.0507331036408496</v>
      </c>
      <c r="AA839" s="120">
        <f>(幕後結果!$AC$2+幕後結果!$AC$4*幕後結果_最佳化!$O1840)*12/3</f>
        <v>0.73848553874786071</v>
      </c>
      <c r="AB839" s="120">
        <f>(幕後結果!$AD$2+幕後結果!$AD$4*幕後結果_最佳化!$P1840)*12/3</f>
        <v>-1.7475730158536986</v>
      </c>
      <c r="AC839" s="120">
        <f>(幕後結果!$AE$2+幕後結果!$AE$4*幕後結果_最佳化!$Q1840)*12/3</f>
        <v>-0.82137445348867522</v>
      </c>
      <c r="AD839" s="120">
        <f>(幕後結果!$AF$2+幕後結果!$AF$4*幕後結果_最佳化!$R1840)*12/3</f>
        <v>-0.44670019874307099</v>
      </c>
      <c r="AE839" s="120">
        <f>(幕後結果!$AG$2+幕後結果!$AG$4*幕後結果_最佳化!$S1840)*12/3</f>
        <v>-1.7784773614303067</v>
      </c>
      <c r="AF839" s="120">
        <f>(幕後結果!$AH$2+幕後結果!$AH$4*幕後結果_最佳化!$T1840)*12/3</f>
        <v>-0.38036455106784089</v>
      </c>
      <c r="AG839" s="120">
        <f>(幕後結果!$AI$2+幕後結果!$AI$4*幕後結果_最佳化!$U1840)*12/3</f>
        <v>-0.95601943700838221</v>
      </c>
      <c r="AH839" s="120">
        <f>(幕後結果!$AJ$2+幕後結果!$AJ$4*幕後結果_最佳化!$V1840)*12/3</f>
        <v>-1.2699844837909051</v>
      </c>
      <c r="AI839" s="96">
        <f>(幕後結果!$AK$2+幕後結果!$AK$4*幕後結果_最佳化!$W1840)*12/3</f>
        <v>-0.40697404016026129</v>
      </c>
      <c r="AJ839" s="56"/>
      <c r="AK839" s="56"/>
      <c r="AL839" s="56"/>
      <c r="AM839" s="104">
        <v>838</v>
      </c>
      <c r="AN839" s="124">
        <f t="shared" si="170"/>
        <v>0.11669516957134143</v>
      </c>
      <c r="AO839" s="124">
        <f t="shared" si="171"/>
        <v>0.10169154665258211</v>
      </c>
      <c r="AP839" s="124">
        <f t="shared" si="172"/>
        <v>5.3264876967840429E-2</v>
      </c>
      <c r="AQ839" s="124">
        <f t="shared" si="173"/>
        <v>6.0324537039328129E-2</v>
      </c>
      <c r="AR839" s="124">
        <f t="shared" si="174"/>
        <v>0.15453780475913145</v>
      </c>
      <c r="AS839" s="124">
        <f t="shared" si="175"/>
        <v>0.12482207530686341</v>
      </c>
      <c r="AT839" s="124">
        <f t="shared" si="176"/>
        <v>0.12310618325321528</v>
      </c>
      <c r="AU839" s="124">
        <f t="shared" si="177"/>
        <v>0.15144668666668526</v>
      </c>
      <c r="AV839" s="124">
        <f t="shared" si="178"/>
        <v>4.7569581391254924E-2</v>
      </c>
      <c r="AW839" s="124">
        <f t="shared" si="179"/>
        <v>6.6541538391757582E-2</v>
      </c>
      <c r="AX839" s="124">
        <f t="shared" si="180"/>
        <v>1</v>
      </c>
      <c r="AY839" s="124">
        <f>SUMPRODUCT(AN839:AW839,幕後結果_最佳化!$Z$1005:$AI$1005)</f>
        <v>-0.1030653157583338</v>
      </c>
      <c r="AZ839" s="124">
        <f>(SUMPRODUCT(AN839:AW839,MMULT(AN839:AW839,幕後結果!$AB$9:$AK$18)))*252</f>
        <v>5.5336999161614921E-2</v>
      </c>
      <c r="BA839" s="124">
        <f t="shared" si="181"/>
        <v>0.23523817539169725</v>
      </c>
      <c r="BB839" s="119">
        <f t="shared" si="182"/>
        <v>-0.62050011872131561</v>
      </c>
      <c r="BC839" s="56"/>
      <c r="BD839" s="56"/>
    </row>
    <row r="840" spans="1:56">
      <c r="A840" s="91">
        <v>839</v>
      </c>
      <c r="B840" s="120">
        <v>0.60386998215840815</v>
      </c>
      <c r="C840" s="120">
        <v>0.92436973172976988</v>
      </c>
      <c r="D840" s="120">
        <v>0.57675469647373045</v>
      </c>
      <c r="E840" s="120">
        <v>0.88859943921017437</v>
      </c>
      <c r="F840" s="120">
        <v>0.61998570855864443</v>
      </c>
      <c r="G840" s="120">
        <v>9.2831073169947098E-2</v>
      </c>
      <c r="H840" s="120">
        <v>0.6011806244251936</v>
      </c>
      <c r="I840" s="120">
        <v>0.40570244216379159</v>
      </c>
      <c r="J840" s="120">
        <v>0.79258332075564542</v>
      </c>
      <c r="K840" s="100">
        <v>0.24058156544457399</v>
      </c>
      <c r="L840" s="101"/>
      <c r="M840" s="102">
        <v>839</v>
      </c>
      <c r="N840" s="123">
        <v>0.26337697486724065</v>
      </c>
      <c r="O840" s="123">
        <v>1.4350932157657179</v>
      </c>
      <c r="P840" s="123">
        <v>0.19359807314927682</v>
      </c>
      <c r="Q840" s="123">
        <v>1.2191134870520268</v>
      </c>
      <c r="R840" s="123">
        <v>0.30544325388473953</v>
      </c>
      <c r="S840" s="123">
        <v>-1.3235210934446011</v>
      </c>
      <c r="T840" s="123">
        <v>0.25640419217129862</v>
      </c>
      <c r="U840" s="120">
        <v>-0.23861403083992391</v>
      </c>
      <c r="V840" s="120">
        <v>0.81541752107115051</v>
      </c>
      <c r="W840" s="94">
        <v>-0.70443304845868282</v>
      </c>
      <c r="X840" s="56"/>
      <c r="Y840" s="95">
        <v>839</v>
      </c>
      <c r="Z840" s="120">
        <f>(幕後結果!$AB$2+幕後結果!$AB$4*幕後結果_最佳化!$N1841)*12/3</f>
        <v>0.27870546274016367</v>
      </c>
      <c r="AA840" s="120">
        <f>(幕後結果!$AC$2+幕後結果!$AC$4*幕後結果_最佳化!$O1841)*12/3</f>
        <v>3.0770117387544835</v>
      </c>
      <c r="AB840" s="120">
        <f>(幕後結果!$AD$2+幕後結果!$AD$4*幕後結果_最佳化!$P1841)*12/3</f>
        <v>0.27911051901898687</v>
      </c>
      <c r="AC840" s="120">
        <f>(幕後結果!$AE$2+幕後結果!$AE$4*幕後結果_最佳化!$Q1841)*12/3</f>
        <v>1.5879294742011254</v>
      </c>
      <c r="AD840" s="120">
        <f>(幕後結果!$AF$2+幕後結果!$AF$4*幕後結果_最佳化!$R1841)*12/3</f>
        <v>0.12581379994543024</v>
      </c>
      <c r="AE840" s="120">
        <f>(幕後結果!$AG$2+幕後結果!$AG$4*幕後結果_最佳化!$S1841)*12/3</f>
        <v>-1.8812276972513022</v>
      </c>
      <c r="AF840" s="120">
        <f>(幕後結果!$AH$2+幕後結果!$AH$4*幕後結果_最佳化!$T1841)*12/3</f>
        <v>1.136453401257993</v>
      </c>
      <c r="AG840" s="120">
        <f>(幕後結果!$AI$2+幕後結果!$AI$4*幕後結果_最佳化!$U1841)*12/3</f>
        <v>-0.25391879962947617</v>
      </c>
      <c r="AH840" s="120">
        <f>(幕後結果!$AJ$2+幕後結果!$AJ$4*幕後結果_最佳化!$V1841)*12/3</f>
        <v>-0.86405798621929575</v>
      </c>
      <c r="AI840" s="96">
        <f>(幕後結果!$AK$2+幕後結果!$AK$4*幕後結果_最佳化!$W1841)*12/3</f>
        <v>0.68244617995296419</v>
      </c>
      <c r="AJ840" s="56"/>
      <c r="AK840" s="56"/>
      <c r="AL840" s="56"/>
      <c r="AM840" s="104">
        <v>839</v>
      </c>
      <c r="AN840" s="124">
        <f t="shared" si="170"/>
        <v>6.2204826600486755E-2</v>
      </c>
      <c r="AO840" s="124">
        <f t="shared" si="171"/>
        <v>9.5617426391111773E-2</v>
      </c>
      <c r="AP840" s="124">
        <f t="shared" si="172"/>
        <v>8.2214784324676826E-2</v>
      </c>
      <c r="AQ840" s="124">
        <f t="shared" si="173"/>
        <v>0.13236801447276431</v>
      </c>
      <c r="AR840" s="124">
        <f t="shared" si="174"/>
        <v>8.2132732932544708E-2</v>
      </c>
      <c r="AS840" s="124">
        <f t="shared" si="175"/>
        <v>7.8176362420194628E-3</v>
      </c>
      <c r="AT840" s="124">
        <f t="shared" si="176"/>
        <v>0.17235185509244247</v>
      </c>
      <c r="AU840" s="124">
        <f t="shared" si="177"/>
        <v>6.2306919838232985E-2</v>
      </c>
      <c r="AV840" s="124">
        <f t="shared" si="178"/>
        <v>0.11503848090377233</v>
      </c>
      <c r="AW840" s="124">
        <f t="shared" si="179"/>
        <v>0.18794732320194835</v>
      </c>
      <c r="AX840" s="124">
        <f t="shared" si="180"/>
        <v>1</v>
      </c>
      <c r="AY840" s="124">
        <f>SUMPRODUCT(AN840:AW840,幕後結果_最佳化!$Z$1005:$AI$1005)</f>
        <v>5.4238668174221363E-2</v>
      </c>
      <c r="AZ840" s="124">
        <f>(SUMPRODUCT(AN840:AW840,MMULT(AN840:AW840,幕後結果!$AB$9:$AK$18)))*252</f>
        <v>5.9633768993499155E-2</v>
      </c>
      <c r="BA840" s="124">
        <f t="shared" si="181"/>
        <v>0.24420026411431081</v>
      </c>
      <c r="BB840" s="119">
        <f t="shared" si="182"/>
        <v>4.6431842387007823E-2</v>
      </c>
      <c r="BC840" s="56"/>
      <c r="BD840" s="56"/>
    </row>
    <row r="841" spans="1:56">
      <c r="A841" s="91">
        <v>840</v>
      </c>
      <c r="B841" s="120">
        <v>0.30774977119724189</v>
      </c>
      <c r="C841" s="120">
        <v>0.93762396046778074</v>
      </c>
      <c r="D841" s="120">
        <v>0.91695373208391961</v>
      </c>
      <c r="E841" s="120">
        <v>0.41460984702026327</v>
      </c>
      <c r="F841" s="120">
        <v>0.33793399482847231</v>
      </c>
      <c r="G841" s="120">
        <v>0.61508212835401421</v>
      </c>
      <c r="H841" s="120">
        <v>0.24461674816357304</v>
      </c>
      <c r="I841" s="120">
        <v>0.92200098236254857</v>
      </c>
      <c r="J841" s="120">
        <v>0.22096329593045727</v>
      </c>
      <c r="K841" s="100">
        <v>0.74386389213408299</v>
      </c>
      <c r="L841" s="101"/>
      <c r="M841" s="102">
        <v>840</v>
      </c>
      <c r="N841" s="123">
        <v>-0.50223881514544433</v>
      </c>
      <c r="O841" s="123">
        <v>1.5351292648587844</v>
      </c>
      <c r="P841" s="123">
        <v>1.3848689730811223</v>
      </c>
      <c r="Q841" s="123">
        <v>-0.21570244655138743</v>
      </c>
      <c r="R841" s="123">
        <v>-0.41810822769727451</v>
      </c>
      <c r="S841" s="123">
        <v>0.29258975797875525</v>
      </c>
      <c r="T841" s="123">
        <v>-0.69152846899559961</v>
      </c>
      <c r="U841" s="120">
        <v>1.4186604419798126</v>
      </c>
      <c r="V841" s="120">
        <v>-0.768943938639432</v>
      </c>
      <c r="W841" s="94">
        <v>0.65530373625671179</v>
      </c>
      <c r="X841" s="56"/>
      <c r="Y841" s="95">
        <v>840</v>
      </c>
      <c r="Z841" s="120">
        <f>(幕後結果!$AB$2+幕後結果!$AB$4*幕後結果_最佳化!$N1842)*12/3</f>
        <v>-0.67184512521279627</v>
      </c>
      <c r="AA841" s="120">
        <f>(幕後結果!$AC$2+幕後結果!$AC$4*幕後結果_最佳化!$O1842)*12/3</f>
        <v>2.6757701821578519</v>
      </c>
      <c r="AB841" s="120">
        <f>(幕後結果!$AD$2+幕後結果!$AD$4*幕後結果_最佳化!$P1842)*12/3</f>
        <v>0.73602646881977363</v>
      </c>
      <c r="AC841" s="120">
        <f>(幕後結果!$AE$2+幕後結果!$AE$4*幕後結果_最佳化!$Q1842)*12/3</f>
        <v>7.0505770553973002E-2</v>
      </c>
      <c r="AD841" s="120">
        <f>(幕後結果!$AF$2+幕後結果!$AF$4*幕後結果_最佳化!$R1842)*12/3</f>
        <v>-0.66227577994879905</v>
      </c>
      <c r="AE841" s="120">
        <f>(幕後結果!$AG$2+幕後結果!$AG$4*幕後結果_最佳化!$S1842)*12/3</f>
        <v>-0.36974318752066831</v>
      </c>
      <c r="AF841" s="120">
        <f>(幕後結果!$AH$2+幕後結果!$AH$4*幕後結果_最佳化!$T1842)*12/3</f>
        <v>8.6744557444632941E-2</v>
      </c>
      <c r="AG841" s="120">
        <f>(幕後結果!$AI$2+幕後結果!$AI$4*幕後結果_最佳化!$U1842)*12/3</f>
        <v>0.30755786767688975</v>
      </c>
      <c r="AH841" s="120">
        <f>(幕後結果!$AJ$2+幕後結果!$AJ$4*幕後結果_最佳化!$V1842)*12/3</f>
        <v>-2.6344861479826935</v>
      </c>
      <c r="AI841" s="96">
        <f>(幕後結果!$AK$2+幕後結果!$AK$4*幕後結果_最佳化!$W1842)*12/3</f>
        <v>1.437740858090834</v>
      </c>
      <c r="AJ841" s="56"/>
      <c r="AK841" s="56"/>
      <c r="AL841" s="56"/>
      <c r="AM841" s="104">
        <v>840</v>
      </c>
      <c r="AN841" s="124">
        <f t="shared" si="170"/>
        <v>3.9157743483633253E-2</v>
      </c>
      <c r="AO841" s="124">
        <f t="shared" si="171"/>
        <v>0.21380717291801249</v>
      </c>
      <c r="AP841" s="124">
        <f t="shared" si="172"/>
        <v>7.3155862279503756E-2</v>
      </c>
      <c r="AQ841" s="124">
        <f t="shared" si="173"/>
        <v>0.19555309017182498</v>
      </c>
      <c r="AR841" s="124">
        <f t="shared" si="174"/>
        <v>6.8070874142357449E-2</v>
      </c>
      <c r="AS841" s="124">
        <f t="shared" si="175"/>
        <v>0.22398109501139318</v>
      </c>
      <c r="AT841" s="124">
        <f t="shared" si="176"/>
        <v>0.1007570199713084</v>
      </c>
      <c r="AU841" s="124">
        <f t="shared" si="177"/>
        <v>4.6886893214145159E-2</v>
      </c>
      <c r="AV841" s="124">
        <f t="shared" si="178"/>
        <v>2.0012735085579179E-2</v>
      </c>
      <c r="AW841" s="124">
        <f t="shared" si="179"/>
        <v>1.8617513722242102E-2</v>
      </c>
      <c r="AX841" s="124">
        <f t="shared" si="180"/>
        <v>1</v>
      </c>
      <c r="AY841" s="124">
        <f>SUMPRODUCT(AN841:AW841,幕後結果_最佳化!$Z$1005:$AI$1005)</f>
        <v>8.714344106836297E-2</v>
      </c>
      <c r="AZ841" s="124">
        <f>(SUMPRODUCT(AN841:AW841,MMULT(AN841:AW841,幕後結果!$AB$9:$AK$18)))*252</f>
        <v>7.8482486777773544E-2</v>
      </c>
      <c r="BA841" s="124">
        <f t="shared" si="181"/>
        <v>0.28014725909380861</v>
      </c>
      <c r="BB841" s="119">
        <f t="shared" si="182"/>
        <v>0.1579292305463815</v>
      </c>
      <c r="BC841" s="56"/>
      <c r="BD841" s="56"/>
    </row>
    <row r="842" spans="1:56">
      <c r="A842" s="91">
        <v>841</v>
      </c>
      <c r="B842" s="120">
        <v>0.11533351816680582</v>
      </c>
      <c r="C842" s="120">
        <v>0.54231656665891581</v>
      </c>
      <c r="D842" s="120">
        <v>0.80060156386856796</v>
      </c>
      <c r="E842" s="120">
        <v>0.80636322937011817</v>
      </c>
      <c r="F842" s="120">
        <v>0.78281463091843118</v>
      </c>
      <c r="G842" s="120">
        <v>0.8189441190365514</v>
      </c>
      <c r="H842" s="120">
        <v>0.81378732991354719</v>
      </c>
      <c r="I842" s="120">
        <v>0.38319735959530377</v>
      </c>
      <c r="J842" s="120">
        <v>0.61006552554040483</v>
      </c>
      <c r="K842" s="100">
        <v>0.83993216856367758</v>
      </c>
      <c r="L842" s="101"/>
      <c r="M842" s="102">
        <v>841</v>
      </c>
      <c r="N842" s="123">
        <v>-1.1986423682200849</v>
      </c>
      <c r="O842" s="123">
        <v>0.10627159647168508</v>
      </c>
      <c r="P842" s="123">
        <v>0.84377191509778349</v>
      </c>
      <c r="Q842" s="123">
        <v>0.86457237331627146</v>
      </c>
      <c r="R842" s="123">
        <v>0.78173430211887673</v>
      </c>
      <c r="S842" s="123">
        <v>0.91134853340004529</v>
      </c>
      <c r="T842" s="123">
        <v>0.89193953922273561</v>
      </c>
      <c r="U842" s="120">
        <v>-0.29709403379605209</v>
      </c>
      <c r="V842" s="120">
        <v>0.27948982055625854</v>
      </c>
      <c r="W842" s="94">
        <v>0.99417913777823741</v>
      </c>
      <c r="X842" s="56"/>
      <c r="Y842" s="95">
        <v>841</v>
      </c>
      <c r="Z842" s="120">
        <f>(幕後結果!$AB$2+幕後結果!$AB$4*幕後結果_最佳化!$N1843)*12/3</f>
        <v>-1.5364652329259119</v>
      </c>
      <c r="AA842" s="120">
        <f>(幕後結果!$AC$2+幕後結果!$AC$4*幕後結果_最佳化!$O1843)*12/3</f>
        <v>0.74118969624439046</v>
      </c>
      <c r="AB842" s="120">
        <f>(幕後結果!$AD$2+幕後結果!$AD$4*幕後結果_最佳化!$P1843)*12/3</f>
        <v>-1.1764386493763264</v>
      </c>
      <c r="AC842" s="120">
        <f>(幕後結果!$AE$2+幕後結果!$AE$4*幕後結果_最佳化!$Q1843)*12/3</f>
        <v>0.82848971682926598</v>
      </c>
      <c r="AD842" s="120">
        <f>(幕後結果!$AF$2+幕後結果!$AF$4*幕後結果_最佳化!$R1843)*12/3</f>
        <v>4.4656132953694361E-2</v>
      </c>
      <c r="AE842" s="120">
        <f>(幕後結果!$AG$2+幕後結果!$AG$4*幕後結果_最佳化!$S1843)*12/3</f>
        <v>-0.11774214745676326</v>
      </c>
      <c r="AF842" s="120">
        <f>(幕後結果!$AH$2+幕後結果!$AH$4*幕後結果_最佳化!$T1843)*12/3</f>
        <v>1.4652993974223876</v>
      </c>
      <c r="AG842" s="120">
        <f>(幕後結果!$AI$2+幕後結果!$AI$4*幕後結果_最佳化!$U1843)*12/3</f>
        <v>-0.1849230644686469</v>
      </c>
      <c r="AH842" s="120">
        <f>(幕後結果!$AJ$2+幕後結果!$AJ$4*幕後結果_最佳化!$V1843)*12/3</f>
        <v>-0.91468837795234892</v>
      </c>
      <c r="AI842" s="96">
        <f>(幕後結果!$AK$2+幕後結果!$AK$4*幕後結果_最佳化!$W1843)*12/3</f>
        <v>1.3302007590467131</v>
      </c>
      <c r="AJ842" s="56"/>
      <c r="AK842" s="56"/>
      <c r="AL842" s="56"/>
      <c r="AM842" s="104">
        <v>841</v>
      </c>
      <c r="AN842" s="124">
        <f t="shared" si="170"/>
        <v>0.15756087899836241</v>
      </c>
      <c r="AO842" s="124">
        <f t="shared" si="171"/>
        <v>2.4499673648074628E-2</v>
      </c>
      <c r="AP842" s="124">
        <f t="shared" si="172"/>
        <v>6.7778255541432381E-2</v>
      </c>
      <c r="AQ842" s="124">
        <f t="shared" si="173"/>
        <v>2.4373108674626394E-2</v>
      </c>
      <c r="AR842" s="124">
        <f t="shared" si="174"/>
        <v>0.19650770950512086</v>
      </c>
      <c r="AS842" s="124">
        <f t="shared" si="175"/>
        <v>0.16977846374796815</v>
      </c>
      <c r="AT842" s="124">
        <f t="shared" si="176"/>
        <v>8.3826760808098297E-2</v>
      </c>
      <c r="AU842" s="124">
        <f t="shared" si="177"/>
        <v>0.18527499296422825</v>
      </c>
      <c r="AV842" s="124">
        <f t="shared" si="178"/>
        <v>6.1030269985120504E-2</v>
      </c>
      <c r="AW842" s="124">
        <f t="shared" si="179"/>
        <v>2.936988612696818E-2</v>
      </c>
      <c r="AX842" s="124">
        <f t="shared" si="180"/>
        <v>1</v>
      </c>
      <c r="AY842" s="124">
        <f>SUMPRODUCT(AN842:AW842,幕後結果_最佳化!$Z$1005:$AI$1005)</f>
        <v>-0.37345350272308581</v>
      </c>
      <c r="AZ842" s="124">
        <f>(SUMPRODUCT(AN842:AW842,MMULT(AN842:AW842,幕後結果!$AB$9:$AK$18)))*252</f>
        <v>5.7930713409257865E-2</v>
      </c>
      <c r="BA842" s="124">
        <f t="shared" si="181"/>
        <v>0.24068800013556527</v>
      </c>
      <c r="BB842" s="119">
        <f t="shared" si="182"/>
        <v>-1.7298473645905843</v>
      </c>
      <c r="BC842" s="56"/>
      <c r="BD842" s="56"/>
    </row>
    <row r="843" spans="1:56">
      <c r="A843" s="91">
        <v>842</v>
      </c>
      <c r="B843" s="120">
        <v>0.7598336968383792</v>
      </c>
      <c r="C843" s="120">
        <v>0.39320951602037635</v>
      </c>
      <c r="D843" s="120">
        <v>0.57621012018884876</v>
      </c>
      <c r="E843" s="120">
        <v>0.23511178317544235</v>
      </c>
      <c r="F843" s="120">
        <v>0.35219300629237726</v>
      </c>
      <c r="G843" s="120">
        <v>0.10786457066620292</v>
      </c>
      <c r="H843" s="120">
        <v>0.31080621597776159</v>
      </c>
      <c r="I843" s="120">
        <v>0.84084512134566181</v>
      </c>
      <c r="J843" s="120">
        <v>0.51368182371434434</v>
      </c>
      <c r="K843" s="100">
        <v>0.12213576768477452</v>
      </c>
      <c r="L843" s="101"/>
      <c r="M843" s="102">
        <v>842</v>
      </c>
      <c r="N843" s="123">
        <v>0.70576770887708451</v>
      </c>
      <c r="O843" s="123">
        <v>-0.27096359509084766</v>
      </c>
      <c r="P843" s="123">
        <v>0.19220738722404296</v>
      </c>
      <c r="Q843" s="123">
        <v>-0.722115342156884</v>
      </c>
      <c r="R843" s="123">
        <v>-0.37940651599958902</v>
      </c>
      <c r="S843" s="123">
        <v>-1.2379647235878108</v>
      </c>
      <c r="T843" s="123">
        <v>-0.49356640448264338</v>
      </c>
      <c r="U843" s="120">
        <v>0.997937312580642</v>
      </c>
      <c r="V843" s="120">
        <v>3.4301971744929632E-2</v>
      </c>
      <c r="W843" s="94">
        <v>-1.1643763306854686</v>
      </c>
      <c r="X843" s="56"/>
      <c r="Y843" s="95">
        <v>842</v>
      </c>
      <c r="Z843" s="120">
        <f>(幕後結果!$AB$2+幕後結果!$AB$4*幕後結果_最佳化!$N1844)*12/3</f>
        <v>0.8279558541290758</v>
      </c>
      <c r="AA843" s="120">
        <f>(幕後結果!$AC$2+幕後結果!$AC$4*幕後結果_最佳化!$O1844)*12/3</f>
        <v>1.6066397658520877</v>
      </c>
      <c r="AB843" s="120">
        <f>(幕後結果!$AD$2+幕後結果!$AD$4*幕後結果_最佳化!$P1844)*12/3</f>
        <v>5.193277032052146E-2</v>
      </c>
      <c r="AC843" s="120">
        <f>(幕後結果!$AE$2+幕後結果!$AE$4*幕後結果_最佳化!$Q1844)*12/3</f>
        <v>4.1857390767098102E-2</v>
      </c>
      <c r="AD843" s="120">
        <f>(幕後結果!$AF$2+幕後結果!$AF$4*幕後結果_最佳化!$R1844)*12/3</f>
        <v>-0.81983026775823753</v>
      </c>
      <c r="AE843" s="120">
        <f>(幕後結果!$AG$2+幕後結果!$AG$4*幕後結果_最佳化!$S1844)*12/3</f>
        <v>-1.8726096631370581</v>
      </c>
      <c r="AF843" s="120">
        <f>(幕後結果!$AH$2+幕後結果!$AH$4*幕後結果_最佳化!$T1844)*12/3</f>
        <v>-0.3163867902868534</v>
      </c>
      <c r="AG843" s="120">
        <f>(幕後結果!$AI$2+幕後結果!$AI$4*幕後結果_最佳化!$U1844)*12/3</f>
        <v>-0.12329162211625111</v>
      </c>
      <c r="AH843" s="120">
        <f>(幕後結果!$AJ$2+幕後結果!$AJ$4*幕後結果_最佳化!$V1844)*12/3</f>
        <v>-1.6294415622903842</v>
      </c>
      <c r="AI843" s="96">
        <f>(幕後結果!$AK$2+幕後結果!$AK$4*幕後結果_最佳化!$W1844)*12/3</f>
        <v>0.2480185488929485</v>
      </c>
      <c r="AJ843" s="56"/>
      <c r="AK843" s="56"/>
      <c r="AL843" s="56"/>
      <c r="AM843" s="104">
        <v>842</v>
      </c>
      <c r="AN843" s="124">
        <f t="shared" si="170"/>
        <v>3.3752498054330275E-2</v>
      </c>
      <c r="AO843" s="124">
        <f t="shared" si="171"/>
        <v>0.17465851982977695</v>
      </c>
      <c r="AP843" s="124">
        <f t="shared" si="172"/>
        <v>2.5517266172170615E-2</v>
      </c>
      <c r="AQ843" s="124">
        <f t="shared" si="173"/>
        <v>0.15861402228003516</v>
      </c>
      <c r="AR843" s="124">
        <f t="shared" si="174"/>
        <v>0.10541580660694176</v>
      </c>
      <c r="AS843" s="124">
        <f t="shared" si="175"/>
        <v>4.2854545115537067E-2</v>
      </c>
      <c r="AT843" s="124">
        <f t="shared" si="176"/>
        <v>0.10855194410103314</v>
      </c>
      <c r="AU843" s="124">
        <f t="shared" si="177"/>
        <v>0.14990513370921979</v>
      </c>
      <c r="AV843" s="124">
        <f t="shared" si="178"/>
        <v>2.7896265594366278E-2</v>
      </c>
      <c r="AW843" s="124">
        <f t="shared" si="179"/>
        <v>0.17283399853658893</v>
      </c>
      <c r="AX843" s="124">
        <f t="shared" si="180"/>
        <v>1</v>
      </c>
      <c r="AY843" s="124">
        <f>SUMPRODUCT(AN843:AW843,幕後結果_最佳化!$Z$1005:$AI$1005)</f>
        <v>0.26414932103653499</v>
      </c>
      <c r="AZ843" s="124">
        <f>(SUMPRODUCT(AN843:AW843,MMULT(AN843:AW843,幕後結果!$AB$9:$AK$18)))*252</f>
        <v>4.6368704357861848E-2</v>
      </c>
      <c r="BA843" s="124">
        <f t="shared" si="181"/>
        <v>0.2153339368466147</v>
      </c>
      <c r="BB843" s="119">
        <f t="shared" si="182"/>
        <v>1.0274707474193161</v>
      </c>
      <c r="BC843" s="56"/>
      <c r="BD843" s="56"/>
    </row>
    <row r="844" spans="1:56">
      <c r="A844" s="91">
        <v>843</v>
      </c>
      <c r="B844" s="120">
        <v>0.49452796249470565</v>
      </c>
      <c r="C844" s="120">
        <v>0.66597564989266034</v>
      </c>
      <c r="D844" s="120">
        <v>0.69680225648960836</v>
      </c>
      <c r="E844" s="120">
        <v>5.4936754122511644E-2</v>
      </c>
      <c r="F844" s="120">
        <v>0.73630793254338855</v>
      </c>
      <c r="G844" s="120">
        <v>0.60356434204208154</v>
      </c>
      <c r="H844" s="120">
        <v>0.71027814109786869</v>
      </c>
      <c r="I844" s="120">
        <v>0.37869731087220826</v>
      </c>
      <c r="J844" s="120">
        <v>0.36889352097717776</v>
      </c>
      <c r="K844" s="100">
        <v>0.54252458732357423</v>
      </c>
      <c r="L844" s="101"/>
      <c r="M844" s="102">
        <v>843</v>
      </c>
      <c r="N844" s="123">
        <v>-1.3716794055277018E-2</v>
      </c>
      <c r="O844" s="123">
        <v>0.4288275882355988</v>
      </c>
      <c r="P844" s="123">
        <v>0.51522544963123829</v>
      </c>
      <c r="Q844" s="123">
        <v>-1.598761942656584</v>
      </c>
      <c r="R844" s="123">
        <v>0.6320041967294413</v>
      </c>
      <c r="S844" s="123">
        <v>0.26258389317635439</v>
      </c>
      <c r="T844" s="123">
        <v>0.5541974580222927</v>
      </c>
      <c r="U844" s="120">
        <v>-0.30890391089625269</v>
      </c>
      <c r="V844" s="120">
        <v>-0.33478531089296237</v>
      </c>
      <c r="W844" s="94">
        <v>0.10679599434341772</v>
      </c>
      <c r="X844" s="56"/>
      <c r="Y844" s="95">
        <v>843</v>
      </c>
      <c r="Z844" s="120">
        <f>(幕後結果!$AB$2+幕後結果!$AB$4*幕後結果_最佳化!$N1845)*12/3</f>
        <v>-6.5320416040414761E-2</v>
      </c>
      <c r="AA844" s="120">
        <f>(幕後結果!$AC$2+幕後結果!$AC$4*幕後結果_最佳化!$O1845)*12/3</f>
        <v>1.8551910364358177</v>
      </c>
      <c r="AB844" s="120">
        <f>(幕後結果!$AD$2+幕後結果!$AD$4*幕後結果_最佳化!$P1845)*12/3</f>
        <v>-0.10125748700258519</v>
      </c>
      <c r="AC844" s="120">
        <f>(幕後結果!$AE$2+幕後結果!$AE$4*幕後結果_最佳化!$Q1845)*12/3</f>
        <v>-0.95339074034221161</v>
      </c>
      <c r="AD844" s="120">
        <f>(幕後結果!$AF$2+幕後結果!$AF$4*幕後結果_最佳化!$R1845)*12/3</f>
        <v>-0.36799821337176852</v>
      </c>
      <c r="AE844" s="120">
        <f>(幕後結果!$AG$2+幕後結果!$AG$4*幕後結果_最佳化!$S1845)*12/3</f>
        <v>-0.18786354520922177</v>
      </c>
      <c r="AF844" s="120">
        <f>(幕後結果!$AH$2+幕後結果!$AH$4*幕後結果_最佳化!$T1845)*12/3</f>
        <v>0.69671244126613541</v>
      </c>
      <c r="AG844" s="120">
        <f>(幕後結果!$AI$2+幕後結果!$AI$4*幕後結果_最佳化!$U1845)*12/3</f>
        <v>-0.49020759678034925</v>
      </c>
      <c r="AH844" s="120">
        <f>(幕後結果!$AJ$2+幕後結果!$AJ$4*幕後結果_最佳化!$V1845)*12/3</f>
        <v>-1.8457223144305965</v>
      </c>
      <c r="AI844" s="96">
        <f>(幕後結果!$AK$2+幕後結果!$AK$4*幕後結果_最佳化!$W1845)*12/3</f>
        <v>0.79070817730782894</v>
      </c>
      <c r="AJ844" s="56"/>
      <c r="AK844" s="56"/>
      <c r="AL844" s="56"/>
      <c r="AM844" s="104">
        <v>843</v>
      </c>
      <c r="AN844" s="124">
        <f t="shared" si="170"/>
        <v>2.7547608730417471E-2</v>
      </c>
      <c r="AO844" s="124">
        <f t="shared" si="171"/>
        <v>0.12648053432600576</v>
      </c>
      <c r="AP844" s="124">
        <f t="shared" si="172"/>
        <v>0.10947349794751615</v>
      </c>
      <c r="AQ844" s="124">
        <f t="shared" si="173"/>
        <v>4.3667955609352528E-2</v>
      </c>
      <c r="AR844" s="124">
        <f t="shared" si="174"/>
        <v>0.12911376625944224</v>
      </c>
      <c r="AS844" s="124">
        <f t="shared" si="175"/>
        <v>0.1122544037942748</v>
      </c>
      <c r="AT844" s="124">
        <f t="shared" si="176"/>
        <v>7.3111256147537523E-2</v>
      </c>
      <c r="AU844" s="124">
        <f t="shared" si="177"/>
        <v>0.18470254983779036</v>
      </c>
      <c r="AV844" s="124">
        <f t="shared" si="178"/>
        <v>0.17639446357411079</v>
      </c>
      <c r="AW844" s="124">
        <f t="shared" si="179"/>
        <v>1.7253963773552494E-2</v>
      </c>
      <c r="AX844" s="124">
        <f t="shared" si="180"/>
        <v>1.0000000000000002</v>
      </c>
      <c r="AY844" s="124">
        <f>SUMPRODUCT(AN844:AW844,幕後結果_最佳化!$Z$1005:$AI$1005)</f>
        <v>-0.36720569314189128</v>
      </c>
      <c r="AZ844" s="124">
        <f>(SUMPRODUCT(AN844:AW844,MMULT(AN844:AW844,幕後結果!$AB$9:$AK$18)))*252</f>
        <v>6.8101042344945809E-2</v>
      </c>
      <c r="BA844" s="124">
        <f t="shared" si="181"/>
        <v>0.26096176414361127</v>
      </c>
      <c r="BB844" s="119">
        <f t="shared" si="182"/>
        <v>-1.5715164038981733</v>
      </c>
      <c r="BC844" s="56"/>
      <c r="BD844" s="56"/>
    </row>
    <row r="845" spans="1:56">
      <c r="A845" s="91">
        <v>844</v>
      </c>
      <c r="B845" s="120">
        <v>0.98140609919637356</v>
      </c>
      <c r="C845" s="120">
        <v>0.38549361358485834</v>
      </c>
      <c r="D845" s="120">
        <v>0.74350181082615086</v>
      </c>
      <c r="E845" s="120">
        <v>0.11463464478852758</v>
      </c>
      <c r="F845" s="120">
        <v>0.31805233033521629</v>
      </c>
      <c r="G845" s="120">
        <v>0.80222510243621614</v>
      </c>
      <c r="H845" s="120">
        <v>0.51108297082115728</v>
      </c>
      <c r="I845" s="120">
        <v>1.1696150142673112E-2</v>
      </c>
      <c r="J845" s="120">
        <v>0.99331041782129792</v>
      </c>
      <c r="K845" s="100">
        <v>0.75043854737500348</v>
      </c>
      <c r="L845" s="101"/>
      <c r="M845" s="102">
        <v>844</v>
      </c>
      <c r="N845" s="123">
        <v>2.0836962933744183</v>
      </c>
      <c r="O845" s="123">
        <v>-0.29108380300442582</v>
      </c>
      <c r="P845" s="123">
        <v>0.65417917241470103</v>
      </c>
      <c r="Q845" s="123">
        <v>-1.2022432691601141</v>
      </c>
      <c r="R845" s="123">
        <v>-0.47315211131233892</v>
      </c>
      <c r="S845" s="123">
        <v>0.8495958947605583</v>
      </c>
      <c r="T845" s="123">
        <v>2.778446243797289E-2</v>
      </c>
      <c r="U845" s="120">
        <v>-2.2669660411358445</v>
      </c>
      <c r="V845" s="120">
        <v>2.4735137820356199</v>
      </c>
      <c r="W845" s="94">
        <v>0.67587044274942376</v>
      </c>
      <c r="X845" s="56"/>
      <c r="Y845" s="95">
        <v>844</v>
      </c>
      <c r="Z845" s="120">
        <f>(幕後結果!$AB$2+幕後結果!$AB$4*幕後結果_最佳化!$N1846)*12/3</f>
        <v>2.5387236350932447</v>
      </c>
      <c r="AA845" s="120">
        <f>(幕後結果!$AC$2+幕後結果!$AC$4*幕後結果_最佳化!$O1846)*12/3</f>
        <v>2.4939374452992231</v>
      </c>
      <c r="AB845" s="120">
        <f>(幕後結果!$AD$2+幕後結果!$AD$4*幕後結果_最佳化!$P1846)*12/3</f>
        <v>2.0216567607488898</v>
      </c>
      <c r="AC845" s="120">
        <f>(幕後結果!$AE$2+幕後結果!$AE$4*幕後結果_最佳化!$Q1846)*12/3</f>
        <v>2.4723700645337576E-2</v>
      </c>
      <c r="AD845" s="120">
        <f>(幕後結果!$AF$2+幕後結果!$AF$4*幕後結果_最佳化!$R1846)*12/3</f>
        <v>-0.83600367703468503</v>
      </c>
      <c r="AE845" s="120">
        <f>(幕後結果!$AG$2+幕後結果!$AG$4*幕後結果_最佳化!$S1846)*12/3</f>
        <v>0.90500210022027616</v>
      </c>
      <c r="AF845" s="120">
        <f>(幕後結果!$AH$2+幕後結果!$AH$4*幕後結果_最佳化!$T1846)*12/3</f>
        <v>0.85706702225711295</v>
      </c>
      <c r="AG845" s="120">
        <f>(幕後結果!$AI$2+幕後結果!$AI$4*幕後結果_最佳化!$U1846)*12/3</f>
        <v>-1.3356047438147567</v>
      </c>
      <c r="AH845" s="120">
        <f>(幕後結果!$AJ$2+幕後結果!$AJ$4*幕後結果_最佳化!$V1846)*12/3</f>
        <v>2.5053064743501676</v>
      </c>
      <c r="AI845" s="96">
        <f>(幕後結果!$AK$2+幕後結果!$AK$4*幕後結果_最佳化!$W1846)*12/3</f>
        <v>0.35670120995982385</v>
      </c>
      <c r="AJ845" s="56"/>
      <c r="AK845" s="56"/>
      <c r="AL845" s="56"/>
      <c r="AM845" s="104">
        <v>844</v>
      </c>
      <c r="AN845" s="124">
        <f t="shared" si="170"/>
        <v>9.6377884436560854E-2</v>
      </c>
      <c r="AO845" s="124">
        <f t="shared" si="171"/>
        <v>0.12220466334065685</v>
      </c>
      <c r="AP845" s="124">
        <f t="shared" si="172"/>
        <v>0.1125741136776625</v>
      </c>
      <c r="AQ845" s="124">
        <f t="shared" si="173"/>
        <v>0.10549878263629378</v>
      </c>
      <c r="AR845" s="124">
        <f t="shared" si="174"/>
        <v>0.13873686007944094</v>
      </c>
      <c r="AS845" s="124">
        <f t="shared" si="175"/>
        <v>0.1154709632831251</v>
      </c>
      <c r="AT845" s="124">
        <f t="shared" si="176"/>
        <v>0.10983470038436519</v>
      </c>
      <c r="AU845" s="124">
        <f t="shared" si="177"/>
        <v>6.3575974274680092E-2</v>
      </c>
      <c r="AV845" s="124">
        <f t="shared" si="178"/>
        <v>8.0771660484732485E-2</v>
      </c>
      <c r="AW845" s="124">
        <f t="shared" si="179"/>
        <v>5.4954397402482161E-2</v>
      </c>
      <c r="AX845" s="124">
        <f t="shared" si="180"/>
        <v>1</v>
      </c>
      <c r="AY845" s="124">
        <f>SUMPRODUCT(AN845:AW845,幕後結果_最佳化!$Z$1005:$AI$1005)</f>
        <v>-0.13025812391258276</v>
      </c>
      <c r="AZ845" s="124">
        <f>(SUMPRODUCT(AN845:AW845,MMULT(AN845:AW845,幕後結果!$AB$9:$AK$18)))*252</f>
        <v>7.1656049995825699E-2</v>
      </c>
      <c r="BA845" s="124">
        <f t="shared" si="181"/>
        <v>0.26768647705072007</v>
      </c>
      <c r="BB845" s="119">
        <f t="shared" si="182"/>
        <v>-0.64686915013556512</v>
      </c>
      <c r="BC845" s="56"/>
      <c r="BD845" s="56"/>
    </row>
    <row r="846" spans="1:56">
      <c r="A846" s="91">
        <v>845</v>
      </c>
      <c r="B846" s="120">
        <v>0.43885948374612038</v>
      </c>
      <c r="C846" s="120">
        <v>3.8569449768934616E-2</v>
      </c>
      <c r="D846" s="120">
        <v>0.21430563094522093</v>
      </c>
      <c r="E846" s="120">
        <v>0.95421432236465775</v>
      </c>
      <c r="F846" s="120">
        <v>0.82360641701065673</v>
      </c>
      <c r="G846" s="120">
        <v>0.33476210211996094</v>
      </c>
      <c r="H846" s="120">
        <v>0.82176371921960523</v>
      </c>
      <c r="I846" s="120">
        <v>0.62369871943121669</v>
      </c>
      <c r="J846" s="120">
        <v>0.29129569819131973</v>
      </c>
      <c r="K846" s="100">
        <v>0.16890335263216394</v>
      </c>
      <c r="L846" s="101"/>
      <c r="M846" s="102">
        <v>845</v>
      </c>
      <c r="N846" s="123">
        <v>-0.15386146653797392</v>
      </c>
      <c r="O846" s="123">
        <v>-1.7675336450279833</v>
      </c>
      <c r="P846" s="123">
        <v>-0.79157031429161695</v>
      </c>
      <c r="Q846" s="123">
        <v>1.6871664256397509</v>
      </c>
      <c r="R846" s="123">
        <v>0.92919668330916172</v>
      </c>
      <c r="S846" s="123">
        <v>-0.42680110135591109</v>
      </c>
      <c r="T846" s="123">
        <v>0.92210739207158965</v>
      </c>
      <c r="U846" s="120">
        <v>0.31520954197701173</v>
      </c>
      <c r="V846" s="120">
        <v>-0.5496034436172732</v>
      </c>
      <c r="W846" s="94">
        <v>-0.95850790899078264</v>
      </c>
      <c r="X846" s="56"/>
      <c r="Y846" s="95">
        <v>845</v>
      </c>
      <c r="Z846" s="120">
        <f>(幕後結果!$AB$2+幕後結果!$AB$4*幕後結果_最佳化!$N1847)*12/3</f>
        <v>-0.23931708978286118</v>
      </c>
      <c r="AA846" s="120">
        <f>(幕後結果!$AC$2+幕後結果!$AC$4*幕後結果_最佳化!$O1847)*12/3</f>
        <v>-0.50543831330567413</v>
      </c>
      <c r="AB846" s="120">
        <f>(幕後結果!$AD$2+幕後結果!$AD$4*幕後結果_最佳化!$P1847)*12/3</f>
        <v>-2.5286651998776666</v>
      </c>
      <c r="AC846" s="120">
        <f>(幕後結果!$AE$2+幕後結果!$AE$4*幕後結果_最佳化!$Q1847)*12/3</f>
        <v>1.9225158095658044</v>
      </c>
      <c r="AD846" s="120">
        <f>(幕後結果!$AF$2+幕後結果!$AF$4*幕後結果_最佳化!$R1847)*12/3</f>
        <v>0.18888729940698953</v>
      </c>
      <c r="AE846" s="120">
        <f>(幕後結果!$AG$2+幕後結果!$AG$4*幕後結果_最佳化!$S1847)*12/3</f>
        <v>-1.6355825224556326</v>
      </c>
      <c r="AF846" s="120">
        <f>(幕後結果!$AH$2+幕後結果!$AH$4*幕後結果_最佳化!$T1847)*12/3</f>
        <v>1.2554502495344835</v>
      </c>
      <c r="AG846" s="120">
        <f>(幕後結果!$AI$2+幕後結果!$AI$4*幕後結果_最佳化!$U1847)*12/3</f>
        <v>-5.7703999512473181E-2</v>
      </c>
      <c r="AH846" s="120">
        <f>(幕後結果!$AJ$2+幕後結果!$AJ$4*幕後結果_最佳化!$V1847)*12/3</f>
        <v>-1.9982245082104562</v>
      </c>
      <c r="AI846" s="96">
        <f>(幕後結果!$AK$2+幕後結果!$AK$4*幕後結果_最佳化!$W1847)*12/3</f>
        <v>0.35244896437667023</v>
      </c>
      <c r="AJ846" s="56"/>
      <c r="AK846" s="56"/>
      <c r="AL846" s="56"/>
      <c r="AM846" s="104">
        <v>845</v>
      </c>
      <c r="AN846" s="124">
        <f t="shared" si="170"/>
        <v>0.10353742793671053</v>
      </c>
      <c r="AO846" s="124">
        <f t="shared" si="171"/>
        <v>7.9524941477250297E-2</v>
      </c>
      <c r="AP846" s="124">
        <f t="shared" si="172"/>
        <v>0.16010996220862561</v>
      </c>
      <c r="AQ846" s="124">
        <f t="shared" si="173"/>
        <v>1.4766641324367499E-2</v>
      </c>
      <c r="AR846" s="124">
        <f t="shared" si="174"/>
        <v>0.11550469422475483</v>
      </c>
      <c r="AS846" s="124">
        <f t="shared" si="175"/>
        <v>6.3288949292844385E-2</v>
      </c>
      <c r="AT846" s="124">
        <f t="shared" si="176"/>
        <v>0.11725273178678576</v>
      </c>
      <c r="AU846" s="124">
        <f t="shared" si="177"/>
        <v>0.11310961979003782</v>
      </c>
      <c r="AV846" s="124">
        <f t="shared" si="178"/>
        <v>7.8444169266804156E-2</v>
      </c>
      <c r="AW846" s="124">
        <f t="shared" si="179"/>
        <v>0.15446086269181927</v>
      </c>
      <c r="AX846" s="124">
        <f t="shared" si="180"/>
        <v>1.0000000000000002</v>
      </c>
      <c r="AY846" s="124">
        <f>SUMPRODUCT(AN846:AW846,幕後結果_最佳化!$Z$1005:$AI$1005)</f>
        <v>-0.15254515771348209</v>
      </c>
      <c r="AZ846" s="124">
        <f>(SUMPRODUCT(AN846:AW846,MMULT(AN846:AW846,幕後結果!$AB$9:$AK$18)))*252</f>
        <v>6.9125768823654163E-2</v>
      </c>
      <c r="BA846" s="124">
        <f t="shared" si="181"/>
        <v>0.26291779860567477</v>
      </c>
      <c r="BB846" s="119">
        <f t="shared" si="182"/>
        <v>-0.74336982414268404</v>
      </c>
      <c r="BC846" s="56"/>
      <c r="BD846" s="56"/>
    </row>
    <row r="847" spans="1:56">
      <c r="A847" s="91">
        <v>846</v>
      </c>
      <c r="B847" s="120">
        <v>0.36818793650605675</v>
      </c>
      <c r="C847" s="120">
        <v>0.52413898812504378</v>
      </c>
      <c r="D847" s="120">
        <v>0.70416395680778132</v>
      </c>
      <c r="E847" s="120">
        <v>0.41202451628132253</v>
      </c>
      <c r="F847" s="120">
        <v>0.90866931362125403</v>
      </c>
      <c r="G847" s="120">
        <v>0.30050564030171101</v>
      </c>
      <c r="H847" s="120">
        <v>0.60193091561026479</v>
      </c>
      <c r="I847" s="120">
        <v>0.85957090844197293</v>
      </c>
      <c r="J847" s="120">
        <v>0.3401680218840426</v>
      </c>
      <c r="K847" s="100">
        <v>0.43737561345822296</v>
      </c>
      <c r="L847" s="101"/>
      <c r="M847" s="102">
        <v>846</v>
      </c>
      <c r="N847" s="123">
        <v>-0.33665648133539217</v>
      </c>
      <c r="O847" s="123">
        <v>6.054443873497134E-2</v>
      </c>
      <c r="P847" s="123">
        <v>0.53641453755480961</v>
      </c>
      <c r="Q847" s="123">
        <v>-0.22234023537865677</v>
      </c>
      <c r="R847" s="123">
        <v>1.3326052763078333</v>
      </c>
      <c r="S847" s="123">
        <v>-0.52294679252295706</v>
      </c>
      <c r="T847" s="123">
        <v>0.2583482278049517</v>
      </c>
      <c r="U847" s="120">
        <v>1.0783935076402802</v>
      </c>
      <c r="V847" s="120">
        <v>-0.41200461070502681</v>
      </c>
      <c r="W847" s="94">
        <v>-0.15762636513183959</v>
      </c>
      <c r="X847" s="56"/>
      <c r="Y847" s="95">
        <v>846</v>
      </c>
      <c r="Z847" s="120">
        <f>(幕後結果!$AB$2+幕後結果!$AB$4*幕後結果_最佳化!$N1848)*12/3</f>
        <v>-0.46626631295350274</v>
      </c>
      <c r="AA847" s="120">
        <f>(幕後結果!$AC$2+幕後結果!$AC$4*幕後結果_最佳化!$O1848)*12/3</f>
        <v>1.2620276710175014</v>
      </c>
      <c r="AB847" s="120">
        <f>(幕後結果!$AD$2+幕後結果!$AD$4*幕後結果_最佳化!$P1848)*12/3</f>
        <v>-0.58175134715993815</v>
      </c>
      <c r="AC847" s="120">
        <f>(幕後結果!$AE$2+幕後結果!$AE$4*幕後結果_最佳化!$Q1848)*12/3</f>
        <v>0.15063688207775228</v>
      </c>
      <c r="AD847" s="120">
        <f>(幕後結果!$AF$2+幕後結果!$AF$4*幕後結果_最佳化!$R1848)*12/3</f>
        <v>0.2505272219735713</v>
      </c>
      <c r="AE847" s="120">
        <f>(幕後結果!$AG$2+幕後結果!$AG$4*幕後結果_最佳化!$S1848)*12/3</f>
        <v>-1.1185800655445659</v>
      </c>
      <c r="AF847" s="120">
        <f>(幕後結果!$AH$2+幕後結果!$AH$4*幕後結果_最佳化!$T1848)*12/3</f>
        <v>0.57522444528225403</v>
      </c>
      <c r="AG847" s="120">
        <f>(幕後結果!$AI$2+幕後結果!$AI$4*幕後結果_最佳化!$U1848)*12/3</f>
        <v>0.21110160946817869</v>
      </c>
      <c r="AH847" s="120">
        <f>(幕後結果!$AJ$2+幕後結果!$AJ$4*幕後結果_最佳化!$V1848)*12/3</f>
        <v>-1.7472097809500375</v>
      </c>
      <c r="AI847" s="96">
        <f>(幕後結果!$AK$2+幕後結果!$AK$4*幕後結果_最佳化!$W1848)*12/3</f>
        <v>1.1596505853886345</v>
      </c>
      <c r="AJ847" s="56"/>
      <c r="AK847" s="56"/>
      <c r="AL847" s="56"/>
      <c r="AM847" s="104">
        <v>846</v>
      </c>
      <c r="AN847" s="124">
        <f t="shared" si="170"/>
        <v>0.19223110883408109</v>
      </c>
      <c r="AO847" s="124">
        <f t="shared" si="171"/>
        <v>8.5171406680547374E-2</v>
      </c>
      <c r="AP847" s="124">
        <f t="shared" si="172"/>
        <v>4.4853553796813606E-2</v>
      </c>
      <c r="AQ847" s="124">
        <f t="shared" si="173"/>
        <v>0.17092236859844548</v>
      </c>
      <c r="AR847" s="124">
        <f t="shared" si="174"/>
        <v>1.7029841073021686E-2</v>
      </c>
      <c r="AS847" s="124">
        <f t="shared" si="175"/>
        <v>0.15611619519342593</v>
      </c>
      <c r="AT847" s="124">
        <f t="shared" si="176"/>
        <v>0.20609782313984704</v>
      </c>
      <c r="AU847" s="124">
        <f t="shared" si="177"/>
        <v>7.8510709618947617E-3</v>
      </c>
      <c r="AV847" s="124">
        <f t="shared" si="178"/>
        <v>5.6430975241497039E-2</v>
      </c>
      <c r="AW847" s="124">
        <f t="shared" si="179"/>
        <v>6.3295656480425996E-2</v>
      </c>
      <c r="AX847" s="124">
        <f t="shared" si="180"/>
        <v>0.99999999999999989</v>
      </c>
      <c r="AY847" s="124">
        <f>SUMPRODUCT(AN847:AW847,幕後結果_最佳化!$Z$1005:$AI$1005)</f>
        <v>1.785316420271256E-2</v>
      </c>
      <c r="AZ847" s="124">
        <f>(SUMPRODUCT(AN847:AW847,MMULT(AN847:AW847,幕後結果!$AB$9:$AK$18)))*252</f>
        <v>8.2545433189859033E-2</v>
      </c>
      <c r="BA847" s="124">
        <f t="shared" si="181"/>
        <v>0.28730721047314323</v>
      </c>
      <c r="BB847" s="119">
        <f t="shared" si="182"/>
        <v>-8.7177887934103054E-2</v>
      </c>
      <c r="BC847" s="56"/>
      <c r="BD847" s="56"/>
    </row>
    <row r="848" spans="1:56">
      <c r="A848" s="91">
        <v>847</v>
      </c>
      <c r="B848" s="120">
        <v>0.47997638636050843</v>
      </c>
      <c r="C848" s="120">
        <v>0.33167298991471728</v>
      </c>
      <c r="D848" s="120">
        <v>0.97809124196009956</v>
      </c>
      <c r="E848" s="120">
        <v>0.88903072300827057</v>
      </c>
      <c r="F848" s="120">
        <v>0.36701536223053077</v>
      </c>
      <c r="G848" s="120">
        <v>0.62467607730896901</v>
      </c>
      <c r="H848" s="120">
        <v>0.77154526283013469</v>
      </c>
      <c r="I848" s="120">
        <v>0.22014793373714636</v>
      </c>
      <c r="J848" s="120">
        <v>0.83220305851060949</v>
      </c>
      <c r="K848" s="100">
        <v>0.76754527447424503</v>
      </c>
      <c r="L848" s="101"/>
      <c r="M848" s="102">
        <v>847</v>
      </c>
      <c r="N848" s="123">
        <v>-5.021284865960024E-2</v>
      </c>
      <c r="O848" s="123">
        <v>-0.43529821576086114</v>
      </c>
      <c r="P848" s="123">
        <v>2.0158322875682972</v>
      </c>
      <c r="Q848" s="123">
        <v>1.2213895709630835</v>
      </c>
      <c r="R848" s="123">
        <v>-0.33976869522759801</v>
      </c>
      <c r="S848" s="123">
        <v>0.31778524287468868</v>
      </c>
      <c r="T848" s="123">
        <v>0.74394545514261845</v>
      </c>
      <c r="U848" s="120">
        <v>-0.77169369234089646</v>
      </c>
      <c r="V848" s="120">
        <v>0.96290762446721145</v>
      </c>
      <c r="W848" s="94">
        <v>0.73078669588699185</v>
      </c>
      <c r="X848" s="56"/>
      <c r="Y848" s="95">
        <v>847</v>
      </c>
      <c r="Z848" s="120">
        <f>(幕後結果!$AB$2+幕後結果!$AB$4*幕後結果_最佳化!$N1849)*12/3</f>
        <v>-0.11063210711921027</v>
      </c>
      <c r="AA848" s="120">
        <f>(幕後結果!$AC$2+幕後結果!$AC$4*幕後結果_最佳化!$O1849)*12/3</f>
        <v>0.93872160868512966</v>
      </c>
      <c r="AB848" s="120">
        <f>(幕後結果!$AD$2+幕後結果!$AD$4*幕後結果_最佳化!$P1849)*12/3</f>
        <v>1.0714135833369074</v>
      </c>
      <c r="AC848" s="120">
        <f>(幕後結果!$AE$2+幕後結果!$AE$4*幕後結果_最佳化!$Q1849)*12/3</f>
        <v>1.4537740622838922</v>
      </c>
      <c r="AD848" s="120">
        <f>(幕後結果!$AF$2+幕後結果!$AF$4*幕後結果_最佳化!$R1849)*12/3</f>
        <v>-0.51922411096734078</v>
      </c>
      <c r="AE848" s="120">
        <f>(幕後結果!$AG$2+幕後結果!$AG$4*幕後結果_最佳化!$S1849)*12/3</f>
        <v>-0.42432767877165684</v>
      </c>
      <c r="AF848" s="120">
        <f>(幕後結果!$AH$2+幕後結果!$AH$4*幕後結果_最佳化!$T1849)*12/3</f>
        <v>1.5297182307471437</v>
      </c>
      <c r="AG848" s="120">
        <f>(幕後結果!$AI$2+幕後結果!$AI$4*幕後結果_最佳化!$U1849)*12/3</f>
        <v>-0.5206988917656592</v>
      </c>
      <c r="AH848" s="120">
        <f>(幕後結果!$AJ$2+幕後結果!$AJ$4*幕後結果_最佳化!$V1849)*12/3</f>
        <v>0.38978153455062481</v>
      </c>
      <c r="AI848" s="96">
        <f>(幕後結果!$AK$2+幕後結果!$AK$4*幕後結果_最佳化!$W1849)*12/3</f>
        <v>0.99666591710280239</v>
      </c>
      <c r="AJ848" s="56"/>
      <c r="AK848" s="56"/>
      <c r="AL848" s="56"/>
      <c r="AM848" s="104">
        <v>847</v>
      </c>
      <c r="AN848" s="124">
        <f t="shared" si="170"/>
        <v>1.296010641996319E-2</v>
      </c>
      <c r="AO848" s="124">
        <f t="shared" si="171"/>
        <v>1.7024738993134489E-2</v>
      </c>
      <c r="AP848" s="124">
        <f t="shared" si="172"/>
        <v>0.15820335253541834</v>
      </c>
      <c r="AQ848" s="124">
        <f t="shared" si="173"/>
        <v>3.5329653411671942E-2</v>
      </c>
      <c r="AR848" s="124">
        <f t="shared" si="174"/>
        <v>0.2147924107361831</v>
      </c>
      <c r="AS848" s="124">
        <f t="shared" si="175"/>
        <v>0.17389028314760233</v>
      </c>
      <c r="AT848" s="124">
        <f t="shared" si="176"/>
        <v>0.16453031932660744</v>
      </c>
      <c r="AU848" s="124">
        <f t="shared" si="177"/>
        <v>8.5275900607435437E-3</v>
      </c>
      <c r="AV848" s="124">
        <f t="shared" si="178"/>
        <v>0.19994062187832887</v>
      </c>
      <c r="AW848" s="124">
        <f t="shared" si="179"/>
        <v>1.4800923490346698E-2</v>
      </c>
      <c r="AX848" s="124">
        <f t="shared" si="180"/>
        <v>0.99999999999999989</v>
      </c>
      <c r="AY848" s="124">
        <f>SUMPRODUCT(AN848:AW848,幕後結果_最佳化!$Z$1005:$AI$1005)</f>
        <v>-0.60700287081278814</v>
      </c>
      <c r="AZ848" s="124">
        <f>(SUMPRODUCT(AN848:AW848,MMULT(AN848:AW848,幕後結果!$AB$9:$AK$18)))*252</f>
        <v>9.0575977597749588E-2</v>
      </c>
      <c r="BA848" s="124">
        <f t="shared" si="181"/>
        <v>0.30095843167744873</v>
      </c>
      <c r="BB848" s="119">
        <f t="shared" si="182"/>
        <v>-2.1594439710176307</v>
      </c>
      <c r="BC848" s="56"/>
      <c r="BD848" s="56"/>
    </row>
    <row r="849" spans="1:56">
      <c r="A849" s="91">
        <v>848</v>
      </c>
      <c r="B849" s="120">
        <v>0.45286825042483692</v>
      </c>
      <c r="C849" s="120">
        <v>0.91856902643532834</v>
      </c>
      <c r="D849" s="120">
        <v>7.7928424371519034E-2</v>
      </c>
      <c r="E849" s="120">
        <v>0.39175001856237657</v>
      </c>
      <c r="F849" s="120">
        <v>0.48608762815975348</v>
      </c>
      <c r="G849" s="120">
        <v>0.45156094457531415</v>
      </c>
      <c r="H849" s="120">
        <v>0.8100458117218432</v>
      </c>
      <c r="I849" s="120">
        <v>0.77747667255064457</v>
      </c>
      <c r="J849" s="120">
        <v>0.45744159293317566</v>
      </c>
      <c r="K849" s="100">
        <v>0.48854265442204214</v>
      </c>
      <c r="L849" s="101"/>
      <c r="M849" s="102">
        <v>848</v>
      </c>
      <c r="N849" s="123">
        <v>-0.11841795372710036</v>
      </c>
      <c r="O849" s="123">
        <v>1.3955105118408409</v>
      </c>
      <c r="P849" s="123">
        <v>-1.4191446504307117</v>
      </c>
      <c r="Q849" s="123">
        <v>-0.27476077303520358</v>
      </c>
      <c r="R849" s="123">
        <v>-3.4880216047867306E-2</v>
      </c>
      <c r="S849" s="123">
        <v>-0.12171859109525607</v>
      </c>
      <c r="T849" s="123">
        <v>0.8780651269590618</v>
      </c>
      <c r="U849" s="120">
        <v>0.76369896971327655</v>
      </c>
      <c r="V849" s="120">
        <v>-0.10688125307473348</v>
      </c>
      <c r="W849" s="94">
        <v>-2.8723255458441808E-2</v>
      </c>
      <c r="X849" s="56"/>
      <c r="Y849" s="95">
        <v>848</v>
      </c>
      <c r="Z849" s="120">
        <f>(幕後結果!$AB$2+幕後結果!$AB$4*幕後結果_最佳化!$N1850)*12/3</f>
        <v>-0.19531218238546291</v>
      </c>
      <c r="AA849" s="120">
        <f>(幕後結果!$AC$2+幕後結果!$AC$4*幕後結果_最佳化!$O1850)*12/3</f>
        <v>2.7845241954650426</v>
      </c>
      <c r="AB849" s="120">
        <f>(幕後結果!$AD$2+幕後結果!$AD$4*幕後結果_最佳化!$P1850)*12/3</f>
        <v>-1.8384117078338293</v>
      </c>
      <c r="AC849" s="120">
        <f>(幕後結果!$AE$2+幕後結果!$AE$4*幕後結果_最佳化!$Q1850)*12/3</f>
        <v>0.2201996246564856</v>
      </c>
      <c r="AD849" s="120">
        <f>(幕後結果!$AF$2+幕後結果!$AF$4*幕後結果_最佳化!$R1850)*12/3</f>
        <v>-0.4084446157051736</v>
      </c>
      <c r="AE849" s="120">
        <f>(幕後結果!$AG$2+幕後結果!$AG$4*幕後結果_最佳化!$S1850)*12/3</f>
        <v>-1.0302805154180366</v>
      </c>
      <c r="AF849" s="120">
        <f>(幕後結果!$AH$2+幕後結果!$AH$4*幕後結果_最佳化!$T1850)*12/3</f>
        <v>1.2104967122931343</v>
      </c>
      <c r="AG849" s="120">
        <f>(幕後結果!$AI$2+幕後結果!$AI$4*幕後結果_最佳化!$U1850)*12/3</f>
        <v>-2.0570857164178002E-2</v>
      </c>
      <c r="AH849" s="120">
        <f>(幕後結果!$AJ$2+幕後結果!$AJ$4*幕後結果_最佳化!$V1850)*12/3</f>
        <v>-2.4961959197564116</v>
      </c>
      <c r="AI849" s="96">
        <f>(幕後結果!$AK$2+幕後結果!$AK$4*幕後結果_最佳化!$W1850)*12/3</f>
        <v>0.9483411227631432</v>
      </c>
      <c r="AJ849" s="56"/>
      <c r="AK849" s="56"/>
      <c r="AL849" s="56"/>
      <c r="AM849" s="104">
        <v>848</v>
      </c>
      <c r="AN849" s="124">
        <f t="shared" si="170"/>
        <v>9.7961931298240948E-2</v>
      </c>
      <c r="AO849" s="124">
        <f t="shared" si="171"/>
        <v>0.11027293736450824</v>
      </c>
      <c r="AP849" s="124">
        <f t="shared" si="172"/>
        <v>0.14943073273031879</v>
      </c>
      <c r="AQ849" s="124">
        <f t="shared" si="173"/>
        <v>7.6000347162098386E-2</v>
      </c>
      <c r="AR849" s="124">
        <f t="shared" si="174"/>
        <v>0.13710093177170093</v>
      </c>
      <c r="AS849" s="124">
        <f t="shared" si="175"/>
        <v>0.10787484938813577</v>
      </c>
      <c r="AT849" s="124">
        <f t="shared" si="176"/>
        <v>8.4597185451838836E-2</v>
      </c>
      <c r="AU849" s="124">
        <f t="shared" si="177"/>
        <v>0.142702112763851</v>
      </c>
      <c r="AV849" s="124">
        <f t="shared" si="178"/>
        <v>7.1838541246176973E-2</v>
      </c>
      <c r="AW849" s="124">
        <f t="shared" si="179"/>
        <v>2.222043082313023E-2</v>
      </c>
      <c r="AX849" s="124">
        <f t="shared" si="180"/>
        <v>1</v>
      </c>
      <c r="AY849" s="124">
        <f>SUMPRODUCT(AN849:AW849,幕後結果_最佳化!$Z$1005:$AI$1005)</f>
        <v>-0.22258108495892859</v>
      </c>
      <c r="AZ849" s="124">
        <f>(SUMPRODUCT(AN849:AW849,MMULT(AN849:AW849,幕後結果!$AB$9:$AK$18)))*252</f>
        <v>7.183344428859785E-2</v>
      </c>
      <c r="BA849" s="124">
        <f t="shared" si="181"/>
        <v>0.26801761936223123</v>
      </c>
      <c r="BB849" s="119">
        <f t="shared" si="182"/>
        <v>-0.99053594159466629</v>
      </c>
      <c r="BC849" s="56"/>
      <c r="BD849" s="56"/>
    </row>
    <row r="850" spans="1:56">
      <c r="A850" s="91">
        <v>849</v>
      </c>
      <c r="B850" s="120">
        <v>0.887026995578583</v>
      </c>
      <c r="C850" s="120">
        <v>0.47601182112294738</v>
      </c>
      <c r="D850" s="120">
        <v>0.96888049485932415</v>
      </c>
      <c r="E850" s="120">
        <v>0.7300238119871727</v>
      </c>
      <c r="F850" s="120">
        <v>0.5210676161434229</v>
      </c>
      <c r="G850" s="120">
        <v>0.1187384740753179</v>
      </c>
      <c r="H850" s="120">
        <v>4.4276601471459065E-2</v>
      </c>
      <c r="I850" s="120">
        <v>0.49368969548714881</v>
      </c>
      <c r="J850" s="120">
        <v>0.31687658066085755</v>
      </c>
      <c r="K850" s="100">
        <v>0.48446278123905939</v>
      </c>
      <c r="L850" s="101"/>
      <c r="M850" s="102">
        <v>849</v>
      </c>
      <c r="N850" s="123">
        <v>1.2108679731425827</v>
      </c>
      <c r="O850" s="123">
        <v>-6.0165726861723862E-2</v>
      </c>
      <c r="P850" s="123">
        <v>1.8645891826304533</v>
      </c>
      <c r="Q850" s="123">
        <v>0.61288500926945799</v>
      </c>
      <c r="R850" s="123">
        <v>5.2833251387111133E-2</v>
      </c>
      <c r="S850" s="123">
        <v>-1.1813166682425451</v>
      </c>
      <c r="T850" s="123">
        <v>-1.7030794401539644</v>
      </c>
      <c r="U850" s="120">
        <v>-1.5818247354285758E-2</v>
      </c>
      <c r="V850" s="120">
        <v>-0.47645092557727259</v>
      </c>
      <c r="W850" s="94">
        <v>-3.8955882599486506E-2</v>
      </c>
      <c r="X850" s="56"/>
      <c r="Y850" s="95">
        <v>849</v>
      </c>
      <c r="Z850" s="120">
        <f>(幕後結果!$AB$2+幕後結果!$AB$4*幕後結果_最佳化!$N1851)*12/3</f>
        <v>1.455063287695473</v>
      </c>
      <c r="AA850" s="120">
        <f>(幕後結果!$AC$2+幕後結果!$AC$4*幕後結果_最佳化!$O1851)*12/3</f>
        <v>2.1572083488865585</v>
      </c>
      <c r="AB850" s="120">
        <f>(幕後結果!$AD$2+幕後結果!$AD$4*幕後結果_最佳化!$P1851)*12/3</f>
        <v>2.4364197718138971</v>
      </c>
      <c r="AC850" s="120">
        <f>(幕後結果!$AE$2+幕後結果!$AE$4*幕後結果_最佳化!$Q1851)*12/3</f>
        <v>1.3052800236018203</v>
      </c>
      <c r="AD850" s="120">
        <f>(幕後結果!$AF$2+幕後結果!$AF$4*幕後結果_最佳化!$R1851)*12/3</f>
        <v>-0.2287097536705088</v>
      </c>
      <c r="AE850" s="120">
        <f>(幕後結果!$AG$2+幕後結果!$AG$4*幕後結果_最佳化!$S1851)*12/3</f>
        <v>-1.3154664648535312</v>
      </c>
      <c r="AF850" s="120">
        <f>(幕後結果!$AH$2+幕後結果!$AH$4*幕後結果_最佳化!$T1851)*12/3</f>
        <v>-0.5866968500079015</v>
      </c>
      <c r="AG850" s="120">
        <f>(幕後結果!$AI$2+幕後結果!$AI$4*幕後結果_最佳化!$U1851)*12/3</f>
        <v>-0.26191863726875952</v>
      </c>
      <c r="AH850" s="120">
        <f>(幕後結果!$AJ$2+幕後結果!$AJ$4*幕後結果_最佳化!$V1851)*12/3</f>
        <v>-1.5406843534416914</v>
      </c>
      <c r="AI850" s="96">
        <f>(幕後結果!$AK$2+幕後結果!$AK$4*幕後結果_最佳化!$W1851)*12/3</f>
        <v>0.74082712512875704</v>
      </c>
      <c r="AJ850" s="56"/>
      <c r="AK850" s="56"/>
      <c r="AL850" s="56"/>
      <c r="AM850" s="104">
        <v>849</v>
      </c>
      <c r="AN850" s="124">
        <f t="shared" si="170"/>
        <v>9.4862325974759895E-2</v>
      </c>
      <c r="AO850" s="124">
        <f t="shared" si="171"/>
        <v>2.7607188186868699E-2</v>
      </c>
      <c r="AP850" s="124">
        <f t="shared" si="172"/>
        <v>0.26494386215736193</v>
      </c>
      <c r="AQ850" s="124">
        <f t="shared" si="173"/>
        <v>0.179938628707559</v>
      </c>
      <c r="AR850" s="124">
        <f t="shared" si="174"/>
        <v>0.20336154204173507</v>
      </c>
      <c r="AS850" s="124">
        <f t="shared" si="175"/>
        <v>2.8034676606516255E-2</v>
      </c>
      <c r="AT850" s="124">
        <f t="shared" si="176"/>
        <v>3.4118247059370756E-2</v>
      </c>
      <c r="AU850" s="124">
        <f t="shared" si="177"/>
        <v>7.2399343412395956E-2</v>
      </c>
      <c r="AV850" s="124">
        <f t="shared" si="178"/>
        <v>4.1286895425176655E-2</v>
      </c>
      <c r="AW850" s="124">
        <f t="shared" si="179"/>
        <v>5.3447290428255932E-2</v>
      </c>
      <c r="AX850" s="124">
        <f t="shared" si="180"/>
        <v>1</v>
      </c>
      <c r="AY850" s="124">
        <f>SUMPRODUCT(AN850:AW850,幕後結果_最佳化!$Z$1005:$AI$1005)</f>
        <v>-0.27690127371969508</v>
      </c>
      <c r="AZ850" s="124">
        <f>(SUMPRODUCT(AN850:AW850,MMULT(AN850:AW850,幕後結果!$AB$9:$AK$18)))*252</f>
        <v>8.4865261102056527E-2</v>
      </c>
      <c r="BA850" s="124">
        <f t="shared" si="181"/>
        <v>0.29131642779296968</v>
      </c>
      <c r="BB850" s="119">
        <f t="shared" si="182"/>
        <v>-1.0977797446664037</v>
      </c>
      <c r="BC850" s="56"/>
      <c r="BD850" s="56"/>
    </row>
    <row r="851" spans="1:56">
      <c r="A851" s="91">
        <v>850</v>
      </c>
      <c r="B851" s="120">
        <v>0.42188974252661304</v>
      </c>
      <c r="C851" s="120">
        <v>0.6162805528644828</v>
      </c>
      <c r="D851" s="120">
        <v>0.94127121408722858</v>
      </c>
      <c r="E851" s="120">
        <v>0.60619029316398865</v>
      </c>
      <c r="F851" s="120">
        <v>0.34461533483008644</v>
      </c>
      <c r="G851" s="120">
        <v>0.89581921199419701</v>
      </c>
      <c r="H851" s="120">
        <v>0.2582415579523798</v>
      </c>
      <c r="I851" s="120">
        <v>0.78371699467346945</v>
      </c>
      <c r="J851" s="120">
        <v>0.30308236071006589</v>
      </c>
      <c r="K851" s="100">
        <v>3.7981495662670728E-2</v>
      </c>
      <c r="L851" s="101"/>
      <c r="M851" s="102">
        <v>850</v>
      </c>
      <c r="N851" s="123">
        <v>-0.19706140558750132</v>
      </c>
      <c r="O851" s="123">
        <v>0.29572658318810141</v>
      </c>
      <c r="P851" s="123">
        <v>1.5655347676229663</v>
      </c>
      <c r="Q851" s="123">
        <v>0.26940321332200967</v>
      </c>
      <c r="R851" s="123">
        <v>-0.39989932473506656</v>
      </c>
      <c r="S851" s="123">
        <v>1.2580834554657534</v>
      </c>
      <c r="T851" s="123">
        <v>-0.64877608731337821</v>
      </c>
      <c r="U851" s="120">
        <v>0.78480823577194969</v>
      </c>
      <c r="V851" s="120">
        <v>-0.51555575169190937</v>
      </c>
      <c r="W851" s="94">
        <v>-1.7746058458183682</v>
      </c>
      <c r="X851" s="56"/>
      <c r="Y851" s="95">
        <v>850</v>
      </c>
      <c r="Z851" s="120">
        <f>(幕後結果!$AB$2+幕後結果!$AB$4*幕後結果_最佳化!$N1852)*12/3</f>
        <v>-0.29295199125528237</v>
      </c>
      <c r="AA851" s="120">
        <f>(幕後結果!$AC$2+幕後結果!$AC$4*幕後結果_最佳化!$O1852)*12/3</f>
        <v>1.5969052147124705</v>
      </c>
      <c r="AB851" s="120">
        <f>(幕後結果!$AD$2+幕後結果!$AD$4*幕後結果_最佳化!$P1852)*12/3</f>
        <v>0.74344406865787038</v>
      </c>
      <c r="AC851" s="120">
        <f>(幕後結果!$AE$2+幕後結果!$AE$4*幕後結果_最佳化!$Q1852)*12/3</f>
        <v>0.58844735946283466</v>
      </c>
      <c r="AD851" s="120">
        <f>(幕後結果!$AF$2+幕後結果!$AF$4*幕後結果_最佳化!$R1852)*12/3</f>
        <v>-0.66971019366559714</v>
      </c>
      <c r="AE851" s="120">
        <f>(幕後結果!$AG$2+幕後結果!$AG$4*幕後結果_最佳化!$S1852)*12/3</f>
        <v>0.5687898483013234</v>
      </c>
      <c r="AF851" s="120">
        <f>(幕後結果!$AH$2+幕後結果!$AH$4*幕後結果_最佳化!$T1852)*12/3</f>
        <v>0.32799269800497971</v>
      </c>
      <c r="AG851" s="120">
        <f>(幕後結果!$AI$2+幕後結果!$AI$4*幕後結果_最佳化!$U1852)*12/3</f>
        <v>0.10901862187525779</v>
      </c>
      <c r="AH851" s="120">
        <f>(幕後結果!$AJ$2+幕後結果!$AJ$4*幕後結果_最佳化!$V1852)*12/3</f>
        <v>-1.6440479259166716</v>
      </c>
      <c r="AI851" s="96">
        <f>(幕後結果!$AK$2+幕後結果!$AK$4*幕後結果_最佳化!$W1852)*12/3</f>
        <v>7.1662199886106892E-2</v>
      </c>
      <c r="AJ851" s="56"/>
      <c r="AK851" s="56"/>
      <c r="AL851" s="56"/>
      <c r="AM851" s="104">
        <v>850</v>
      </c>
      <c r="AN851" s="124">
        <f t="shared" si="170"/>
        <v>7.4082280282678922E-2</v>
      </c>
      <c r="AO851" s="124">
        <f t="shared" si="171"/>
        <v>7.8781967268326883E-2</v>
      </c>
      <c r="AP851" s="124">
        <f t="shared" si="172"/>
        <v>3.275794255305102E-2</v>
      </c>
      <c r="AQ851" s="124">
        <f t="shared" si="173"/>
        <v>0.16129387840891232</v>
      </c>
      <c r="AR851" s="124">
        <f t="shared" si="174"/>
        <v>2.8854735833960019E-2</v>
      </c>
      <c r="AS851" s="124">
        <f t="shared" si="175"/>
        <v>0.15445335883453437</v>
      </c>
      <c r="AT851" s="124">
        <f t="shared" si="176"/>
        <v>0.12250835680452923</v>
      </c>
      <c r="AU851" s="124">
        <f t="shared" si="177"/>
        <v>9.0459284881009974E-2</v>
      </c>
      <c r="AV851" s="124">
        <f t="shared" si="178"/>
        <v>0.11994484053345317</v>
      </c>
      <c r="AW851" s="124">
        <f t="shared" si="179"/>
        <v>0.13686335459954388</v>
      </c>
      <c r="AX851" s="124">
        <f t="shared" si="180"/>
        <v>0.99999999999999978</v>
      </c>
      <c r="AY851" s="124">
        <f>SUMPRODUCT(AN851:AW851,幕後結果_最佳化!$Z$1005:$AI$1005)</f>
        <v>-9.2598678322364222E-2</v>
      </c>
      <c r="AZ851" s="124">
        <f>(SUMPRODUCT(AN851:AW851,MMULT(AN851:AW851,幕後結果!$AB$9:$AK$18)))*252</f>
        <v>5.873953271368388E-2</v>
      </c>
      <c r="BA851" s="124">
        <f t="shared" si="181"/>
        <v>0.24236239954597719</v>
      </c>
      <c r="BB851" s="119">
        <f t="shared" si="182"/>
        <v>-0.55907466907489312</v>
      </c>
      <c r="BC851" s="56"/>
      <c r="BD851" s="56"/>
    </row>
    <row r="852" spans="1:56">
      <c r="A852" s="91">
        <v>851</v>
      </c>
      <c r="B852" s="120">
        <v>2.7410001365772985E-3</v>
      </c>
      <c r="C852" s="120">
        <v>0.98973927984536036</v>
      </c>
      <c r="D852" s="120">
        <v>0.57770281099670706</v>
      </c>
      <c r="E852" s="120">
        <v>0.93064366446446045</v>
      </c>
      <c r="F852" s="120">
        <v>0.21781925274916381</v>
      </c>
      <c r="G852" s="120">
        <v>0.91249684209540849</v>
      </c>
      <c r="H852" s="120">
        <v>0.64882596615277288</v>
      </c>
      <c r="I852" s="120">
        <v>0.31459663802894955</v>
      </c>
      <c r="J852" s="120">
        <v>0.43414984596233075</v>
      </c>
      <c r="K852" s="100">
        <v>0.47154171775368114</v>
      </c>
      <c r="L852" s="101"/>
      <c r="M852" s="102">
        <v>851</v>
      </c>
      <c r="N852" s="123">
        <v>-2.7772558820182636</v>
      </c>
      <c r="O852" s="123">
        <v>2.3166750385616601</v>
      </c>
      <c r="P852" s="123">
        <v>0.19602017109953548</v>
      </c>
      <c r="Q852" s="123">
        <v>1.4806019664225849</v>
      </c>
      <c r="R852" s="123">
        <v>-0.77957936547425766</v>
      </c>
      <c r="S852" s="123">
        <v>1.3562918869858114</v>
      </c>
      <c r="T852" s="123">
        <v>0.38215274879217798</v>
      </c>
      <c r="U852" s="120">
        <v>-0.48286263198622476</v>
      </c>
      <c r="V852" s="120">
        <v>-0.16581862052670229</v>
      </c>
      <c r="W852" s="94">
        <v>-7.1394941410565238E-2</v>
      </c>
      <c r="X852" s="56"/>
      <c r="Y852" s="95">
        <v>851</v>
      </c>
      <c r="Z852" s="120">
        <f>(幕後結果!$AB$2+幕後結果!$AB$4*幕後結果_最佳化!$N1853)*12/3</f>
        <v>-3.49639346751272</v>
      </c>
      <c r="AA852" s="120">
        <f>(幕後結果!$AC$2+幕後結果!$AC$4*幕後結果_最佳化!$O1853)*12/3</f>
        <v>1.9836322936503443</v>
      </c>
      <c r="AB852" s="120">
        <f>(幕後結果!$AD$2+幕後結果!$AD$4*幕後結果_最佳化!$P1853)*12/3</f>
        <v>-2.6522813766078421</v>
      </c>
      <c r="AC852" s="120">
        <f>(幕後結果!$AE$2+幕後結果!$AE$4*幕後結果_最佳化!$Q1853)*12/3</f>
        <v>0.89366680883160254</v>
      </c>
      <c r="AD852" s="120">
        <f>(幕後結果!$AF$2+幕後結果!$AF$4*幕後結果_最佳化!$R1853)*12/3</f>
        <v>-0.68614521259386141</v>
      </c>
      <c r="AE852" s="120">
        <f>(幕後結果!$AG$2+幕後結果!$AG$4*幕後結果_最佳化!$S1853)*12/3</f>
        <v>-0.4468074742830857</v>
      </c>
      <c r="AF852" s="120">
        <f>(幕後結果!$AH$2+幕後結果!$AH$4*幕後結果_最佳化!$T1853)*12/3</f>
        <v>1.0808399232882395</v>
      </c>
      <c r="AG852" s="120">
        <f>(幕後結果!$AI$2+幕後結果!$AI$4*幕後結果_最佳化!$U1853)*12/3</f>
        <v>-0.2059173790250369</v>
      </c>
      <c r="AH852" s="120">
        <f>(幕後結果!$AJ$2+幕後結果!$AJ$4*幕後結果_最佳化!$V1853)*12/3</f>
        <v>-3.1872905216578435</v>
      </c>
      <c r="AI852" s="96">
        <f>(幕後結果!$AK$2+幕後結果!$AK$4*幕後結果_最佳化!$W1853)*12/3</f>
        <v>0.63681477381304752</v>
      </c>
      <c r="AJ852" s="56"/>
      <c r="AK852" s="56"/>
      <c r="AL852" s="56"/>
      <c r="AM852" s="104">
        <v>851</v>
      </c>
      <c r="AN852" s="124">
        <f t="shared" si="170"/>
        <v>9.6005977834047213E-2</v>
      </c>
      <c r="AO852" s="124">
        <f t="shared" si="171"/>
        <v>0.16534118164614436</v>
      </c>
      <c r="AP852" s="124">
        <f t="shared" si="172"/>
        <v>5.1267996957069711E-2</v>
      </c>
      <c r="AQ852" s="124">
        <f t="shared" si="173"/>
        <v>0.18527058722257422</v>
      </c>
      <c r="AR852" s="124">
        <f t="shared" si="174"/>
        <v>3.0170343770622342E-2</v>
      </c>
      <c r="AS852" s="124">
        <f t="shared" si="175"/>
        <v>2.1849244554948334E-2</v>
      </c>
      <c r="AT852" s="124">
        <f t="shared" si="176"/>
        <v>0.16453162377195527</v>
      </c>
      <c r="AU852" s="124">
        <f t="shared" si="177"/>
        <v>0.17079345477132893</v>
      </c>
      <c r="AV852" s="124">
        <f t="shared" si="178"/>
        <v>9.7037379643479069E-2</v>
      </c>
      <c r="AW852" s="124">
        <f t="shared" si="179"/>
        <v>1.7732209827830695E-2</v>
      </c>
      <c r="AX852" s="124">
        <f t="shared" si="180"/>
        <v>1.0000000000000002</v>
      </c>
      <c r="AY852" s="124">
        <f>SUMPRODUCT(AN852:AW852,幕後結果_最佳化!$Z$1005:$AI$1005)</f>
        <v>9.08433233439329E-2</v>
      </c>
      <c r="AZ852" s="124">
        <f>(SUMPRODUCT(AN852:AW852,MMULT(AN852:AW852,幕後結果!$AB$9:$AK$18)))*252</f>
        <v>6.3823304013217314E-2</v>
      </c>
      <c r="BA852" s="124">
        <f t="shared" si="181"/>
        <v>0.25263274533048424</v>
      </c>
      <c r="BB852" s="119">
        <f t="shared" si="182"/>
        <v>0.18977477872559761</v>
      </c>
      <c r="BC852" s="56"/>
      <c r="BD852" s="56"/>
    </row>
    <row r="853" spans="1:56">
      <c r="A853" s="91">
        <v>852</v>
      </c>
      <c r="B853" s="120">
        <v>0.29988808810749368</v>
      </c>
      <c r="C853" s="120">
        <v>0.90790263812514893</v>
      </c>
      <c r="D853" s="120">
        <v>0.74054998592459609</v>
      </c>
      <c r="E853" s="120">
        <v>0.92421608653763143</v>
      </c>
      <c r="F853" s="120">
        <v>0.45739543740569655</v>
      </c>
      <c r="G853" s="120">
        <v>0.3927103365390312</v>
      </c>
      <c r="H853" s="120">
        <v>0.78679081133998108</v>
      </c>
      <c r="I853" s="120">
        <v>0.25921890098093248</v>
      </c>
      <c r="J853" s="120">
        <v>0.28232712519746528</v>
      </c>
      <c r="K853" s="100">
        <v>8.81493025283826E-2</v>
      </c>
      <c r="L853" s="101"/>
      <c r="M853" s="102">
        <v>852</v>
      </c>
      <c r="N853" s="123">
        <v>-0.52472241008426868</v>
      </c>
      <c r="O853" s="123">
        <v>1.3279497019509818</v>
      </c>
      <c r="P853" s="123">
        <v>0.64504190783418647</v>
      </c>
      <c r="Q853" s="123">
        <v>1.434015544653739</v>
      </c>
      <c r="R853" s="123">
        <v>-0.10699761126500244</v>
      </c>
      <c r="S853" s="123">
        <v>-0.27226186919541429</v>
      </c>
      <c r="T853" s="123">
        <v>0.7953354848299854</v>
      </c>
      <c r="U853" s="120">
        <v>-0.6457553600199939</v>
      </c>
      <c r="V853" s="120">
        <v>-0.57594220010561881</v>
      </c>
      <c r="W853" s="94">
        <v>-1.352239832440649</v>
      </c>
      <c r="X853" s="56"/>
      <c r="Y853" s="95">
        <v>852</v>
      </c>
      <c r="Z853" s="120">
        <f>(幕後結果!$AB$2+幕後結果!$AB$4*幕後結果_最佳化!$N1854)*12/3</f>
        <v>-0.69975964143253278</v>
      </c>
      <c r="AA853" s="120">
        <f>(幕後結果!$AC$2+幕後結果!$AC$4*幕後結果_最佳化!$O1854)*12/3</f>
        <v>2.4469903565201001</v>
      </c>
      <c r="AB853" s="120">
        <f>(幕後結果!$AD$2+幕後結果!$AD$4*幕後結果_最佳化!$P1854)*12/3</f>
        <v>-0.14793337742365231</v>
      </c>
      <c r="AC853" s="120">
        <f>(幕後結果!$AE$2+幕後結果!$AE$4*幕後結果_最佳化!$Q1854)*12/3</f>
        <v>1.524964772113601</v>
      </c>
      <c r="AD853" s="120">
        <f>(幕後結果!$AF$2+幕後結果!$AF$4*幕後結果_最佳化!$R1854)*12/3</f>
        <v>-0.17606098140220616</v>
      </c>
      <c r="AE853" s="120">
        <f>(幕後結果!$AG$2+幕後結果!$AG$4*幕後結果_最佳化!$S1854)*12/3</f>
        <v>-1.1551466415251177</v>
      </c>
      <c r="AF853" s="120">
        <f>(幕後結果!$AH$2+幕後結果!$AH$4*幕後結果_最佳化!$T1854)*12/3</f>
        <v>1.6299916321672192</v>
      </c>
      <c r="AG853" s="120">
        <f>(幕後結果!$AI$2+幕後結果!$AI$4*幕後結果_最佳化!$U1854)*12/3</f>
        <v>-0.37950057895615413</v>
      </c>
      <c r="AH853" s="120">
        <f>(幕後結果!$AJ$2+幕後結果!$AJ$4*幕後結果_最佳化!$V1854)*12/3</f>
        <v>-2.7180099084662195</v>
      </c>
      <c r="AI853" s="96">
        <f>(幕後結果!$AK$2+幕後結果!$AK$4*幕後結果_最佳化!$W1854)*12/3</f>
        <v>0.23169877216553228</v>
      </c>
      <c r="AJ853" s="56"/>
      <c r="AK853" s="56"/>
      <c r="AL853" s="56"/>
      <c r="AM853" s="104">
        <v>852</v>
      </c>
      <c r="AN853" s="124">
        <f t="shared" si="170"/>
        <v>0.14043421303399539</v>
      </c>
      <c r="AO853" s="124">
        <f t="shared" si="171"/>
        <v>7.4223797639543412E-2</v>
      </c>
      <c r="AP853" s="124">
        <f t="shared" si="172"/>
        <v>0.1176532945239951</v>
      </c>
      <c r="AQ853" s="124">
        <f t="shared" si="173"/>
        <v>6.7385595944220639E-2</v>
      </c>
      <c r="AR853" s="124">
        <f t="shared" si="174"/>
        <v>0.11736201829507012</v>
      </c>
      <c r="AS853" s="124">
        <f t="shared" si="175"/>
        <v>7.603499460248736E-2</v>
      </c>
      <c r="AT853" s="124">
        <f t="shared" si="176"/>
        <v>0.12300063159869437</v>
      </c>
      <c r="AU853" s="124">
        <f t="shared" si="177"/>
        <v>4.3374638431771674E-2</v>
      </c>
      <c r="AV853" s="124">
        <f t="shared" si="178"/>
        <v>0.11396312060807837</v>
      </c>
      <c r="AW853" s="124">
        <f t="shared" si="179"/>
        <v>0.12656769532214351</v>
      </c>
      <c r="AX853" s="124">
        <f t="shared" si="180"/>
        <v>0.99999999999999978</v>
      </c>
      <c r="AY853" s="124">
        <f>SUMPRODUCT(AN853:AW853,幕後結果_最佳化!$Z$1005:$AI$1005)</f>
        <v>-0.17251916858879818</v>
      </c>
      <c r="AZ853" s="124">
        <f>(SUMPRODUCT(AN853:AW853,MMULT(AN853:AW853,幕後結果!$AB$9:$AK$18)))*252</f>
        <v>7.3773836715452665E-2</v>
      </c>
      <c r="BA853" s="124">
        <f t="shared" si="181"/>
        <v>0.27161339568484588</v>
      </c>
      <c r="BB853" s="119">
        <f t="shared" si="182"/>
        <v>-0.7931095152565667</v>
      </c>
      <c r="BC853" s="56"/>
      <c r="BD853" s="56"/>
    </row>
    <row r="854" spans="1:56">
      <c r="A854" s="91">
        <v>853</v>
      </c>
      <c r="B854" s="120">
        <v>6.2587937575801167E-2</v>
      </c>
      <c r="C854" s="120">
        <v>0.85671163537802131</v>
      </c>
      <c r="D854" s="120">
        <v>0.29007268511434714</v>
      </c>
      <c r="E854" s="120">
        <v>0.15418095268407606</v>
      </c>
      <c r="F854" s="120">
        <v>8.1116495536863287E-2</v>
      </c>
      <c r="G854" s="120">
        <v>0.14621145664154955</v>
      </c>
      <c r="H854" s="120">
        <v>0.68834989013755066</v>
      </c>
      <c r="I854" s="120">
        <v>0.5540382659121228</v>
      </c>
      <c r="J854" s="120">
        <v>0.51224941760352638</v>
      </c>
      <c r="K854" s="100">
        <v>0.37251472416679854</v>
      </c>
      <c r="L854" s="101"/>
      <c r="M854" s="102">
        <v>853</v>
      </c>
      <c r="N854" s="123">
        <v>-1.5334059032125449</v>
      </c>
      <c r="O854" s="123">
        <v>1.065661407442714</v>
      </c>
      <c r="P854" s="123">
        <v>-0.55317239124256201</v>
      </c>
      <c r="Q854" s="123">
        <v>-1.0186652711497257</v>
      </c>
      <c r="R854" s="123">
        <v>-1.3976007564785846</v>
      </c>
      <c r="S854" s="123">
        <v>-1.0528212729790296</v>
      </c>
      <c r="T854" s="123">
        <v>0.49117847777706009</v>
      </c>
      <c r="U854" s="120">
        <v>0.13587073854976164</v>
      </c>
      <c r="V854" s="120">
        <v>3.0709562744981815E-2</v>
      </c>
      <c r="W854" s="94">
        <v>-0.32520034401522152</v>
      </c>
      <c r="X854" s="56"/>
      <c r="Y854" s="95">
        <v>853</v>
      </c>
      <c r="Z854" s="120">
        <f>(幕後結果!$AB$2+幕後結果!$AB$4*幕後結果_最佳化!$N1855)*12/3</f>
        <v>-1.9520910326589889</v>
      </c>
      <c r="AA854" s="120">
        <f>(幕後結果!$AC$2+幕後結果!$AC$4*幕後結果_最佳化!$O1855)*12/3</f>
        <v>1.5113762318218038</v>
      </c>
      <c r="AB854" s="120">
        <f>(幕後結果!$AD$2+幕後結果!$AD$4*幕後結果_最佳化!$P1855)*12/3</f>
        <v>-2.6040258513077319</v>
      </c>
      <c r="AC854" s="120">
        <f>(幕後結果!$AE$2+幕後結果!$AE$4*幕後結果_最佳化!$Q1855)*12/3</f>
        <v>-0.87793154309948573</v>
      </c>
      <c r="AD854" s="120">
        <f>(幕後結果!$AF$2+幕後結果!$AF$4*幕後結果_最佳化!$R1855)*12/3</f>
        <v>-1.5642441946273715</v>
      </c>
      <c r="AE854" s="120">
        <f>(幕後結果!$AG$2+幕後結果!$AG$4*幕後結果_最佳化!$S1855)*12/3</f>
        <v>-2.6926111914043438</v>
      </c>
      <c r="AF854" s="120">
        <f>(幕後結果!$AH$2+幕後結果!$AH$4*幕後結果_最佳化!$T1855)*12/3</f>
        <v>-6.3708440836118874E-2</v>
      </c>
      <c r="AG854" s="120">
        <f>(幕後結果!$AI$2+幕後結果!$AI$4*幕後結果_最佳化!$U1855)*12/3</f>
        <v>-0.53741930610484645</v>
      </c>
      <c r="AH854" s="120">
        <f>(幕後結果!$AJ$2+幕後結果!$AJ$4*幕後結果_最佳化!$V1855)*12/3</f>
        <v>-3.4024823035717078</v>
      </c>
      <c r="AI854" s="96">
        <f>(幕後結果!$AK$2+幕後結果!$AK$4*幕後結果_最佳化!$W1855)*12/3</f>
        <v>0.28588460928580006</v>
      </c>
      <c r="AJ854" s="56"/>
      <c r="AK854" s="56"/>
      <c r="AL854" s="56"/>
      <c r="AM854" s="104">
        <v>853</v>
      </c>
      <c r="AN854" s="124">
        <f t="shared" si="170"/>
        <v>0.14635955578677315</v>
      </c>
      <c r="AO854" s="124">
        <f t="shared" si="171"/>
        <v>0.15634218292189764</v>
      </c>
      <c r="AP854" s="124">
        <f t="shared" si="172"/>
        <v>7.6284130181063975E-2</v>
      </c>
      <c r="AQ854" s="124">
        <f t="shared" si="173"/>
        <v>6.9880628163838651E-2</v>
      </c>
      <c r="AR854" s="124">
        <f t="shared" si="174"/>
        <v>0.14202162911776056</v>
      </c>
      <c r="AS854" s="124">
        <f t="shared" si="175"/>
        <v>2.1546262959464733E-2</v>
      </c>
      <c r="AT854" s="124">
        <f t="shared" si="176"/>
        <v>0.16648213527858094</v>
      </c>
      <c r="AU854" s="124">
        <f t="shared" si="177"/>
        <v>2.7570688374132395E-2</v>
      </c>
      <c r="AV854" s="124">
        <f t="shared" si="178"/>
        <v>0.17965043012216345</v>
      </c>
      <c r="AW854" s="124">
        <f t="shared" si="179"/>
        <v>1.3862357094324566E-2</v>
      </c>
      <c r="AX854" s="124">
        <f t="shared" si="180"/>
        <v>0.99999999999999989</v>
      </c>
      <c r="AY854" s="124">
        <f>SUMPRODUCT(AN854:AW854,幕後結果_最佳化!$Z$1005:$AI$1005)</f>
        <v>-0.14826109288160855</v>
      </c>
      <c r="AZ854" s="124">
        <f>(SUMPRODUCT(AN854:AW854,MMULT(AN854:AW854,幕後結果!$AB$9:$AK$18)))*252</f>
        <v>8.6544293007287901E-2</v>
      </c>
      <c r="BA854" s="124">
        <f t="shared" si="181"/>
        <v>0.29418411413141926</v>
      </c>
      <c r="BB854" s="119">
        <f t="shared" si="182"/>
        <v>-0.64980086856835573</v>
      </c>
      <c r="BC854" s="56"/>
      <c r="BD854" s="56"/>
    </row>
    <row r="855" spans="1:56">
      <c r="A855" s="91">
        <v>854</v>
      </c>
      <c r="B855" s="120">
        <v>0.81384972461985883</v>
      </c>
      <c r="C855" s="120">
        <v>0.2496183106806551</v>
      </c>
      <c r="D855" s="120">
        <v>3.4009952738670357E-2</v>
      </c>
      <c r="E855" s="120">
        <v>0.83650201363252474</v>
      </c>
      <c r="F855" s="120">
        <v>0.18826474293510365</v>
      </c>
      <c r="G855" s="120">
        <v>0.77197349828483253</v>
      </c>
      <c r="H855" s="120">
        <v>0.67549511047079625</v>
      </c>
      <c r="I855" s="120">
        <v>0.65587581518507343</v>
      </c>
      <c r="J855" s="120">
        <v>0.26682602895204943</v>
      </c>
      <c r="K855" s="100">
        <v>0.15680632900820113</v>
      </c>
      <c r="L855" s="101"/>
      <c r="M855" s="102">
        <v>854</v>
      </c>
      <c r="N855" s="123">
        <v>0.89217236743206885</v>
      </c>
      <c r="O855" s="123">
        <v>-0.67569136208235125</v>
      </c>
      <c r="P855" s="123">
        <v>-1.824874928159824</v>
      </c>
      <c r="Q855" s="123">
        <v>0.9801826388207362</v>
      </c>
      <c r="R855" s="123">
        <v>-0.88430889871442342</v>
      </c>
      <c r="S855" s="123">
        <v>0.74536184459253463</v>
      </c>
      <c r="T855" s="123">
        <v>0.45513825345407338</v>
      </c>
      <c r="U855" s="120">
        <v>0.40123329493951204</v>
      </c>
      <c r="V855" s="120">
        <v>-0.62244080225580845</v>
      </c>
      <c r="W855" s="94">
        <v>-1.0076705282152707</v>
      </c>
      <c r="X855" s="56"/>
      <c r="Y855" s="95">
        <v>854</v>
      </c>
      <c r="Z855" s="120">
        <f>(幕後結果!$AB$2+幕後結果!$AB$4*幕後結果_最佳化!$N1856)*12/3</f>
        <v>1.0593866319395431</v>
      </c>
      <c r="AA855" s="120">
        <f>(幕後結果!$AC$2+幕後結果!$AC$4*幕後結果_最佳化!$O1856)*12/3</f>
        <v>1.3115045036160033</v>
      </c>
      <c r="AB855" s="120">
        <f>(幕後結果!$AD$2+幕後結果!$AD$4*幕後結果_最佳化!$P1856)*12/3</f>
        <v>-2.0231687741907569</v>
      </c>
      <c r="AC855" s="120">
        <f>(幕後結果!$AE$2+幕後結果!$AE$4*幕後結果_最佳化!$Q1856)*12/3</f>
        <v>1.6449645158561779</v>
      </c>
      <c r="AD855" s="120">
        <f>(幕後結果!$AF$2+幕後結果!$AF$4*幕後結果_最佳化!$R1856)*12/3</f>
        <v>-0.81673929082788244</v>
      </c>
      <c r="AE855" s="120">
        <f>(幕後結果!$AG$2+幕後結果!$AG$4*幕後結果_最佳化!$S1856)*12/3</f>
        <v>-0.36233781161484863</v>
      </c>
      <c r="AF855" s="120">
        <f>(幕後結果!$AH$2+幕後結果!$AH$4*幕後結果_最佳化!$T1856)*12/3</f>
        <v>1.164347474641384</v>
      </c>
      <c r="AG855" s="120">
        <f>(幕後結果!$AI$2+幕後結果!$AI$4*幕後結果_最佳化!$U1856)*12/3</f>
        <v>-0.18449317221851444</v>
      </c>
      <c r="AH855" s="120">
        <f>(幕後結果!$AJ$2+幕後結果!$AJ$4*幕後結果_最佳化!$V1856)*12/3</f>
        <v>-2.5437298230656178</v>
      </c>
      <c r="AI855" s="96">
        <f>(幕後結果!$AK$2+幕後結果!$AK$4*幕後結果_最佳化!$W1856)*12/3</f>
        <v>7.6580624770524741E-3</v>
      </c>
      <c r="AJ855" s="56"/>
      <c r="AK855" s="56"/>
      <c r="AL855" s="56"/>
      <c r="AM855" s="104">
        <v>854</v>
      </c>
      <c r="AN855" s="124">
        <f t="shared" si="170"/>
        <v>0.100690394525955</v>
      </c>
      <c r="AO855" s="124">
        <f t="shared" si="171"/>
        <v>1.8169047013173147E-2</v>
      </c>
      <c r="AP855" s="124">
        <f t="shared" si="172"/>
        <v>0.12592744537623737</v>
      </c>
      <c r="AQ855" s="124">
        <f t="shared" si="173"/>
        <v>0.10852273854446977</v>
      </c>
      <c r="AR855" s="124">
        <f t="shared" si="174"/>
        <v>0.10651365887113116</v>
      </c>
      <c r="AS855" s="124">
        <f t="shared" si="175"/>
        <v>0.12631126424349259</v>
      </c>
      <c r="AT855" s="124">
        <f t="shared" si="176"/>
        <v>0.10761862906975422</v>
      </c>
      <c r="AU855" s="124">
        <f t="shared" si="177"/>
        <v>0.13030531171841139</v>
      </c>
      <c r="AV855" s="124">
        <f t="shared" si="178"/>
        <v>6.5526652708980171E-2</v>
      </c>
      <c r="AW855" s="124">
        <f t="shared" si="179"/>
        <v>0.11041485792839506</v>
      </c>
      <c r="AX855" s="124">
        <f t="shared" si="180"/>
        <v>1</v>
      </c>
      <c r="AY855" s="124">
        <f>SUMPRODUCT(AN855:AW855,幕後結果_最佳化!$Z$1005:$AI$1005)</f>
        <v>-0.23533206702874171</v>
      </c>
      <c r="AZ855" s="124">
        <f>(SUMPRODUCT(AN855:AW855,MMULT(AN855:AW855,幕後結果!$AB$9:$AK$18)))*252</f>
        <v>6.0251399812447821E-2</v>
      </c>
      <c r="BA855" s="124">
        <f t="shared" si="181"/>
        <v>0.24546160557701854</v>
      </c>
      <c r="BB855" s="119">
        <f t="shared" si="182"/>
        <v>-1.1335054473170583</v>
      </c>
      <c r="BC855" s="56"/>
      <c r="BD855" s="56"/>
    </row>
    <row r="856" spans="1:56">
      <c r="A856" s="91">
        <v>855</v>
      </c>
      <c r="B856" s="120">
        <v>0.41105554029156743</v>
      </c>
      <c r="C856" s="120">
        <v>0.53155968538883736</v>
      </c>
      <c r="D856" s="120">
        <v>0.31711559450507232</v>
      </c>
      <c r="E856" s="120">
        <v>0.27863706404014499</v>
      </c>
      <c r="F856" s="120">
        <v>0.86711667364964717</v>
      </c>
      <c r="G856" s="120">
        <v>0.47897525655628548</v>
      </c>
      <c r="H856" s="120">
        <v>0.82297811091480599</v>
      </c>
      <c r="I856" s="120">
        <v>0.18524148899597659</v>
      </c>
      <c r="J856" s="120">
        <v>0.49479038953484733</v>
      </c>
      <c r="K856" s="100">
        <v>0.83528368318768553</v>
      </c>
      <c r="L856" s="101"/>
      <c r="M856" s="102">
        <v>855</v>
      </c>
      <c r="N856" s="123">
        <v>-0.22483057364074041</v>
      </c>
      <c r="O856" s="123">
        <v>7.9191092846362887E-2</v>
      </c>
      <c r="P856" s="123">
        <v>-0.47577990287668193</v>
      </c>
      <c r="Q856" s="123">
        <v>-0.58689514884507632</v>
      </c>
      <c r="R856" s="123">
        <v>1.1128644440432698</v>
      </c>
      <c r="S856" s="123">
        <v>-5.2725635679192605E-2</v>
      </c>
      <c r="T856" s="123">
        <v>0.92677420952224976</v>
      </c>
      <c r="U856" s="120">
        <v>-0.89556903842846725</v>
      </c>
      <c r="V856" s="120">
        <v>-1.305892805096324E-2</v>
      </c>
      <c r="W856" s="94">
        <v>0.97525732401538201</v>
      </c>
      <c r="X856" s="56"/>
      <c r="Y856" s="95">
        <v>855</v>
      </c>
      <c r="Z856" s="120">
        <f>(幕後結果!$AB$2+幕後結果!$AB$4*幕後結果_最佳化!$N1857)*12/3</f>
        <v>-0.32742881287299436</v>
      </c>
      <c r="AA856" s="120">
        <f>(幕後結果!$AC$2+幕後結果!$AC$4*幕後結果_最佳化!$O1857)*12/3</f>
        <v>1.354979865394351</v>
      </c>
      <c r="AB856" s="120">
        <f>(幕後結果!$AD$2+幕後結果!$AD$4*幕後結果_最佳化!$P1857)*12/3</f>
        <v>-1.5115083692649796</v>
      </c>
      <c r="AC856" s="120">
        <f>(幕後結果!$AE$2+幕後結果!$AE$4*幕後結果_最佳化!$Q1857)*12/3</f>
        <v>-0.10293755590017295</v>
      </c>
      <c r="AD856" s="120">
        <f>(幕後結果!$AF$2+幕後結果!$AF$4*幕後結果_最佳化!$R1857)*12/3</f>
        <v>6.3051669365977003E-2</v>
      </c>
      <c r="AE856" s="120">
        <f>(幕後結果!$AG$2+幕後結果!$AG$4*幕後結果_最佳化!$S1857)*12/3</f>
        <v>-0.77218393948268638</v>
      </c>
      <c r="AF856" s="120">
        <f>(幕後結果!$AH$2+幕後結果!$AH$4*幕後結果_最佳化!$T1857)*12/3</f>
        <v>1.0727293643973781</v>
      </c>
      <c r="AG856" s="120">
        <f>(幕後結果!$AI$2+幕後結果!$AI$4*幕後結果_最佳化!$U1857)*12/3</f>
        <v>-0.6135817238934661</v>
      </c>
      <c r="AH856" s="120">
        <f>(幕後結果!$AJ$2+幕後結果!$AJ$4*幕後結果_最佳化!$V1857)*12/3</f>
        <v>-1.6892904545876257</v>
      </c>
      <c r="AI856" s="96">
        <f>(幕後結果!$AK$2+幕後結果!$AK$4*幕後結果_最佳化!$W1857)*12/3</f>
        <v>1.0833260444062223</v>
      </c>
      <c r="AJ856" s="56"/>
      <c r="AK856" s="56"/>
      <c r="AL856" s="56"/>
      <c r="AM856" s="104">
        <v>855</v>
      </c>
      <c r="AN856" s="124">
        <f t="shared" si="170"/>
        <v>6.2824115190390037E-2</v>
      </c>
      <c r="AO856" s="124">
        <f t="shared" si="171"/>
        <v>0.14296397742352096</v>
      </c>
      <c r="AP856" s="124">
        <f t="shared" si="172"/>
        <v>2.6135379217386571E-2</v>
      </c>
      <c r="AQ856" s="124">
        <f t="shared" si="173"/>
        <v>2.1928647786660174E-2</v>
      </c>
      <c r="AR856" s="124">
        <f t="shared" si="174"/>
        <v>0.13442654635506612</v>
      </c>
      <c r="AS856" s="124">
        <f t="shared" si="175"/>
        <v>0.12714181621123555</v>
      </c>
      <c r="AT856" s="124">
        <f t="shared" si="176"/>
        <v>0.11533354280919772</v>
      </c>
      <c r="AU856" s="124">
        <f t="shared" si="177"/>
        <v>0.13125932180089023</v>
      </c>
      <c r="AV856" s="124">
        <f t="shared" si="178"/>
        <v>0.12469080016913567</v>
      </c>
      <c r="AW856" s="124">
        <f t="shared" si="179"/>
        <v>0.11329585303651687</v>
      </c>
      <c r="AX856" s="124">
        <f t="shared" si="180"/>
        <v>0.99999999999999989</v>
      </c>
      <c r="AY856" s="124">
        <f>SUMPRODUCT(AN856:AW856,幕後結果_最佳化!$Z$1005:$AI$1005)</f>
        <v>-0.12228398700963421</v>
      </c>
      <c r="AZ856" s="124">
        <f>(SUMPRODUCT(AN856:AW856,MMULT(AN856:AW856,幕後結果!$AB$9:$AK$18)))*252</f>
        <v>5.6447198614507872E-2</v>
      </c>
      <c r="BA856" s="124">
        <f t="shared" si="181"/>
        <v>0.23758619196937325</v>
      </c>
      <c r="BB856" s="119">
        <f t="shared" si="182"/>
        <v>-0.69525920526108587</v>
      </c>
      <c r="BC856" s="56"/>
      <c r="BD856" s="56"/>
    </row>
    <row r="857" spans="1:56">
      <c r="A857" s="91">
        <v>856</v>
      </c>
      <c r="B857" s="120">
        <v>0.13407209023327415</v>
      </c>
      <c r="C857" s="120">
        <v>0.52998755297250866</v>
      </c>
      <c r="D857" s="120">
        <v>0.25160434802938081</v>
      </c>
      <c r="E857" s="120">
        <v>0.41613985915554275</v>
      </c>
      <c r="F857" s="120">
        <v>0.58035062685849326</v>
      </c>
      <c r="G857" s="120">
        <v>0.15639394922664951</v>
      </c>
      <c r="H857" s="120">
        <v>0.18250550820066613</v>
      </c>
      <c r="I857" s="120">
        <v>0.52278385169660968</v>
      </c>
      <c r="J857" s="120">
        <v>2.9271667982605498E-2</v>
      </c>
      <c r="K857" s="100">
        <v>0.36015719139214175</v>
      </c>
      <c r="L857" s="101"/>
      <c r="M857" s="102">
        <v>856</v>
      </c>
      <c r="N857" s="123">
        <v>-1.1073464230041015</v>
      </c>
      <c r="O857" s="123">
        <v>7.5238573557506114E-2</v>
      </c>
      <c r="P857" s="123">
        <v>-0.6694496386667923</v>
      </c>
      <c r="Q857" s="123">
        <v>-0.21177865929466355</v>
      </c>
      <c r="R857" s="123">
        <v>0.20279054769794619</v>
      </c>
      <c r="S857" s="123">
        <v>-1.0093894450474459</v>
      </c>
      <c r="T857" s="123">
        <v>-0.90585800144169593</v>
      </c>
      <c r="U857" s="120">
        <v>5.7141727953404789E-2</v>
      </c>
      <c r="V857" s="120">
        <v>-1.8916071993359276</v>
      </c>
      <c r="W857" s="94">
        <v>-0.35803865923957295</v>
      </c>
      <c r="X857" s="56"/>
      <c r="Y857" s="95">
        <v>856</v>
      </c>
      <c r="Z857" s="120">
        <f>(幕後結果!$AB$2+幕後結果!$AB$4*幕後結果_最佳化!$N1858)*12/3</f>
        <v>-1.4231167159088625</v>
      </c>
      <c r="AA857" s="120">
        <f>(幕後結果!$AC$2+幕後結果!$AC$4*幕後結果_最佳化!$O1858)*12/3</f>
        <v>0.76930609383584569</v>
      </c>
      <c r="AB857" s="120">
        <f>(幕後結果!$AD$2+幕後結果!$AD$4*幕後結果_最佳化!$P1858)*12/3</f>
        <v>-2.6731020741670939</v>
      </c>
      <c r="AC857" s="120">
        <f>(幕後結果!$AE$2+幕後結果!$AE$4*幕後結果_最佳化!$Q1858)*12/3</f>
        <v>-3.6015383841635107E-2</v>
      </c>
      <c r="AD857" s="120">
        <f>(幕後結果!$AF$2+幕後結果!$AF$4*幕後結果_最佳化!$R1858)*12/3</f>
        <v>-0.50549445668639692</v>
      </c>
      <c r="AE857" s="120">
        <f>(幕後結果!$AG$2+幕後結果!$AG$4*幕後結果_最佳化!$S1858)*12/3</f>
        <v>-2.3553067247918182</v>
      </c>
      <c r="AF857" s="120">
        <f>(幕後結果!$AH$2+幕後結果!$AH$4*幕後結果_最佳化!$T1858)*12/3</f>
        <v>-0.94346227756147683</v>
      </c>
      <c r="AG857" s="120">
        <f>(幕後結果!$AI$2+幕後結果!$AI$4*幕後結果_最佳化!$U1858)*12/3</f>
        <v>-0.31156710991783065</v>
      </c>
      <c r="AH857" s="120">
        <f>(幕後結果!$AJ$2+幕後結果!$AJ$4*幕後結果_最佳化!$V1858)*12/3</f>
        <v>-5.170399055052922</v>
      </c>
      <c r="AI857" s="96">
        <f>(幕後結果!$AK$2+幕後結果!$AK$4*幕後結果_最佳化!$W1858)*12/3</f>
        <v>0.31947192988763301</v>
      </c>
      <c r="AJ857" s="56"/>
      <c r="AK857" s="56"/>
      <c r="AL857" s="56"/>
      <c r="AM857" s="104">
        <v>856</v>
      </c>
      <c r="AN857" s="124">
        <f t="shared" si="170"/>
        <v>5.0211937656323487E-2</v>
      </c>
      <c r="AO857" s="124">
        <f t="shared" si="171"/>
        <v>5.0698133459883173E-2</v>
      </c>
      <c r="AP857" s="124">
        <f t="shared" si="172"/>
        <v>6.2074140151480141E-2</v>
      </c>
      <c r="AQ857" s="124">
        <f t="shared" si="173"/>
        <v>2.9382490068063809E-2</v>
      </c>
      <c r="AR857" s="124">
        <f t="shared" si="174"/>
        <v>0.22101801534333673</v>
      </c>
      <c r="AS857" s="124">
        <f t="shared" si="175"/>
        <v>0.16570812404865923</v>
      </c>
      <c r="AT857" s="124">
        <f t="shared" si="176"/>
        <v>1.7616330704458755E-2</v>
      </c>
      <c r="AU857" s="124">
        <f t="shared" si="177"/>
        <v>0.2910305384934459</v>
      </c>
      <c r="AV857" s="124">
        <f t="shared" si="178"/>
        <v>9.2351980173021472E-2</v>
      </c>
      <c r="AW857" s="124">
        <f t="shared" si="179"/>
        <v>1.9908309901327172E-2</v>
      </c>
      <c r="AX857" s="124">
        <f t="shared" si="180"/>
        <v>0.99999999999999989</v>
      </c>
      <c r="AY857" s="124">
        <f>SUMPRODUCT(AN857:AW857,幕後結果_最佳化!$Z$1005:$AI$1005)</f>
        <v>-0.44372013012161143</v>
      </c>
      <c r="AZ857" s="124">
        <f>(SUMPRODUCT(AN857:AW857,MMULT(AN857:AW857,幕後結果!$AB$9:$AK$18)))*252</f>
        <v>4.6627126047109967E-2</v>
      </c>
      <c r="BA857" s="124">
        <f t="shared" si="181"/>
        <v>0.21593315180191755</v>
      </c>
      <c r="BB857" s="119">
        <f t="shared" si="182"/>
        <v>-2.253568412542803</v>
      </c>
      <c r="BC857" s="56"/>
      <c r="BD857" s="56"/>
    </row>
    <row r="858" spans="1:56">
      <c r="A858" s="91">
        <v>857</v>
      </c>
      <c r="B858" s="120">
        <v>0.50859322261658435</v>
      </c>
      <c r="C858" s="120">
        <v>0.26818234739614222</v>
      </c>
      <c r="D858" s="120">
        <v>0.4974138232441947</v>
      </c>
      <c r="E858" s="120">
        <v>0.88172154144428849</v>
      </c>
      <c r="F858" s="120">
        <v>0.22424957392189238</v>
      </c>
      <c r="G858" s="120">
        <v>0.52306392938626578</v>
      </c>
      <c r="H858" s="120">
        <v>0.67726847733359152</v>
      </c>
      <c r="I858" s="120">
        <v>4.6225599101374915E-3</v>
      </c>
      <c r="J858" s="120">
        <v>0.37185104148286707</v>
      </c>
      <c r="K858" s="100">
        <v>0.65417834145978881</v>
      </c>
      <c r="L858" s="101"/>
      <c r="M858" s="102">
        <v>857</v>
      </c>
      <c r="N858" s="123">
        <v>2.1541680712943354E-2</v>
      </c>
      <c r="O858" s="123">
        <v>-0.61831958420395383</v>
      </c>
      <c r="P858" s="123">
        <v>-6.4826291838634698E-3</v>
      </c>
      <c r="Q858" s="123">
        <v>1.1836366722892786</v>
      </c>
      <c r="R858" s="123">
        <v>-0.75791954662875693</v>
      </c>
      <c r="S858" s="123">
        <v>5.7844939891615654E-2</v>
      </c>
      <c r="T858" s="123">
        <v>0.46007408402418482</v>
      </c>
      <c r="U858" s="120">
        <v>-2.6028544335605779</v>
      </c>
      <c r="V858" s="120">
        <v>-0.32695478592748406</v>
      </c>
      <c r="W858" s="94">
        <v>0.39662594519176592</v>
      </c>
      <c r="X858" s="56"/>
      <c r="Y858" s="95">
        <v>857</v>
      </c>
      <c r="Z858" s="120">
        <f>(幕後結果!$AB$2+幕後結果!$AB$4*幕後結果_最佳化!$N1859)*12/3</f>
        <v>-2.1545242698311689E-2</v>
      </c>
      <c r="AA858" s="120">
        <f>(幕後結果!$AC$2+幕後結果!$AC$4*幕後結果_最佳化!$O1859)*12/3</f>
        <v>0.79699534363853852</v>
      </c>
      <c r="AB858" s="120">
        <f>(幕後結果!$AD$2+幕後結果!$AD$4*幕後結果_最佳化!$P1859)*12/3</f>
        <v>-1.0418370853891086</v>
      </c>
      <c r="AC858" s="120">
        <f>(幕後結果!$AE$2+幕後結果!$AE$4*幕後結果_最佳化!$Q1859)*12/3</f>
        <v>1.5047768224507863</v>
      </c>
      <c r="AD858" s="120">
        <f>(幕後結果!$AF$2+幕後結果!$AF$4*幕後結果_最佳化!$R1859)*12/3</f>
        <v>-0.78746018775088833</v>
      </c>
      <c r="AE858" s="120">
        <f>(幕後結果!$AG$2+幕後結果!$AG$4*幕後結果_最佳化!$S1859)*12/3</f>
        <v>-1.1005801320448287</v>
      </c>
      <c r="AF858" s="120">
        <f>(幕後結果!$AH$2+幕後結果!$AH$4*幕後結果_最佳化!$T1859)*12/3</f>
        <v>1.0011925392941439</v>
      </c>
      <c r="AG858" s="120">
        <f>(幕後結果!$AI$2+幕後結果!$AI$4*幕後結果_最佳化!$U1859)*12/3</f>
        <v>-1.3175751355731284</v>
      </c>
      <c r="AH858" s="120">
        <f>(幕後結果!$AJ$2+幕後結果!$AJ$4*幕後結果_最佳化!$V1859)*12/3</f>
        <v>-2.4293499335251934</v>
      </c>
      <c r="AI858" s="96">
        <f>(幕後結果!$AK$2+幕後結果!$AK$4*幕後結果_最佳化!$W1859)*12/3</f>
        <v>5.2549005327754972E-2</v>
      </c>
      <c r="AJ858" s="56"/>
      <c r="AK858" s="56"/>
      <c r="AL858" s="56"/>
      <c r="AM858" s="104">
        <v>857</v>
      </c>
      <c r="AN858" s="124">
        <f t="shared" si="170"/>
        <v>0.12204648136240083</v>
      </c>
      <c r="AO858" s="124">
        <f t="shared" si="171"/>
        <v>7.5323810466646463E-2</v>
      </c>
      <c r="AP858" s="124">
        <f t="shared" si="172"/>
        <v>0.10910826609263492</v>
      </c>
      <c r="AQ858" s="124">
        <f t="shared" si="173"/>
        <v>0.12889957007004763</v>
      </c>
      <c r="AR858" s="124">
        <f t="shared" si="174"/>
        <v>0.12274971578606891</v>
      </c>
      <c r="AS858" s="124">
        <f t="shared" si="175"/>
        <v>0.13070582437543679</v>
      </c>
      <c r="AT858" s="124">
        <f t="shared" si="176"/>
        <v>9.2764201838248114E-2</v>
      </c>
      <c r="AU858" s="124">
        <f t="shared" si="177"/>
        <v>0.12325176723896225</v>
      </c>
      <c r="AV858" s="124">
        <f t="shared" si="178"/>
        <v>8.729971350337562E-2</v>
      </c>
      <c r="AW858" s="124">
        <f t="shared" si="179"/>
        <v>7.8506492661784329E-3</v>
      </c>
      <c r="AX858" s="124">
        <f t="shared" si="180"/>
        <v>0.99999999999999989</v>
      </c>
      <c r="AY858" s="124">
        <f>SUMPRODUCT(AN858:AW858,幕後結果_最佳化!$Z$1005:$AI$1005)</f>
        <v>-0.25586913039436049</v>
      </c>
      <c r="AZ858" s="124">
        <f>(SUMPRODUCT(AN858:AW858,MMULT(AN858:AW858,幕後結果!$AB$9:$AK$18)))*252</f>
        <v>6.9430274349089535E-2</v>
      </c>
      <c r="BA858" s="124">
        <f t="shared" si="181"/>
        <v>0.26349625111012404</v>
      </c>
      <c r="BB858" s="119">
        <f t="shared" si="182"/>
        <v>-1.1338648240179126</v>
      </c>
      <c r="BC858" s="56"/>
      <c r="BD858" s="56"/>
    </row>
    <row r="859" spans="1:56">
      <c r="A859" s="91">
        <v>858</v>
      </c>
      <c r="B859" s="120">
        <v>0.11578059459662238</v>
      </c>
      <c r="C859" s="120">
        <v>0.51950746936394165</v>
      </c>
      <c r="D859" s="120">
        <v>0.92221989256639803</v>
      </c>
      <c r="E859" s="120">
        <v>0.79662057371487371</v>
      </c>
      <c r="F859" s="120">
        <v>0.90092020399457473</v>
      </c>
      <c r="G859" s="120">
        <v>0.24834846619197903</v>
      </c>
      <c r="H859" s="120">
        <v>0.97502203667806864</v>
      </c>
      <c r="I859" s="120">
        <v>0.85780242040969457</v>
      </c>
      <c r="J859" s="120">
        <v>0.72201204897682758</v>
      </c>
      <c r="K859" s="100">
        <v>0.35551512782436823</v>
      </c>
      <c r="L859" s="101"/>
      <c r="M859" s="102">
        <v>858</v>
      </c>
      <c r="N859" s="123">
        <v>-1.1963469628497609</v>
      </c>
      <c r="O859" s="123">
        <v>4.8917476537538078E-2</v>
      </c>
      <c r="P859" s="123">
        <v>1.4201630610563813</v>
      </c>
      <c r="Q859" s="123">
        <v>0.82961082830927735</v>
      </c>
      <c r="R859" s="123">
        <v>1.286812663469294</v>
      </c>
      <c r="S859" s="123">
        <v>-0.67969605827272217</v>
      </c>
      <c r="T859" s="123">
        <v>1.9603411733306049</v>
      </c>
      <c r="U859" s="120">
        <v>1.0704981101565889</v>
      </c>
      <c r="V859" s="120">
        <v>0.58882913095306699</v>
      </c>
      <c r="W859" s="94">
        <v>-0.37047277836693332</v>
      </c>
      <c r="X859" s="56"/>
      <c r="Y859" s="95">
        <v>858</v>
      </c>
      <c r="Z859" s="120">
        <f>(幕後結果!$AB$2+幕後結果!$AB$4*幕後結果_最佳化!$N1860)*12/3</f>
        <v>-1.5336153714773701</v>
      </c>
      <c r="AA859" s="120">
        <f>(幕後結果!$AC$2+幕後結果!$AC$4*幕後結果_最佳化!$O1860)*12/3</f>
        <v>0.68347046623346464</v>
      </c>
      <c r="AB859" s="120">
        <f>(幕後結果!$AD$2+幕後結果!$AD$4*幕後結果_最佳化!$P1860)*12/3</f>
        <v>-0.5947509625491183</v>
      </c>
      <c r="AC859" s="120">
        <f>(幕後結果!$AE$2+幕後結果!$AE$4*幕後結果_最佳化!$Q1860)*12/3</f>
        <v>0.78174188399447553</v>
      </c>
      <c r="AD859" s="120">
        <f>(幕後結果!$AF$2+幕後結果!$AF$4*幕後結果_最佳化!$R1860)*12/3</f>
        <v>0.33648346707781712</v>
      </c>
      <c r="AE859" s="120">
        <f>(幕後結果!$AG$2+幕後結果!$AG$4*幕後結果_最佳化!$S1860)*12/3</f>
        <v>-1.5606333168159978</v>
      </c>
      <c r="AF859" s="120">
        <f>(幕後結果!$AH$2+幕後結果!$AH$4*幕後結果_最佳化!$T1860)*12/3</f>
        <v>2.1123437844788233</v>
      </c>
      <c r="AG859" s="120">
        <f>(幕後結果!$AI$2+幕後結果!$AI$4*幕後結果_最佳化!$U1860)*12/3</f>
        <v>0.26773855272937963</v>
      </c>
      <c r="AH859" s="120">
        <f>(幕後結果!$AJ$2+幕後結果!$AJ$4*幕後結果_最佳化!$V1860)*12/3</f>
        <v>-0.3375111711051475</v>
      </c>
      <c r="AI859" s="96">
        <f>(幕後結果!$AK$2+幕後結果!$AK$4*幕後結果_最佳化!$W1860)*12/3</f>
        <v>1.3382475342111304</v>
      </c>
      <c r="AJ859" s="56"/>
      <c r="AK859" s="56"/>
      <c r="AL859" s="56"/>
      <c r="AM859" s="104">
        <v>858</v>
      </c>
      <c r="AN859" s="124">
        <f t="shared" si="170"/>
        <v>4.3389393247590113E-2</v>
      </c>
      <c r="AO859" s="124">
        <f t="shared" si="171"/>
        <v>2.569013025166788E-2</v>
      </c>
      <c r="AP859" s="124">
        <f t="shared" si="172"/>
        <v>0.11525934704315655</v>
      </c>
      <c r="AQ859" s="124">
        <f t="shared" si="173"/>
        <v>9.9316036993878955E-3</v>
      </c>
      <c r="AR859" s="124">
        <f t="shared" si="174"/>
        <v>8.5186501820511809E-2</v>
      </c>
      <c r="AS859" s="124">
        <f t="shared" si="175"/>
        <v>0.13723989501081266</v>
      </c>
      <c r="AT859" s="124">
        <f t="shared" si="176"/>
        <v>0.14342076927482283</v>
      </c>
      <c r="AU859" s="124">
        <f t="shared" si="177"/>
        <v>0.16174647977658371</v>
      </c>
      <c r="AV859" s="124">
        <f t="shared" si="178"/>
        <v>0.14541615311930997</v>
      </c>
      <c r="AW859" s="124">
        <f t="shared" si="179"/>
        <v>0.13271972675615643</v>
      </c>
      <c r="AX859" s="124">
        <f t="shared" si="180"/>
        <v>0.99999999999999989</v>
      </c>
      <c r="AY859" s="124">
        <f>SUMPRODUCT(AN859:AW859,幕後結果_最佳化!$Z$1005:$AI$1005)</f>
        <v>-0.36413183132441213</v>
      </c>
      <c r="AZ859" s="124">
        <f>(SUMPRODUCT(AN859:AW859,MMULT(AN859:AW859,幕後結果!$AB$9:$AK$18)))*252</f>
        <v>6.311855682774492E-2</v>
      </c>
      <c r="BA859" s="124">
        <f t="shared" si="181"/>
        <v>0.25123406780877655</v>
      </c>
      <c r="BB859" s="119">
        <f t="shared" si="182"/>
        <v>-1.620129924553938</v>
      </c>
      <c r="BC859" s="56"/>
      <c r="BD859" s="56"/>
    </row>
    <row r="860" spans="1:56">
      <c r="A860" s="91">
        <v>859</v>
      </c>
      <c r="B860" s="120">
        <v>0.75214232465596687</v>
      </c>
      <c r="C860" s="120">
        <v>0.70631245414067001</v>
      </c>
      <c r="D860" s="120">
        <v>0.43181315542437337</v>
      </c>
      <c r="E860" s="120">
        <v>0.66883417235415976</v>
      </c>
      <c r="F860" s="120">
        <v>0.7142524804009347</v>
      </c>
      <c r="G860" s="120">
        <v>0.18786216837273551</v>
      </c>
      <c r="H860" s="120">
        <v>0.66438361123200362</v>
      </c>
      <c r="I860" s="120">
        <v>0.49310479989144573</v>
      </c>
      <c r="J860" s="120">
        <v>0.42496774841519613</v>
      </c>
      <c r="K860" s="100">
        <v>0.78780827069389114</v>
      </c>
      <c r="L860" s="101"/>
      <c r="M860" s="102">
        <v>859</v>
      </c>
      <c r="N860" s="123">
        <v>0.68124678247709924</v>
      </c>
      <c r="O860" s="123">
        <v>0.54264377682576059</v>
      </c>
      <c r="P860" s="123">
        <v>-0.17175987615063207</v>
      </c>
      <c r="Q860" s="123">
        <v>0.43669624159252507</v>
      </c>
      <c r="R860" s="123">
        <v>0.56585105074961772</v>
      </c>
      <c r="S860" s="123">
        <v>-0.88580180551197107</v>
      </c>
      <c r="T860" s="123">
        <v>0.42445669969721767</v>
      </c>
      <c r="U860" s="120">
        <v>-1.7284564157770899E-2</v>
      </c>
      <c r="V860" s="120">
        <v>-0.18920072835351737</v>
      </c>
      <c r="W860" s="94">
        <v>0.79883954260956425</v>
      </c>
      <c r="X860" s="56"/>
      <c r="Y860" s="95">
        <v>859</v>
      </c>
      <c r="Z860" s="120">
        <f>(幕後結果!$AB$2+幕後結果!$AB$4*幕後結果_最佳化!$N1861)*12/3</f>
        <v>0.79751188822514507</v>
      </c>
      <c r="AA860" s="120">
        <f>(幕後結果!$AC$2+幕後結果!$AC$4*幕後結果_最佳化!$O1861)*12/3</f>
        <v>2.4307255974222062</v>
      </c>
      <c r="AB860" s="120">
        <f>(幕後結果!$AD$2+幕後結果!$AD$4*幕後結果_最佳化!$P1861)*12/3</f>
        <v>-1.8872151909971602E-2</v>
      </c>
      <c r="AC860" s="120">
        <f>(幕後結果!$AE$2+幕後結果!$AE$4*幕後結果_最佳化!$Q1861)*12/3</f>
        <v>1.0493870427100738</v>
      </c>
      <c r="AD860" s="120">
        <f>(幕後結果!$AF$2+幕後結果!$AF$4*幕後結果_最佳化!$R1861)*12/3</f>
        <v>7.249157780956933E-2</v>
      </c>
      <c r="AE860" s="120">
        <f>(幕後結果!$AG$2+幕後結果!$AG$4*幕後結果_最佳化!$S1861)*12/3</f>
        <v>-1.3423585955574329</v>
      </c>
      <c r="AF860" s="120">
        <f>(幕後結果!$AH$2+幕後結果!$AH$4*幕後結果_最佳化!$T1861)*12/3</f>
        <v>1.0875769367704562</v>
      </c>
      <c r="AG860" s="120">
        <f>(幕後結果!$AI$2+幕後結果!$AI$4*幕後結果_最佳化!$U1861)*12/3</f>
        <v>-0.25172673930613237</v>
      </c>
      <c r="AH860" s="120">
        <f>(幕後結果!$AJ$2+幕後結果!$AJ$4*幕後結果_最佳化!$V1861)*12/3</f>
        <v>-1.8006266882293451</v>
      </c>
      <c r="AI860" s="96">
        <f>(幕後結果!$AK$2+幕後結果!$AK$4*幕後結果_最佳化!$W1861)*12/3</f>
        <v>1.2862866405675517</v>
      </c>
      <c r="AJ860" s="56"/>
      <c r="AK860" s="56"/>
      <c r="AL860" s="56"/>
      <c r="AM860" s="104">
        <v>859</v>
      </c>
      <c r="AN860" s="124">
        <f t="shared" si="170"/>
        <v>0.16217268158674455</v>
      </c>
      <c r="AO860" s="124">
        <f t="shared" si="171"/>
        <v>0.17616974936137178</v>
      </c>
      <c r="AP860" s="124">
        <f t="shared" si="172"/>
        <v>3.4777589415247064E-2</v>
      </c>
      <c r="AQ860" s="124">
        <f t="shared" si="173"/>
        <v>1.4251457691103945E-2</v>
      </c>
      <c r="AR860" s="124">
        <f t="shared" si="174"/>
        <v>0.15884602355267921</v>
      </c>
      <c r="AS860" s="124">
        <f t="shared" si="175"/>
        <v>5.8192067507414465E-2</v>
      </c>
      <c r="AT860" s="124">
        <f t="shared" si="176"/>
        <v>0.11351423796514239</v>
      </c>
      <c r="AU860" s="124">
        <f t="shared" si="177"/>
        <v>0.1567195887639837</v>
      </c>
      <c r="AV860" s="124">
        <f t="shared" si="178"/>
        <v>1.3705527440158486E-2</v>
      </c>
      <c r="AW860" s="124">
        <f t="shared" si="179"/>
        <v>0.11165107671615429</v>
      </c>
      <c r="AX860" s="124">
        <f t="shared" si="180"/>
        <v>0.99999999999999989</v>
      </c>
      <c r="AY860" s="124">
        <f>SUMPRODUCT(AN860:AW860,幕後結果_最佳化!$Z$1005:$AI$1005)</f>
        <v>0.12699347378291828</v>
      </c>
      <c r="AZ860" s="124">
        <f>(SUMPRODUCT(AN860:AW860,MMULT(AN860:AW860,幕後結果!$AB$9:$AK$18)))*252</f>
        <v>5.8099471642946862E-2</v>
      </c>
      <c r="BA860" s="124">
        <f t="shared" si="181"/>
        <v>0.24103831986418023</v>
      </c>
      <c r="BB860" s="119">
        <f t="shared" si="182"/>
        <v>0.34888010267538833</v>
      </c>
      <c r="BC860" s="56"/>
      <c r="BD860" s="56"/>
    </row>
    <row r="861" spans="1:56">
      <c r="A861" s="91">
        <v>860</v>
      </c>
      <c r="B861" s="120">
        <v>0.29860322849166976</v>
      </c>
      <c r="C861" s="120">
        <v>0.34407449792818956</v>
      </c>
      <c r="D861" s="120">
        <v>0.54306222612933608</v>
      </c>
      <c r="E861" s="120">
        <v>0.59592257945511329</v>
      </c>
      <c r="F861" s="120">
        <v>9.674116121383558E-2</v>
      </c>
      <c r="G861" s="120">
        <v>0.70281069964009046</v>
      </c>
      <c r="H861" s="120">
        <v>0.51141598057856563</v>
      </c>
      <c r="I861" s="120">
        <v>0.70142176275689572</v>
      </c>
      <c r="J861" s="120">
        <v>9.2189213769104494E-2</v>
      </c>
      <c r="K861" s="100">
        <v>1.6041816134540365E-2</v>
      </c>
      <c r="L861" s="101"/>
      <c r="M861" s="102">
        <v>860</v>
      </c>
      <c r="N861" s="123">
        <v>-0.52842202063798693</v>
      </c>
      <c r="O861" s="123">
        <v>-0.40136828494547372</v>
      </c>
      <c r="P861" s="123">
        <v>0.10815146074225256</v>
      </c>
      <c r="Q861" s="123">
        <v>0.24280709231816339</v>
      </c>
      <c r="R861" s="123">
        <v>-1.3003462520453613</v>
      </c>
      <c r="S861" s="123">
        <v>0.53250164799574762</v>
      </c>
      <c r="T861" s="123">
        <v>2.8619526154832545E-2</v>
      </c>
      <c r="U861" s="120">
        <v>0.52849405175364461</v>
      </c>
      <c r="V861" s="120">
        <v>-1.3273938665875062</v>
      </c>
      <c r="W861" s="94">
        <v>-2.1433671056438572</v>
      </c>
      <c r="X861" s="56"/>
      <c r="Y861" s="95">
        <v>860</v>
      </c>
      <c r="Z861" s="120">
        <f>(幕後結果!$AB$2+幕後結果!$AB$4*幕後結果_最佳化!$N1862)*12/3</f>
        <v>-0.70435289438382798</v>
      </c>
      <c r="AA861" s="120">
        <f>(幕後結果!$AC$2+幕後結果!$AC$4*幕後結果_最佳化!$O1862)*12/3</f>
        <v>0.65861505596367953</v>
      </c>
      <c r="AB861" s="120">
        <f>(幕後結果!$AD$2+幕後結果!$AD$4*幕後結果_最佳化!$P1862)*12/3</f>
        <v>-1.4288085144527194</v>
      </c>
      <c r="AC861" s="120">
        <f>(幕後結果!$AE$2+幕後結果!$AE$4*幕後結果_最佳化!$Q1862)*12/3</f>
        <v>0.51436900033197464</v>
      </c>
      <c r="AD861" s="120">
        <f>(幕後結果!$AF$2+幕後結果!$AF$4*幕後結果_最佳化!$R1862)*12/3</f>
        <v>-1.3305593151048969</v>
      </c>
      <c r="AE861" s="120">
        <f>(幕後結果!$AG$2+幕後結果!$AG$4*幕後結果_最佳化!$S1862)*12/3</f>
        <v>-0.8307185032526111</v>
      </c>
      <c r="AF861" s="120">
        <f>(幕後結果!$AH$2+幕後結果!$AH$4*幕後結果_最佳化!$T1862)*12/3</f>
        <v>0.30566493325822292</v>
      </c>
      <c r="AG861" s="120">
        <f>(幕後結果!$AI$2+幕後結果!$AI$4*幕後結果_最佳化!$U1862)*12/3</f>
        <v>-0.21115908059057664</v>
      </c>
      <c r="AH861" s="120">
        <f>(幕後結果!$AJ$2+幕後結果!$AJ$4*幕後結果_最佳化!$V1862)*12/3</f>
        <v>-3.72353142619626</v>
      </c>
      <c r="AI861" s="96">
        <f>(幕後結果!$AK$2+幕後結果!$AK$4*幕後結果_最佳化!$W1862)*12/3</f>
        <v>-0.5055918009628102</v>
      </c>
      <c r="AJ861" s="56"/>
      <c r="AK861" s="56"/>
      <c r="AL861" s="56"/>
      <c r="AM861" s="104">
        <v>860</v>
      </c>
      <c r="AN861" s="124">
        <f t="shared" si="170"/>
        <v>9.2954729007402578E-2</v>
      </c>
      <c r="AO861" s="124">
        <f t="shared" si="171"/>
        <v>6.774226397250771E-2</v>
      </c>
      <c r="AP861" s="124">
        <f t="shared" si="172"/>
        <v>0.1236715584635113</v>
      </c>
      <c r="AQ861" s="124">
        <f t="shared" si="173"/>
        <v>0.1204921923523657</v>
      </c>
      <c r="AR861" s="124">
        <f t="shared" si="174"/>
        <v>0.11738770158170173</v>
      </c>
      <c r="AS861" s="124">
        <f t="shared" si="175"/>
        <v>3.8928577213305456E-2</v>
      </c>
      <c r="AT861" s="124">
        <f t="shared" si="176"/>
        <v>8.5155730759560178E-2</v>
      </c>
      <c r="AU861" s="124">
        <f t="shared" si="177"/>
        <v>0.12135274116755745</v>
      </c>
      <c r="AV861" s="124">
        <f t="shared" si="178"/>
        <v>4.5583582155461766E-2</v>
      </c>
      <c r="AW861" s="124">
        <f t="shared" si="179"/>
        <v>0.18673092332662616</v>
      </c>
      <c r="AX861" s="124">
        <f t="shared" si="180"/>
        <v>1</v>
      </c>
      <c r="AY861" s="124">
        <f>SUMPRODUCT(AN861:AW861,幕後結果_最佳化!$Z$1005:$AI$1005)</f>
        <v>-1.0696912524243235E-2</v>
      </c>
      <c r="AZ861" s="124">
        <f>(SUMPRODUCT(AN861:AW861,MMULT(AN861:AW861,幕後結果!$AB$9:$AK$18)))*252</f>
        <v>5.4950217823643593E-2</v>
      </c>
      <c r="BA861" s="124">
        <f t="shared" si="181"/>
        <v>0.23441462800696461</v>
      </c>
      <c r="BB861" s="119">
        <f t="shared" si="182"/>
        <v>-0.22864150151350979</v>
      </c>
      <c r="BC861" s="56"/>
      <c r="BD861" s="56"/>
    </row>
    <row r="862" spans="1:56">
      <c r="A862" s="91">
        <v>861</v>
      </c>
      <c r="B862" s="120">
        <v>0.7121845637163291</v>
      </c>
      <c r="C862" s="120">
        <v>0.50453852216178241</v>
      </c>
      <c r="D862" s="120">
        <v>0.33144835775617421</v>
      </c>
      <c r="E862" s="120">
        <v>0.85582122462425314</v>
      </c>
      <c r="F862" s="120">
        <v>9.5765963894240524E-2</v>
      </c>
      <c r="G862" s="120">
        <v>0.66991465710543041</v>
      </c>
      <c r="H862" s="120">
        <v>0.24572964670066022</v>
      </c>
      <c r="I862" s="120">
        <v>0.89053115957497231</v>
      </c>
      <c r="J862" s="120">
        <v>0.21161427838848224</v>
      </c>
      <c r="K862" s="100">
        <v>0.14510964010799121</v>
      </c>
      <c r="L862" s="101"/>
      <c r="M862" s="102">
        <v>861</v>
      </c>
      <c r="N862" s="123">
        <v>0.55977799834727016</v>
      </c>
      <c r="O862" s="123">
        <v>1.1376633379745952E-2</v>
      </c>
      <c r="P862" s="123">
        <v>-0.43591732381765042</v>
      </c>
      <c r="Q862" s="123">
        <v>1.0617315970780761</v>
      </c>
      <c r="R862" s="123">
        <v>-1.3060606660836898</v>
      </c>
      <c r="S862" s="123">
        <v>0.43967752084594208</v>
      </c>
      <c r="T862" s="123">
        <v>-0.68798965905221476</v>
      </c>
      <c r="U862" s="120">
        <v>1.2293578111035501</v>
      </c>
      <c r="V862" s="120">
        <v>-0.80083261155935892</v>
      </c>
      <c r="W862" s="94">
        <v>-1.0576406990674345</v>
      </c>
      <c r="X862" s="56"/>
      <c r="Y862" s="95">
        <v>861</v>
      </c>
      <c r="Z862" s="120">
        <f>(幕後結果!$AB$2+幕後結果!$AB$4*幕後結果_最佳化!$N1863)*12/3</f>
        <v>0.64670227107941303</v>
      </c>
      <c r="AA862" s="120">
        <f>(幕後結果!$AC$2+幕後結果!$AC$4*幕後結果_最佳化!$O1863)*12/3</f>
        <v>1.8020145138952435</v>
      </c>
      <c r="AB862" s="120">
        <f>(幕後結果!$AD$2+幕後結果!$AD$4*幕後結果_最佳化!$P1863)*12/3</f>
        <v>-0.6466965646745676</v>
      </c>
      <c r="AC862" s="120">
        <f>(幕後結果!$AE$2+幕後結果!$AE$4*幕後結果_最佳化!$Q1863)*12/3</f>
        <v>1.5691492512433711</v>
      </c>
      <c r="AD862" s="120">
        <f>(幕後結果!$AF$2+幕後結果!$AF$4*幕後結果_最佳化!$R1863)*12/3</f>
        <v>-1.0164078754896442</v>
      </c>
      <c r="AE862" s="120">
        <f>(幕後結果!$AG$2+幕後結果!$AG$4*幕後結果_最佳化!$S1863)*12/3</f>
        <v>-0.58225461735310891</v>
      </c>
      <c r="AF862" s="120">
        <f>(幕後結果!$AH$2+幕後結果!$AH$4*幕後結果_最佳化!$T1863)*12/3</f>
        <v>0.26112988945316085</v>
      </c>
      <c r="AG862" s="120">
        <f>(幕後結果!$AI$2+幕後結果!$AI$4*幕後結果_最佳化!$U1863)*12/3</f>
        <v>0.16324460728657292</v>
      </c>
      <c r="AH862" s="120">
        <f>(幕後結果!$AJ$2+幕後結果!$AJ$4*幕後結果_最佳化!$V1863)*12/3</f>
        <v>-2.7605262232642303</v>
      </c>
      <c r="AI862" s="96">
        <f>(幕後結果!$AK$2+幕後結果!$AK$4*幕後結果_最佳化!$W1863)*12/3</f>
        <v>0.21035898663033503</v>
      </c>
      <c r="AJ862" s="56"/>
      <c r="AK862" s="56"/>
      <c r="AL862" s="56"/>
      <c r="AM862" s="104">
        <v>861</v>
      </c>
      <c r="AN862" s="124">
        <f t="shared" si="170"/>
        <v>7.5761273072436047E-2</v>
      </c>
      <c r="AO862" s="124">
        <f t="shared" si="171"/>
        <v>5.9528584002168324E-2</v>
      </c>
      <c r="AP862" s="124">
        <f t="shared" si="172"/>
        <v>0.13678272068244013</v>
      </c>
      <c r="AQ862" s="124">
        <f t="shared" si="173"/>
        <v>0.176024881818197</v>
      </c>
      <c r="AR862" s="124">
        <f t="shared" si="174"/>
        <v>3.4520122122398389E-3</v>
      </c>
      <c r="AS862" s="124">
        <f t="shared" si="175"/>
        <v>6.8299869402564786E-2</v>
      </c>
      <c r="AT862" s="124">
        <f t="shared" si="176"/>
        <v>8.2049814273924909E-2</v>
      </c>
      <c r="AU862" s="124">
        <f t="shared" si="177"/>
        <v>0.17888857975896122</v>
      </c>
      <c r="AV862" s="124">
        <f t="shared" si="178"/>
        <v>0.17082931447593189</v>
      </c>
      <c r="AW862" s="124">
        <f t="shared" si="179"/>
        <v>4.8382950301135749E-2</v>
      </c>
      <c r="AX862" s="124">
        <f t="shared" si="180"/>
        <v>0.99999999999999978</v>
      </c>
      <c r="AY862" s="124">
        <f>SUMPRODUCT(AN862:AW862,幕後結果_最佳化!$Z$1005:$AI$1005)</f>
        <v>-0.29518581232150948</v>
      </c>
      <c r="AZ862" s="124">
        <f>(SUMPRODUCT(AN862:AW862,MMULT(AN862:AW862,幕後結果!$AB$9:$AK$18)))*252</f>
        <v>7.2188244561453035E-2</v>
      </c>
      <c r="BA862" s="124">
        <f t="shared" si="181"/>
        <v>0.26867870135433702</v>
      </c>
      <c r="BB862" s="119">
        <f t="shared" si="182"/>
        <v>-1.2583275511505374</v>
      </c>
      <c r="BC862" s="56"/>
      <c r="BD862" s="56"/>
    </row>
    <row r="863" spans="1:56">
      <c r="A863" s="91">
        <v>862</v>
      </c>
      <c r="B863" s="120">
        <v>0.20938136453665224</v>
      </c>
      <c r="C863" s="120">
        <v>0.72687628900686851</v>
      </c>
      <c r="D863" s="120">
        <v>0.80389883702829845</v>
      </c>
      <c r="E863" s="120">
        <v>0.72859552964734675</v>
      </c>
      <c r="F863" s="120">
        <v>0.79255340788840423</v>
      </c>
      <c r="G863" s="120">
        <v>0.54881763742647527</v>
      </c>
      <c r="H863" s="120">
        <v>3.9344252642324662E-2</v>
      </c>
      <c r="I863" s="120">
        <v>0.6736215226754303</v>
      </c>
      <c r="J863" s="120">
        <v>0.73127712700994341</v>
      </c>
      <c r="K863" s="100">
        <v>0.37204179366361578</v>
      </c>
      <c r="L863" s="101"/>
      <c r="M863" s="102">
        <v>862</v>
      </c>
      <c r="N863" s="123">
        <v>-0.80856964826017985</v>
      </c>
      <c r="O863" s="123">
        <v>0.60339278329008594</v>
      </c>
      <c r="P863" s="123">
        <v>0.85563026133437647</v>
      </c>
      <c r="Q863" s="123">
        <v>0.60857083528082101</v>
      </c>
      <c r="R863" s="123">
        <v>0.81531297399001468</v>
      </c>
      <c r="S863" s="123">
        <v>0.12267466697076221</v>
      </c>
      <c r="T863" s="123">
        <v>-1.7583468818054895</v>
      </c>
      <c r="U863" s="120">
        <v>0.44993549248313758</v>
      </c>
      <c r="V863" s="120">
        <v>0.61668010547853902</v>
      </c>
      <c r="W863" s="94">
        <v>-0.32645043064645901</v>
      </c>
      <c r="X863" s="56"/>
      <c r="Y863" s="95">
        <v>862</v>
      </c>
      <c r="Z863" s="120">
        <f>(幕後結果!$AB$2+幕後結果!$AB$4*幕後結果_最佳化!$N1864)*12/3</f>
        <v>-1.052170292645024</v>
      </c>
      <c r="AA863" s="120">
        <f>(幕後結果!$AC$2+幕後結果!$AC$4*幕後結果_最佳化!$O1864)*12/3</f>
        <v>1.5116510820739126</v>
      </c>
      <c r="AB863" s="120">
        <f>(幕後結果!$AD$2+幕後結果!$AD$4*幕後結果_最佳化!$P1864)*12/3</f>
        <v>-0.53526021456961015</v>
      </c>
      <c r="AC863" s="120">
        <f>(幕後結果!$AE$2+幕後結果!$AE$4*幕後結果_最佳化!$Q1864)*12/3</f>
        <v>0.71902734668372814</v>
      </c>
      <c r="AD863" s="120">
        <f>(幕後結果!$AF$2+幕後結果!$AF$4*幕後結果_最佳化!$R1864)*12/3</f>
        <v>0.11160572098107607</v>
      </c>
      <c r="AE863" s="120">
        <f>(幕後結果!$AG$2+幕後結果!$AG$4*幕後結果_最佳化!$S1864)*12/3</f>
        <v>-0.67837660467373284</v>
      </c>
      <c r="AF863" s="120">
        <f>(幕後結果!$AH$2+幕後結果!$AH$4*幕後結果_最佳化!$T1864)*12/3</f>
        <v>-0.82052889919484751</v>
      </c>
      <c r="AG863" s="120">
        <f>(幕後結果!$AI$2+幕後結果!$AI$4*幕後結果_最佳化!$U1864)*12/3</f>
        <v>0.13275775755774571</v>
      </c>
      <c r="AH863" s="120">
        <f>(幕後結果!$AJ$2+幕後結果!$AJ$4*幕後結果_最佳化!$V1864)*12/3</f>
        <v>-0.69472738627577979</v>
      </c>
      <c r="AI863" s="96">
        <f>(幕後結果!$AK$2+幕後結果!$AK$4*幕後結果_最佳化!$W1864)*12/3</f>
        <v>0.749545695033628</v>
      </c>
      <c r="AJ863" s="56"/>
      <c r="AK863" s="56"/>
      <c r="AL863" s="56"/>
      <c r="AM863" s="104">
        <v>862</v>
      </c>
      <c r="AN863" s="124">
        <f t="shared" si="170"/>
        <v>0.17629022615092788</v>
      </c>
      <c r="AO863" s="124">
        <f t="shared" si="171"/>
        <v>1.9590546344300356E-2</v>
      </c>
      <c r="AP863" s="124">
        <f t="shared" si="172"/>
        <v>0.10665308310648339</v>
      </c>
      <c r="AQ863" s="124">
        <f t="shared" si="173"/>
        <v>2.8437065763427163E-2</v>
      </c>
      <c r="AR863" s="124">
        <f t="shared" si="174"/>
        <v>4.2441759339625358E-2</v>
      </c>
      <c r="AS863" s="124">
        <f t="shared" si="175"/>
        <v>0.12340728263391278</v>
      </c>
      <c r="AT863" s="124">
        <f t="shared" si="176"/>
        <v>0.1727978009467124</v>
      </c>
      <c r="AU863" s="124">
        <f t="shared" si="177"/>
        <v>0.11609583252968264</v>
      </c>
      <c r="AV863" s="124">
        <f t="shared" si="178"/>
        <v>0.11991821210688558</v>
      </c>
      <c r="AW863" s="124">
        <f t="shared" si="179"/>
        <v>9.4368191078042549E-2</v>
      </c>
      <c r="AX863" s="124">
        <f t="shared" si="180"/>
        <v>1</v>
      </c>
      <c r="AY863" s="124">
        <f>SUMPRODUCT(AN863:AW863,幕後結果_最佳化!$Z$1005:$AI$1005)</f>
        <v>-0.2959902700305137</v>
      </c>
      <c r="AZ863" s="124">
        <f>(SUMPRODUCT(AN863:AW863,MMULT(AN863:AW863,幕後結果!$AB$9:$AK$18)))*252</f>
        <v>7.6753781500007084E-2</v>
      </c>
      <c r="BA863" s="124">
        <f t="shared" si="181"/>
        <v>0.27704472833823618</v>
      </c>
      <c r="BB863" s="119">
        <f t="shared" si="182"/>
        <v>-1.2232330572151224</v>
      </c>
      <c r="BC863" s="56"/>
      <c r="BD863" s="56"/>
    </row>
    <row r="864" spans="1:56">
      <c r="A864" s="91">
        <v>863</v>
      </c>
      <c r="B864" s="120">
        <v>0.15647468646806661</v>
      </c>
      <c r="C864" s="120">
        <v>0.24559433133942155</v>
      </c>
      <c r="D864" s="120">
        <v>0.71142528601378552</v>
      </c>
      <c r="E864" s="120">
        <v>0.84538870050321724</v>
      </c>
      <c r="F864" s="120">
        <v>0.12512283451381867</v>
      </c>
      <c r="G864" s="120">
        <v>0.80492273250786583</v>
      </c>
      <c r="H864" s="120">
        <v>0.72696446335648135</v>
      </c>
      <c r="I864" s="120">
        <v>0.62551996618547601</v>
      </c>
      <c r="J864" s="120">
        <v>0.28997471656451057</v>
      </c>
      <c r="K864" s="100">
        <v>0.91827400199486275</v>
      </c>
      <c r="L864" s="101"/>
      <c r="M864" s="102">
        <v>863</v>
      </c>
      <c r="N864" s="123">
        <v>-1.009052674424201</v>
      </c>
      <c r="O864" s="123">
        <v>-0.68841947597798958</v>
      </c>
      <c r="P864" s="123">
        <v>0.55755333711201804</v>
      </c>
      <c r="Q864" s="123">
        <v>1.0168546095156239</v>
      </c>
      <c r="R864" s="123">
        <v>-1.1497528767257725</v>
      </c>
      <c r="S864" s="123">
        <v>0.85933714776496817</v>
      </c>
      <c r="T864" s="123">
        <v>0.60365795460024296</v>
      </c>
      <c r="U864" s="120">
        <v>0.32001090009663169</v>
      </c>
      <c r="V864" s="120">
        <v>-0.55345858356960886</v>
      </c>
      <c r="W864" s="94">
        <v>1.3935550973686281</v>
      </c>
      <c r="X864" s="56"/>
      <c r="Y864" s="95">
        <v>863</v>
      </c>
      <c r="Z864" s="120">
        <f>(幕後結果!$AB$2+幕後結果!$AB$4*幕後結果_最佳化!$N1865)*12/3</f>
        <v>-1.3010800733480075</v>
      </c>
      <c r="AA864" s="120">
        <f>(幕後結果!$AC$2+幕後結果!$AC$4*幕後結果_最佳化!$O1865)*12/3</f>
        <v>4.5422415884740053E-2</v>
      </c>
      <c r="AB864" s="120">
        <f>(幕後結果!$AD$2+幕後結果!$AD$4*幕後結果_最佳化!$P1865)*12/3</f>
        <v>-1.5988498664379598</v>
      </c>
      <c r="AC864" s="120">
        <f>(幕後結果!$AE$2+幕後結果!$AE$4*幕後結果_最佳化!$Q1865)*12/3</f>
        <v>1.0325459499010059</v>
      </c>
      <c r="AD864" s="120">
        <f>(幕後結果!$AF$2+幕後結果!$AF$4*幕後結果_最佳化!$R1865)*12/3</f>
        <v>-1.1714080487214176</v>
      </c>
      <c r="AE864" s="120">
        <f>(幕後結果!$AG$2+幕後結果!$AG$4*幕後結果_最佳化!$S1865)*12/3</f>
        <v>-0.67365637277710422</v>
      </c>
      <c r="AF864" s="120">
        <f>(幕後結果!$AH$2+幕後結果!$AH$4*幕後結果_最佳化!$T1865)*12/3</f>
        <v>0.94330313121963849</v>
      </c>
      <c r="AG864" s="120">
        <f>(幕後結果!$AI$2+幕後結果!$AI$4*幕後結果_最佳化!$U1865)*12/3</f>
        <v>-0.19629226611138981</v>
      </c>
      <c r="AH864" s="120">
        <f>(幕後結果!$AJ$2+幕後結果!$AJ$4*幕後結果_最佳化!$V1865)*12/3</f>
        <v>-2.4738824995230089</v>
      </c>
      <c r="AI864" s="96">
        <f>(幕後結果!$AK$2+幕後結果!$AK$4*幕後結果_最佳化!$W1865)*12/3</f>
        <v>1.1517776228305046</v>
      </c>
      <c r="AJ864" s="56"/>
      <c r="AK864" s="56"/>
      <c r="AL864" s="56"/>
      <c r="AM864" s="104">
        <v>863</v>
      </c>
      <c r="AN864" s="124">
        <f t="shared" si="170"/>
        <v>0.10027453266598774</v>
      </c>
      <c r="AO864" s="124">
        <f t="shared" si="171"/>
        <v>7.245791885361938E-2</v>
      </c>
      <c r="AP864" s="124">
        <f t="shared" si="172"/>
        <v>6.6026830987714849E-2</v>
      </c>
      <c r="AQ864" s="124">
        <f t="shared" si="173"/>
        <v>0.11827406025340427</v>
      </c>
      <c r="AR864" s="124">
        <f t="shared" si="174"/>
        <v>0.1033349873251542</v>
      </c>
      <c r="AS864" s="124">
        <f t="shared" si="175"/>
        <v>0.14784588484078909</v>
      </c>
      <c r="AT864" s="124">
        <f t="shared" si="176"/>
        <v>5.5040303239680725E-2</v>
      </c>
      <c r="AU864" s="124">
        <f t="shared" si="177"/>
        <v>0.14679770072037701</v>
      </c>
      <c r="AV864" s="124">
        <f t="shared" si="178"/>
        <v>0.13644869342522997</v>
      </c>
      <c r="AW864" s="124">
        <f t="shared" si="179"/>
        <v>5.3499087688043033E-2</v>
      </c>
      <c r="AX864" s="124">
        <f t="shared" si="180"/>
        <v>1.0000000000000002</v>
      </c>
      <c r="AY864" s="124">
        <f>SUMPRODUCT(AN864:AW864,幕後結果_最佳化!$Z$1005:$AI$1005)</f>
        <v>-0.30641243090838932</v>
      </c>
      <c r="AZ864" s="124">
        <f>(SUMPRODUCT(AN864:AW864,MMULT(AN864:AW864,幕後結果!$AB$9:$AK$18)))*252</f>
        <v>6.2082310568003903E-2</v>
      </c>
      <c r="BA864" s="124">
        <f t="shared" si="181"/>
        <v>0.24916322073693761</v>
      </c>
      <c r="BB864" s="119">
        <f t="shared" si="182"/>
        <v>-1.4019421882380769</v>
      </c>
      <c r="BC864" s="56"/>
      <c r="BD864" s="56"/>
    </row>
    <row r="865" spans="1:56">
      <c r="A865" s="91">
        <v>864</v>
      </c>
      <c r="B865" s="120">
        <v>0.16895996374660482</v>
      </c>
      <c r="C865" s="120">
        <v>0.7237533462756196</v>
      </c>
      <c r="D865" s="120">
        <v>0.31542587525009225</v>
      </c>
      <c r="E865" s="120">
        <v>0.92596599838265425</v>
      </c>
      <c r="F865" s="120">
        <v>0.46326360127570632</v>
      </c>
      <c r="G865" s="120">
        <v>0.28686924293066607</v>
      </c>
      <c r="H865" s="120">
        <v>0.43338981212992467</v>
      </c>
      <c r="I865" s="120">
        <v>0.11468312180018092</v>
      </c>
      <c r="J865" s="120">
        <v>0.49377244320089053</v>
      </c>
      <c r="K865" s="100">
        <v>0.84661015952873941</v>
      </c>
      <c r="L865" s="101"/>
      <c r="M865" s="102">
        <v>864</v>
      </c>
      <c r="N865" s="123">
        <v>-0.95828329014878044</v>
      </c>
      <c r="O865" s="123">
        <v>0.59402811683318602</v>
      </c>
      <c r="P865" s="123">
        <v>-0.48052834853982962</v>
      </c>
      <c r="Q865" s="123">
        <v>1.4463894357879077</v>
      </c>
      <c r="R865" s="123">
        <v>-9.2215022651793821E-2</v>
      </c>
      <c r="S865" s="123">
        <v>-0.56255420118474664</v>
      </c>
      <c r="T865" s="123">
        <v>-0.16775042570744472</v>
      </c>
      <c r="U865" s="120">
        <v>-1.2019929911775133</v>
      </c>
      <c r="V865" s="120">
        <v>-1.5610803982880818E-2</v>
      </c>
      <c r="W865" s="94">
        <v>1.0220025765430401</v>
      </c>
      <c r="X865" s="56"/>
      <c r="Y865" s="95">
        <v>864</v>
      </c>
      <c r="Z865" s="120">
        <f>(幕後結果!$AB$2+幕後結果!$AB$4*幕後結果_最佳化!$N1866)*12/3</f>
        <v>-1.2380473241511667</v>
      </c>
      <c r="AA865" s="120">
        <f>(幕後結果!$AC$2+幕後結果!$AC$4*幕後結果_最佳化!$O1866)*12/3</f>
        <v>1.4033161612873941</v>
      </c>
      <c r="AB865" s="120">
        <f>(幕後結果!$AD$2+幕後結果!$AD$4*幕後結果_最佳化!$P1866)*12/3</f>
        <v>-2.0992023827965549</v>
      </c>
      <c r="AC865" s="120">
        <f>(幕後結果!$AE$2+幕後結果!$AE$4*幕後結果_最佳化!$Q1866)*12/3</f>
        <v>1.4443157201393657</v>
      </c>
      <c r="AD865" s="120">
        <f>(幕後結果!$AF$2+幕後結果!$AF$4*幕後結果_最佳化!$R1866)*12/3</f>
        <v>-0.28862082395063315</v>
      </c>
      <c r="AE865" s="120">
        <f>(幕後結果!$AG$2+幕後結果!$AG$4*幕後結果_最佳化!$S1866)*12/3</f>
        <v>-1.9080742393320556</v>
      </c>
      <c r="AF865" s="120">
        <f>(幕後結果!$AH$2+幕後結果!$AH$4*幕後結果_最佳化!$T1866)*12/3</f>
        <v>0.39004514991072675</v>
      </c>
      <c r="AG865" s="120">
        <f>(幕後結果!$AI$2+幕後結果!$AI$4*幕後結果_最佳化!$U1866)*12/3</f>
        <v>-0.62584417254457769</v>
      </c>
      <c r="AH865" s="120">
        <f>(幕後結果!$AJ$2+幕後結果!$AJ$4*幕後結果_最佳化!$V1866)*12/3</f>
        <v>-2.6010280103447276</v>
      </c>
      <c r="AI865" s="96">
        <f>(幕後結果!$AK$2+幕後結果!$AK$4*幕後結果_最佳化!$W1866)*12/3</f>
        <v>0.85086268256760833</v>
      </c>
      <c r="AJ865" s="56"/>
      <c r="AK865" s="56"/>
      <c r="AL865" s="56"/>
      <c r="AM865" s="104">
        <v>864</v>
      </c>
      <c r="AN865" s="124">
        <f t="shared" si="170"/>
        <v>0.11459594836193164</v>
      </c>
      <c r="AO865" s="124">
        <f t="shared" si="171"/>
        <v>9.8736405024484927E-2</v>
      </c>
      <c r="AP865" s="124">
        <f t="shared" si="172"/>
        <v>0.10882047795365528</v>
      </c>
      <c r="AQ865" s="124">
        <f t="shared" si="173"/>
        <v>0.10398691903518591</v>
      </c>
      <c r="AR865" s="124">
        <f t="shared" si="174"/>
        <v>6.1985520732794668E-2</v>
      </c>
      <c r="AS865" s="124">
        <f t="shared" si="175"/>
        <v>7.653652418651162E-2</v>
      </c>
      <c r="AT865" s="124">
        <f t="shared" si="176"/>
        <v>0.13891995368786528</v>
      </c>
      <c r="AU865" s="124">
        <f t="shared" si="177"/>
        <v>0.12718804232066974</v>
      </c>
      <c r="AV865" s="124">
        <f t="shared" si="178"/>
        <v>0.13823705215218049</v>
      </c>
      <c r="AW865" s="124">
        <f t="shared" si="179"/>
        <v>3.0993156544720471E-2</v>
      </c>
      <c r="AX865" s="124">
        <f t="shared" si="180"/>
        <v>1</v>
      </c>
      <c r="AY865" s="124">
        <f>SUMPRODUCT(AN865:AW865,幕後結果_最佳化!$Z$1005:$AI$1005)</f>
        <v>-0.20731157097808747</v>
      </c>
      <c r="AZ865" s="124">
        <f>(SUMPRODUCT(AN865:AW865,MMULT(AN865:AW865,幕後結果!$AB$9:$AK$18)))*252</f>
        <v>7.4060566503476352E-2</v>
      </c>
      <c r="BA865" s="124">
        <f t="shared" si="181"/>
        <v>0.27214071085281666</v>
      </c>
      <c r="BB865" s="119">
        <f t="shared" si="182"/>
        <v>-0.9194198478940947</v>
      </c>
      <c r="BC865" s="56"/>
      <c r="BD865" s="56"/>
    </row>
    <row r="866" spans="1:56">
      <c r="A866" s="91">
        <v>865</v>
      </c>
      <c r="B866" s="120">
        <v>0.38481106052459824</v>
      </c>
      <c r="C866" s="120">
        <v>0.6868040527073247</v>
      </c>
      <c r="D866" s="120">
        <v>0.16182887579506944</v>
      </c>
      <c r="E866" s="120">
        <v>0.28413821734359668</v>
      </c>
      <c r="F866" s="120">
        <v>0.28671502611033972</v>
      </c>
      <c r="G866" s="120">
        <v>0.776577333554483</v>
      </c>
      <c r="H866" s="120">
        <v>0.15608202770823465</v>
      </c>
      <c r="I866" s="120">
        <v>0.57443546462105566</v>
      </c>
      <c r="J866" s="120">
        <v>0.88390850466946436</v>
      </c>
      <c r="K866" s="100">
        <v>0.49996610006964004</v>
      </c>
      <c r="L866" s="101"/>
      <c r="M866" s="102">
        <v>865</v>
      </c>
      <c r="N866" s="123">
        <v>-0.29286921426098284</v>
      </c>
      <c r="O866" s="123">
        <v>0.48681153580899666</v>
      </c>
      <c r="P866" s="123">
        <v>-0.98696917224514713</v>
      </c>
      <c r="Q866" s="123">
        <v>-0.57059171679207932</v>
      </c>
      <c r="R866" s="123">
        <v>-0.56300709563857176</v>
      </c>
      <c r="S866" s="123">
        <v>0.76068483827986189</v>
      </c>
      <c r="T866" s="123">
        <v>-1.010691606835759</v>
      </c>
      <c r="U866" s="120">
        <v>0.18767800829124737</v>
      </c>
      <c r="V866" s="120">
        <v>1.1947544270019785</v>
      </c>
      <c r="W866" s="94">
        <v>-8.4974524050558878E-5</v>
      </c>
      <c r="X866" s="56"/>
      <c r="Y866" s="95">
        <v>865</v>
      </c>
      <c r="Z866" s="120">
        <f>(幕後結果!$AB$2+幕後結果!$AB$4*幕後結果_最佳化!$N1867)*12/3</f>
        <v>-0.41190221413868661</v>
      </c>
      <c r="AA866" s="120">
        <f>(幕後結果!$AC$2+幕後結果!$AC$4*幕後結果_最佳化!$O1867)*12/3</f>
        <v>1.7311075820552084</v>
      </c>
      <c r="AB866" s="120">
        <f>(幕後結果!$AD$2+幕後結果!$AD$4*幕後結果_最佳化!$P1867)*12/3</f>
        <v>-1.9514400166376002</v>
      </c>
      <c r="AC866" s="120">
        <f>(幕後結果!$AE$2+幕後結果!$AE$4*幕後結果_最佳化!$Q1867)*12/3</f>
        <v>-9.6697955118809742E-2</v>
      </c>
      <c r="AD866" s="120">
        <f>(幕後結果!$AF$2+幕後結果!$AF$4*幕後結果_最佳化!$R1867)*12/3</f>
        <v>-0.9106253979625536</v>
      </c>
      <c r="AE866" s="120">
        <f>(幕後結果!$AG$2+幕後結果!$AG$4*幕後結果_最佳化!$S1867)*12/3</f>
        <v>-0.34173045673064067</v>
      </c>
      <c r="AF866" s="120">
        <f>(幕後結果!$AH$2+幕後結果!$AH$4*幕後結果_最佳化!$T1867)*12/3</f>
        <v>-0.54175064216187407</v>
      </c>
      <c r="AG866" s="120">
        <f>(幕後結果!$AI$2+幕後結果!$AI$4*幕後結果_最佳化!$U1867)*12/3</f>
        <v>-0.26301646442322946</v>
      </c>
      <c r="AH866" s="120">
        <f>(幕後結果!$AJ$2+幕後結果!$AJ$4*幕後結果_最佳化!$V1867)*12/3</f>
        <v>-0.64472841988660767</v>
      </c>
      <c r="AI866" s="96">
        <f>(幕後結果!$AK$2+幕後結果!$AK$4*幕後結果_最佳化!$W1867)*12/3</f>
        <v>0.41125282737660629</v>
      </c>
      <c r="AJ866" s="56"/>
      <c r="AK866" s="56"/>
      <c r="AL866" s="56"/>
      <c r="AM866" s="104">
        <v>865</v>
      </c>
      <c r="AN866" s="124">
        <f t="shared" si="170"/>
        <v>0.21732308392174923</v>
      </c>
      <c r="AO866" s="124">
        <f t="shared" si="171"/>
        <v>6.6259939133637633E-2</v>
      </c>
      <c r="AP866" s="124">
        <f t="shared" si="172"/>
        <v>6.2163913457303585E-2</v>
      </c>
      <c r="AQ866" s="124">
        <f t="shared" si="173"/>
        <v>9.0644932843417819E-2</v>
      </c>
      <c r="AR866" s="124">
        <f t="shared" si="174"/>
        <v>0.10454444865473457</v>
      </c>
      <c r="AS866" s="124">
        <f t="shared" si="175"/>
        <v>4.3445191553105993E-2</v>
      </c>
      <c r="AT866" s="124">
        <f t="shared" si="176"/>
        <v>0.15630748514993573</v>
      </c>
      <c r="AU866" s="124">
        <f t="shared" si="177"/>
        <v>4.9662746311141634E-2</v>
      </c>
      <c r="AV866" s="124">
        <f t="shared" si="178"/>
        <v>0.1364351771802996</v>
      </c>
      <c r="AW866" s="124">
        <f t="shared" si="179"/>
        <v>7.3213081794674201E-2</v>
      </c>
      <c r="AX866" s="124">
        <f t="shared" si="180"/>
        <v>1</v>
      </c>
      <c r="AY866" s="124">
        <f>SUMPRODUCT(AN866:AW866,幕後結果_最佳化!$Z$1005:$AI$1005)</f>
        <v>-0.15975064632557576</v>
      </c>
      <c r="AZ866" s="124">
        <f>(SUMPRODUCT(AN866:AW866,MMULT(AN866:AW866,幕後結果!$AB$9:$AK$18)))*252</f>
        <v>7.74179592694198E-2</v>
      </c>
      <c r="BA866" s="124">
        <f t="shared" si="181"/>
        <v>0.27824082962322372</v>
      </c>
      <c r="BB866" s="119">
        <f t="shared" si="182"/>
        <v>-0.72832821336822695</v>
      </c>
      <c r="BC866" s="56"/>
      <c r="BD866" s="56"/>
    </row>
    <row r="867" spans="1:56">
      <c r="A867" s="91">
        <v>866</v>
      </c>
      <c r="B867" s="120">
        <v>0.1039246202244628</v>
      </c>
      <c r="C867" s="120">
        <v>0.43281006239848807</v>
      </c>
      <c r="D867" s="120">
        <v>0.19598101470540996</v>
      </c>
      <c r="E867" s="120">
        <v>0.79589959255794485</v>
      </c>
      <c r="F867" s="120">
        <v>0.67616822799541243</v>
      </c>
      <c r="G867" s="120">
        <v>0.71825671479627329</v>
      </c>
      <c r="H867" s="120">
        <v>0.79402943178901841</v>
      </c>
      <c r="I867" s="120">
        <v>0.10072613356503646</v>
      </c>
      <c r="J867" s="120">
        <v>0.97783468847564148</v>
      </c>
      <c r="K867" s="100">
        <v>0.27055620987597018</v>
      </c>
      <c r="L867" s="101"/>
      <c r="M867" s="102">
        <v>866</v>
      </c>
      <c r="N867" s="123">
        <v>-1.2595015230610254</v>
      </c>
      <c r="O867" s="123">
        <v>-0.16922441696205492</v>
      </c>
      <c r="P867" s="123">
        <v>-0.85606463384902465</v>
      </c>
      <c r="Q867" s="123">
        <v>0.82706395167992808</v>
      </c>
      <c r="R867" s="123">
        <v>0.45701043661631452</v>
      </c>
      <c r="S867" s="123">
        <v>0.57767054301630349</v>
      </c>
      <c r="T867" s="123">
        <v>0.82048243872212412</v>
      </c>
      <c r="U867" s="120">
        <v>-1.2774249323657785</v>
      </c>
      <c r="V867" s="120">
        <v>2.0109510908013322</v>
      </c>
      <c r="W867" s="94">
        <v>-0.61113166279335918</v>
      </c>
      <c r="X867" s="56"/>
      <c r="Y867" s="95">
        <v>866</v>
      </c>
      <c r="Z867" s="120">
        <f>(幕後結果!$AB$2+幕後結果!$AB$4*幕後結果_最佳化!$N1868)*12/3</f>
        <v>-1.6120249407728695</v>
      </c>
      <c r="AA867" s="120">
        <f>(幕後結果!$AC$2+幕後結果!$AC$4*幕後結果_最佳化!$O1868)*12/3</f>
        <v>0.41656658814556602</v>
      </c>
      <c r="AB867" s="120">
        <f>(幕後結果!$AD$2+幕後結果!$AD$4*幕後結果_最佳化!$P1868)*12/3</f>
        <v>-3.1344797583139794</v>
      </c>
      <c r="AC867" s="120">
        <f>(幕後結果!$AE$2+幕後結果!$AE$4*幕後結果_最佳化!$Q1868)*12/3</f>
        <v>0.83069523371775367</v>
      </c>
      <c r="AD867" s="120">
        <f>(幕後結果!$AF$2+幕後結果!$AF$4*幕後結果_最佳化!$R1868)*12/3</f>
        <v>-0.19181801606918658</v>
      </c>
      <c r="AE867" s="120">
        <f>(幕後結果!$AG$2+幕後結果!$AG$4*幕後結果_最佳化!$S1868)*12/3</f>
        <v>-0.86379796418799193</v>
      </c>
      <c r="AF867" s="120">
        <f>(幕後結果!$AH$2+幕後結果!$AH$4*幕後結果_最佳化!$T1868)*12/3</f>
        <v>1.0809334047317558</v>
      </c>
      <c r="AG867" s="120">
        <f>(幕後結果!$AI$2+幕後結果!$AI$4*幕後結果_最佳化!$U1868)*12/3</f>
        <v>-0.65447005410607384</v>
      </c>
      <c r="AH867" s="120">
        <f>(幕後結果!$AJ$2+幕後結果!$AJ$4*幕後結果_最佳化!$V1868)*12/3</f>
        <v>0.52032334644557521</v>
      </c>
      <c r="AI867" s="96">
        <f>(幕後結果!$AK$2+幕後結果!$AK$4*幕後結果_最佳化!$W1868)*12/3</f>
        <v>0.11129129485734446</v>
      </c>
      <c r="AJ867" s="56"/>
      <c r="AK867" s="56"/>
      <c r="AL867" s="56"/>
      <c r="AM867" s="104">
        <v>866</v>
      </c>
      <c r="AN867" s="124">
        <f t="shared" si="170"/>
        <v>3.6471743692706095E-2</v>
      </c>
      <c r="AO867" s="124">
        <f t="shared" si="171"/>
        <v>5.3640424888979188E-2</v>
      </c>
      <c r="AP867" s="124">
        <f t="shared" si="172"/>
        <v>8.1672554665132707E-2</v>
      </c>
      <c r="AQ867" s="124">
        <f t="shared" si="173"/>
        <v>0.17474714696801696</v>
      </c>
      <c r="AR867" s="124">
        <f t="shared" si="174"/>
        <v>0.13291937738146309</v>
      </c>
      <c r="AS867" s="124">
        <f t="shared" si="175"/>
        <v>7.881021510377717E-2</v>
      </c>
      <c r="AT867" s="124">
        <f t="shared" si="176"/>
        <v>7.1667728129983774E-2</v>
      </c>
      <c r="AU867" s="124">
        <f t="shared" si="177"/>
        <v>0.1805253273650792</v>
      </c>
      <c r="AV867" s="124">
        <f t="shared" si="178"/>
        <v>3.9569054026152371E-2</v>
      </c>
      <c r="AW867" s="124">
        <f t="shared" si="179"/>
        <v>0.1499764277787097</v>
      </c>
      <c r="AX867" s="124">
        <f t="shared" si="180"/>
        <v>1.0000000000000004</v>
      </c>
      <c r="AY867" s="124">
        <f>SUMPRODUCT(AN867:AW867,幕後結果_最佳化!$Z$1005:$AI$1005)</f>
        <v>-4.513034946816892E-2</v>
      </c>
      <c r="AZ867" s="124">
        <f>(SUMPRODUCT(AN867:AW867,MMULT(AN867:AW867,幕後結果!$AB$9:$AK$18)))*252</f>
        <v>4.3369796931544025E-2</v>
      </c>
      <c r="BA867" s="124">
        <f t="shared" si="181"/>
        <v>0.20825416425979104</v>
      </c>
      <c r="BB867" s="119">
        <f t="shared" si="182"/>
        <v>-0.42270631072881509</v>
      </c>
      <c r="BC867" s="56"/>
      <c r="BD867" s="56"/>
    </row>
    <row r="868" spans="1:56">
      <c r="A868" s="91">
        <v>867</v>
      </c>
      <c r="B868" s="120">
        <v>0.83529571251849499</v>
      </c>
      <c r="C868" s="120">
        <v>0.75431523059738481</v>
      </c>
      <c r="D868" s="120">
        <v>0.6974017571093345</v>
      </c>
      <c r="E868" s="120">
        <v>0.60593492501986512</v>
      </c>
      <c r="F868" s="120">
        <v>0.94879472117845776</v>
      </c>
      <c r="G868" s="120">
        <v>0.83568923836648712</v>
      </c>
      <c r="H868" s="120">
        <v>0.74264820600737358</v>
      </c>
      <c r="I868" s="120">
        <v>0.39323252308801537</v>
      </c>
      <c r="J868" s="120">
        <v>6.0850320748262687E-2</v>
      </c>
      <c r="K868" s="100">
        <v>0.30803612276520176</v>
      </c>
      <c r="L868" s="101"/>
      <c r="M868" s="102">
        <v>867</v>
      </c>
      <c r="N868" s="123">
        <v>0.97530583903905688</v>
      </c>
      <c r="O868" s="123">
        <v>0.68813219361387079</v>
      </c>
      <c r="P868" s="123">
        <v>0.5169422316477077</v>
      </c>
      <c r="Q868" s="123">
        <v>0.26873950388774148</v>
      </c>
      <c r="R868" s="123">
        <v>1.6332779237217536</v>
      </c>
      <c r="S868" s="123">
        <v>0.97689422065525622</v>
      </c>
      <c r="T868" s="123">
        <v>0.6515312860005168</v>
      </c>
      <c r="U868" s="120">
        <v>-0.27090376896092494</v>
      </c>
      <c r="V868" s="120">
        <v>-1.5476746786309088</v>
      </c>
      <c r="W868" s="94">
        <v>-0.50142472066386334</v>
      </c>
      <c r="X868" s="56"/>
      <c r="Y868" s="95">
        <v>867</v>
      </c>
      <c r="Z868" s="120">
        <f>(幕後結果!$AB$2+幕後結果!$AB$4*幕後結果_最佳化!$N1869)*12/3</f>
        <v>1.1626010266077669</v>
      </c>
      <c r="AA868" s="120">
        <f>(幕後結果!$AC$2+幕後結果!$AC$4*幕後結果_最佳化!$O1869)*12/3</f>
        <v>2.774766967301217</v>
      </c>
      <c r="AB868" s="120">
        <f>(幕後結果!$AD$2+幕後結果!$AD$4*幕後結果_最佳化!$P1869)*12/3</f>
        <v>1.0807056231028227</v>
      </c>
      <c r="AC868" s="120">
        <f>(幕後結果!$AE$2+幕後結果!$AE$4*幕後結果_最佳化!$Q1869)*12/3</f>
        <v>0.96980459344152725</v>
      </c>
      <c r="AD868" s="120">
        <f>(幕後結果!$AF$2+幕後結果!$AF$4*幕後結果_最佳化!$R1869)*12/3</f>
        <v>0.73252361494863683</v>
      </c>
      <c r="AE868" s="120">
        <f>(幕後結果!$AG$2+幕後結果!$AG$4*幕後結果_最佳化!$S1869)*12/3</f>
        <v>1.0595049915221104</v>
      </c>
      <c r="AF868" s="120">
        <f>(幕後結果!$AH$2+幕後結果!$AH$4*幕後結果_最佳化!$T1869)*12/3</f>
        <v>1.9003229326188886</v>
      </c>
      <c r="AG868" s="120">
        <f>(幕後結果!$AI$2+幕後結果!$AI$4*幕後結果_最佳化!$U1869)*12/3</f>
        <v>-0.12128642934370554</v>
      </c>
      <c r="AH868" s="120">
        <f>(幕後結果!$AJ$2+幕後結果!$AJ$4*幕後結果_最佳化!$V1869)*12/3</f>
        <v>-2.4462930035903709</v>
      </c>
      <c r="AI868" s="96">
        <f>(幕後結果!$AK$2+幕後結果!$AK$4*幕後結果_最佳化!$W1869)*12/3</f>
        <v>0.90617311706428849</v>
      </c>
      <c r="AJ868" s="56"/>
      <c r="AK868" s="56"/>
      <c r="AL868" s="56"/>
      <c r="AM868" s="104">
        <v>867</v>
      </c>
      <c r="AN868" s="124">
        <f t="shared" si="170"/>
        <v>0.15792049476989339</v>
      </c>
      <c r="AO868" s="124">
        <f t="shared" si="171"/>
        <v>0.15093187839416283</v>
      </c>
      <c r="AP868" s="124">
        <f t="shared" si="172"/>
        <v>3.1538035361531096E-2</v>
      </c>
      <c r="AQ868" s="124">
        <f t="shared" si="173"/>
        <v>0.10402879354715806</v>
      </c>
      <c r="AR868" s="124">
        <f t="shared" si="174"/>
        <v>8.1405402099263835E-2</v>
      </c>
      <c r="AS868" s="124">
        <f t="shared" si="175"/>
        <v>0.1187653019927839</v>
      </c>
      <c r="AT868" s="124">
        <f t="shared" si="176"/>
        <v>0.16037788710848414</v>
      </c>
      <c r="AU868" s="124">
        <f t="shared" si="177"/>
        <v>0.13775359175952342</v>
      </c>
      <c r="AV868" s="124">
        <f t="shared" si="178"/>
        <v>5.2712299027151105E-2</v>
      </c>
      <c r="AW868" s="124">
        <f t="shared" si="179"/>
        <v>4.5663159400482723E-3</v>
      </c>
      <c r="AX868" s="124">
        <f t="shared" si="180"/>
        <v>1</v>
      </c>
      <c r="AY868" s="124">
        <f>SUMPRODUCT(AN868:AW868,幕後結果_最佳化!$Z$1005:$AI$1005)</f>
        <v>7.5533572967807867E-3</v>
      </c>
      <c r="AZ868" s="124">
        <f>(SUMPRODUCT(AN868:AW868,MMULT(AN868:AW868,幕後結果!$AB$9:$AK$18)))*252</f>
        <v>6.7421192654058104E-2</v>
      </c>
      <c r="BA868" s="124">
        <f t="shared" si="181"/>
        <v>0.25965591203371069</v>
      </c>
      <c r="BB868" s="119">
        <f t="shared" si="182"/>
        <v>-0.13612878068661199</v>
      </c>
      <c r="BC868" s="56"/>
      <c r="BD868" s="56"/>
    </row>
    <row r="869" spans="1:56">
      <c r="A869" s="91">
        <v>868</v>
      </c>
      <c r="B869" s="120">
        <v>0.49020690858462124</v>
      </c>
      <c r="C869" s="120">
        <v>0.14615722585418101</v>
      </c>
      <c r="D869" s="120">
        <v>0.24947827791457122</v>
      </c>
      <c r="E869" s="120">
        <v>0.74872958469932027</v>
      </c>
      <c r="F869" s="120">
        <v>0.64902511985748323</v>
      </c>
      <c r="G869" s="120">
        <v>4.2580682600113606E-2</v>
      </c>
      <c r="H869" s="120">
        <v>0.93062577903425558</v>
      </c>
      <c r="I869" s="120">
        <v>0.3823739575242715</v>
      </c>
      <c r="J869" s="120">
        <v>0.56954771793679004</v>
      </c>
      <c r="K869" s="100">
        <v>0.74496065529614852</v>
      </c>
      <c r="L869" s="101"/>
      <c r="M869" s="102">
        <v>868</v>
      </c>
      <c r="N869" s="123">
        <v>-2.4550105704484342E-2</v>
      </c>
      <c r="O869" s="123">
        <v>-1.0530579101880091</v>
      </c>
      <c r="P869" s="123">
        <v>-0.67613244965295705</v>
      </c>
      <c r="Q869" s="123">
        <v>0.6704972944323726</v>
      </c>
      <c r="R869" s="123">
        <v>0.3826898241821759</v>
      </c>
      <c r="S869" s="123">
        <v>-1.7214931992364215</v>
      </c>
      <c r="T869" s="123">
        <v>1.4804678220341869</v>
      </c>
      <c r="U869" s="120">
        <v>-0.29925181743605994</v>
      </c>
      <c r="V869" s="120">
        <v>0.17522280705123783</v>
      </c>
      <c r="W869" s="94">
        <v>0.65871517043034089</v>
      </c>
      <c r="X869" s="56"/>
      <c r="Y869" s="95">
        <v>868</v>
      </c>
      <c r="Z869" s="120">
        <f>(幕後結果!$AB$2+幕後結果!$AB$4*幕後結果_最佳化!$N1870)*12/3</f>
        <v>-7.8770518418085231E-2</v>
      </c>
      <c r="AA869" s="120">
        <f>(幕後結果!$AC$2+幕後結果!$AC$4*幕後結果_最佳化!$O1870)*12/3</f>
        <v>0.31764813454496865</v>
      </c>
      <c r="AB869" s="120">
        <f>(幕後結果!$AD$2+幕後結果!$AD$4*幕後結果_最佳化!$P1870)*12/3</f>
        <v>-1.9721207697986591</v>
      </c>
      <c r="AC869" s="120">
        <f>(幕後結果!$AE$2+幕後結果!$AE$4*幕後結果_最佳化!$Q1870)*12/3</f>
        <v>1.067059043089587</v>
      </c>
      <c r="AD869" s="120">
        <f>(幕後結果!$AF$2+幕後結果!$AF$4*幕後結果_最佳化!$R1870)*12/3</f>
        <v>-0.24608278436437059</v>
      </c>
      <c r="AE869" s="120">
        <f>(幕後結果!$AG$2+幕後結果!$AG$4*幕後結果_最佳化!$S1870)*12/3</f>
        <v>-2.8433555352575399</v>
      </c>
      <c r="AF869" s="120">
        <f>(幕後結果!$AH$2+幕後結果!$AH$4*幕後結果_最佳化!$T1870)*12/3</f>
        <v>1.3000021116489824</v>
      </c>
      <c r="AG869" s="120">
        <f>(幕後結果!$AI$2+幕後結果!$AI$4*幕後結果_最佳化!$U1870)*12/3</f>
        <v>-0.5232066923508587</v>
      </c>
      <c r="AH869" s="120">
        <f>(幕後結果!$AJ$2+幕後結果!$AJ$4*幕後結果_最佳化!$V1870)*12/3</f>
        <v>-1.7264734601420717</v>
      </c>
      <c r="AI869" s="96">
        <f>(幕後結果!$AK$2+幕後結果!$AK$4*幕後結果_最佳化!$W1870)*12/3</f>
        <v>0.9559566033943091</v>
      </c>
      <c r="AJ869" s="56"/>
      <c r="AK869" s="56"/>
      <c r="AL869" s="56"/>
      <c r="AM869" s="104">
        <v>868</v>
      </c>
      <c r="AN869" s="124">
        <f t="shared" si="170"/>
        <v>7.0068106937823685E-2</v>
      </c>
      <c r="AO869" s="124">
        <f t="shared" si="171"/>
        <v>2.1598884906308029E-3</v>
      </c>
      <c r="AP869" s="124">
        <f t="shared" si="172"/>
        <v>7.7326004497154432E-2</v>
      </c>
      <c r="AQ869" s="124">
        <f t="shared" si="173"/>
        <v>0.10240065535318013</v>
      </c>
      <c r="AR869" s="124">
        <f t="shared" si="174"/>
        <v>0.16221024783953408</v>
      </c>
      <c r="AS869" s="124">
        <f t="shared" si="175"/>
        <v>0.14327703658221588</v>
      </c>
      <c r="AT869" s="124">
        <f t="shared" si="176"/>
        <v>6.0581559058556042E-2</v>
      </c>
      <c r="AU869" s="124">
        <f t="shared" si="177"/>
        <v>0.14872377616654869</v>
      </c>
      <c r="AV869" s="124">
        <f t="shared" si="178"/>
        <v>9.5199517507193382E-2</v>
      </c>
      <c r="AW869" s="124">
        <f t="shared" si="179"/>
        <v>0.13805320756716283</v>
      </c>
      <c r="AX869" s="124">
        <f t="shared" si="180"/>
        <v>0.99999999999999978</v>
      </c>
      <c r="AY869" s="124">
        <f>SUMPRODUCT(AN869:AW869,幕後結果_最佳化!$Z$1005:$AI$1005)</f>
        <v>-0.3138147670974108</v>
      </c>
      <c r="AZ869" s="124">
        <f>(SUMPRODUCT(AN869:AW869,MMULT(AN869:AW869,幕後結果!$AB$9:$AK$18)))*252</f>
        <v>4.9769247338311305E-2</v>
      </c>
      <c r="BA869" s="124">
        <f t="shared" si="181"/>
        <v>0.22309022241754861</v>
      </c>
      <c r="BB869" s="119">
        <f t="shared" si="182"/>
        <v>-1.5989708703134589</v>
      </c>
      <c r="BC869" s="56"/>
      <c r="BD869" s="56"/>
    </row>
    <row r="870" spans="1:56">
      <c r="A870" s="91">
        <v>869</v>
      </c>
      <c r="B870" s="120">
        <v>0.21751358134633469</v>
      </c>
      <c r="C870" s="120">
        <v>0.74840863058870499</v>
      </c>
      <c r="D870" s="120">
        <v>0.1975564762237052</v>
      </c>
      <c r="E870" s="120">
        <v>0.43876554447373461</v>
      </c>
      <c r="F870" s="120">
        <v>0.89899357368813937</v>
      </c>
      <c r="G870" s="120">
        <v>0.39935085374578017</v>
      </c>
      <c r="H870" s="120">
        <v>0.89542475277787625</v>
      </c>
      <c r="I870" s="120">
        <v>0.87232955064050777</v>
      </c>
      <c r="J870" s="120">
        <v>0.50176382984361312</v>
      </c>
      <c r="K870" s="100">
        <v>0.18040852264866802</v>
      </c>
      <c r="L870" s="101"/>
      <c r="M870" s="102">
        <v>869</v>
      </c>
      <c r="N870" s="123">
        <v>-0.7806180665357334</v>
      </c>
      <c r="O870" s="123">
        <v>0.66949034309176814</v>
      </c>
      <c r="P870" s="123">
        <v>-0.85038161824810266</v>
      </c>
      <c r="Q870" s="123">
        <v>-0.15409974549700631</v>
      </c>
      <c r="R870" s="123">
        <v>1.2758378273537478</v>
      </c>
      <c r="S870" s="123">
        <v>-0.25502769667126668</v>
      </c>
      <c r="T870" s="123">
        <v>1.2559047824103591</v>
      </c>
      <c r="U870" s="120">
        <v>1.1374722981042953</v>
      </c>
      <c r="V870" s="120">
        <v>4.4212801619195495E-3</v>
      </c>
      <c r="W870" s="94">
        <v>-0.91380932576714202</v>
      </c>
      <c r="X870" s="56"/>
      <c r="Y870" s="95">
        <v>869</v>
      </c>
      <c r="Z870" s="120">
        <f>(幕後結果!$AB$2+幕後結果!$AB$4*幕後結果_最佳化!$N1871)*12/3</f>
        <v>-1.017466995261427</v>
      </c>
      <c r="AA870" s="120">
        <f>(幕後結果!$AC$2+幕後結果!$AC$4*幕後結果_最佳化!$O1871)*12/3</f>
        <v>1.5983332598183171</v>
      </c>
      <c r="AB870" s="120">
        <f>(幕後結果!$AD$2+幕後結果!$AD$4*幕後結果_最佳化!$P1871)*12/3</f>
        <v>-2.262130724156286</v>
      </c>
      <c r="AC870" s="120">
        <f>(幕後結果!$AE$2+幕後結果!$AE$4*幕後結果_最佳化!$Q1871)*12/3</f>
        <v>0.11388887923937197</v>
      </c>
      <c r="AD870" s="120">
        <f>(幕後結果!$AF$2+幕後結果!$AF$4*幕後結果_最佳化!$R1871)*12/3</f>
        <v>0.25983145811921676</v>
      </c>
      <c r="AE870" s="120">
        <f>(幕後結果!$AG$2+幕後結果!$AG$4*幕後結果_最佳化!$S1871)*12/3</f>
        <v>-1.1717718954445266</v>
      </c>
      <c r="AF870" s="120">
        <f>(幕後結果!$AH$2+幕後結果!$AH$4*幕後結果_最佳化!$T1871)*12/3</f>
        <v>1.3753782308212756</v>
      </c>
      <c r="AG870" s="120">
        <f>(幕後結果!$AI$2+幕後結果!$AI$4*幕後結果_最佳化!$U1871)*12/3</f>
        <v>0.24256587610756664</v>
      </c>
      <c r="AH870" s="120">
        <f>(幕後結果!$AJ$2+幕後結果!$AJ$4*幕後結果_最佳化!$V1871)*12/3</f>
        <v>-1.8211477626375736</v>
      </c>
      <c r="AI870" s="96">
        <f>(幕後結果!$AK$2+幕後結果!$AK$4*幕後結果_最佳化!$W1871)*12/3</f>
        <v>0.86050715394264066</v>
      </c>
      <c r="AJ870" s="56"/>
      <c r="AK870" s="56"/>
      <c r="AL870" s="56"/>
      <c r="AM870" s="104">
        <v>869</v>
      </c>
      <c r="AN870" s="124">
        <f t="shared" si="170"/>
        <v>9.3354520426450857E-2</v>
      </c>
      <c r="AO870" s="124">
        <f t="shared" si="171"/>
        <v>0.12452448689543939</v>
      </c>
      <c r="AP870" s="124">
        <f t="shared" si="172"/>
        <v>3.9536052992348351E-2</v>
      </c>
      <c r="AQ870" s="124">
        <f t="shared" si="173"/>
        <v>0.11743015888933891</v>
      </c>
      <c r="AR870" s="124">
        <f t="shared" si="174"/>
        <v>9.7537761592616901E-2</v>
      </c>
      <c r="AS870" s="124">
        <f t="shared" si="175"/>
        <v>0.12854240753977106</v>
      </c>
      <c r="AT870" s="124">
        <f t="shared" si="176"/>
        <v>0.10245515732308995</v>
      </c>
      <c r="AU870" s="124">
        <f t="shared" si="177"/>
        <v>0.11757863028063366</v>
      </c>
      <c r="AV870" s="124">
        <f t="shared" si="178"/>
        <v>0.1196809526771629</v>
      </c>
      <c r="AW870" s="124">
        <f t="shared" si="179"/>
        <v>5.9359871383147952E-2</v>
      </c>
      <c r="AX870" s="124">
        <f t="shared" si="180"/>
        <v>0.99999999999999989</v>
      </c>
      <c r="AY870" s="124">
        <f>SUMPRODUCT(AN870:AW870,幕後結果_最佳化!$Z$1005:$AI$1005)</f>
        <v>-0.13282780666764107</v>
      </c>
      <c r="AZ870" s="124">
        <f>(SUMPRODUCT(AN870:AW870,MMULT(AN870:AW870,幕後結果!$AB$9:$AK$18)))*252</f>
        <v>6.1058311915304787E-2</v>
      </c>
      <c r="BA870" s="124">
        <f t="shared" si="181"/>
        <v>0.24709980152825858</v>
      </c>
      <c r="BB870" s="119">
        <f t="shared" si="182"/>
        <v>-0.71116126189014628</v>
      </c>
      <c r="BC870" s="56"/>
      <c r="BD870" s="56"/>
    </row>
    <row r="871" spans="1:56">
      <c r="A871" s="91">
        <v>870</v>
      </c>
      <c r="B871" s="120">
        <v>0.20626362758897909</v>
      </c>
      <c r="C871" s="120">
        <v>0.60896308984023317</v>
      </c>
      <c r="D871" s="120">
        <v>0.25511791168737274</v>
      </c>
      <c r="E871" s="120">
        <v>0.36474805229747997</v>
      </c>
      <c r="F871" s="120">
        <v>0.57102580605254283</v>
      </c>
      <c r="G871" s="120">
        <v>0.97062289840489324</v>
      </c>
      <c r="H871" s="120">
        <v>0.91549972522364298</v>
      </c>
      <c r="I871" s="120">
        <v>0.35142854715982375</v>
      </c>
      <c r="J871" s="120">
        <v>0.51891713529534678</v>
      </c>
      <c r="K871" s="100">
        <v>0.51056870869552662</v>
      </c>
      <c r="L871" s="101"/>
      <c r="M871" s="102">
        <v>870</v>
      </c>
      <c r="N871" s="123">
        <v>-0.81945431801123747</v>
      </c>
      <c r="O871" s="123">
        <v>0.276617507135069</v>
      </c>
      <c r="P871" s="123">
        <v>-0.65847053663922406</v>
      </c>
      <c r="Q871" s="123">
        <v>-0.3457959027044562</v>
      </c>
      <c r="R871" s="123">
        <v>0.17898639055607671</v>
      </c>
      <c r="S871" s="123">
        <v>1.8900280912895409</v>
      </c>
      <c r="T871" s="123">
        <v>1.3754223316230456</v>
      </c>
      <c r="U871" s="120">
        <v>-0.38146654065009822</v>
      </c>
      <c r="V871" s="120">
        <v>4.7436010091146584E-2</v>
      </c>
      <c r="W871" s="94">
        <v>2.6494923538205862E-2</v>
      </c>
      <c r="X871" s="56"/>
      <c r="Y871" s="95">
        <v>870</v>
      </c>
      <c r="Z871" s="120">
        <f>(幕後結果!$AB$2+幕後結果!$AB$4*幕後結果_最佳化!$N1872)*12/3</f>
        <v>-1.0656841586944301</v>
      </c>
      <c r="AA871" s="120">
        <f>(幕後結果!$AC$2+幕後結果!$AC$4*幕後結果_最佳化!$O1872)*12/3</f>
        <v>1.1670037611599862</v>
      </c>
      <c r="AB871" s="120">
        <f>(幕後結果!$AD$2+幕後結果!$AD$4*幕後結果_最佳化!$P1872)*12/3</f>
        <v>-2.2660129859428828</v>
      </c>
      <c r="AC871" s="120">
        <f>(幕後結果!$AE$2+幕後結果!$AE$4*幕後結果_最佳化!$Q1872)*12/3</f>
        <v>-6.7840232075230489E-2</v>
      </c>
      <c r="AD871" s="120">
        <f>(幕後結果!$AF$2+幕後結果!$AF$4*幕後結果_最佳化!$R1872)*12/3</f>
        <v>-0.49401213746180517</v>
      </c>
      <c r="AE871" s="120">
        <f>(幕後結果!$AG$2+幕後結果!$AG$4*幕後結果_最佳化!$S1872)*12/3</f>
        <v>0.77705304591958946</v>
      </c>
      <c r="AF871" s="120">
        <f>(幕後結果!$AH$2+幕後結果!$AH$4*幕後結果_最佳化!$T1872)*12/3</f>
        <v>1.7009770071830623</v>
      </c>
      <c r="AG871" s="120">
        <f>(幕後結果!$AI$2+幕後結果!$AI$4*幕後結果_最佳化!$U1872)*12/3</f>
        <v>-0.37634932661764608</v>
      </c>
      <c r="AH871" s="120">
        <f>(幕後結果!$AJ$2+幕後結果!$AJ$4*幕後結果_最佳化!$V1872)*12/3</f>
        <v>-1.5908148959340191</v>
      </c>
      <c r="AI871" s="96">
        <f>(幕後結果!$AK$2+幕後結果!$AK$4*幕後結果_最佳化!$W1872)*12/3</f>
        <v>0.62062252105451376</v>
      </c>
      <c r="AJ871" s="56"/>
      <c r="AK871" s="56"/>
      <c r="AL871" s="56"/>
      <c r="AM871" s="104">
        <v>870</v>
      </c>
      <c r="AN871" s="124">
        <f t="shared" si="170"/>
        <v>5.169705094874736E-2</v>
      </c>
      <c r="AO871" s="124">
        <f t="shared" si="171"/>
        <v>0.11213510600569805</v>
      </c>
      <c r="AP871" s="124">
        <f t="shared" si="172"/>
        <v>5.4081851616217563E-2</v>
      </c>
      <c r="AQ871" s="124">
        <f t="shared" si="173"/>
        <v>0.17347020887566017</v>
      </c>
      <c r="AR871" s="124">
        <f t="shared" si="174"/>
        <v>0.15716474385972332</v>
      </c>
      <c r="AS871" s="124">
        <f t="shared" si="175"/>
        <v>0.17129204808672793</v>
      </c>
      <c r="AT871" s="124">
        <f t="shared" si="176"/>
        <v>4.9066412199293995E-2</v>
      </c>
      <c r="AU871" s="124">
        <f t="shared" si="177"/>
        <v>0.13314170784197091</v>
      </c>
      <c r="AV871" s="124">
        <f t="shared" si="178"/>
        <v>6.0767248743777834E-2</v>
      </c>
      <c r="AW871" s="124">
        <f t="shared" si="179"/>
        <v>3.7183621822183037E-2</v>
      </c>
      <c r="AX871" s="124">
        <f t="shared" si="180"/>
        <v>1</v>
      </c>
      <c r="AY871" s="124">
        <f>SUMPRODUCT(AN871:AW871,幕後結果_最佳化!$Z$1005:$AI$1005)</f>
        <v>-0.14362756914858865</v>
      </c>
      <c r="AZ871" s="124">
        <f>(SUMPRODUCT(AN871:AW871,MMULT(AN871:AW871,幕後結果!$AB$9:$AK$18)))*252</f>
        <v>5.4818255994359501E-2</v>
      </c>
      <c r="BA871" s="124">
        <f t="shared" si="181"/>
        <v>0.23413298783887651</v>
      </c>
      <c r="BB871" s="119">
        <f t="shared" si="182"/>
        <v>-0.79667359508072166</v>
      </c>
      <c r="BC871" s="56"/>
      <c r="BD871" s="56"/>
    </row>
    <row r="872" spans="1:56">
      <c r="A872" s="91">
        <v>871</v>
      </c>
      <c r="B872" s="120">
        <v>3.1515082090699531E-2</v>
      </c>
      <c r="C872" s="120">
        <v>0.90935226414587933</v>
      </c>
      <c r="D872" s="120">
        <v>0.68762618018930888</v>
      </c>
      <c r="E872" s="120">
        <v>0.72384154966796954</v>
      </c>
      <c r="F872" s="120">
        <v>0.39640414426905446</v>
      </c>
      <c r="G872" s="120">
        <v>0.98624160750242873</v>
      </c>
      <c r="H872" s="120">
        <v>0.61516242117467734</v>
      </c>
      <c r="I872" s="120">
        <v>0.34009091084549858</v>
      </c>
      <c r="J872" s="120">
        <v>0.39526670836534428</v>
      </c>
      <c r="K872" s="100">
        <v>0.17488917088504063</v>
      </c>
      <c r="L872" s="101"/>
      <c r="M872" s="102">
        <v>871</v>
      </c>
      <c r="N872" s="123">
        <v>-1.8589786535207817</v>
      </c>
      <c r="O872" s="123">
        <v>1.3367768996737339</v>
      </c>
      <c r="P872" s="123">
        <v>0.48913285891768632</v>
      </c>
      <c r="Q872" s="123">
        <v>0.59429189197767152</v>
      </c>
      <c r="R872" s="123">
        <v>-0.26266565794407631</v>
      </c>
      <c r="S872" s="123">
        <v>2.2041074976360737</v>
      </c>
      <c r="T872" s="123">
        <v>0.29279983072191279</v>
      </c>
      <c r="U872" s="120">
        <v>-0.41221503000968923</v>
      </c>
      <c r="V872" s="120">
        <v>-0.26561800612316994</v>
      </c>
      <c r="W872" s="94">
        <v>-0.93501932219866435</v>
      </c>
      <c r="X872" s="56"/>
      <c r="Y872" s="95">
        <v>871</v>
      </c>
      <c r="Z872" s="120">
        <f>(幕後結果!$AB$2+幕後結果!$AB$4*幕後結果_最佳化!$N1873)*12/3</f>
        <v>-2.3563060100196691</v>
      </c>
      <c r="AA872" s="120">
        <f>(幕後結果!$AC$2+幕後結果!$AC$4*幕後結果_最佳化!$O1873)*12/3</f>
        <v>1.5768106855375226</v>
      </c>
      <c r="AB872" s="120">
        <f>(幕後結果!$AD$2+幕後結果!$AD$4*幕後結果_最佳化!$P1873)*12/3</f>
        <v>-1.7548020269219837</v>
      </c>
      <c r="AC872" s="120">
        <f>(幕後結果!$AE$2+幕後結果!$AE$4*幕後結果_最佳化!$Q1873)*12/3</f>
        <v>0.39607454822694677</v>
      </c>
      <c r="AD872" s="120">
        <f>(幕後結果!$AF$2+幕後結果!$AF$4*幕後結果_最佳化!$R1873)*12/3</f>
        <v>-0.56598927471978933</v>
      </c>
      <c r="AE872" s="120">
        <f>(幕後結果!$AG$2+幕後結果!$AG$4*幕後結果_最佳化!$S1873)*12/3</f>
        <v>0.86677758248765446</v>
      </c>
      <c r="AF872" s="120">
        <f>(幕後結果!$AH$2+幕後結果!$AH$4*幕後結果_最佳化!$T1873)*12/3</f>
        <v>1.0753940124710046</v>
      </c>
      <c r="AG872" s="120">
        <f>(幕後結果!$AI$2+幕後結果!$AI$4*幕後結果_最佳化!$U1873)*12/3</f>
        <v>-0.21189755533839935</v>
      </c>
      <c r="AH872" s="120">
        <f>(幕後結果!$AJ$2+幕後結果!$AJ$4*幕後結果_最佳化!$V1873)*12/3</f>
        <v>-2.3094086204711353</v>
      </c>
      <c r="AI872" s="96">
        <f>(幕後結果!$AK$2+幕後結果!$AK$4*幕後結果_最佳化!$W1873)*12/3</f>
        <v>0.22863457219448713</v>
      </c>
      <c r="AJ872" s="56"/>
      <c r="AK872" s="56"/>
      <c r="AL872" s="56"/>
      <c r="AM872" s="104">
        <v>871</v>
      </c>
      <c r="AN872" s="124">
        <f t="shared" si="170"/>
        <v>0.12852828594558929</v>
      </c>
      <c r="AO872" s="124">
        <f t="shared" si="171"/>
        <v>2.8312448595966249E-2</v>
      </c>
      <c r="AP872" s="124">
        <f t="shared" si="172"/>
        <v>0.18716682418622019</v>
      </c>
      <c r="AQ872" s="124">
        <f t="shared" si="173"/>
        <v>3.0820057107028148E-2</v>
      </c>
      <c r="AR872" s="124">
        <f t="shared" si="174"/>
        <v>0.18705952452453575</v>
      </c>
      <c r="AS872" s="124">
        <f t="shared" si="175"/>
        <v>5.9158754790574891E-2</v>
      </c>
      <c r="AT872" s="124">
        <f t="shared" si="176"/>
        <v>1.795768021639382E-2</v>
      </c>
      <c r="AU872" s="124">
        <f t="shared" si="177"/>
        <v>3.9430989761964928E-2</v>
      </c>
      <c r="AV872" s="124">
        <f t="shared" si="178"/>
        <v>0.16919042867754433</v>
      </c>
      <c r="AW872" s="124">
        <f t="shared" si="179"/>
        <v>0.15237500619418254</v>
      </c>
      <c r="AX872" s="124">
        <f t="shared" si="180"/>
        <v>1</v>
      </c>
      <c r="AY872" s="124">
        <f>SUMPRODUCT(AN872:AW872,幕後結果_最佳化!$Z$1005:$AI$1005)</f>
        <v>-0.44376603278202809</v>
      </c>
      <c r="AZ872" s="124">
        <f>(SUMPRODUCT(AN872:AW872,MMULT(AN872:AW872,幕後結果!$AB$9:$AK$18)))*252</f>
        <v>8.4527395087266352E-2</v>
      </c>
      <c r="BA872" s="124">
        <f t="shared" si="181"/>
        <v>0.29073595423900767</v>
      </c>
      <c r="BB872" s="119">
        <f t="shared" si="182"/>
        <v>-1.6739107278831795</v>
      </c>
      <c r="BC872" s="56"/>
      <c r="BD872" s="56"/>
    </row>
    <row r="873" spans="1:56">
      <c r="A873" s="91">
        <v>872</v>
      </c>
      <c r="B873" s="120">
        <v>0.94721325041743709</v>
      </c>
      <c r="C873" s="120">
        <v>0.77819090001701263</v>
      </c>
      <c r="D873" s="120">
        <v>2.9041406800593528E-2</v>
      </c>
      <c r="E873" s="120">
        <v>0.38774571174851613</v>
      </c>
      <c r="F873" s="120">
        <v>0.3648248788949271</v>
      </c>
      <c r="G873" s="120">
        <v>0.40899631096680023</v>
      </c>
      <c r="H873" s="120">
        <v>0.60012857994486413</v>
      </c>
      <c r="I873" s="120">
        <v>0.98741207249096097</v>
      </c>
      <c r="J873" s="120">
        <v>0.74516154633904752</v>
      </c>
      <c r="K873" s="100">
        <v>0.5798100785358784</v>
      </c>
      <c r="L873" s="101"/>
      <c r="M873" s="102">
        <v>872</v>
      </c>
      <c r="N873" s="123">
        <v>1.618413571513071</v>
      </c>
      <c r="O873" s="123">
        <v>0.7660976520462166</v>
      </c>
      <c r="P873" s="123">
        <v>-1.8950723772474096</v>
      </c>
      <c r="Q873" s="123">
        <v>-0.28519934323767243</v>
      </c>
      <c r="R873" s="123">
        <v>-0.34559146945817121</v>
      </c>
      <c r="S873" s="123">
        <v>-0.23012759580795081</v>
      </c>
      <c r="T873" s="123">
        <v>0.25367993050309867</v>
      </c>
      <c r="U873" s="120">
        <v>2.2386936649250631</v>
      </c>
      <c r="V873" s="120">
        <v>0.65934086365342381</v>
      </c>
      <c r="W873" s="94">
        <v>0.20140763850784463</v>
      </c>
      <c r="X873" s="56"/>
      <c r="Y873" s="95">
        <v>872</v>
      </c>
      <c r="Z873" s="120">
        <f>(幕後結果!$AB$2+幕後結果!$AB$4*幕後結果_最佳化!$N1874)*12/3</f>
        <v>1.9610516871017734</v>
      </c>
      <c r="AA873" s="120">
        <f>(幕後結果!$AC$2+幕後結果!$AC$4*幕後結果_最佳化!$O1874)*12/3</f>
        <v>3.2791031994940476</v>
      </c>
      <c r="AB873" s="120">
        <f>(幕後結果!$AD$2+幕後結果!$AD$4*幕後結果_最佳化!$P1874)*12/3</f>
        <v>-0.71241603088260552</v>
      </c>
      <c r="AC873" s="120">
        <f>(幕後結果!$AE$2+幕後結果!$AE$4*幕後結果_最佳化!$Q1874)*12/3</f>
        <v>0.75302131285012608</v>
      </c>
      <c r="AD873" s="120">
        <f>(幕後結果!$AF$2+幕後結果!$AF$4*幕後結果_最佳化!$R1874)*12/3</f>
        <v>-0.49610628750476266</v>
      </c>
      <c r="AE873" s="120">
        <f>(幕後結果!$AG$2+幕後結果!$AG$4*幕後結果_最佳化!$S1874)*12/3</f>
        <v>-0.68608005069678946</v>
      </c>
      <c r="AF873" s="120">
        <f>(幕後結果!$AH$2+幕後結果!$AH$4*幕後結果_最佳化!$T1874)*12/3</f>
        <v>0.96143863494025483</v>
      </c>
      <c r="AG873" s="120">
        <f>(幕後結果!$AI$2+幕後結果!$AI$4*幕後結果_最佳化!$U1874)*12/3</f>
        <v>0.46691112101506427</v>
      </c>
      <c r="AH873" s="120">
        <f>(幕後結果!$AJ$2+幕後結果!$AJ$4*幕後結果_最佳化!$V1874)*12/3</f>
        <v>-0.78214017211743181</v>
      </c>
      <c r="AI873" s="96">
        <f>(幕後結果!$AK$2+幕後結果!$AK$4*幕後結果_最佳化!$W1874)*12/3</f>
        <v>1.2790359780621365</v>
      </c>
      <c r="AJ873" s="56"/>
      <c r="AK873" s="56"/>
      <c r="AL873" s="56"/>
      <c r="AM873" s="104">
        <v>872</v>
      </c>
      <c r="AN873" s="124">
        <f t="shared" si="170"/>
        <v>0.16195937862654661</v>
      </c>
      <c r="AO873" s="124">
        <f t="shared" si="171"/>
        <v>7.3614442820127177E-2</v>
      </c>
      <c r="AP873" s="124">
        <f t="shared" si="172"/>
        <v>0.16689553271608892</v>
      </c>
      <c r="AQ873" s="124">
        <f t="shared" si="173"/>
        <v>0.11967148958660767</v>
      </c>
      <c r="AR873" s="124">
        <f t="shared" si="174"/>
        <v>4.8687567284982688E-3</v>
      </c>
      <c r="AS873" s="124">
        <f t="shared" si="175"/>
        <v>9.8609233469969665E-2</v>
      </c>
      <c r="AT873" s="124">
        <f t="shared" si="176"/>
        <v>9.5986227812520683E-2</v>
      </c>
      <c r="AU873" s="124">
        <f t="shared" si="177"/>
        <v>0.1374000562823767</v>
      </c>
      <c r="AV873" s="124">
        <f t="shared" si="178"/>
        <v>3.5188336912317694E-2</v>
      </c>
      <c r="AW873" s="124">
        <f t="shared" si="179"/>
        <v>0.10580654504494658</v>
      </c>
      <c r="AX873" s="124">
        <f t="shared" si="180"/>
        <v>1</v>
      </c>
      <c r="AY873" s="124">
        <f>SUMPRODUCT(AN873:AW873,幕後結果_最佳化!$Z$1005:$AI$1005)</f>
        <v>-8.2124339779929112E-2</v>
      </c>
      <c r="AZ873" s="124">
        <f>(SUMPRODUCT(AN873:AW873,MMULT(AN873:AW873,幕後結果!$AB$9:$AK$18)))*252</f>
        <v>7.8830301876885195E-2</v>
      </c>
      <c r="BA873" s="124">
        <f t="shared" si="181"/>
        <v>0.28076734474807641</v>
      </c>
      <c r="BB873" s="119">
        <f t="shared" si="182"/>
        <v>-0.44529516027624033</v>
      </c>
      <c r="BC873" s="56"/>
      <c r="BD873" s="56"/>
    </row>
    <row r="874" spans="1:56">
      <c r="A874" s="91">
        <v>873</v>
      </c>
      <c r="B874" s="120">
        <v>0.29244190058016417</v>
      </c>
      <c r="C874" s="120">
        <v>3.2328757322809043E-2</v>
      </c>
      <c r="D874" s="120">
        <v>0.37858130982403781</v>
      </c>
      <c r="E874" s="120">
        <v>0.94219981886565529</v>
      </c>
      <c r="F874" s="120">
        <v>0.96546119414451814</v>
      </c>
      <c r="G874" s="120">
        <v>0.63180388405882071</v>
      </c>
      <c r="H874" s="120">
        <v>0.576921377526604</v>
      </c>
      <c r="I874" s="120">
        <v>0.37219688374540971</v>
      </c>
      <c r="J874" s="120">
        <v>0.86823799765265419</v>
      </c>
      <c r="K874" s="100">
        <v>0.45127219144039321</v>
      </c>
      <c r="L874" s="101"/>
      <c r="M874" s="102">
        <v>873</v>
      </c>
      <c r="N874" s="123">
        <v>-0.54626498563901327</v>
      </c>
      <c r="O874" s="123">
        <v>-1.8476187546067531</v>
      </c>
      <c r="P874" s="123">
        <v>-0.30920890599156292</v>
      </c>
      <c r="Q874" s="123">
        <v>1.5735117823811906</v>
      </c>
      <c r="R874" s="123">
        <v>1.8179118181593896</v>
      </c>
      <c r="S874" s="123">
        <v>0.33663478319053608</v>
      </c>
      <c r="T874" s="123">
        <v>0.1940238017277513</v>
      </c>
      <c r="U874" s="120">
        <v>-0.3260404283746956</v>
      </c>
      <c r="V874" s="120">
        <v>1.1181006597737204</v>
      </c>
      <c r="W874" s="94">
        <v>-0.12244780187605046</v>
      </c>
      <c r="X874" s="56"/>
      <c r="Y874" s="95">
        <v>873</v>
      </c>
      <c r="Z874" s="120">
        <f>(幕後結果!$AB$2+幕後結果!$AB$4*幕後結果_最佳化!$N1875)*12/3</f>
        <v>-0.72650583466248742</v>
      </c>
      <c r="AA874" s="120">
        <f>(幕後結果!$AC$2+幕後結果!$AC$4*幕後結果_最佳化!$O1875)*12/3</f>
        <v>-0.84674557064279166</v>
      </c>
      <c r="AB874" s="120">
        <f>(幕後結果!$AD$2+幕後結果!$AD$4*幕後結果_最佳化!$P1875)*12/3</f>
        <v>-2.4829160837691635</v>
      </c>
      <c r="AC874" s="120">
        <f>(幕後結果!$AE$2+幕後結果!$AE$4*幕後結果_最佳化!$Q1875)*12/3</f>
        <v>1.6913213981645603</v>
      </c>
      <c r="AD874" s="120">
        <f>(幕後結果!$AF$2+幕後結果!$AF$4*幕後結果_最佳化!$R1875)*12/3</f>
        <v>0.65680670035871858</v>
      </c>
      <c r="AE874" s="120">
        <f>(幕後結果!$AG$2+幕後結果!$AG$4*幕後結果_最佳化!$S1875)*12/3</f>
        <v>-0.74307252241887634</v>
      </c>
      <c r="AF874" s="120">
        <f>(幕後結果!$AH$2+幕後結果!$AH$4*幕後結果_最佳化!$T1875)*12/3</f>
        <v>0.75902279601234879</v>
      </c>
      <c r="AG874" s="120">
        <f>(幕後結果!$AI$2+幕後結果!$AI$4*幕後結果_最佳化!$U1875)*12/3</f>
        <v>-0.1387919311128577</v>
      </c>
      <c r="AH874" s="120">
        <f>(幕後結果!$AJ$2+幕後結果!$AJ$4*幕後結果_最佳化!$V1875)*12/3</f>
        <v>0.62276962680275272</v>
      </c>
      <c r="AI874" s="96">
        <f>(幕後結果!$AK$2+幕後結果!$AK$4*幕後結果_最佳化!$W1875)*12/3</f>
        <v>0.67071750107350203</v>
      </c>
      <c r="AJ874" s="56"/>
      <c r="AK874" s="56"/>
      <c r="AL874" s="56"/>
      <c r="AM874" s="104">
        <v>873</v>
      </c>
      <c r="AN874" s="124">
        <f t="shared" si="170"/>
        <v>8.3386934826103515E-2</v>
      </c>
      <c r="AO874" s="124">
        <f t="shared" si="171"/>
        <v>0.14020288283464499</v>
      </c>
      <c r="AP874" s="124">
        <f t="shared" si="172"/>
        <v>0.11889589468228479</v>
      </c>
      <c r="AQ874" s="124">
        <f t="shared" si="173"/>
        <v>0.15246267413962031</v>
      </c>
      <c r="AR874" s="124">
        <f t="shared" si="174"/>
        <v>8.5319596790833188E-2</v>
      </c>
      <c r="AS874" s="124">
        <f t="shared" si="175"/>
        <v>0.15423434688882678</v>
      </c>
      <c r="AT874" s="124">
        <f t="shared" si="176"/>
        <v>6.2347753449910844E-2</v>
      </c>
      <c r="AU874" s="124">
        <f t="shared" si="177"/>
        <v>0.13804955718647524</v>
      </c>
      <c r="AV874" s="124">
        <f t="shared" si="178"/>
        <v>3.0521623496649105E-2</v>
      </c>
      <c r="AW874" s="124">
        <f t="shared" si="179"/>
        <v>3.4578735704651212E-2</v>
      </c>
      <c r="AX874" s="124">
        <f t="shared" si="180"/>
        <v>1</v>
      </c>
      <c r="AY874" s="124">
        <f>SUMPRODUCT(AN874:AW874,幕後結果_最佳化!$Z$1005:$AI$1005)</f>
        <v>-6.989640510428452E-2</v>
      </c>
      <c r="AZ874" s="124">
        <f>(SUMPRODUCT(AN874:AW874,MMULT(AN874:AW874,幕後結果!$AB$9:$AK$18)))*252</f>
        <v>6.8695696115531113E-2</v>
      </c>
      <c r="BA874" s="124">
        <f t="shared" si="181"/>
        <v>0.26209863814131334</v>
      </c>
      <c r="BB874" s="119">
        <f t="shared" si="182"/>
        <v>-0.43035860813389309</v>
      </c>
      <c r="BC874" s="56"/>
      <c r="BD874" s="56"/>
    </row>
    <row r="875" spans="1:56">
      <c r="A875" s="91">
        <v>874</v>
      </c>
      <c r="B875" s="120">
        <v>0.10533443358547179</v>
      </c>
      <c r="C875" s="120">
        <v>0.15527180027528198</v>
      </c>
      <c r="D875" s="120">
        <v>0.49369127055025497</v>
      </c>
      <c r="E875" s="120">
        <v>0.93808799823828837</v>
      </c>
      <c r="F875" s="120">
        <v>9.0130400342340655E-2</v>
      </c>
      <c r="G875" s="120">
        <v>0.75208349286464604</v>
      </c>
      <c r="H875" s="120">
        <v>0.44596404072620444</v>
      </c>
      <c r="I875" s="120">
        <v>0.86972752410061815</v>
      </c>
      <c r="J875" s="120">
        <v>0.65661071130496329</v>
      </c>
      <c r="K875" s="100">
        <v>0.40093931933234517</v>
      </c>
      <c r="L875" s="101"/>
      <c r="M875" s="102">
        <v>874</v>
      </c>
      <c r="N875" s="123">
        <v>-1.2517283469890967</v>
      </c>
      <c r="O875" s="123">
        <v>-1.0140820538628403</v>
      </c>
      <c r="P875" s="123">
        <v>-1.5814298762721446E-2</v>
      </c>
      <c r="Q875" s="123">
        <v>1.5389192806938752</v>
      </c>
      <c r="R875" s="123">
        <v>-1.3399524614491765</v>
      </c>
      <c r="S875" s="123">
        <v>0.68106080861116969</v>
      </c>
      <c r="T875" s="123">
        <v>-0.13586490305087795</v>
      </c>
      <c r="U875" s="120">
        <v>1.1251040347191368</v>
      </c>
      <c r="V875" s="120">
        <v>0.40323061801686627</v>
      </c>
      <c r="W875" s="94">
        <v>-0.25091653699368405</v>
      </c>
      <c r="X875" s="56"/>
      <c r="Y875" s="95">
        <v>874</v>
      </c>
      <c r="Z875" s="120">
        <f>(幕後結果!$AB$2+幕後結果!$AB$4*幕後結果_最佳化!$N1876)*12/3</f>
        <v>-1.6023741509356964</v>
      </c>
      <c r="AA875" s="120">
        <f>(幕後結果!$AC$2+幕後結果!$AC$4*幕後結果_最佳化!$O1876)*12/3</f>
        <v>-0.45082969755126667</v>
      </c>
      <c r="AB875" s="120">
        <f>(幕後結果!$AD$2+幕後結果!$AD$4*幕後結果_最佳化!$P1876)*12/3</f>
        <v>-2.5965644469422058</v>
      </c>
      <c r="AC875" s="120">
        <f>(幕後結果!$AE$2+幕後結果!$AE$4*幕後結果_最佳化!$Q1876)*12/3</f>
        <v>1.4339485895244133</v>
      </c>
      <c r="AD875" s="120">
        <f>(幕後結果!$AF$2+幕後結果!$AF$4*幕後結果_最佳化!$R1876)*12/3</f>
        <v>-1.2453631908612564</v>
      </c>
      <c r="AE875" s="120">
        <f>(幕後結果!$AG$2+幕後結果!$AG$4*幕後結果_最佳化!$S1876)*12/3</f>
        <v>-1.1672658289838165</v>
      </c>
      <c r="AF875" s="120">
        <f>(幕後結果!$AH$2+幕後結果!$AH$4*幕後結果_最佳化!$T1876)*12/3</f>
        <v>0.22557147602545294</v>
      </c>
      <c r="AG875" s="120">
        <f>(幕後結果!$AI$2+幕後結果!$AI$4*幕後結果_最佳化!$U1876)*12/3</f>
        <v>0.1359842624565617</v>
      </c>
      <c r="AH875" s="120">
        <f>(幕後結果!$AJ$2+幕後結果!$AJ$4*幕後結果_最佳化!$V1876)*12/3</f>
        <v>-1.4456095181057009</v>
      </c>
      <c r="AI875" s="96">
        <f>(幕後結果!$AK$2+幕後結果!$AK$4*幕後結果_最佳化!$W1876)*12/3</f>
        <v>0.4397615859707491</v>
      </c>
      <c r="AJ875" s="56"/>
      <c r="AK875" s="56"/>
      <c r="AL875" s="56"/>
      <c r="AM875" s="104">
        <v>874</v>
      </c>
      <c r="AN875" s="124">
        <f t="shared" si="170"/>
        <v>6.2868833391954718E-2</v>
      </c>
      <c r="AO875" s="124">
        <f t="shared" si="171"/>
        <v>3.1664143085040168E-2</v>
      </c>
      <c r="AP875" s="124">
        <f t="shared" si="172"/>
        <v>0.13251557674495013</v>
      </c>
      <c r="AQ875" s="124">
        <f t="shared" si="173"/>
        <v>0.14097947622991197</v>
      </c>
      <c r="AR875" s="124">
        <f t="shared" si="174"/>
        <v>0.14849372139034731</v>
      </c>
      <c r="AS875" s="124">
        <f t="shared" si="175"/>
        <v>4.9743770341287311E-2</v>
      </c>
      <c r="AT875" s="124">
        <f t="shared" si="176"/>
        <v>9.4309853123915266E-2</v>
      </c>
      <c r="AU875" s="124">
        <f t="shared" si="177"/>
        <v>0.13229974276515671</v>
      </c>
      <c r="AV875" s="124">
        <f t="shared" si="178"/>
        <v>0.15493643207766164</v>
      </c>
      <c r="AW875" s="124">
        <f t="shared" si="179"/>
        <v>5.2188450849774942E-2</v>
      </c>
      <c r="AX875" s="124">
        <f t="shared" si="180"/>
        <v>1.0000000000000002</v>
      </c>
      <c r="AY875" s="124">
        <f>SUMPRODUCT(AN875:AW875,幕後結果_最佳化!$Z$1005:$AI$1005)</f>
        <v>-0.34844993642965211</v>
      </c>
      <c r="AZ875" s="124">
        <f>(SUMPRODUCT(AN875:AW875,MMULT(AN875:AW875,幕後結果!$AB$9:$AK$18)))*252</f>
        <v>6.4764535326507694E-2</v>
      </c>
      <c r="BA875" s="124">
        <f t="shared" si="181"/>
        <v>0.25448877249597418</v>
      </c>
      <c r="BB875" s="119">
        <f t="shared" si="182"/>
        <v>-1.5377886127995801</v>
      </c>
      <c r="BC875" s="56"/>
      <c r="BD875" s="56"/>
    </row>
    <row r="876" spans="1:56">
      <c r="A876" s="91">
        <v>875</v>
      </c>
      <c r="B876" s="120">
        <v>0.96830729561787576</v>
      </c>
      <c r="C876" s="120">
        <v>0.64757640222347512</v>
      </c>
      <c r="D876" s="120">
        <v>0.70738493792160728</v>
      </c>
      <c r="E876" s="120">
        <v>0.44939244222808394</v>
      </c>
      <c r="F876" s="120">
        <v>0.96525400225138847</v>
      </c>
      <c r="G876" s="120">
        <v>0.51235979659204722</v>
      </c>
      <c r="H876" s="120">
        <v>0.84849628467113325</v>
      </c>
      <c r="I876" s="120">
        <v>0.37399859806176972</v>
      </c>
      <c r="J876" s="120">
        <v>0.62876371689282706</v>
      </c>
      <c r="K876" s="100">
        <v>0.34213289359754318</v>
      </c>
      <c r="L876" s="101"/>
      <c r="M876" s="102">
        <v>875</v>
      </c>
      <c r="N876" s="123">
        <v>1.8564783315068649</v>
      </c>
      <c r="O876" s="123">
        <v>0.3787854464284377</v>
      </c>
      <c r="P876" s="123">
        <v>0.54576116095743266</v>
      </c>
      <c r="Q876" s="123">
        <v>-0.12719648865560246</v>
      </c>
      <c r="R876" s="123">
        <v>1.8152077087365446</v>
      </c>
      <c r="S876" s="123">
        <v>3.0986373514255865E-2</v>
      </c>
      <c r="T876" s="123">
        <v>1.0300054852476181</v>
      </c>
      <c r="U876" s="120">
        <v>-0.32128133981128915</v>
      </c>
      <c r="V876" s="120">
        <v>0.32858079488546049</v>
      </c>
      <c r="W876" s="94">
        <v>-0.40664902160754024</v>
      </c>
      <c r="X876" s="56"/>
      <c r="Y876" s="95">
        <v>875</v>
      </c>
      <c r="Z876" s="120">
        <f>(幕後結果!$AB$2+幕後結果!$AB$4*幕後結果_最佳化!$N1877)*12/3</f>
        <v>2.2566210843568011</v>
      </c>
      <c r="AA876" s="120">
        <f>(幕後結果!$AC$2+幕後結果!$AC$4*幕後結果_最佳化!$O1877)*12/3</f>
        <v>3.0359985180752158</v>
      </c>
      <c r="AB876" s="120">
        <f>(幕後結果!$AD$2+幕後結果!$AD$4*幕後結果_最佳化!$P1877)*12/3</f>
        <v>1.9388206483480241</v>
      </c>
      <c r="AC876" s="120">
        <f>(幕後結果!$AE$2+幕後結果!$AE$4*幕後結果_最佳化!$Q1877)*12/3</f>
        <v>0.89153045998364611</v>
      </c>
      <c r="AD876" s="120">
        <f>(幕後結果!$AF$2+幕後結果!$AF$4*幕後結果_最佳化!$R1877)*12/3</f>
        <v>0.81875646595331686</v>
      </c>
      <c r="AE876" s="120">
        <f>(幕後結果!$AG$2+幕後結果!$AG$4*幕後結果_最佳化!$S1877)*12/3</f>
        <v>0.46051110161848952</v>
      </c>
      <c r="AF876" s="120">
        <f>(幕後結果!$AH$2+幕後結果!$AH$4*幕後結果_最佳化!$T1877)*12/3</f>
        <v>2.1214117429159196</v>
      </c>
      <c r="AG876" s="120">
        <f>(幕後結果!$AI$2+幕後結果!$AI$4*幕後結果_最佳化!$U1877)*12/3</f>
        <v>-0.2558585003654455</v>
      </c>
      <c r="AH876" s="120">
        <f>(幕後結果!$AJ$2+幕後結果!$AJ$4*幕後結果_最佳化!$V1877)*12/3</f>
        <v>0.27805809082778521</v>
      </c>
      <c r="AI876" s="96">
        <f>(幕後結果!$AK$2+幕後結果!$AK$4*幕後結果_最佳化!$W1877)*12/3</f>
        <v>1.0255347941002411</v>
      </c>
      <c r="AJ876" s="56"/>
      <c r="AK876" s="56"/>
      <c r="AL876" s="56"/>
      <c r="AM876" s="104">
        <v>875</v>
      </c>
      <c r="AN876" s="124">
        <f t="shared" si="170"/>
        <v>0.12747230763075967</v>
      </c>
      <c r="AO876" s="124">
        <f t="shared" si="171"/>
        <v>3.2255705232432243E-2</v>
      </c>
      <c r="AP876" s="124">
        <f t="shared" si="172"/>
        <v>0.1465030739533475</v>
      </c>
      <c r="AQ876" s="124">
        <f t="shared" si="173"/>
        <v>0.16089617750903248</v>
      </c>
      <c r="AR876" s="124">
        <f t="shared" si="174"/>
        <v>0.10172182270138744</v>
      </c>
      <c r="AS876" s="124">
        <f t="shared" si="175"/>
        <v>0.11961889421134089</v>
      </c>
      <c r="AT876" s="124">
        <f t="shared" si="176"/>
        <v>7.6772629376499868E-2</v>
      </c>
      <c r="AU876" s="124">
        <f t="shared" si="177"/>
        <v>0.12632303671287573</v>
      </c>
      <c r="AV876" s="124">
        <f t="shared" si="178"/>
        <v>2.6785538237415554E-2</v>
      </c>
      <c r="AW876" s="124">
        <f t="shared" si="179"/>
        <v>8.1650814434908667E-2</v>
      </c>
      <c r="AX876" s="124">
        <f t="shared" si="180"/>
        <v>1</v>
      </c>
      <c r="AY876" s="124">
        <f>SUMPRODUCT(AN876:AW876,幕後結果_最佳化!$Z$1005:$AI$1005)</f>
        <v>-0.17169012906114928</v>
      </c>
      <c r="AZ876" s="124">
        <f>(SUMPRODUCT(AN876:AW876,MMULT(AN876:AW876,幕後結果!$AB$9:$AK$18)))*252</f>
        <v>6.5778337014443466E-2</v>
      </c>
      <c r="BA876" s="124">
        <f t="shared" si="181"/>
        <v>0.25647287773650351</v>
      </c>
      <c r="BB876" s="119">
        <f t="shared" si="182"/>
        <v>-0.83669716250314796</v>
      </c>
      <c r="BC876" s="56"/>
      <c r="BD876" s="56"/>
    </row>
    <row r="877" spans="1:56">
      <c r="A877" s="91">
        <v>876</v>
      </c>
      <c r="B877" s="120">
        <v>0.59844289920546401</v>
      </c>
      <c r="C877" s="120">
        <v>0.12559274915300489</v>
      </c>
      <c r="D877" s="120">
        <v>0.99816139287649475</v>
      </c>
      <c r="E877" s="120">
        <v>0.67237641771505618</v>
      </c>
      <c r="F877" s="120">
        <v>0.53407770570048729</v>
      </c>
      <c r="G877" s="120">
        <v>0.9005884752210489</v>
      </c>
      <c r="H877" s="120">
        <v>6.2002776160712259E-3</v>
      </c>
      <c r="I877" s="120">
        <v>0.7657813825686377</v>
      </c>
      <c r="J877" s="120">
        <v>0.2922507795270457</v>
      </c>
      <c r="K877" s="100">
        <v>0.16014970519307092</v>
      </c>
      <c r="L877" s="101"/>
      <c r="M877" s="102">
        <v>876</v>
      </c>
      <c r="N877" s="123">
        <v>0.24931878513958278</v>
      </c>
      <c r="O877" s="123">
        <v>-1.1474746644595959</v>
      </c>
      <c r="P877" s="123">
        <v>2.9046010980581136</v>
      </c>
      <c r="Q877" s="123">
        <v>0.44648469656275591</v>
      </c>
      <c r="R877" s="123">
        <v>8.552428620998169E-2</v>
      </c>
      <c r="S877" s="123">
        <v>1.2849119643256346</v>
      </c>
      <c r="T877" s="123">
        <v>-2.5005359333350934</v>
      </c>
      <c r="U877" s="120">
        <v>0.72502411755289442</v>
      </c>
      <c r="V877" s="120">
        <v>-0.54682122585201076</v>
      </c>
      <c r="W877" s="94">
        <v>-0.99384278991203434</v>
      </c>
      <c r="X877" s="56"/>
      <c r="Y877" s="95">
        <v>876</v>
      </c>
      <c r="Z877" s="120">
        <f>(幕後結果!$AB$2+幕後結果!$AB$4*幕後結果_最佳化!$N1878)*12/3</f>
        <v>0.26125151170428174</v>
      </c>
      <c r="AA877" s="120">
        <f>(幕後結果!$AC$2+幕後結果!$AC$4*幕後結果_最佳化!$O1878)*12/3</f>
        <v>0.40062401482002508</v>
      </c>
      <c r="AB877" s="120">
        <f>(幕後結果!$AD$2+幕後結果!$AD$4*幕後結果_最佳化!$P1878)*12/3</f>
        <v>2.0314654596333588</v>
      </c>
      <c r="AC877" s="120">
        <f>(幕後結果!$AE$2+幕後結果!$AE$4*幕後結果_最佳化!$Q1878)*12/3</f>
        <v>0.84703579800928475</v>
      </c>
      <c r="AD877" s="120">
        <f>(幕後結果!$AF$2+幕後結果!$AF$4*幕後結果_最佳化!$R1878)*12/3</f>
        <v>-0.46640536544161182</v>
      </c>
      <c r="AE877" s="120">
        <f>(幕後結果!$AG$2+幕後結果!$AG$4*幕後結果_最佳化!$S1878)*12/3</f>
        <v>0.87428382996163512</v>
      </c>
      <c r="AF877" s="120">
        <f>(幕後結果!$AH$2+幕後結果!$AH$4*幕後結果_最佳化!$T1878)*12/3</f>
        <v>-1.194356082653921</v>
      </c>
      <c r="AG877" s="120">
        <f>(幕後結果!$AI$2+幕後結果!$AI$4*幕後結果_最佳化!$U1878)*12/3</f>
        <v>0.1523104212055833</v>
      </c>
      <c r="AH877" s="120">
        <f>(幕後結果!$AJ$2+幕後結果!$AJ$4*幕後結果_最佳化!$V1878)*12/3</f>
        <v>-0.72880508776129538</v>
      </c>
      <c r="AI877" s="96">
        <f>(幕後結果!$AK$2+幕後結果!$AK$4*幕後結果_最佳化!$W1878)*12/3</f>
        <v>0.27371139557203333</v>
      </c>
      <c r="AJ877" s="56"/>
      <c r="AK877" s="56"/>
      <c r="AL877" s="56"/>
      <c r="AM877" s="104">
        <v>876</v>
      </c>
      <c r="AN877" s="124">
        <f t="shared" si="170"/>
        <v>5.0528462121403543E-2</v>
      </c>
      <c r="AO877" s="124">
        <f t="shared" si="171"/>
        <v>0.14742595570094327</v>
      </c>
      <c r="AP877" s="124">
        <f t="shared" si="172"/>
        <v>0.21527749728198964</v>
      </c>
      <c r="AQ877" s="124">
        <f t="shared" si="173"/>
        <v>0.13888463671416901</v>
      </c>
      <c r="AR877" s="124">
        <f t="shared" si="174"/>
        <v>0.1650534446332621</v>
      </c>
      <c r="AS877" s="124">
        <f t="shared" si="175"/>
        <v>6.445810862566656E-2</v>
      </c>
      <c r="AT877" s="124">
        <f t="shared" si="176"/>
        <v>8.4641419887716604E-2</v>
      </c>
      <c r="AU877" s="124">
        <f t="shared" si="177"/>
        <v>0.10638474300592868</v>
      </c>
      <c r="AV877" s="124">
        <f t="shared" si="178"/>
        <v>8.6071514107945672E-3</v>
      </c>
      <c r="AW877" s="124">
        <f t="shared" si="179"/>
        <v>1.8738580618126062E-2</v>
      </c>
      <c r="AX877" s="124">
        <f t="shared" si="180"/>
        <v>1</v>
      </c>
      <c r="AY877" s="124">
        <f>SUMPRODUCT(AN877:AW877,幕後結果_最佳化!$Z$1005:$AI$1005)</f>
        <v>-5.6221326234400765E-2</v>
      </c>
      <c r="AZ877" s="124">
        <f>(SUMPRODUCT(AN877:AW877,MMULT(AN877:AW877,幕後結果!$AB$9:$AK$18)))*252</f>
        <v>8.0927300726057555E-2</v>
      </c>
      <c r="BA877" s="124">
        <f t="shared" si="181"/>
        <v>0.28447724113900141</v>
      </c>
      <c r="BB877" s="119">
        <f t="shared" si="182"/>
        <v>-0.34843323788410913</v>
      </c>
      <c r="BC877" s="56"/>
      <c r="BD877" s="56"/>
    </row>
    <row r="878" spans="1:56">
      <c r="A878" s="91">
        <v>877</v>
      </c>
      <c r="B878" s="120">
        <v>0.27835400984514291</v>
      </c>
      <c r="C878" s="120">
        <v>0.82470015518465423</v>
      </c>
      <c r="D878" s="120">
        <v>0.66460736187820313</v>
      </c>
      <c r="E878" s="120">
        <v>0.29431617906106022</v>
      </c>
      <c r="F878" s="120">
        <v>8.4706344474729134E-2</v>
      </c>
      <c r="G878" s="120">
        <v>0.43869460636324265</v>
      </c>
      <c r="H878" s="120">
        <v>0.24168518959256424</v>
      </c>
      <c r="I878" s="120">
        <v>0.34291792469980109</v>
      </c>
      <c r="J878" s="120">
        <v>0.91341141362330469</v>
      </c>
      <c r="K878" s="100">
        <v>3.7468725477327824E-2</v>
      </c>
      <c r="L878" s="101"/>
      <c r="M878" s="102">
        <v>877</v>
      </c>
      <c r="N878" s="123">
        <v>-0.58773821664068182</v>
      </c>
      <c r="O878" s="123">
        <v>0.93342672022987261</v>
      </c>
      <c r="P878" s="123">
        <v>0.42507050811166253</v>
      </c>
      <c r="Q878" s="123">
        <v>-0.54081898166987807</v>
      </c>
      <c r="R878" s="123">
        <v>-1.3740933974663967</v>
      </c>
      <c r="S878" s="123">
        <v>-0.15427968731810701</v>
      </c>
      <c r="T878" s="123">
        <v>-0.70089206119996517</v>
      </c>
      <c r="U878" s="120">
        <v>-0.40451255224026067</v>
      </c>
      <c r="V878" s="120">
        <v>1.3620656336705605</v>
      </c>
      <c r="W878" s="94">
        <v>-1.7808469874364199</v>
      </c>
      <c r="X878" s="56"/>
      <c r="Y878" s="95">
        <v>877</v>
      </c>
      <c r="Z878" s="120">
        <f>(幕後結果!$AB$2+幕後結果!$AB$4*幕後結果_最佳化!$N1879)*12/3</f>
        <v>-0.77799694107278194</v>
      </c>
      <c r="AA878" s="120">
        <f>(幕後結果!$AC$2+幕後結果!$AC$4*幕後結果_最佳化!$O1879)*12/3</f>
        <v>1.9980219774362975</v>
      </c>
      <c r="AB878" s="120">
        <f>(幕後結果!$AD$2+幕後結果!$AD$4*幕後結果_最佳化!$P1879)*12/3</f>
        <v>-0.60956824573913804</v>
      </c>
      <c r="AC878" s="120">
        <f>(幕後結果!$AE$2+幕後結果!$AE$4*幕後結果_最佳化!$Q1879)*12/3</f>
        <v>-0.20531646421011429</v>
      </c>
      <c r="AD878" s="120">
        <f>(幕後結果!$AF$2+幕後結果!$AF$4*幕後結果_最佳化!$R1879)*12/3</f>
        <v>-1.3810425296617523</v>
      </c>
      <c r="AE878" s="120">
        <f>(幕後結果!$AG$2+幕後結果!$AG$4*幕後結果_最佳化!$S1879)*12/3</f>
        <v>-1.2830264298244156</v>
      </c>
      <c r="AF878" s="120">
        <f>(幕後結果!$AH$2+幕後結果!$AH$4*幕後結果_最佳化!$T1879)*12/3</f>
        <v>-0.42234301166783911</v>
      </c>
      <c r="AG878" s="120">
        <f>(幕後結果!$AI$2+幕後結果!$AI$4*幕後結果_最佳化!$U1879)*12/3</f>
        <v>-0.60716546778245606</v>
      </c>
      <c r="AH878" s="120">
        <f>(幕後結果!$AJ$2+幕後結果!$AJ$4*幕後結果_最佳化!$V1879)*12/3</f>
        <v>-0.72508539643422842</v>
      </c>
      <c r="AI878" s="96">
        <f>(幕後結果!$AK$2+幕後結果!$AK$4*幕後結果_最佳化!$W1879)*12/3</f>
        <v>-0.47373121508018579</v>
      </c>
      <c r="AJ878" s="56"/>
      <c r="AK878" s="56"/>
      <c r="AL878" s="56"/>
      <c r="AM878" s="104">
        <v>877</v>
      </c>
      <c r="AN878" s="124">
        <f t="shared" si="170"/>
        <v>0.15490499866246968</v>
      </c>
      <c r="AO878" s="124">
        <f t="shared" si="171"/>
        <v>0.11871689934283021</v>
      </c>
      <c r="AP878" s="124">
        <f t="shared" si="172"/>
        <v>4.5091623573831459E-2</v>
      </c>
      <c r="AQ878" s="124">
        <f t="shared" si="173"/>
        <v>2.7233232823642567E-2</v>
      </c>
      <c r="AR878" s="124">
        <f t="shared" si="174"/>
        <v>0.169505120688245</v>
      </c>
      <c r="AS878" s="124">
        <f t="shared" si="175"/>
        <v>0.10869381927173005</v>
      </c>
      <c r="AT878" s="124">
        <f t="shared" si="176"/>
        <v>0.11035446763092288</v>
      </c>
      <c r="AU878" s="124">
        <f t="shared" si="177"/>
        <v>0.14740680254060867</v>
      </c>
      <c r="AV878" s="124">
        <f t="shared" si="178"/>
        <v>5.6704779393843822E-2</v>
      </c>
      <c r="AW878" s="124">
        <f t="shared" si="179"/>
        <v>6.1388256071875529E-2</v>
      </c>
      <c r="AX878" s="124">
        <f t="shared" si="180"/>
        <v>0.99999999999999967</v>
      </c>
      <c r="AY878" s="124">
        <f>SUMPRODUCT(AN878:AW878,幕後結果_最佳化!$Z$1005:$AI$1005)</f>
        <v>-0.10677777721959752</v>
      </c>
      <c r="AZ878" s="124">
        <f>(SUMPRODUCT(AN878:AW878,MMULT(AN878:AW878,幕後結果!$AB$9:$AK$18)))*252</f>
        <v>5.881729439536975E-2</v>
      </c>
      <c r="BA878" s="124">
        <f t="shared" si="181"/>
        <v>0.24252277088011706</v>
      </c>
      <c r="BB878" s="119">
        <f t="shared" si="182"/>
        <v>-0.61716999470365475</v>
      </c>
      <c r="BC878" s="56"/>
      <c r="BD878" s="56"/>
    </row>
    <row r="879" spans="1:56">
      <c r="A879" s="91">
        <v>878</v>
      </c>
      <c r="B879" s="120">
        <v>0.65298703498459454</v>
      </c>
      <c r="C879" s="120">
        <v>0.4654099921101702</v>
      </c>
      <c r="D879" s="120">
        <v>0.28401744495286319</v>
      </c>
      <c r="E879" s="120">
        <v>0.97796184898470973</v>
      </c>
      <c r="F879" s="120">
        <v>0.68384528579716064</v>
      </c>
      <c r="G879" s="120">
        <v>0.4440236124006578</v>
      </c>
      <c r="H879" s="120">
        <v>3.0447157653673118E-2</v>
      </c>
      <c r="I879" s="120">
        <v>0.11841548937089708</v>
      </c>
      <c r="J879" s="120">
        <v>0.17450768766911051</v>
      </c>
      <c r="K879" s="100">
        <v>0.2515221669788672</v>
      </c>
      <c r="L879" s="101"/>
      <c r="M879" s="102">
        <v>878</v>
      </c>
      <c r="N879" s="123">
        <v>0.39339748078076076</v>
      </c>
      <c r="O879" s="123">
        <v>-8.6813213757588645E-2</v>
      </c>
      <c r="P879" s="123">
        <v>-0.57094800335504492</v>
      </c>
      <c r="Q879" s="123">
        <v>2.0133644559631412</v>
      </c>
      <c r="R879" s="123">
        <v>0.47847884409285407</v>
      </c>
      <c r="S879" s="123">
        <v>-0.14077559323696959</v>
      </c>
      <c r="T879" s="123">
        <v>-1.8742620510626455</v>
      </c>
      <c r="U879" s="120">
        <v>-1.1829449165563495</v>
      </c>
      <c r="V879" s="120">
        <v>-0.93650084960898461</v>
      </c>
      <c r="W879" s="94">
        <v>-0.66970739919733102</v>
      </c>
      <c r="X879" s="56"/>
      <c r="Y879" s="95">
        <v>878</v>
      </c>
      <c r="Z879" s="120">
        <f>(幕後結果!$AB$2+幕後結果!$AB$4*幕後結果_最佳化!$N1880)*12/3</f>
        <v>0.44013247346050172</v>
      </c>
      <c r="AA879" s="120">
        <f>(幕後結果!$AC$2+幕後結果!$AC$4*幕後結果_最佳化!$O1880)*12/3</f>
        <v>1.5909624735626202</v>
      </c>
      <c r="AB879" s="120">
        <f>(幕後結果!$AD$2+幕後結果!$AD$4*幕後結果_最佳化!$P1880)*12/3</f>
        <v>-1.0090480178034027</v>
      </c>
      <c r="AC879" s="120">
        <f>(幕後結果!$AE$2+幕後結果!$AE$4*幕後結果_最佳化!$Q1880)*12/3</f>
        <v>2.3529939596559668</v>
      </c>
      <c r="AD879" s="120">
        <f>(幕後結果!$AF$2+幕後結果!$AF$4*幕後結果_最佳化!$R1880)*12/3</f>
        <v>0.22584979123273988</v>
      </c>
      <c r="AE879" s="120">
        <f>(幕後結果!$AG$2+幕後結果!$AG$4*幕後結果_最佳化!$S1880)*12/3</f>
        <v>-0.96877389774237732</v>
      </c>
      <c r="AF879" s="120">
        <f>(幕後結果!$AH$2+幕後結果!$AH$4*幕後結果_最佳化!$T1880)*12/3</f>
        <v>-0.50920066968289746</v>
      </c>
      <c r="AG879" s="120">
        <f>(幕後結果!$AI$2+幕後結果!$AI$4*幕後結果_最佳化!$U1880)*12/3</f>
        <v>-0.46613875748704392</v>
      </c>
      <c r="AH879" s="120">
        <f>(幕後結果!$AJ$2+幕後結果!$AJ$4*幕後結果_最佳化!$V1880)*12/3</f>
        <v>-2.9469991970396219</v>
      </c>
      <c r="AI879" s="96">
        <f>(幕後結果!$AK$2+幕後結果!$AK$4*幕後結果_最佳化!$W1880)*12/3</f>
        <v>1.7928062402512657E-2</v>
      </c>
      <c r="AJ879" s="56"/>
      <c r="AK879" s="56"/>
      <c r="AL879" s="56"/>
      <c r="AM879" s="104">
        <v>878</v>
      </c>
      <c r="AN879" s="124">
        <f t="shared" si="170"/>
        <v>0.14062724686116784</v>
      </c>
      <c r="AO879" s="124">
        <f t="shared" si="171"/>
        <v>8.2524549302734576E-2</v>
      </c>
      <c r="AP879" s="124">
        <f t="shared" si="172"/>
        <v>3.9346325963338057E-2</v>
      </c>
      <c r="AQ879" s="124">
        <f t="shared" si="173"/>
        <v>0.11651427420085197</v>
      </c>
      <c r="AR879" s="124">
        <f t="shared" si="174"/>
        <v>8.7965115418756915E-2</v>
      </c>
      <c r="AS879" s="124">
        <f t="shared" si="175"/>
        <v>7.3278362238280464E-2</v>
      </c>
      <c r="AT879" s="124">
        <f t="shared" si="176"/>
        <v>0.12262098519269719</v>
      </c>
      <c r="AU879" s="124">
        <f t="shared" si="177"/>
        <v>6.5104786749340962E-2</v>
      </c>
      <c r="AV879" s="124">
        <f t="shared" si="178"/>
        <v>0.1306696815359118</v>
      </c>
      <c r="AW879" s="124">
        <f t="shared" si="179"/>
        <v>0.14134867253692013</v>
      </c>
      <c r="AX879" s="124">
        <f t="shared" si="180"/>
        <v>0.99999999999999978</v>
      </c>
      <c r="AY879" s="124">
        <f>SUMPRODUCT(AN879:AW879,幕後結果_最佳化!$Z$1005:$AI$1005)</f>
        <v>-8.2442796105770821E-2</v>
      </c>
      <c r="AZ879" s="124">
        <f>(SUMPRODUCT(AN879:AW879,MMULT(AN879:AW879,幕後結果!$AB$9:$AK$18)))*252</f>
        <v>6.1970264733206833E-2</v>
      </c>
      <c r="BA879" s="124">
        <f t="shared" si="181"/>
        <v>0.24893827494623408</v>
      </c>
      <c r="BB879" s="119">
        <f t="shared" si="182"/>
        <v>-0.50350953919337016</v>
      </c>
      <c r="BC879" s="56"/>
      <c r="BD879" s="56"/>
    </row>
    <row r="880" spans="1:56">
      <c r="A880" s="91">
        <v>879</v>
      </c>
      <c r="B880" s="120">
        <v>0.9593811869562523</v>
      </c>
      <c r="C880" s="120">
        <v>0.45848518691754769</v>
      </c>
      <c r="D880" s="120">
        <v>0.25884329481767954</v>
      </c>
      <c r="E880" s="120">
        <v>0.9944508148220792</v>
      </c>
      <c r="F880" s="120">
        <v>0.22927903679844164</v>
      </c>
      <c r="G880" s="120">
        <v>0.5322945818271847</v>
      </c>
      <c r="H880" s="120">
        <v>0.50546307067958951</v>
      </c>
      <c r="I880" s="120">
        <v>0.6170599083473709</v>
      </c>
      <c r="J880" s="120">
        <v>0.16484909472471299</v>
      </c>
      <c r="K880" s="100">
        <v>0.67923804754544825</v>
      </c>
      <c r="L880" s="101"/>
      <c r="M880" s="102">
        <v>879</v>
      </c>
      <c r="N880" s="123">
        <v>1.7435497841787073</v>
      </c>
      <c r="O880" s="123">
        <v>-0.10425073341023865</v>
      </c>
      <c r="P880" s="123">
        <v>-0.64691556791530513</v>
      </c>
      <c r="Q880" s="123">
        <v>2.539586164740808</v>
      </c>
      <c r="R880" s="123">
        <v>-0.74122327453554238</v>
      </c>
      <c r="S880" s="123">
        <v>8.1039126529923441E-2</v>
      </c>
      <c r="T880" s="123">
        <v>1.3694315445314131E-2</v>
      </c>
      <c r="U880" s="120">
        <v>0.29776807368165442</v>
      </c>
      <c r="V880" s="120">
        <v>-0.97472197503017166</v>
      </c>
      <c r="W880" s="94">
        <v>0.46556918413784226</v>
      </c>
      <c r="X880" s="56"/>
      <c r="Y880" s="95">
        <v>879</v>
      </c>
      <c r="Z880" s="120">
        <f>(幕後結果!$AB$2+幕後結果!$AB$4*幕後結果_最佳化!$N1881)*12/3</f>
        <v>2.1164146016016905</v>
      </c>
      <c r="AA880" s="120">
        <f>(幕後結果!$AC$2+幕後結果!$AC$4*幕後結果_最佳化!$O1881)*12/3</f>
        <v>2.4627256678638432</v>
      </c>
      <c r="AB880" s="120">
        <f>(幕後結果!$AD$2+幕後結果!$AD$4*幕後結果_最佳化!$P1881)*12/3</f>
        <v>0.3689549691718208</v>
      </c>
      <c r="AC880" s="120">
        <f>(幕後結果!$AE$2+幕後結果!$AE$4*幕後結果_最佳化!$Q1881)*12/3</f>
        <v>3.2205619494262123</v>
      </c>
      <c r="AD880" s="120">
        <f>(幕後結果!$AF$2+幕後結果!$AF$4*幕後結果_最佳化!$R1881)*12/3</f>
        <v>-0.2798151200095334</v>
      </c>
      <c r="AE880" s="120">
        <f>(幕後結果!$AG$2+幕後結果!$AG$4*幕後結果_最佳化!$S1881)*12/3</f>
        <v>-0.51523552426215846</v>
      </c>
      <c r="AF880" s="120">
        <f>(幕後結果!$AH$2+幕後結果!$AH$4*幕後結果_最佳化!$T1881)*12/3</f>
        <v>1.5634022273617143</v>
      </c>
      <c r="AG880" s="120">
        <f>(幕後結果!$AI$2+幕後結果!$AI$4*幕後結果_最佳化!$U1881)*12/3</f>
        <v>-4.1140578770018088E-2</v>
      </c>
      <c r="AH880" s="120">
        <f>(幕後結果!$AJ$2+幕後結果!$AJ$4*幕後結果_最佳化!$V1881)*12/3</f>
        <v>-2.4519348099178413</v>
      </c>
      <c r="AI880" s="96">
        <f>(幕後結果!$AK$2+幕後結果!$AK$4*幕後結果_最佳化!$W1881)*12/3</f>
        <v>0.96152089431598486</v>
      </c>
      <c r="AJ880" s="56"/>
      <c r="AK880" s="56"/>
      <c r="AL880" s="56"/>
      <c r="AM880" s="104">
        <v>879</v>
      </c>
      <c r="AN880" s="124">
        <f t="shared" si="170"/>
        <v>9.242552760784678E-2</v>
      </c>
      <c r="AO880" s="124">
        <f t="shared" si="171"/>
        <v>0.17238038005383377</v>
      </c>
      <c r="AP880" s="124">
        <f t="shared" si="172"/>
        <v>3.8320751989586246E-2</v>
      </c>
      <c r="AQ880" s="124">
        <f t="shared" si="173"/>
        <v>7.4010541146471057E-2</v>
      </c>
      <c r="AR880" s="124">
        <f t="shared" si="174"/>
        <v>0.10917055671289312</v>
      </c>
      <c r="AS880" s="124">
        <f t="shared" si="175"/>
        <v>2.2280721489762519E-2</v>
      </c>
      <c r="AT880" s="124">
        <f t="shared" si="176"/>
        <v>0.189063980076837</v>
      </c>
      <c r="AU880" s="124">
        <f t="shared" si="177"/>
        <v>7.2603957964876729E-3</v>
      </c>
      <c r="AV880" s="124">
        <f t="shared" si="178"/>
        <v>0.20587334421133982</v>
      </c>
      <c r="AW880" s="124">
        <f t="shared" si="179"/>
        <v>8.9213800914942118E-2</v>
      </c>
      <c r="AX880" s="124">
        <f t="shared" si="180"/>
        <v>1</v>
      </c>
      <c r="AY880" s="124">
        <f>SUMPRODUCT(AN880:AW880,幕後結果_最佳化!$Z$1005:$AI$1005)</f>
        <v>-5.1016683523043171E-2</v>
      </c>
      <c r="AZ880" s="124">
        <f>(SUMPRODUCT(AN880:AW880,MMULT(AN880:AW880,幕後結果!$AB$9:$AK$18)))*252</f>
        <v>7.9022210048652203E-2</v>
      </c>
      <c r="BA880" s="124">
        <f t="shared" si="181"/>
        <v>0.28110889357800867</v>
      </c>
      <c r="BB880" s="119">
        <f t="shared" si="182"/>
        <v>-0.3340936045375632</v>
      </c>
      <c r="BC880" s="56"/>
      <c r="BD880" s="56"/>
    </row>
    <row r="881" spans="1:56">
      <c r="A881" s="91">
        <v>880</v>
      </c>
      <c r="B881" s="120">
        <v>3.381245023790691E-2</v>
      </c>
      <c r="C881" s="120">
        <v>0.81073443395487232</v>
      </c>
      <c r="D881" s="120">
        <v>0.20167736569599182</v>
      </c>
      <c r="E881" s="120">
        <v>0.18127086833373829</v>
      </c>
      <c r="F881" s="120">
        <v>0.66418964484848875</v>
      </c>
      <c r="G881" s="120">
        <v>0.79539557545198325</v>
      </c>
      <c r="H881" s="120">
        <v>0.49631718900230393</v>
      </c>
      <c r="I881" s="120">
        <v>0.95751285645088724</v>
      </c>
      <c r="J881" s="120">
        <v>0.92346530940973315</v>
      </c>
      <c r="K881" s="100">
        <v>0.66122590006943893</v>
      </c>
      <c r="L881" s="101"/>
      <c r="M881" s="102">
        <v>880</v>
      </c>
      <c r="N881" s="123">
        <v>-1.8274981741826342</v>
      </c>
      <c r="O881" s="123">
        <v>0.88060595912440476</v>
      </c>
      <c r="P881" s="123">
        <v>-0.8356448466767098</v>
      </c>
      <c r="Q881" s="123">
        <v>-0.91053252541088947</v>
      </c>
      <c r="R881" s="123">
        <v>0.42392472693632349</v>
      </c>
      <c r="S881" s="123">
        <v>0.82528668549516759</v>
      </c>
      <c r="T881" s="123">
        <v>-9.23156929720652E-3</v>
      </c>
      <c r="U881" s="120">
        <v>1.7225259445987027</v>
      </c>
      <c r="V881" s="120">
        <v>1.4287733725195022</v>
      </c>
      <c r="W881" s="94">
        <v>0.41581114911883943</v>
      </c>
      <c r="X881" s="56"/>
      <c r="Y881" s="95">
        <v>880</v>
      </c>
      <c r="Z881" s="120">
        <f>(幕後結果!$AB$2+幕後結果!$AB$4*幕後結果_最佳化!$N1882)*12/3</f>
        <v>-2.317221408403209</v>
      </c>
      <c r="AA881" s="120">
        <f>(幕後結果!$AC$2+幕後結果!$AC$4*幕後結果_最佳化!$O1882)*12/3</f>
        <v>1.1264504862965872</v>
      </c>
      <c r="AB881" s="120">
        <f>(幕後結果!$AD$2+幕後結果!$AD$4*幕後結果_最佳化!$P1882)*12/3</f>
        <v>-3.2950784223530949</v>
      </c>
      <c r="AC881" s="120">
        <f>(幕後結果!$AE$2+幕後結果!$AE$4*幕後結果_最佳化!$Q1882)*12/3</f>
        <v>-0.86245607210383335</v>
      </c>
      <c r="AD881" s="120">
        <f>(幕後結果!$AF$2+幕後結果!$AF$4*幕後結果_最佳化!$R1882)*12/3</f>
        <v>-0.48568417638765982</v>
      </c>
      <c r="AE881" s="120">
        <f>(幕後結果!$AG$2+幕後結果!$AG$4*幕後結果_最佳化!$S1882)*12/3</f>
        <v>-0.56985755152135553</v>
      </c>
      <c r="AF881" s="120">
        <f>(幕後結果!$AH$2+幕後結果!$AH$4*幕後結果_最佳化!$T1882)*12/3</f>
        <v>-3.1513603219496145E-2</v>
      </c>
      <c r="AG881" s="120">
        <f>(幕後結果!$AI$2+幕後結果!$AI$4*幕後結果_最佳化!$U1882)*12/3</f>
        <v>0.41851709991571912</v>
      </c>
      <c r="AH881" s="120">
        <f>(幕後結果!$AJ$2+幕後結果!$AJ$4*幕後結果_最佳化!$V1882)*12/3</f>
        <v>-0.40288116608308133</v>
      </c>
      <c r="AI881" s="96">
        <f>(幕後結果!$AK$2+幕後結果!$AK$4*幕後結果_最佳化!$W1882)*12/3</f>
        <v>1.2450163486781893</v>
      </c>
      <c r="AJ881" s="56"/>
      <c r="AK881" s="56"/>
      <c r="AL881" s="56"/>
      <c r="AM881" s="104">
        <v>880</v>
      </c>
      <c r="AN881" s="124">
        <f t="shared" si="170"/>
        <v>0.1167975270785357</v>
      </c>
      <c r="AO881" s="124">
        <f t="shared" si="171"/>
        <v>0.10632605659910448</v>
      </c>
      <c r="AP881" s="124">
        <f t="shared" si="172"/>
        <v>0.1204011744000586</v>
      </c>
      <c r="AQ881" s="124">
        <f t="shared" si="173"/>
        <v>6.6856559937002916E-2</v>
      </c>
      <c r="AR881" s="124">
        <f t="shared" si="174"/>
        <v>9.7596355769381887E-2</v>
      </c>
      <c r="AS881" s="124">
        <f t="shared" si="175"/>
        <v>8.235914486515071E-2</v>
      </c>
      <c r="AT881" s="124">
        <f t="shared" si="176"/>
        <v>3.0461724342927842E-3</v>
      </c>
      <c r="AU881" s="124">
        <f t="shared" si="177"/>
        <v>0.16709609861418068</v>
      </c>
      <c r="AV881" s="124">
        <f t="shared" si="178"/>
        <v>0.1257364635377691</v>
      </c>
      <c r="AW881" s="124">
        <f t="shared" si="179"/>
        <v>0.11378444676452308</v>
      </c>
      <c r="AX881" s="124">
        <f t="shared" si="180"/>
        <v>1</v>
      </c>
      <c r="AY881" s="124">
        <f>SUMPRODUCT(AN881:AW881,幕後結果_最佳化!$Z$1005:$AI$1005)</f>
        <v>-0.23884156625641767</v>
      </c>
      <c r="AZ881" s="124">
        <f>(SUMPRODUCT(AN881:AW881,MMULT(AN881:AW881,幕後結果!$AB$9:$AK$18)))*252</f>
        <v>6.6053269213234803E-2</v>
      </c>
      <c r="BA881" s="124">
        <f t="shared" si="181"/>
        <v>0.25700830572811223</v>
      </c>
      <c r="BB881" s="119">
        <f t="shared" si="182"/>
        <v>-1.0962352576825694</v>
      </c>
      <c r="BC881" s="56"/>
      <c r="BD881" s="56"/>
    </row>
    <row r="882" spans="1:56">
      <c r="A882" s="91">
        <v>881</v>
      </c>
      <c r="B882" s="120">
        <v>0.31788546566751918</v>
      </c>
      <c r="C882" s="120">
        <v>0.55054014669163975</v>
      </c>
      <c r="D882" s="120">
        <v>0.96946136569151808</v>
      </c>
      <c r="E882" s="120">
        <v>0.88582829302110877</v>
      </c>
      <c r="F882" s="120">
        <v>0.26457149751114994</v>
      </c>
      <c r="G882" s="120">
        <v>0.82835820534805249</v>
      </c>
      <c r="H882" s="120">
        <v>0.48973224136978843</v>
      </c>
      <c r="I882" s="120">
        <v>0.18111289943673392</v>
      </c>
      <c r="J882" s="120">
        <v>0.53264698842685565</v>
      </c>
      <c r="K882" s="100">
        <v>0.79287098484537366</v>
      </c>
      <c r="L882" s="101"/>
      <c r="M882" s="102">
        <v>881</v>
      </c>
      <c r="N882" s="123">
        <v>-0.47361997118005394</v>
      </c>
      <c r="O882" s="123">
        <v>0.12702614352178104</v>
      </c>
      <c r="P882" s="123">
        <v>1.8729356713402563</v>
      </c>
      <c r="Q882" s="123">
        <v>1.2046371361180761</v>
      </c>
      <c r="R882" s="123">
        <v>-0.62931478316460676</v>
      </c>
      <c r="S882" s="123">
        <v>0.94769727361292022</v>
      </c>
      <c r="T882" s="123">
        <v>-2.5740296244447205E-2</v>
      </c>
      <c r="U882" s="120">
        <v>-0.91113205445780576</v>
      </c>
      <c r="V882" s="120">
        <v>8.1925416225786252E-2</v>
      </c>
      <c r="W882" s="94">
        <v>0.81642337795862574</v>
      </c>
      <c r="X882" s="56"/>
      <c r="Y882" s="95">
        <v>881</v>
      </c>
      <c r="Z882" s="120">
        <f>(幕後結果!$AB$2+幕後結果!$AB$4*幕後結果_最佳化!$N1883)*12/3</f>
        <v>-0.63631338812912763</v>
      </c>
      <c r="AA882" s="120">
        <f>(幕後結果!$AC$2+幕後結果!$AC$4*幕後結果_最佳化!$O1883)*12/3</f>
        <v>1.2404249414934967</v>
      </c>
      <c r="AB882" s="120">
        <f>(幕後結果!$AD$2+幕後結果!$AD$4*幕後結果_最佳化!$P1883)*12/3</f>
        <v>0.6951995390470902</v>
      </c>
      <c r="AC882" s="120">
        <f>(幕後結果!$AE$2+幕後結果!$AE$4*幕後結果_最佳化!$Q1883)*12/3</f>
        <v>1.3119767891912693</v>
      </c>
      <c r="AD882" s="120">
        <f>(幕後結果!$AF$2+幕後結果!$AF$4*幕後結果_最佳化!$R1883)*12/3</f>
        <v>-0.67566880285093678</v>
      </c>
      <c r="AE882" s="120">
        <f>(幕後結果!$AG$2+幕後結果!$AG$4*幕後結果_最佳化!$S1883)*12/3</f>
        <v>5.327017655405164E-2</v>
      </c>
      <c r="AF882" s="120">
        <f>(幕後結果!$AH$2+幕後結果!$AH$4*幕後結果_最佳化!$T1883)*12/3</f>
        <v>0.95199834547966089</v>
      </c>
      <c r="AG882" s="120">
        <f>(幕後結果!$AI$2+幕後結果!$AI$4*幕後結果_最佳化!$U1883)*12/3</f>
        <v>-0.51488210897326503</v>
      </c>
      <c r="AH882" s="120">
        <f>(幕後結果!$AJ$2+幕後結果!$AJ$4*幕後結果_最佳化!$V1883)*12/3</f>
        <v>-1.1012867810163895</v>
      </c>
      <c r="AI882" s="96">
        <f>(幕後結果!$AK$2+幕後結果!$AK$4*幕後結果_最佳化!$W1883)*12/3</f>
        <v>0.88721010611753248</v>
      </c>
      <c r="AJ882" s="56"/>
      <c r="AK882" s="56"/>
      <c r="AL882" s="56"/>
      <c r="AM882" s="104">
        <v>881</v>
      </c>
      <c r="AN882" s="124">
        <f t="shared" si="170"/>
        <v>0.14288040685867243</v>
      </c>
      <c r="AO882" s="124">
        <f t="shared" si="171"/>
        <v>0.18244358173605663</v>
      </c>
      <c r="AP882" s="124">
        <f t="shared" si="172"/>
        <v>1.0001176477866225E-2</v>
      </c>
      <c r="AQ882" s="124">
        <f t="shared" si="173"/>
        <v>8.9695114589004102E-2</v>
      </c>
      <c r="AR882" s="124">
        <f t="shared" si="174"/>
        <v>0.21497506717412795</v>
      </c>
      <c r="AS882" s="124">
        <f t="shared" si="175"/>
        <v>4.9744840455277772E-2</v>
      </c>
      <c r="AT882" s="124">
        <f t="shared" si="176"/>
        <v>9.4663807547342563E-2</v>
      </c>
      <c r="AU882" s="124">
        <f t="shared" si="177"/>
        <v>9.3372393751251469E-3</v>
      </c>
      <c r="AV882" s="124">
        <f t="shared" si="178"/>
        <v>2.1022918980941691E-2</v>
      </c>
      <c r="AW882" s="124">
        <f t="shared" si="179"/>
        <v>0.18523584680558547</v>
      </c>
      <c r="AX882" s="124">
        <f t="shared" si="180"/>
        <v>1</v>
      </c>
      <c r="AY882" s="124">
        <f>SUMPRODUCT(AN882:AW882,幕後結果_最佳化!$Z$1005:$AI$1005)</f>
        <v>0.2420059320012469</v>
      </c>
      <c r="AZ882" s="124">
        <f>(SUMPRODUCT(AN882:AW882,MMULT(AN882:AW882,幕後結果!$AB$9:$AK$18)))*252</f>
        <v>5.8370961819613619E-2</v>
      </c>
      <c r="BA882" s="124">
        <f t="shared" si="181"/>
        <v>0.24160083157889506</v>
      </c>
      <c r="BB882" s="119">
        <f t="shared" si="182"/>
        <v>0.82411112039665557</v>
      </c>
      <c r="BC882" s="56"/>
      <c r="BD882" s="56"/>
    </row>
    <row r="883" spans="1:56">
      <c r="A883" s="91">
        <v>882</v>
      </c>
      <c r="B883" s="120">
        <v>2.1335639761261183E-2</v>
      </c>
      <c r="C883" s="120">
        <v>0.24579093876559721</v>
      </c>
      <c r="D883" s="120">
        <v>1.3689843069184082E-2</v>
      </c>
      <c r="E883" s="120">
        <v>0.70672670925463499</v>
      </c>
      <c r="F883" s="120">
        <v>0.6942974625220899</v>
      </c>
      <c r="G883" s="120">
        <v>0.15353440165315524</v>
      </c>
      <c r="H883" s="120">
        <v>0.50939867098872216</v>
      </c>
      <c r="I883" s="120">
        <v>0.15521591639991694</v>
      </c>
      <c r="J883" s="120">
        <v>0.41802024468726584</v>
      </c>
      <c r="K883" s="100">
        <v>0.96675519968736756</v>
      </c>
      <c r="L883" s="101"/>
      <c r="M883" s="102">
        <v>882</v>
      </c>
      <c r="N883" s="123">
        <v>-2.0269133057746296</v>
      </c>
      <c r="O883" s="123">
        <v>-0.68779501220924211</v>
      </c>
      <c r="P883" s="123">
        <v>-2.2060616111656874</v>
      </c>
      <c r="Q883" s="123">
        <v>0.54384726378896076</v>
      </c>
      <c r="R883" s="123">
        <v>0.50806882829877154</v>
      </c>
      <c r="S883" s="123">
        <v>-1.0213918960022852</v>
      </c>
      <c r="T883" s="123">
        <v>2.3561154172121349E-2</v>
      </c>
      <c r="U883" s="120">
        <v>-1.0143163332625151</v>
      </c>
      <c r="V883" s="120">
        <v>-0.20696077868669649</v>
      </c>
      <c r="W883" s="94">
        <v>1.8351085953761987</v>
      </c>
      <c r="X883" s="56"/>
      <c r="Y883" s="95">
        <v>882</v>
      </c>
      <c r="Z883" s="120">
        <f>(幕後結果!$AB$2+幕後結果!$AB$4*幕後結果_最佳化!$N1884)*12/3</f>
        <v>-2.5648053441764609</v>
      </c>
      <c r="AA883" s="120">
        <f>(幕後結果!$AC$2+幕後結果!$AC$4*幕後結果_最佳化!$O1884)*12/3</f>
        <v>-0.62471886155406797</v>
      </c>
      <c r="AB883" s="120">
        <f>(幕後結果!$AD$2+幕後結果!$AD$4*幕後結果_最佳化!$P1884)*12/3</f>
        <v>-5.593603666920127</v>
      </c>
      <c r="AC883" s="120">
        <f>(幕後結果!$AE$2+幕後結果!$AE$4*幕後結果_最佳化!$Q1884)*12/3</f>
        <v>0.39718065233421612</v>
      </c>
      <c r="AD883" s="120">
        <f>(幕後結果!$AF$2+幕後結果!$AF$4*幕後結果_最佳化!$R1884)*12/3</f>
        <v>-0.34762342904279064</v>
      </c>
      <c r="AE883" s="120">
        <f>(幕後結果!$AG$2+幕後結果!$AG$4*幕後結果_最佳化!$S1884)*12/3</f>
        <v>-3.073457637626356</v>
      </c>
      <c r="AF883" s="120">
        <f>(幕後結果!$AH$2+幕後結果!$AH$4*幕後結果_最佳化!$T1884)*12/3</f>
        <v>-0.4493974746762</v>
      </c>
      <c r="AG883" s="120">
        <f>(幕後結果!$AI$2+幕後結果!$AI$4*幕後結果_最佳化!$U1884)*12/3</f>
        <v>-0.68647492337727556</v>
      </c>
      <c r="AH883" s="120">
        <f>(幕後結果!$AJ$2+幕後結果!$AJ$4*幕後結果_最佳化!$V1884)*12/3</f>
        <v>-3.6020139142829173</v>
      </c>
      <c r="AI883" s="96">
        <f>(幕後結果!$AK$2+幕後結果!$AK$4*幕後結果_最佳化!$W1884)*12/3</f>
        <v>0.95941795639019833</v>
      </c>
      <c r="AJ883" s="56"/>
      <c r="AK883" s="56"/>
      <c r="AL883" s="56"/>
      <c r="AM883" s="104">
        <v>882</v>
      </c>
      <c r="AN883" s="124">
        <f t="shared" si="170"/>
        <v>9.5411915393146376E-2</v>
      </c>
      <c r="AO883" s="124">
        <f t="shared" si="171"/>
        <v>5.7793279946820937E-2</v>
      </c>
      <c r="AP883" s="124">
        <f t="shared" si="172"/>
        <v>8.3933640029470721E-2</v>
      </c>
      <c r="AQ883" s="124">
        <f t="shared" si="173"/>
        <v>0.15967657386889125</v>
      </c>
      <c r="AR883" s="124">
        <f t="shared" si="174"/>
        <v>0.17927359547348218</v>
      </c>
      <c r="AS883" s="124">
        <f t="shared" si="175"/>
        <v>7.8557078116014062E-2</v>
      </c>
      <c r="AT883" s="124">
        <f t="shared" si="176"/>
        <v>0.1369814083433723</v>
      </c>
      <c r="AU883" s="124">
        <f t="shared" si="177"/>
        <v>9.1681887337003345E-2</v>
      </c>
      <c r="AV883" s="124">
        <f t="shared" si="178"/>
        <v>1.7130066718260388E-3</v>
      </c>
      <c r="AW883" s="124">
        <f t="shared" si="179"/>
        <v>0.11497761481997285</v>
      </c>
      <c r="AX883" s="124">
        <f t="shared" si="180"/>
        <v>1</v>
      </c>
      <c r="AY883" s="124">
        <f>SUMPRODUCT(AN883:AW883,幕後結果_最佳化!$Z$1005:$AI$1005)</f>
        <v>1.6898090075707792E-2</v>
      </c>
      <c r="AZ883" s="124">
        <f>(SUMPRODUCT(AN883:AW883,MMULT(AN883:AW883,幕後結果!$AB$9:$AK$18)))*252</f>
        <v>5.3650940144844464E-2</v>
      </c>
      <c r="BA883" s="124">
        <f t="shared" si="181"/>
        <v>0.23162672588638053</v>
      </c>
      <c r="BB883" s="119">
        <f t="shared" si="182"/>
        <v>-0.1122578140531455</v>
      </c>
      <c r="BC883" s="56"/>
      <c r="BD883" s="56"/>
    </row>
    <row r="884" spans="1:56">
      <c r="A884" s="91">
        <v>883</v>
      </c>
      <c r="B884" s="120">
        <v>0.62798811604700866</v>
      </c>
      <c r="C884" s="120">
        <v>0.97535828427393079</v>
      </c>
      <c r="D884" s="120">
        <v>0.80271976737998862</v>
      </c>
      <c r="E884" s="120">
        <v>0.5971078755512329</v>
      </c>
      <c r="F884" s="120">
        <v>0.59811695026834433</v>
      </c>
      <c r="G884" s="120">
        <v>0.50349232506313268</v>
      </c>
      <c r="H884" s="120">
        <v>0.85488731754572767</v>
      </c>
      <c r="I884" s="120">
        <v>0.88520597037943149</v>
      </c>
      <c r="J884" s="120">
        <v>0.26230740540700648</v>
      </c>
      <c r="K884" s="100">
        <v>6.0951478818752625E-2</v>
      </c>
      <c r="L884" s="101"/>
      <c r="M884" s="102">
        <v>883</v>
      </c>
      <c r="N884" s="123">
        <v>0.32652950745033132</v>
      </c>
      <c r="O884" s="123">
        <v>1.966131423103114</v>
      </c>
      <c r="P884" s="123">
        <v>0.85137609732415365</v>
      </c>
      <c r="Q884" s="123">
        <v>0.2458682156742549</v>
      </c>
      <c r="R884" s="123">
        <v>0.248476048704866</v>
      </c>
      <c r="S884" s="123">
        <v>8.7540725557865677E-3</v>
      </c>
      <c r="T884" s="123">
        <v>1.0576273577949715</v>
      </c>
      <c r="U884" s="120">
        <v>1.2014206772906038</v>
      </c>
      <c r="V884" s="120">
        <v>-0.63624797099106212</v>
      </c>
      <c r="W884" s="94">
        <v>-1.5468353335962666</v>
      </c>
      <c r="X884" s="56"/>
      <c r="Y884" s="95">
        <v>883</v>
      </c>
      <c r="Z884" s="120">
        <f>(幕後結果!$AB$2+幕後結果!$AB$4*幕後結果_最佳化!$N1885)*12/3</f>
        <v>0.35711251463309895</v>
      </c>
      <c r="AA884" s="120">
        <f>(幕後結果!$AC$2+幕後結果!$AC$4*幕後結果_最佳化!$O1885)*12/3</f>
        <v>3.6670550624186</v>
      </c>
      <c r="AB884" s="120">
        <f>(幕後結果!$AD$2+幕後結果!$AD$4*幕後結果_最佳化!$P1885)*12/3</f>
        <v>1.2553143865108509</v>
      </c>
      <c r="AC884" s="120">
        <f>(幕後結果!$AE$2+幕後結果!$AE$4*幕後結果_最佳化!$Q1885)*12/3</f>
        <v>0.73532837541843354</v>
      </c>
      <c r="AD884" s="120">
        <f>(幕後結果!$AF$2+幕後結果!$AF$4*幕後結果_最佳化!$R1885)*12/3</f>
        <v>-3.2799011565967484E-2</v>
      </c>
      <c r="AE884" s="120">
        <f>(幕後結果!$AG$2+幕後結果!$AG$4*幕後結果_最佳化!$S1885)*12/3</f>
        <v>-0.2496357970986619</v>
      </c>
      <c r="AF884" s="120">
        <f>(幕後結果!$AH$2+幕後結果!$AH$4*幕後結果_最佳化!$T1885)*12/3</f>
        <v>1.9945611191672377</v>
      </c>
      <c r="AG884" s="120">
        <f>(幕後結果!$AI$2+幕後結果!$AI$4*幕後結果_最佳化!$U1885)*12/3</f>
        <v>0.28684440246626008</v>
      </c>
      <c r="AH884" s="120">
        <f>(幕後結果!$AJ$2+幕後結果!$AJ$4*幕後結果_最佳化!$V1885)*12/3</f>
        <v>-2.1263063806552411</v>
      </c>
      <c r="AI884" s="96">
        <f>(幕後結果!$AK$2+幕後結果!$AK$4*幕後結果_最佳化!$W1885)*12/3</f>
        <v>0.78097421503150544</v>
      </c>
      <c r="AJ884" s="56"/>
      <c r="AK884" s="56"/>
      <c r="AL884" s="56"/>
      <c r="AM884" s="104">
        <v>883</v>
      </c>
      <c r="AN884" s="124">
        <f t="shared" si="170"/>
        <v>8.5738291455894011E-2</v>
      </c>
      <c r="AO884" s="124">
        <f t="shared" si="171"/>
        <v>0.14623510529737754</v>
      </c>
      <c r="AP884" s="124">
        <f t="shared" si="172"/>
        <v>0.10131556501073083</v>
      </c>
      <c r="AQ884" s="124">
        <f t="shared" si="173"/>
        <v>0.11808492929107806</v>
      </c>
      <c r="AR884" s="124">
        <f t="shared" si="174"/>
        <v>0.1052353745242558</v>
      </c>
      <c r="AS884" s="124">
        <f t="shared" si="175"/>
        <v>7.3869549910768023E-2</v>
      </c>
      <c r="AT884" s="124">
        <f t="shared" si="176"/>
        <v>8.6518505213454111E-2</v>
      </c>
      <c r="AU884" s="124">
        <f t="shared" si="177"/>
        <v>0.16863851908077979</v>
      </c>
      <c r="AV884" s="124">
        <f t="shared" si="178"/>
        <v>0.10793790646802322</v>
      </c>
      <c r="AW884" s="124">
        <f t="shared" si="179"/>
        <v>6.4262537476386782E-3</v>
      </c>
      <c r="AX884" s="124">
        <f t="shared" si="180"/>
        <v>1</v>
      </c>
      <c r="AY884" s="124">
        <f>SUMPRODUCT(AN884:AW884,幕後結果_最佳化!$Z$1005:$AI$1005)</f>
        <v>-0.14502657413939596</v>
      </c>
      <c r="AZ884" s="124">
        <f>(SUMPRODUCT(AN884:AW884,MMULT(AN884:AW884,幕後結果!$AB$9:$AK$18)))*252</f>
        <v>6.5963093564371078E-2</v>
      </c>
      <c r="BA884" s="124">
        <f t="shared" si="181"/>
        <v>0.2568328124760757</v>
      </c>
      <c r="BB884" s="119">
        <f t="shared" si="182"/>
        <v>-0.73170780761084231</v>
      </c>
      <c r="BC884" s="56"/>
      <c r="BD884" s="56"/>
    </row>
    <row r="885" spans="1:56">
      <c r="A885" s="91">
        <v>884</v>
      </c>
      <c r="B885" s="120">
        <v>0.19748568483651474</v>
      </c>
      <c r="C885" s="120">
        <v>0.44195973839991076</v>
      </c>
      <c r="D885" s="120">
        <v>0.21438643335220386</v>
      </c>
      <c r="E885" s="120">
        <v>0.91940812211917367</v>
      </c>
      <c r="F885" s="120">
        <v>0.72019026103188732</v>
      </c>
      <c r="G885" s="120">
        <v>0.98750847226761329</v>
      </c>
      <c r="H885" s="120">
        <v>0.19549679756014249</v>
      </c>
      <c r="I885" s="120">
        <v>2.3241479116582253E-2</v>
      </c>
      <c r="J885" s="120">
        <v>4.6118281917583159E-2</v>
      </c>
      <c r="K885" s="100">
        <v>0.91437072518980433</v>
      </c>
      <c r="L885" s="101"/>
      <c r="M885" s="102">
        <v>884</v>
      </c>
      <c r="N885" s="123">
        <v>-0.85063638760660965</v>
      </c>
      <c r="O885" s="123">
        <v>-0.14600242154181725</v>
      </c>
      <c r="P885" s="123">
        <v>-0.79129328383961739</v>
      </c>
      <c r="Q885" s="123">
        <v>1.4011013908523298</v>
      </c>
      <c r="R885" s="123">
        <v>0.58340680492542474</v>
      </c>
      <c r="S885" s="123">
        <v>2.2416646303766434</v>
      </c>
      <c r="T885" s="123">
        <v>-0.85781686595791196</v>
      </c>
      <c r="U885" s="120">
        <v>-1.9909811627301457</v>
      </c>
      <c r="V885" s="120">
        <v>-1.6837160198631631</v>
      </c>
      <c r="W885" s="94">
        <v>1.368171022812418</v>
      </c>
      <c r="X885" s="56"/>
      <c r="Y885" s="95">
        <v>884</v>
      </c>
      <c r="Z885" s="120">
        <f>(幕後結果!$AB$2+幕後結果!$AB$4*幕後結果_最佳化!$N1886)*12/3</f>
        <v>-1.1043982695763126</v>
      </c>
      <c r="AA885" s="120">
        <f>(幕後結果!$AC$2+幕後結果!$AC$4*幕後結果_最佳化!$O1886)*12/3</f>
        <v>0.70999745330276431</v>
      </c>
      <c r="AB885" s="120">
        <f>(幕後結果!$AD$2+幕後結果!$AD$4*幕後結果_最佳化!$P1886)*12/3</f>
        <v>-2.6135752542895387</v>
      </c>
      <c r="AC885" s="120">
        <f>(幕後結果!$AE$2+幕後結果!$AE$4*幕後結果_最佳化!$Q1886)*12/3</f>
        <v>1.4518959657545281</v>
      </c>
      <c r="AD885" s="120">
        <f>(幕後結果!$AF$2+幕後結果!$AF$4*幕後結果_最佳化!$R1886)*12/3</f>
        <v>3.9977223036816112E-2</v>
      </c>
      <c r="AE885" s="120">
        <f>(幕後結果!$AG$2+幕後結果!$AG$4*幕後結果_最佳化!$S1886)*12/3</f>
        <v>1.0117007470384942</v>
      </c>
      <c r="AF885" s="120">
        <f>(幕後結果!$AH$2+幕後結果!$AH$4*幕後結果_最佳化!$T1886)*12/3</f>
        <v>0.30877524791300981</v>
      </c>
      <c r="AG885" s="120">
        <f>(幕後結果!$AI$2+幕後結果!$AI$4*幕後結果_最佳化!$U1886)*12/3</f>
        <v>-0.70266733383361712</v>
      </c>
      <c r="AH885" s="120">
        <f>(幕後結果!$AJ$2+幕後結果!$AJ$4*幕後結果_最佳化!$V1886)*12/3</f>
        <v>-3.8920141565303474</v>
      </c>
      <c r="AI885" s="96">
        <f>(幕後結果!$AK$2+幕後結果!$AK$4*幕後結果_最佳化!$W1886)*12/3</f>
        <v>0.67857704943596142</v>
      </c>
      <c r="AJ885" s="56"/>
      <c r="AK885" s="56"/>
      <c r="AL885" s="56"/>
      <c r="AM885" s="104">
        <v>884</v>
      </c>
      <c r="AN885" s="124">
        <f t="shared" si="170"/>
        <v>0.17935516874225541</v>
      </c>
      <c r="AO885" s="124">
        <f t="shared" si="171"/>
        <v>1.5713118776140792E-2</v>
      </c>
      <c r="AP885" s="124">
        <f t="shared" si="172"/>
        <v>0.11157729687322709</v>
      </c>
      <c r="AQ885" s="124">
        <f t="shared" si="173"/>
        <v>4.3484236931827708E-2</v>
      </c>
      <c r="AR885" s="124">
        <f t="shared" si="174"/>
        <v>3.0014440177003762E-2</v>
      </c>
      <c r="AS885" s="124">
        <f t="shared" si="175"/>
        <v>3.9369572178737017E-2</v>
      </c>
      <c r="AT885" s="124">
        <f t="shared" si="176"/>
        <v>0.1502380004947706</v>
      </c>
      <c r="AU885" s="124">
        <f t="shared" si="177"/>
        <v>0.19713533576323053</v>
      </c>
      <c r="AV885" s="124">
        <f t="shared" si="178"/>
        <v>8.7485486376852287E-2</v>
      </c>
      <c r="AW885" s="124">
        <f t="shared" si="179"/>
        <v>0.14562734368595495</v>
      </c>
      <c r="AX885" s="124">
        <f t="shared" si="180"/>
        <v>1</v>
      </c>
      <c r="AY885" s="124">
        <f>SUMPRODUCT(AN885:AW885,幕後結果_最佳化!$Z$1005:$AI$1005)</f>
        <v>-0.16347027054057678</v>
      </c>
      <c r="AZ885" s="124">
        <f>(SUMPRODUCT(AN885:AW885,MMULT(AN885:AW885,幕後結果!$AB$9:$AK$18)))*252</f>
        <v>6.2194314815303429E-2</v>
      </c>
      <c r="BA885" s="124">
        <f t="shared" si="181"/>
        <v>0.24938788024942879</v>
      </c>
      <c r="BB885" s="119">
        <f t="shared" si="182"/>
        <v>-0.82750721620542522</v>
      </c>
      <c r="BC885" s="56"/>
      <c r="BD885" s="56"/>
    </row>
    <row r="886" spans="1:56">
      <c r="A886" s="91">
        <v>885</v>
      </c>
      <c r="B886" s="120">
        <v>0.12309664376789198</v>
      </c>
      <c r="C886" s="120">
        <v>7.9574921113199082E-2</v>
      </c>
      <c r="D886" s="120">
        <v>0.25321324203517359</v>
      </c>
      <c r="E886" s="120">
        <v>0.17432635405899255</v>
      </c>
      <c r="F886" s="120">
        <v>9.8433263748255451E-2</v>
      </c>
      <c r="G886" s="120">
        <v>0.23633518152383104</v>
      </c>
      <c r="H886" s="120">
        <v>0.7613480601719258</v>
      </c>
      <c r="I886" s="120">
        <v>0.8642173319608637</v>
      </c>
      <c r="J886" s="120">
        <v>7.6220271805847339E-2</v>
      </c>
      <c r="K886" s="100">
        <v>0.72534898688611782</v>
      </c>
      <c r="L886" s="101"/>
      <c r="M886" s="102">
        <v>885</v>
      </c>
      <c r="N886" s="123">
        <v>-1.1596452062641558</v>
      </c>
      <c r="O886" s="123">
        <v>-1.4079366067392274</v>
      </c>
      <c r="P886" s="123">
        <v>-0.66441226646300433</v>
      </c>
      <c r="Q886" s="123">
        <v>-0.93720579764710898</v>
      </c>
      <c r="R886" s="123">
        <v>-1.290530504722623</v>
      </c>
      <c r="S886" s="123">
        <v>-0.71814098245863656</v>
      </c>
      <c r="T886" s="123">
        <v>0.71064559750451961</v>
      </c>
      <c r="U886" s="120">
        <v>1.0994648996158911</v>
      </c>
      <c r="V886" s="120">
        <v>-1.4309639628272508</v>
      </c>
      <c r="W886" s="94">
        <v>0.59880635166883545</v>
      </c>
      <c r="X886" s="56"/>
      <c r="Y886" s="95">
        <v>885</v>
      </c>
      <c r="Z886" s="120">
        <f>(幕後結果!$AB$2+幕後結果!$AB$4*幕後結果_最佳化!$N1887)*12/3</f>
        <v>-1.4880482910220738</v>
      </c>
      <c r="AA886" s="120">
        <f>(幕後結果!$AC$2+幕後結果!$AC$4*幕後結果_最佳化!$O1887)*12/3</f>
        <v>-0.79689511395586765</v>
      </c>
      <c r="AB886" s="120">
        <f>(幕後結果!$AD$2+幕後結果!$AD$4*幕後結果_最佳化!$P1887)*12/3</f>
        <v>-3.3380218345160326</v>
      </c>
      <c r="AC886" s="120">
        <f>(幕後結果!$AE$2+幕後結果!$AE$4*幕後結果_最佳化!$Q1887)*12/3</f>
        <v>-0.67348777652095493</v>
      </c>
      <c r="AD886" s="120">
        <f>(幕後結果!$AF$2+幕後結果!$AF$4*幕後結果_最佳化!$R1887)*12/3</f>
        <v>-1.730292032400347</v>
      </c>
      <c r="AE886" s="120">
        <f>(幕後結果!$AG$2+幕後結果!$AG$4*幕後結果_最佳化!$S1887)*12/3</f>
        <v>-2.5517388152277225</v>
      </c>
      <c r="AF886" s="120">
        <f>(幕後結果!$AH$2+幕後結果!$AH$4*幕後結果_最佳化!$T1887)*12/3</f>
        <v>-0.16096017135854107</v>
      </c>
      <c r="AG886" s="120">
        <f>(幕後結果!$AI$2+幕後結果!$AI$4*幕後結果_最佳化!$U1887)*12/3</f>
        <v>-0.26547477816568094</v>
      </c>
      <c r="AH886" s="120">
        <f>(幕後結果!$AJ$2+幕後結果!$AJ$4*幕後結果_最佳化!$V1887)*12/3</f>
        <v>-4.5103893984089094</v>
      </c>
      <c r="AI886" s="96">
        <f>(幕後結果!$AK$2+幕後結果!$AK$4*幕後結果_最佳化!$W1887)*12/3</f>
        <v>0.65256859467987949</v>
      </c>
      <c r="AJ886" s="56"/>
      <c r="AK886" s="56"/>
      <c r="AL886" s="56"/>
      <c r="AM886" s="104">
        <v>885</v>
      </c>
      <c r="AN886" s="124">
        <f t="shared" si="170"/>
        <v>5.0445914343131885E-2</v>
      </c>
      <c r="AO886" s="124">
        <f t="shared" si="171"/>
        <v>9.2711085390148149E-2</v>
      </c>
      <c r="AP886" s="124">
        <f t="shared" si="172"/>
        <v>0.1789348492951302</v>
      </c>
      <c r="AQ886" s="124">
        <f t="shared" si="173"/>
        <v>0.1442895265675653</v>
      </c>
      <c r="AR886" s="124">
        <f t="shared" si="174"/>
        <v>9.8132415623728236E-2</v>
      </c>
      <c r="AS886" s="124">
        <f t="shared" si="175"/>
        <v>0.16435645939919274</v>
      </c>
      <c r="AT886" s="124">
        <f t="shared" si="176"/>
        <v>2.9154776177029065E-2</v>
      </c>
      <c r="AU886" s="124">
        <f t="shared" si="177"/>
        <v>0.14389138939951809</v>
      </c>
      <c r="AV886" s="124">
        <f t="shared" si="178"/>
        <v>6.2914305911751553E-2</v>
      </c>
      <c r="AW886" s="124">
        <f t="shared" si="179"/>
        <v>3.5169277892804662E-2</v>
      </c>
      <c r="AX886" s="124">
        <f t="shared" si="180"/>
        <v>0.99999999999999989</v>
      </c>
      <c r="AY886" s="124">
        <f>SUMPRODUCT(AN886:AW886,幕後結果_最佳化!$Z$1005:$AI$1005)</f>
        <v>-0.26911655660448008</v>
      </c>
      <c r="AZ886" s="124">
        <f>(SUMPRODUCT(AN886:AW886,MMULT(AN886:AW886,幕後結果!$AB$9:$AK$18)))*252</f>
        <v>7.276468314853031E-2</v>
      </c>
      <c r="BA886" s="124">
        <f t="shared" si="181"/>
        <v>0.26974929684529358</v>
      </c>
      <c r="BB886" s="119">
        <f t="shared" si="182"/>
        <v>-1.1566908987474676</v>
      </c>
      <c r="BC886" s="56"/>
      <c r="BD886" s="56"/>
    </row>
    <row r="887" spans="1:56">
      <c r="A887" s="91">
        <v>886</v>
      </c>
      <c r="B887" s="120">
        <v>0.68339985265131453</v>
      </c>
      <c r="C887" s="120">
        <v>0.83661201533228979</v>
      </c>
      <c r="D887" s="120">
        <v>0.49822603466907989</v>
      </c>
      <c r="E887" s="120">
        <v>0.72920943701869123</v>
      </c>
      <c r="F887" s="120">
        <v>0.46873898144467607</v>
      </c>
      <c r="G887" s="120">
        <v>0.97228484416637095</v>
      </c>
      <c r="H887" s="120">
        <v>0.40507322306870197</v>
      </c>
      <c r="I887" s="120">
        <v>0.3143310046876906</v>
      </c>
      <c r="J887" s="120">
        <v>0.20493145897547049</v>
      </c>
      <c r="K887" s="100">
        <v>0.84374514112221455</v>
      </c>
      <c r="L887" s="101"/>
      <c r="M887" s="102">
        <v>886</v>
      </c>
      <c r="N887" s="123">
        <v>0.47722726973288893</v>
      </c>
      <c r="O887" s="123">
        <v>0.9806285108126449</v>
      </c>
      <c r="P887" s="123">
        <v>-4.4466863107249588E-3</v>
      </c>
      <c r="Q887" s="123">
        <v>0.6104237703040174</v>
      </c>
      <c r="R887" s="123">
        <v>-7.844011722527687E-2</v>
      </c>
      <c r="S887" s="123">
        <v>1.9154878931744113</v>
      </c>
      <c r="T887" s="123">
        <v>-0.24023711019033236</v>
      </c>
      <c r="U887" s="120">
        <v>-0.48361093978444225</v>
      </c>
      <c r="V887" s="120">
        <v>-0.82413488926694778</v>
      </c>
      <c r="W887" s="94">
        <v>1.0099698863962732</v>
      </c>
      <c r="X887" s="56"/>
      <c r="Y887" s="95">
        <v>886</v>
      </c>
      <c r="Z887" s="120">
        <f>(幕後結果!$AB$2+幕後結果!$AB$4*幕後結果_最佳化!$N1888)*12/3</f>
        <v>0.54421138120494317</v>
      </c>
      <c r="AA887" s="120">
        <f>(幕後結果!$AC$2+幕後結果!$AC$4*幕後結果_最佳化!$O1888)*12/3</f>
        <v>2.7485982192130316</v>
      </c>
      <c r="AB887" s="120">
        <f>(幕後結果!$AD$2+幕後結果!$AD$4*幕後結果_最佳化!$P1888)*12/3</f>
        <v>0.11597039551444965</v>
      </c>
      <c r="AC887" s="120">
        <f>(幕後結果!$AE$2+幕後結果!$AE$4*幕後結果_最佳化!$Q1888)*12/3</f>
        <v>1.1311625903648548</v>
      </c>
      <c r="AD887" s="120">
        <f>(幕後結果!$AF$2+幕後結果!$AF$4*幕後結果_最佳化!$R1888)*12/3</f>
        <v>-0.25602729728023482</v>
      </c>
      <c r="AE887" s="120">
        <f>(幕後結果!$AG$2+幕後結果!$AG$4*幕後結果_最佳化!$S1888)*12/3</f>
        <v>1.4010956120829645</v>
      </c>
      <c r="AF887" s="120">
        <f>(幕後結果!$AH$2+幕後結果!$AH$4*幕後結果_最佳化!$T1888)*12/3</f>
        <v>1.146244682612398</v>
      </c>
      <c r="AG887" s="120">
        <f>(幕後結果!$AI$2+幕後結果!$AI$4*幕後結果_最佳化!$U1888)*12/3</f>
        <v>-0.26568890246873084</v>
      </c>
      <c r="AH887" s="120">
        <f>(幕後結果!$AJ$2+幕後結果!$AJ$4*幕後結果_最佳化!$V1888)*12/3</f>
        <v>-2.2644833908206841</v>
      </c>
      <c r="AI887" s="96">
        <f>(幕後結果!$AK$2+幕後結果!$AK$4*幕後結果_最佳化!$W1888)*12/3</f>
        <v>1.0988408576384725</v>
      </c>
      <c r="AJ887" s="56"/>
      <c r="AK887" s="56"/>
      <c r="AL887" s="56"/>
      <c r="AM887" s="104">
        <v>886</v>
      </c>
      <c r="AN887" s="124">
        <f t="shared" si="170"/>
        <v>0.15750716855829044</v>
      </c>
      <c r="AO887" s="124">
        <f t="shared" si="171"/>
        <v>0.12707516553893178</v>
      </c>
      <c r="AP887" s="124">
        <f t="shared" si="172"/>
        <v>5.8532268046554925E-2</v>
      </c>
      <c r="AQ887" s="124">
        <f t="shared" si="173"/>
        <v>0.220235619590677</v>
      </c>
      <c r="AR887" s="124">
        <f t="shared" si="174"/>
        <v>0.12334931416441189</v>
      </c>
      <c r="AS887" s="124">
        <f t="shared" si="175"/>
        <v>6.0333736459361389E-4</v>
      </c>
      <c r="AT887" s="124">
        <f t="shared" si="176"/>
        <v>0.15368943260876977</v>
      </c>
      <c r="AU887" s="124">
        <f t="shared" si="177"/>
        <v>8.5725980193887986E-3</v>
      </c>
      <c r="AV887" s="124">
        <f t="shared" si="178"/>
        <v>1.7805170643315171E-2</v>
      </c>
      <c r="AW887" s="124">
        <f t="shared" si="179"/>
        <v>0.13262992546506658</v>
      </c>
      <c r="AX887" s="124">
        <f t="shared" si="180"/>
        <v>1</v>
      </c>
      <c r="AY887" s="124">
        <f>SUMPRODUCT(AN887:AW887,幕後結果_最佳化!$Z$1005:$AI$1005)</f>
        <v>0.26427995648976732</v>
      </c>
      <c r="AZ887" s="124">
        <f>(SUMPRODUCT(AN887:AW887,MMULT(AN887:AW887,幕後結果!$AB$9:$AK$18)))*252</f>
        <v>6.8831404126839343E-2</v>
      </c>
      <c r="BA887" s="124">
        <f t="shared" si="181"/>
        <v>0.26235739769794819</v>
      </c>
      <c r="BB887" s="119">
        <f t="shared" si="182"/>
        <v>0.84381061266906543</v>
      </c>
      <c r="BC887" s="56"/>
      <c r="BD887" s="56"/>
    </row>
    <row r="888" spans="1:56">
      <c r="A888" s="91">
        <v>887</v>
      </c>
      <c r="B888" s="120">
        <v>0.44519203400231322</v>
      </c>
      <c r="C888" s="120">
        <v>0.91285291157786741</v>
      </c>
      <c r="D888" s="120">
        <v>0.50704671996155715</v>
      </c>
      <c r="E888" s="120">
        <v>0.6271644598359023</v>
      </c>
      <c r="F888" s="120">
        <v>0.40191498900648059</v>
      </c>
      <c r="G888" s="120">
        <v>0.84588680231354307</v>
      </c>
      <c r="H888" s="120">
        <v>0.26329918444041422</v>
      </c>
      <c r="I888" s="120">
        <v>0.24738568928213267</v>
      </c>
      <c r="J888" s="120">
        <v>0.42161861224861785</v>
      </c>
      <c r="K888" s="100">
        <v>0.92483397091715935</v>
      </c>
      <c r="L888" s="101"/>
      <c r="M888" s="102">
        <v>887</v>
      </c>
      <c r="N888" s="123">
        <v>-0.13781824060905309</v>
      </c>
      <c r="O888" s="123">
        <v>1.3585343934141096</v>
      </c>
      <c r="P888" s="123">
        <v>1.7664426100269137E-2</v>
      </c>
      <c r="Q888" s="123">
        <v>0.32435262758249928</v>
      </c>
      <c r="R888" s="123">
        <v>-0.24839347965694988</v>
      </c>
      <c r="S888" s="123">
        <v>1.0189506511386111</v>
      </c>
      <c r="T888" s="123">
        <v>-0.63320716271540156</v>
      </c>
      <c r="U888" s="120">
        <v>-0.6827396370804677</v>
      </c>
      <c r="V888" s="120">
        <v>-0.19775440068754496</v>
      </c>
      <c r="W888" s="94">
        <v>1.4383595687059436</v>
      </c>
      <c r="X888" s="56"/>
      <c r="Y888" s="95">
        <v>887</v>
      </c>
      <c r="Z888" s="120">
        <f>(幕後結果!$AB$2+幕後結果!$AB$4*幕後結果_最佳化!$N1889)*12/3</f>
        <v>-0.21939861626346682</v>
      </c>
      <c r="AA888" s="120">
        <f>(幕後結果!$AC$2+幕後結果!$AC$4*幕後結果_最佳化!$O1889)*12/3</f>
        <v>2.7335523556488943</v>
      </c>
      <c r="AB888" s="120">
        <f>(幕後結果!$AD$2+幕後結果!$AD$4*幕後結果_最佳化!$P1889)*12/3</f>
        <v>-0.37181260636991736</v>
      </c>
      <c r="AC888" s="120">
        <f>(幕後結果!$AE$2+幕後結果!$AE$4*幕後結果_最佳化!$Q1889)*12/3</f>
        <v>0.69331332437240756</v>
      </c>
      <c r="AD888" s="120">
        <f>(幕後結果!$AF$2+幕後結果!$AF$4*幕後結果_最佳化!$R1889)*12/3</f>
        <v>-0.43312614276928874</v>
      </c>
      <c r="AE888" s="120">
        <f>(幕後結果!$AG$2+幕後結果!$AG$4*幕後結果_最佳化!$S1889)*12/3</f>
        <v>0.27595209636991536</v>
      </c>
      <c r="AF888" s="120">
        <f>(幕後結果!$AH$2+幕後結果!$AH$4*幕後結果_最佳化!$T1889)*12/3</f>
        <v>0.42089477462363795</v>
      </c>
      <c r="AG888" s="120">
        <f>(幕後結果!$AI$2+幕後結果!$AI$4*幕後結果_最佳化!$U1889)*12/3</f>
        <v>-0.40975890825102584</v>
      </c>
      <c r="AH888" s="120">
        <f>(幕後結果!$AJ$2+幕後結果!$AJ$4*幕後結果_最佳化!$V1889)*12/3</f>
        <v>-2.1210340318153551</v>
      </c>
      <c r="AI888" s="96">
        <f>(幕後結果!$AK$2+幕後結果!$AK$4*幕後結果_最佳化!$W1889)*12/3</f>
        <v>1.191307882201178</v>
      </c>
      <c r="AJ888" s="56"/>
      <c r="AK888" s="56"/>
      <c r="AL888" s="56"/>
      <c r="AM888" s="104">
        <v>887</v>
      </c>
      <c r="AN888" s="124">
        <f t="shared" si="170"/>
        <v>0.13268225311869339</v>
      </c>
      <c r="AO888" s="124">
        <f t="shared" si="171"/>
        <v>0.14241607450835964</v>
      </c>
      <c r="AP888" s="124">
        <f t="shared" si="172"/>
        <v>0.10357047115037477</v>
      </c>
      <c r="AQ888" s="124">
        <f t="shared" si="173"/>
        <v>0.12779619947515616</v>
      </c>
      <c r="AR888" s="124">
        <f t="shared" si="174"/>
        <v>8.7632716345446643E-2</v>
      </c>
      <c r="AS888" s="124">
        <f t="shared" si="175"/>
        <v>0.10209344419035164</v>
      </c>
      <c r="AT888" s="124">
        <f t="shared" si="176"/>
        <v>1.8951596203919303E-3</v>
      </c>
      <c r="AU888" s="124">
        <f t="shared" si="177"/>
        <v>0.11227450648805884</v>
      </c>
      <c r="AV888" s="124">
        <f t="shared" si="178"/>
        <v>0.12122505467615878</v>
      </c>
      <c r="AW888" s="124">
        <f t="shared" si="179"/>
        <v>6.8414120427008215E-2</v>
      </c>
      <c r="AX888" s="124">
        <f t="shared" si="180"/>
        <v>0.99999999999999989</v>
      </c>
      <c r="AY888" s="124">
        <f>SUMPRODUCT(AN888:AW888,幕後結果_最佳化!$Z$1005:$AI$1005)</f>
        <v>-0.17080234621741161</v>
      </c>
      <c r="AZ888" s="124">
        <f>(SUMPRODUCT(AN888:AW888,MMULT(AN888:AW888,幕後結果!$AB$9:$AK$18)))*252</f>
        <v>7.3818296193522911E-2</v>
      </c>
      <c r="BA888" s="124">
        <f t="shared" si="181"/>
        <v>0.2716952266667983</v>
      </c>
      <c r="BB888" s="119">
        <f t="shared" si="182"/>
        <v>-0.78655171398904244</v>
      </c>
      <c r="BC888" s="56"/>
      <c r="BD888" s="56"/>
    </row>
    <row r="889" spans="1:56">
      <c r="A889" s="91">
        <v>888</v>
      </c>
      <c r="B889" s="120">
        <v>0.91908310035684826</v>
      </c>
      <c r="C889" s="120">
        <v>0.40293524727326613</v>
      </c>
      <c r="D889" s="120">
        <v>0.6003847114585219</v>
      </c>
      <c r="E889" s="120">
        <v>9.6741382498268358E-2</v>
      </c>
      <c r="F889" s="120">
        <v>0.88873394173587528</v>
      </c>
      <c r="G889" s="120">
        <v>0.63198530767647521</v>
      </c>
      <c r="H889" s="120">
        <v>0.40040816389334122</v>
      </c>
      <c r="I889" s="120">
        <v>0.46704674252996914</v>
      </c>
      <c r="J889" s="120">
        <v>0.50908894151915818</v>
      </c>
      <c r="K889" s="100">
        <v>0.32853819060596967</v>
      </c>
      <c r="L889" s="101"/>
      <c r="M889" s="102">
        <v>888</v>
      </c>
      <c r="N889" s="123">
        <v>1.3989305868837927</v>
      </c>
      <c r="O889" s="123">
        <v>-0.24575680725997598</v>
      </c>
      <c r="P889" s="123">
        <v>0.25434300709137486</v>
      </c>
      <c r="Q889" s="123">
        <v>-1.3003449601873487</v>
      </c>
      <c r="R889" s="123">
        <v>1.2198226410304946</v>
      </c>
      <c r="S889" s="123">
        <v>0.33711609523376712</v>
      </c>
      <c r="T889" s="123">
        <v>-0.25229076240261677</v>
      </c>
      <c r="U889" s="120">
        <v>-8.2695723901938425E-2</v>
      </c>
      <c r="V889" s="120">
        <v>2.2784569028782252E-2</v>
      </c>
      <c r="W889" s="94">
        <v>-0.44395325394357421</v>
      </c>
      <c r="X889" s="56"/>
      <c r="Y889" s="95">
        <v>888</v>
      </c>
      <c r="Z889" s="120">
        <f>(幕後結果!$AB$2+幕後結果!$AB$4*幕後結果_最佳化!$N1890)*12/3</f>
        <v>1.6885525004254192</v>
      </c>
      <c r="AA889" s="120">
        <f>(幕後結果!$AC$2+幕後結果!$AC$4*幕後結果_最佳化!$O1890)*12/3</f>
        <v>2.089477096890445</v>
      </c>
      <c r="AB889" s="120">
        <f>(幕後結果!$AD$2+幕後結果!$AD$4*幕後結果_最佳化!$P1890)*12/3</f>
        <v>0.87931452634284346</v>
      </c>
      <c r="AC889" s="120">
        <f>(幕後結果!$AE$2+幕後結果!$AE$4*幕後結果_最佳化!$Q1890)*12/3</f>
        <v>-0.25525689117441885</v>
      </c>
      <c r="AD889" s="120">
        <f>(幕後結果!$AF$2+幕後結果!$AF$4*幕後結果_最佳化!$R1890)*12/3</f>
        <v>0.11213169842802567</v>
      </c>
      <c r="AE889" s="120">
        <f>(幕後結果!$AG$2+幕後結果!$AG$4*幕後結果_最佳化!$S1890)*12/3</f>
        <v>0.41354480087783374</v>
      </c>
      <c r="AF889" s="120">
        <f>(幕後結果!$AH$2+幕後結果!$AH$4*幕後結果_最佳化!$T1890)*12/3</f>
        <v>0.42037440699475342</v>
      </c>
      <c r="AG889" s="120">
        <f>(幕後結果!$AI$2+幕後結果!$AI$4*幕後結果_最佳化!$U1890)*12/3</f>
        <v>-0.32746161783459354</v>
      </c>
      <c r="AH889" s="120">
        <f>(幕後結果!$AJ$2+幕後結果!$AJ$4*幕後結果_最佳化!$V1890)*12/3</f>
        <v>-0.53929963116675728</v>
      </c>
      <c r="AI889" s="96">
        <f>(幕後結果!$AK$2+幕後結果!$AK$4*幕後結果_最佳化!$W1890)*12/3</f>
        <v>0.6103281948060052</v>
      </c>
      <c r="AJ889" s="56"/>
      <c r="AK889" s="56"/>
      <c r="AL889" s="56"/>
      <c r="AM889" s="104">
        <v>888</v>
      </c>
      <c r="AN889" s="124">
        <f t="shared" si="170"/>
        <v>7.2182533945543683E-3</v>
      </c>
      <c r="AO889" s="124">
        <f t="shared" si="171"/>
        <v>4.2517563294011136E-2</v>
      </c>
      <c r="AP889" s="124">
        <f t="shared" si="172"/>
        <v>0.13017449375523923</v>
      </c>
      <c r="AQ889" s="124">
        <f t="shared" si="173"/>
        <v>0.14080256571909411</v>
      </c>
      <c r="AR889" s="124">
        <f t="shared" si="174"/>
        <v>0.12131482665137645</v>
      </c>
      <c r="AS889" s="124">
        <f t="shared" si="175"/>
        <v>0.18228981895233667</v>
      </c>
      <c r="AT889" s="124">
        <f t="shared" si="176"/>
        <v>0.14399446191805743</v>
      </c>
      <c r="AU889" s="124">
        <f t="shared" si="177"/>
        <v>0.1076120520789734</v>
      </c>
      <c r="AV889" s="124">
        <f t="shared" si="178"/>
        <v>5.3838143882439717E-2</v>
      </c>
      <c r="AW889" s="124">
        <f t="shared" si="179"/>
        <v>7.0237820353917513E-2</v>
      </c>
      <c r="AX889" s="124">
        <f t="shared" si="180"/>
        <v>1</v>
      </c>
      <c r="AY889" s="124">
        <f>SUMPRODUCT(AN889:AW889,幕後結果_最佳化!$Z$1005:$AI$1005)</f>
        <v>-0.224022668773591</v>
      </c>
      <c r="AZ889" s="124">
        <f>(SUMPRODUCT(AN889:AW889,MMULT(AN889:AW889,幕後結果!$AB$9:$AK$18)))*252</f>
        <v>6.1525282460108272E-2</v>
      </c>
      <c r="BA889" s="124">
        <f t="shared" si="181"/>
        <v>0.24804290447442409</v>
      </c>
      <c r="BB889" s="119">
        <f t="shared" si="182"/>
        <v>-1.0761149138257797</v>
      </c>
      <c r="BC889" s="56"/>
      <c r="BD889" s="56"/>
    </row>
    <row r="890" spans="1:56">
      <c r="A890" s="91">
        <v>889</v>
      </c>
      <c r="B890" s="120">
        <v>0.23554166079760908</v>
      </c>
      <c r="C890" s="120">
        <v>0.35487571885597635</v>
      </c>
      <c r="D890" s="120">
        <v>0.5976676029156518</v>
      </c>
      <c r="E890" s="120">
        <v>0.2404012165962055</v>
      </c>
      <c r="F890" s="120">
        <v>0.87379846993782673</v>
      </c>
      <c r="G890" s="120">
        <v>0.52667412699633287</v>
      </c>
      <c r="H890" s="120">
        <v>5.1202972629683874E-2</v>
      </c>
      <c r="I890" s="120">
        <v>0.24799367067890432</v>
      </c>
      <c r="J890" s="120">
        <v>0.26081027399416068</v>
      </c>
      <c r="K890" s="100">
        <v>0.60105575475338813</v>
      </c>
      <c r="L890" s="101"/>
      <c r="M890" s="102">
        <v>889</v>
      </c>
      <c r="N890" s="123">
        <v>-0.72071753498797764</v>
      </c>
      <c r="O890" s="123">
        <v>-0.37218993724771188</v>
      </c>
      <c r="P890" s="123">
        <v>0.24731455651366172</v>
      </c>
      <c r="Q890" s="123">
        <v>-0.70501253861139512</v>
      </c>
      <c r="R890" s="123">
        <v>1.144532035375297</v>
      </c>
      <c r="S890" s="123">
        <v>6.6912017364730514E-2</v>
      </c>
      <c r="T890" s="123">
        <v>-1.6332998646213619</v>
      </c>
      <c r="U890" s="120">
        <v>-0.68081692173018526</v>
      </c>
      <c r="V890" s="120">
        <v>-0.64084937808307985</v>
      </c>
      <c r="W890" s="94">
        <v>0.25608074389727703</v>
      </c>
      <c r="X890" s="56"/>
      <c r="Y890" s="95">
        <v>889</v>
      </c>
      <c r="Z890" s="120">
        <f>(幕後結果!$AB$2+幕後結果!$AB$4*幕後結果_最佳化!$N1891)*12/3</f>
        <v>-0.94309746654458737</v>
      </c>
      <c r="AA890" s="120">
        <f>(幕後結果!$AC$2+幕後結果!$AC$4*幕後結果_最佳化!$O1891)*12/3</f>
        <v>0.56202295292069038</v>
      </c>
      <c r="AB890" s="120">
        <f>(幕後結果!$AD$2+幕後結果!$AD$4*幕後結果_最佳化!$P1891)*12/3</f>
        <v>-1.4797790062815306</v>
      </c>
      <c r="AC890" s="120">
        <f>(幕後結果!$AE$2+幕後結果!$AE$4*幕後結果_最佳化!$Q1891)*12/3</f>
        <v>-0.37381477566239313</v>
      </c>
      <c r="AD890" s="120">
        <f>(幕後結果!$AF$2+幕後結果!$AF$4*幕後結果_最佳化!$R1891)*12/3</f>
        <v>-4.4877700315943847E-2</v>
      </c>
      <c r="AE890" s="120">
        <f>(幕後結果!$AG$2+幕後結果!$AG$4*幕後結果_最佳化!$S1891)*12/3</f>
        <v>-0.77793492168670442</v>
      </c>
      <c r="AF890" s="120">
        <f>(幕後結果!$AH$2+幕後結果!$AH$4*幕後結果_最佳化!$T1891)*12/3</f>
        <v>-1.2886759706502391</v>
      </c>
      <c r="AG890" s="120">
        <f>(幕後結果!$AI$2+幕後結果!$AI$4*幕後結果_最佳化!$U1891)*12/3</f>
        <v>-0.4657500791676063</v>
      </c>
      <c r="AH890" s="120">
        <f>(幕後結果!$AJ$2+幕後結果!$AJ$4*幕後結果_最佳化!$V1891)*12/3</f>
        <v>-2.5046069361622338</v>
      </c>
      <c r="AI890" s="96">
        <f>(幕後結果!$AK$2+幕後結果!$AK$4*幕後結果_最佳化!$W1891)*12/3</f>
        <v>0.52218951986041162</v>
      </c>
      <c r="AJ890" s="56"/>
      <c r="AK890" s="56"/>
      <c r="AL890" s="56"/>
      <c r="AM890" s="104">
        <v>889</v>
      </c>
      <c r="AN890" s="124">
        <f t="shared" si="170"/>
        <v>5.6908610752091165E-2</v>
      </c>
      <c r="AO890" s="124">
        <f t="shared" si="171"/>
        <v>0.15500127532833519</v>
      </c>
      <c r="AP890" s="124">
        <f t="shared" si="172"/>
        <v>5.962710286830529E-2</v>
      </c>
      <c r="AQ890" s="124">
        <f t="shared" si="173"/>
        <v>0.1448028688015652</v>
      </c>
      <c r="AR890" s="124">
        <f t="shared" si="174"/>
        <v>9.3516287361236197E-2</v>
      </c>
      <c r="AS890" s="124">
        <f t="shared" si="175"/>
        <v>0.13990232529146679</v>
      </c>
      <c r="AT890" s="124">
        <f t="shared" si="176"/>
        <v>0.14510631425578047</v>
      </c>
      <c r="AU890" s="124">
        <f t="shared" si="177"/>
        <v>4.4146803166260629E-3</v>
      </c>
      <c r="AV890" s="124">
        <f t="shared" si="178"/>
        <v>7.5328909993573477E-5</v>
      </c>
      <c r="AW890" s="124">
        <f t="shared" si="179"/>
        <v>0.20064520611460027</v>
      </c>
      <c r="AX890" s="124">
        <f t="shared" si="180"/>
        <v>1.0000000000000002</v>
      </c>
      <c r="AY890" s="124">
        <f>SUMPRODUCT(AN890:AW890,幕後結果_最佳化!$Z$1005:$AI$1005)</f>
        <v>0.24057043291921418</v>
      </c>
      <c r="AZ890" s="124">
        <f>(SUMPRODUCT(AN890:AW890,MMULT(AN890:AW890,幕後結果!$AB$9:$AK$18)))*252</f>
        <v>6.2054245357313055E-2</v>
      </c>
      <c r="BA890" s="124">
        <f t="shared" si="181"/>
        <v>0.24910689544312709</v>
      </c>
      <c r="BB890" s="119">
        <f t="shared" si="182"/>
        <v>0.7935165045013528</v>
      </c>
      <c r="BC890" s="56"/>
      <c r="BD890" s="56"/>
    </row>
    <row r="891" spans="1:56">
      <c r="A891" s="91">
        <v>890</v>
      </c>
      <c r="B891" s="120">
        <v>4.983018349511803E-2</v>
      </c>
      <c r="C891" s="120">
        <v>0.54972254289680178</v>
      </c>
      <c r="D891" s="120">
        <v>0.3724998902960015</v>
      </c>
      <c r="E891" s="120">
        <v>0.78599786658853499</v>
      </c>
      <c r="F891" s="120">
        <v>0.48390455400653254</v>
      </c>
      <c r="G891" s="120">
        <v>0.48981363869159056</v>
      </c>
      <c r="H891" s="120">
        <v>0.39049966345170839</v>
      </c>
      <c r="I891" s="120">
        <v>0.62515214674292729</v>
      </c>
      <c r="J891" s="120">
        <v>0.9364649542502943</v>
      </c>
      <c r="K891" s="100">
        <v>0.12350132118099011</v>
      </c>
      <c r="L891" s="101"/>
      <c r="M891" s="102">
        <v>890</v>
      </c>
      <c r="N891" s="123">
        <v>-1.646502397010766</v>
      </c>
      <c r="O891" s="123">
        <v>0.12496038301808286</v>
      </c>
      <c r="P891" s="123">
        <v>-0.32523954632519625</v>
      </c>
      <c r="Q891" s="123">
        <v>0.792611396458342</v>
      </c>
      <c r="R891" s="123">
        <v>-4.0356251558243593E-2</v>
      </c>
      <c r="S891" s="123">
        <v>-2.5536196347367989E-2</v>
      </c>
      <c r="T891" s="123">
        <v>-0.27801697653393509</v>
      </c>
      <c r="U891" s="120">
        <v>0.31904062552256413</v>
      </c>
      <c r="V891" s="120">
        <v>1.5257582109374785</v>
      </c>
      <c r="W891" s="94">
        <v>-1.1576604192571576</v>
      </c>
      <c r="X891" s="56"/>
      <c r="Y891" s="95">
        <v>890</v>
      </c>
      <c r="Z891" s="120">
        <f>(幕後結果!$AB$2+幕後結果!$AB$4*幕後結果_最佳化!$N1892)*12/3</f>
        <v>-2.0925060294206625</v>
      </c>
      <c r="AA891" s="120">
        <f>(幕後結果!$AC$2+幕後結果!$AC$4*幕後結果_最佳化!$O1892)*12/3</f>
        <v>0.46534355570849195</v>
      </c>
      <c r="AB891" s="120">
        <f>(幕後結果!$AD$2+幕後結果!$AD$4*幕後結果_最佳化!$P1892)*12/3</f>
        <v>-2.8773742457646336</v>
      </c>
      <c r="AC891" s="120">
        <f>(幕後結果!$AE$2+幕後結果!$AE$4*幕後結果_最佳化!$Q1892)*12/3</f>
        <v>0.66602353569793982</v>
      </c>
      <c r="AD891" s="120">
        <f>(幕後結果!$AF$2+幕後結果!$AF$4*幕後結果_最佳化!$R1892)*12/3</f>
        <v>-0.50765609836035042</v>
      </c>
      <c r="AE891" s="120">
        <f>(幕後結果!$AG$2+幕後結果!$AG$4*幕後結果_最佳化!$S1892)*12/3</f>
        <v>-1.6133036301827754</v>
      </c>
      <c r="AF891" s="120">
        <f>(幕後結果!$AH$2+幕後結果!$AH$4*幕後結果_最佳化!$T1892)*12/3</f>
        <v>-5.1429372042872568E-2</v>
      </c>
      <c r="AG891" s="120">
        <f>(幕後結果!$AI$2+幕後結果!$AI$4*幕後結果_最佳化!$U1892)*12/3</f>
        <v>-8.0760043845014506E-2</v>
      </c>
      <c r="AH891" s="120">
        <f>(幕後結果!$AJ$2+幕後結果!$AJ$4*幕後結果_最佳化!$V1892)*12/3</f>
        <v>-0.36235294109666349</v>
      </c>
      <c r="AI891" s="96">
        <f>(幕後結果!$AK$2+幕後結果!$AK$4*幕後結果_最佳化!$W1892)*12/3</f>
        <v>0.13599313814983882</v>
      </c>
      <c r="AJ891" s="56"/>
      <c r="AK891" s="56"/>
      <c r="AL891" s="56"/>
      <c r="AM891" s="104">
        <v>890</v>
      </c>
      <c r="AN891" s="124">
        <f t="shared" si="170"/>
        <v>1.983168748352318E-2</v>
      </c>
      <c r="AO891" s="124">
        <f t="shared" si="171"/>
        <v>0.12868914087517211</v>
      </c>
      <c r="AP891" s="124">
        <f t="shared" si="172"/>
        <v>5.0467746286774542E-2</v>
      </c>
      <c r="AQ891" s="124">
        <f t="shared" si="173"/>
        <v>5.4179544909883401E-2</v>
      </c>
      <c r="AR891" s="124">
        <f t="shared" si="174"/>
        <v>8.7371904676246101E-2</v>
      </c>
      <c r="AS891" s="124">
        <f t="shared" si="175"/>
        <v>5.3522720890152677E-2</v>
      </c>
      <c r="AT891" s="124">
        <f t="shared" si="176"/>
        <v>0.2510282252984114</v>
      </c>
      <c r="AU891" s="124">
        <f t="shared" si="177"/>
        <v>6.5881197785366732E-2</v>
      </c>
      <c r="AV891" s="124">
        <f t="shared" si="178"/>
        <v>7.1136025415733536E-2</v>
      </c>
      <c r="AW891" s="124">
        <f t="shared" si="179"/>
        <v>0.21789180637873631</v>
      </c>
      <c r="AX891" s="124">
        <f t="shared" si="180"/>
        <v>1</v>
      </c>
      <c r="AY891" s="124">
        <f>SUMPRODUCT(AN891:AW891,幕後結果_最佳化!$Z$1005:$AI$1005)</f>
        <v>0.17779247192969722</v>
      </c>
      <c r="AZ891" s="124">
        <f>(SUMPRODUCT(AN891:AW891,MMULT(AN891:AW891,幕後結果!$AB$9:$AK$18)))*252</f>
        <v>5.6704990062696921E-2</v>
      </c>
      <c r="BA891" s="124">
        <f t="shared" si="181"/>
        <v>0.23812809591204673</v>
      </c>
      <c r="BB891" s="119">
        <f t="shared" si="182"/>
        <v>0.56647020761262934</v>
      </c>
      <c r="BC891" s="56"/>
      <c r="BD891" s="56"/>
    </row>
    <row r="892" spans="1:56">
      <c r="A892" s="91">
        <v>891</v>
      </c>
      <c r="B892" s="120">
        <v>0.42081253213957193</v>
      </c>
      <c r="C892" s="120">
        <v>0.22302655106300961</v>
      </c>
      <c r="D892" s="120">
        <v>0.82038473885439189</v>
      </c>
      <c r="E892" s="120">
        <v>0.88894909806777234</v>
      </c>
      <c r="F892" s="120">
        <v>0.38211884032269094</v>
      </c>
      <c r="G892" s="120">
        <v>0.50510939379131914</v>
      </c>
      <c r="H892" s="120">
        <v>0.26230305377800978</v>
      </c>
      <c r="I892" s="120">
        <v>0.85085563443291967</v>
      </c>
      <c r="J892" s="120">
        <v>0.24167402268408966</v>
      </c>
      <c r="K892" s="100">
        <v>0.29205638124381417</v>
      </c>
      <c r="L892" s="101"/>
      <c r="M892" s="102">
        <v>891</v>
      </c>
      <c r="N892" s="123">
        <v>-0.19981526251318785</v>
      </c>
      <c r="O892" s="123">
        <v>-0.76201156442903961</v>
      </c>
      <c r="P892" s="123">
        <v>0.91683230348336242</v>
      </c>
      <c r="Q892" s="123">
        <v>1.2209583130633701</v>
      </c>
      <c r="R892" s="123">
        <v>-0.29992065254771644</v>
      </c>
      <c r="S892" s="123">
        <v>1.2807701091515395E-2</v>
      </c>
      <c r="T892" s="123">
        <v>-0.63626132609700159</v>
      </c>
      <c r="U892" s="120">
        <v>1.0401101444651835</v>
      </c>
      <c r="V892" s="120">
        <v>-0.70092784626824423</v>
      </c>
      <c r="W892" s="94">
        <v>-0.5473871777604925</v>
      </c>
      <c r="X892" s="56"/>
      <c r="Y892" s="95">
        <v>891</v>
      </c>
      <c r="Z892" s="120">
        <f>(幕後結果!$AB$2+幕後結果!$AB$4*幕後結果_最佳化!$N1893)*12/3</f>
        <v>-0.29637104341433762</v>
      </c>
      <c r="AA892" s="120">
        <f>(幕後結果!$AC$2+幕後結果!$AC$4*幕後結果_最佳化!$O1893)*12/3</f>
        <v>0.50272106474333411</v>
      </c>
      <c r="AB892" s="120">
        <f>(幕後結果!$AD$2+幕後結果!$AD$4*幕後結果_最佳化!$P1893)*12/3</f>
        <v>-0.37559212569470918</v>
      </c>
      <c r="AC892" s="120">
        <f>(幕後結果!$AE$2+幕後結果!$AE$4*幕後結果_最佳化!$Q1893)*12/3</f>
        <v>1.4438014140443152</v>
      </c>
      <c r="AD892" s="120">
        <f>(幕後結果!$AF$2+幕後結果!$AF$4*幕後結果_最佳化!$R1893)*12/3</f>
        <v>-0.54378996055020135</v>
      </c>
      <c r="AE892" s="120">
        <f>(幕後結果!$AG$2+幕後結果!$AG$4*幕後結果_最佳化!$S1893)*12/3</f>
        <v>-1.0119871178397877</v>
      </c>
      <c r="AF892" s="120">
        <f>(幕後結果!$AH$2+幕後結果!$AH$4*幕後結果_最佳化!$T1893)*12/3</f>
        <v>9.4294522257370506E-2</v>
      </c>
      <c r="AG892" s="120">
        <f>(幕後結果!$AI$2+幕後結果!$AI$4*幕後結果_最佳化!$U1893)*12/3</f>
        <v>0.17661404224982472</v>
      </c>
      <c r="AH892" s="120">
        <f>(幕後結果!$AJ$2+幕後結果!$AJ$4*幕後結果_最佳化!$V1893)*12/3</f>
        <v>-2.1400484986325381</v>
      </c>
      <c r="AI892" s="96">
        <f>(幕後結果!$AK$2+幕後結果!$AK$4*幕後結果_最佳化!$W1893)*12/3</f>
        <v>0.58429789170995239</v>
      </c>
      <c r="AJ892" s="56"/>
      <c r="AK892" s="56"/>
      <c r="AL892" s="56"/>
      <c r="AM892" s="104">
        <v>891</v>
      </c>
      <c r="AN892" s="124">
        <f t="shared" si="170"/>
        <v>0.17445003170613502</v>
      </c>
      <c r="AO892" s="124">
        <f t="shared" si="171"/>
        <v>0.13781028703009585</v>
      </c>
      <c r="AP892" s="124">
        <f t="shared" si="172"/>
        <v>0.14945267559745357</v>
      </c>
      <c r="AQ892" s="124">
        <f t="shared" si="173"/>
        <v>2.4881024407300601E-2</v>
      </c>
      <c r="AR892" s="124">
        <f t="shared" si="174"/>
        <v>9.4520806810686114E-2</v>
      </c>
      <c r="AS892" s="124">
        <f t="shared" si="175"/>
        <v>4.3198103869274654E-2</v>
      </c>
      <c r="AT892" s="124">
        <f t="shared" si="176"/>
        <v>1.6431074959172877E-2</v>
      </c>
      <c r="AU892" s="124">
        <f t="shared" si="177"/>
        <v>0.13783243611062734</v>
      </c>
      <c r="AV892" s="124">
        <f t="shared" si="178"/>
        <v>0.17307113109305358</v>
      </c>
      <c r="AW892" s="124">
        <f t="shared" si="179"/>
        <v>4.8352428416200285E-2</v>
      </c>
      <c r="AX892" s="124">
        <f t="shared" si="180"/>
        <v>0.99999999999999989</v>
      </c>
      <c r="AY892" s="124">
        <f>SUMPRODUCT(AN892:AW892,幕後結果_最佳化!$Z$1005:$AI$1005)</f>
        <v>-0.31525296254227425</v>
      </c>
      <c r="AZ892" s="124">
        <f>(SUMPRODUCT(AN892:AW892,MMULT(AN892:AW892,幕後結果!$AB$9:$AK$18)))*252</f>
        <v>9.1720469662368243E-2</v>
      </c>
      <c r="BA892" s="124">
        <f t="shared" si="181"/>
        <v>0.30285387509881434</v>
      </c>
      <c r="BB892" s="119">
        <f t="shared" si="182"/>
        <v>-1.182593296603575</v>
      </c>
      <c r="BC892" s="56"/>
      <c r="BD892" s="56"/>
    </row>
    <row r="893" spans="1:56">
      <c r="A893" s="91">
        <v>892</v>
      </c>
      <c r="B893" s="120">
        <v>0.97690404821287058</v>
      </c>
      <c r="C893" s="120">
        <v>0.42767887251178704</v>
      </c>
      <c r="D893" s="120">
        <v>0.54095190240367752</v>
      </c>
      <c r="E893" s="120">
        <v>3.6193973980013228E-2</v>
      </c>
      <c r="F893" s="120">
        <v>0.6045225441415345</v>
      </c>
      <c r="G893" s="120">
        <v>0.95829450283287421</v>
      </c>
      <c r="H893" s="120">
        <v>0.52521520212386896</v>
      </c>
      <c r="I893" s="120">
        <v>0.90179319501950461</v>
      </c>
      <c r="J893" s="120">
        <v>0.11020771170180321</v>
      </c>
      <c r="K893" s="100">
        <v>0.76514301186446088</v>
      </c>
      <c r="L893" s="101"/>
      <c r="M893" s="102">
        <v>892</v>
      </c>
      <c r="N893" s="123">
        <v>1.9936354933965288</v>
      </c>
      <c r="O893" s="123">
        <v>-0.18228668809963589</v>
      </c>
      <c r="P893" s="123">
        <v>0.1028321415738115</v>
      </c>
      <c r="Q893" s="123">
        <v>-1.7966704806081575</v>
      </c>
      <c r="R893" s="123">
        <v>0.26507081230210677</v>
      </c>
      <c r="S893" s="123">
        <v>1.7312286333189413</v>
      </c>
      <c r="T893" s="123">
        <v>6.3247280461339886E-2</v>
      </c>
      <c r="U893" s="120">
        <v>1.2918369681528614</v>
      </c>
      <c r="V893" s="120">
        <v>-1.225424226965923</v>
      </c>
      <c r="W893" s="94">
        <v>0.722944510125756</v>
      </c>
      <c r="X893" s="56"/>
      <c r="Y893" s="95">
        <v>892</v>
      </c>
      <c r="Z893" s="120">
        <f>(幕後結果!$AB$2+幕後結果!$AB$4*幕後結果_最佳化!$N1894)*12/3</f>
        <v>2.4269086131367641</v>
      </c>
      <c r="AA893" s="120">
        <f>(幕後結果!$AC$2+幕後結果!$AC$4*幕後結果_最佳化!$O1894)*12/3</f>
        <v>2.546945176543538</v>
      </c>
      <c r="AB893" s="120">
        <f>(幕後結果!$AD$2+幕後結果!$AD$4*幕後結果_最佳化!$P1894)*12/3</f>
        <v>1.3922330000940122</v>
      </c>
      <c r="AC893" s="120">
        <f>(幕後結果!$AE$2+幕後結果!$AE$4*幕後結果_最佳化!$Q1894)*12/3</f>
        <v>-0.50448748341030913</v>
      </c>
      <c r="AD893" s="120">
        <f>(幕後結果!$AF$2+幕後結果!$AF$4*幕後結果_最佳化!$R1894)*12/3</f>
        <v>-0.49727874810853462</v>
      </c>
      <c r="AE893" s="120">
        <f>(幕後結果!$AG$2+幕後結果!$AG$4*幕後結果_最佳化!$S1894)*12/3</f>
        <v>1.9001257890091923</v>
      </c>
      <c r="AF893" s="120">
        <f>(幕後結果!$AH$2+幕後結果!$AH$4*幕後結果_最佳化!$T1894)*12/3</f>
        <v>0.92447728108184402</v>
      </c>
      <c r="AG893" s="120">
        <f>(幕後結果!$AI$2+幕後結果!$AI$4*幕後結果_最佳化!$U1894)*12/3</f>
        <v>0.11351673720791028</v>
      </c>
      <c r="AH893" s="120">
        <f>(幕後結果!$AJ$2+幕後結果!$AJ$4*幕後結果_最佳化!$V1894)*12/3</f>
        <v>-1.7802915396615784</v>
      </c>
      <c r="AI893" s="96">
        <f>(幕後結果!$AK$2+幕後結果!$AK$4*幕後結果_最佳化!$W1894)*12/3</f>
        <v>1.3010944266567965</v>
      </c>
      <c r="AJ893" s="56"/>
      <c r="AK893" s="56"/>
      <c r="AL893" s="56"/>
      <c r="AM893" s="104">
        <v>892</v>
      </c>
      <c r="AN893" s="124">
        <f t="shared" si="170"/>
        <v>0.14870222726253432</v>
      </c>
      <c r="AO893" s="124">
        <f t="shared" si="171"/>
        <v>0.14652207153751157</v>
      </c>
      <c r="AP893" s="124">
        <f t="shared" si="172"/>
        <v>0.14016061718192349</v>
      </c>
      <c r="AQ893" s="124">
        <f t="shared" si="173"/>
        <v>0.10644661875838091</v>
      </c>
      <c r="AR893" s="124">
        <f t="shared" si="174"/>
        <v>0.1696330132404251</v>
      </c>
      <c r="AS893" s="124">
        <f t="shared" si="175"/>
        <v>6.3157381684959921E-2</v>
      </c>
      <c r="AT893" s="124">
        <f t="shared" si="176"/>
        <v>3.8569258254699194E-2</v>
      </c>
      <c r="AU893" s="124">
        <f t="shared" si="177"/>
        <v>1.1513549222595646E-2</v>
      </c>
      <c r="AV893" s="124">
        <f t="shared" si="178"/>
        <v>0.11075356891520838</v>
      </c>
      <c r="AW893" s="124">
        <f t="shared" si="179"/>
        <v>6.4541693941761194E-2</v>
      </c>
      <c r="AX893" s="124">
        <f t="shared" si="180"/>
        <v>0.99999999999999967</v>
      </c>
      <c r="AY893" s="124">
        <f>SUMPRODUCT(AN893:AW893,幕後結果_最佳化!$Z$1005:$AI$1005)</f>
        <v>-0.15178582694915116</v>
      </c>
      <c r="AZ893" s="124">
        <f>(SUMPRODUCT(AN893:AW893,MMULT(AN893:AW893,幕後結果!$AB$9:$AK$18)))*252</f>
        <v>8.6647984358152283E-2</v>
      </c>
      <c r="BA893" s="124">
        <f t="shared" si="181"/>
        <v>0.29436029684410953</v>
      </c>
      <c r="BB893" s="119">
        <f t="shared" si="182"/>
        <v>-0.66138616191250466</v>
      </c>
      <c r="BC893" s="56"/>
      <c r="BD893" s="56"/>
    </row>
    <row r="894" spans="1:56">
      <c r="A894" s="91">
        <v>893</v>
      </c>
      <c r="B894" s="120">
        <v>0.36681993211961794</v>
      </c>
      <c r="C894" s="120">
        <v>0.59881516770288812</v>
      </c>
      <c r="D894" s="120">
        <v>0.74601649049022978</v>
      </c>
      <c r="E894" s="120">
        <v>0.27462926796991693</v>
      </c>
      <c r="F894" s="120">
        <v>0.75452723627040319</v>
      </c>
      <c r="G894" s="120">
        <v>0.70189612776322852</v>
      </c>
      <c r="H894" s="120">
        <v>0.10123586719754729</v>
      </c>
      <c r="I894" s="120">
        <v>0.58182003997321896</v>
      </c>
      <c r="J894" s="120">
        <v>0.56634342703487839</v>
      </c>
      <c r="K894" s="100">
        <v>0.89088897221755059</v>
      </c>
      <c r="L894" s="101"/>
      <c r="M894" s="102">
        <v>893</v>
      </c>
      <c r="N894" s="123">
        <v>-0.34028771966137927</v>
      </c>
      <c r="O894" s="123">
        <v>0.25028149683553508</v>
      </c>
      <c r="P894" s="123">
        <v>0.66200655767240779</v>
      </c>
      <c r="Q894" s="123">
        <v>-0.59887156298719679</v>
      </c>
      <c r="R894" s="123">
        <v>0.68880573290553682</v>
      </c>
      <c r="S894" s="123">
        <v>0.52986181266732046</v>
      </c>
      <c r="T894" s="123">
        <v>-1.2745410494141909</v>
      </c>
      <c r="U894" s="120">
        <v>0.2065517825450629</v>
      </c>
      <c r="V894" s="120">
        <v>0.1670723192148747</v>
      </c>
      <c r="W894" s="94">
        <v>1.2312695793073485</v>
      </c>
      <c r="X894" s="56"/>
      <c r="Y894" s="95">
        <v>893</v>
      </c>
      <c r="Z894" s="120">
        <f>(幕後結果!$AB$2+幕後結果!$AB$4*幕後結果_最佳化!$N1895)*12/3</f>
        <v>-0.47077467833832215</v>
      </c>
      <c r="AA894" s="120">
        <f>(幕後結果!$AC$2+幕後結果!$AC$4*幕後結果_最佳化!$O1895)*12/3</f>
        <v>1.4555838243019148</v>
      </c>
      <c r="AB894" s="120">
        <f>(幕後結果!$AD$2+幕後結果!$AD$4*幕後結果_最佳化!$P1895)*12/3</f>
        <v>-0.37584130428729284</v>
      </c>
      <c r="AC894" s="120">
        <f>(幕後結果!$AE$2+幕後結果!$AE$4*幕後結果_最佳化!$Q1895)*12/3</f>
        <v>-0.18367314038338489</v>
      </c>
      <c r="AD894" s="120">
        <f>(幕後結果!$AF$2+幕後結果!$AF$4*幕後結果_最佳化!$R1895)*12/3</f>
        <v>-0.19297382827636614</v>
      </c>
      <c r="AE894" s="120">
        <f>(幕後結果!$AG$2+幕後結果!$AG$4*幕後結果_最佳化!$S1895)*12/3</f>
        <v>-9.9747712249034226E-2</v>
      </c>
      <c r="AF894" s="120">
        <f>(幕後結果!$AH$2+幕後結果!$AH$4*幕後結果_最佳化!$T1895)*12/3</f>
        <v>-0.63055048043051976</v>
      </c>
      <c r="AG894" s="120">
        <f>(幕後結果!$AI$2+幕後結果!$AI$4*幕後結果_最佳化!$U1895)*12/3</f>
        <v>-0.11457457696725876</v>
      </c>
      <c r="AH894" s="120">
        <f>(幕後結果!$AJ$2+幕後結果!$AJ$4*幕後結果_最佳化!$V1895)*12/3</f>
        <v>-1.1124917663509437</v>
      </c>
      <c r="AI894" s="96">
        <f>(幕後結果!$AK$2+幕後結果!$AK$4*幕後結果_最佳化!$W1895)*12/3</f>
        <v>1.2891691179409326</v>
      </c>
      <c r="AJ894" s="56"/>
      <c r="AK894" s="56"/>
      <c r="AL894" s="56"/>
      <c r="AM894" s="104">
        <v>893</v>
      </c>
      <c r="AN894" s="124">
        <f t="shared" si="170"/>
        <v>0.11267789585171717</v>
      </c>
      <c r="AO894" s="124">
        <f t="shared" si="171"/>
        <v>0.15975083554949565</v>
      </c>
      <c r="AP894" s="124">
        <f t="shared" si="172"/>
        <v>3.4681088884439194E-2</v>
      </c>
      <c r="AQ894" s="124">
        <f t="shared" si="173"/>
        <v>0.12796034458646482</v>
      </c>
      <c r="AR894" s="124">
        <f t="shared" si="174"/>
        <v>8.6281122679161951E-2</v>
      </c>
      <c r="AS894" s="124">
        <f t="shared" si="175"/>
        <v>6.0718293494915886E-2</v>
      </c>
      <c r="AT894" s="124">
        <f t="shared" si="176"/>
        <v>2.7614501704278097E-2</v>
      </c>
      <c r="AU894" s="124">
        <f t="shared" si="177"/>
        <v>0.13776133810605545</v>
      </c>
      <c r="AV894" s="124">
        <f t="shared" si="178"/>
        <v>0.10780844335590156</v>
      </c>
      <c r="AW894" s="124">
        <f t="shared" si="179"/>
        <v>0.14474613578757026</v>
      </c>
      <c r="AX894" s="124">
        <f t="shared" si="180"/>
        <v>1</v>
      </c>
      <c r="AY894" s="124">
        <f>SUMPRODUCT(AN894:AW894,幕後結果_最佳化!$Z$1005:$AI$1005)</f>
        <v>2.6085371668447266E-2</v>
      </c>
      <c r="AZ894" s="124">
        <f>(SUMPRODUCT(AN894:AW894,MMULT(AN894:AW894,幕後結果!$AB$9:$AK$18)))*252</f>
        <v>5.5100343459560275E-2</v>
      </c>
      <c r="BA894" s="124">
        <f t="shared" si="181"/>
        <v>0.23473462347842994</v>
      </c>
      <c r="BB894" s="119">
        <f t="shared" si="182"/>
        <v>-7.1632501768951237E-2</v>
      </c>
      <c r="BC894" s="56"/>
      <c r="BD894" s="56"/>
    </row>
    <row r="895" spans="1:56">
      <c r="A895" s="91">
        <v>894</v>
      </c>
      <c r="B895" s="120">
        <v>0.30657304217189574</v>
      </c>
      <c r="C895" s="120">
        <v>0.2482540347541351</v>
      </c>
      <c r="D895" s="120">
        <v>7.9549175542073636E-2</v>
      </c>
      <c r="E895" s="120">
        <v>0.43025075810218283</v>
      </c>
      <c r="F895" s="120">
        <v>0.74975233218482962</v>
      </c>
      <c r="G895" s="120">
        <v>0.80917709303472152</v>
      </c>
      <c r="H895" s="120">
        <v>0.96845214963536019</v>
      </c>
      <c r="I895" s="120">
        <v>0.62217967448915967</v>
      </c>
      <c r="J895" s="120">
        <v>0.10757522228645922</v>
      </c>
      <c r="K895" s="100">
        <v>0.85904588025457929</v>
      </c>
      <c r="L895" s="101"/>
      <c r="M895" s="102">
        <v>894</v>
      </c>
      <c r="N895" s="123">
        <v>-0.50558774804098849</v>
      </c>
      <c r="O895" s="123">
        <v>-0.67999430089233071</v>
      </c>
      <c r="P895" s="123">
        <v>-1.4081105042862503</v>
      </c>
      <c r="Q895" s="123">
        <v>-0.17573579036792925</v>
      </c>
      <c r="R895" s="123">
        <v>0.67371057769860565</v>
      </c>
      <c r="S895" s="123">
        <v>0.87486785012435142</v>
      </c>
      <c r="T895" s="123">
        <v>1.8585165122666656</v>
      </c>
      <c r="U895" s="120">
        <v>0.31121043455244785</v>
      </c>
      <c r="V895" s="120">
        <v>-1.2395268690961347</v>
      </c>
      <c r="W895" s="94">
        <v>1.0760425223925538</v>
      </c>
      <c r="X895" s="56"/>
      <c r="Y895" s="95">
        <v>894</v>
      </c>
      <c r="Z895" s="120">
        <f>(幕後結果!$AB$2+幕後結果!$AB$4*幕後結果_最佳化!$N1896)*12/3</f>
        <v>-0.67600299417840581</v>
      </c>
      <c r="AA895" s="120">
        <f>(幕後結果!$AC$2+幕後結果!$AC$4*幕後結果_最佳化!$O1896)*12/3</f>
        <v>0.38591475343515236</v>
      </c>
      <c r="AB895" s="120">
        <f>(幕後結果!$AD$2+幕後結果!$AD$4*幕後結果_最佳化!$P1896)*12/3</f>
        <v>-3.1053278158999937</v>
      </c>
      <c r="AC895" s="120">
        <f>(幕後結果!$AE$2+幕後結果!$AE$4*幕後結果_最佳化!$Q1896)*12/3</f>
        <v>0.20426036292261041</v>
      </c>
      <c r="AD895" s="120">
        <f>(幕後結果!$AF$2+幕後結果!$AF$4*幕後結果_最佳化!$R1896)*12/3</f>
        <v>-0.23625302705359896</v>
      </c>
      <c r="AE895" s="120">
        <f>(幕後結果!$AG$2+幕後結果!$AG$4*幕後結果_最佳化!$S1896)*12/3</f>
        <v>-0.30688823058327708</v>
      </c>
      <c r="AF895" s="120">
        <f>(幕後結果!$AH$2+幕後結果!$AH$4*幕後結果_最佳化!$T1896)*12/3</f>
        <v>1.8335958849172227</v>
      </c>
      <c r="AG895" s="120">
        <f>(幕後結果!$AI$2+幕後結果!$AI$4*幕後結果_最佳化!$U1896)*12/3</f>
        <v>-0.17409250420091124</v>
      </c>
      <c r="AH895" s="120">
        <f>(幕後結果!$AJ$2+幕後結果!$AJ$4*幕後結果_最佳化!$V1896)*12/3</f>
        <v>-3.2579399832590377</v>
      </c>
      <c r="AI895" s="96">
        <f>(幕後結果!$AK$2+幕後結果!$AK$4*幕後結果_最佳化!$W1896)*12/3</f>
        <v>1.2452865694362036</v>
      </c>
      <c r="AJ895" s="56"/>
      <c r="AK895" s="56"/>
      <c r="AL895" s="56"/>
      <c r="AM895" s="104">
        <v>894</v>
      </c>
      <c r="AN895" s="124">
        <f t="shared" si="170"/>
        <v>0.11759434964858931</v>
      </c>
      <c r="AO895" s="124">
        <f t="shared" si="171"/>
        <v>1.0880269855830542E-3</v>
      </c>
      <c r="AP895" s="124">
        <f t="shared" si="172"/>
        <v>8.7797564444391879E-2</v>
      </c>
      <c r="AQ895" s="124">
        <f t="shared" si="173"/>
        <v>0.140793489258842</v>
      </c>
      <c r="AR895" s="124">
        <f t="shared" si="174"/>
        <v>6.5504565251263761E-2</v>
      </c>
      <c r="AS895" s="124">
        <f t="shared" si="175"/>
        <v>0.18143665273668194</v>
      </c>
      <c r="AT895" s="124">
        <f t="shared" si="176"/>
        <v>0.10097309068320176</v>
      </c>
      <c r="AU895" s="124">
        <f t="shared" si="177"/>
        <v>0.19208362989649974</v>
      </c>
      <c r="AV895" s="124">
        <f t="shared" si="178"/>
        <v>0.10730162930196649</v>
      </c>
      <c r="AW895" s="124">
        <f t="shared" si="179"/>
        <v>5.42700179298004E-3</v>
      </c>
      <c r="AX895" s="124">
        <f t="shared" si="180"/>
        <v>1</v>
      </c>
      <c r="AY895" s="124">
        <f>SUMPRODUCT(AN895:AW895,幕後結果_最佳化!$Z$1005:$AI$1005)</f>
        <v>-0.40286516757062518</v>
      </c>
      <c r="AZ895" s="124">
        <f>(SUMPRODUCT(AN895:AW895,MMULT(AN895:AW895,幕後結果!$AB$9:$AK$18)))*252</f>
        <v>6.4486633925680673E-2</v>
      </c>
      <c r="BA895" s="124">
        <f t="shared" si="181"/>
        <v>0.25394218618748771</v>
      </c>
      <c r="BB895" s="119">
        <f t="shared" si="182"/>
        <v>-1.7553805228781991</v>
      </c>
      <c r="BC895" s="56"/>
      <c r="BD895" s="56"/>
    </row>
    <row r="896" spans="1:56">
      <c r="A896" s="91">
        <v>895</v>
      </c>
      <c r="B896" s="120">
        <v>0.69701403243780713</v>
      </c>
      <c r="C896" s="120">
        <v>0.25191142707879188</v>
      </c>
      <c r="D896" s="120">
        <v>0.31006010907500281</v>
      </c>
      <c r="E896" s="120">
        <v>0.31569042213822152</v>
      </c>
      <c r="F896" s="120">
        <v>0.14202612991433128</v>
      </c>
      <c r="G896" s="120">
        <v>1.9624206245991704E-3</v>
      </c>
      <c r="H896" s="120">
        <v>0.95019424019375753</v>
      </c>
      <c r="I896" s="120">
        <v>7.6025083526384263E-2</v>
      </c>
      <c r="J896" s="120">
        <v>0.40865747703512989</v>
      </c>
      <c r="K896" s="100">
        <v>0.35849516555016248</v>
      </c>
      <c r="L896" s="101"/>
      <c r="M896" s="102">
        <v>895</v>
      </c>
      <c r="N896" s="123">
        <v>0.51583173590721665</v>
      </c>
      <c r="O896" s="123">
        <v>-0.66848687975924825</v>
      </c>
      <c r="P896" s="123">
        <v>-0.49567997421816939</v>
      </c>
      <c r="Q896" s="123">
        <v>-0.47978420638660113</v>
      </c>
      <c r="R896" s="123">
        <v>-1.0712606232100554</v>
      </c>
      <c r="S896" s="123">
        <v>-2.8841400796865106</v>
      </c>
      <c r="T896" s="123">
        <v>1.6467398982040782</v>
      </c>
      <c r="U896" s="120">
        <v>-1.4323273230777929</v>
      </c>
      <c r="V896" s="120">
        <v>-0.23099980429272932</v>
      </c>
      <c r="W896" s="94">
        <v>-0.3624840626411871</v>
      </c>
      <c r="X896" s="56"/>
      <c r="Y896" s="95">
        <v>895</v>
      </c>
      <c r="Z896" s="120">
        <f>(幕後結果!$AB$2+幕後結果!$AB$4*幕後結果_最佳化!$N1897)*12/3</f>
        <v>0.59214077150527844</v>
      </c>
      <c r="AA896" s="120">
        <f>(幕後結果!$AC$2+幕後結果!$AC$4*幕後結果_最佳化!$O1897)*12/3</f>
        <v>1.0709304630075001</v>
      </c>
      <c r="AB896" s="120">
        <f>(幕後結果!$AD$2+幕後結果!$AD$4*幕後結果_最佳化!$P1897)*12/3</f>
        <v>-1.0380811876431038</v>
      </c>
      <c r="AC896" s="120">
        <f>(幕後結果!$AE$2+幕後結果!$AE$4*幕後結果_最佳化!$Q1897)*12/3</f>
        <v>0.21936712765701394</v>
      </c>
      <c r="AD896" s="120">
        <f>(幕後結果!$AF$2+幕後結果!$AF$4*幕後結果_最佳化!$R1897)*12/3</f>
        <v>-1.255685383787053</v>
      </c>
      <c r="AE896" s="120">
        <f>(幕後結果!$AG$2+幕後結果!$AG$4*幕後結果_最佳化!$S1897)*12/3</f>
        <v>-3.9717354414361767</v>
      </c>
      <c r="AF896" s="120">
        <f>(幕後結果!$AH$2+幕後結果!$AH$4*幕後結果_最佳化!$T1897)*12/3</f>
        <v>0.97275770686380147</v>
      </c>
      <c r="AG896" s="120">
        <f>(幕後結果!$AI$2+幕後結果!$AI$4*幕後結果_最佳化!$U1897)*12/3</f>
        <v>-1.3078300430565388</v>
      </c>
      <c r="AH896" s="120">
        <f>(幕後結果!$AJ$2+幕後結果!$AJ$4*幕後結果_最佳化!$V1897)*12/3</f>
        <v>-3.0774848863886128</v>
      </c>
      <c r="AI896" s="96">
        <f>(幕後結果!$AK$2+幕後結果!$AK$4*幕後結果_最佳化!$W1897)*12/3</f>
        <v>-1.3097783304815813E-2</v>
      </c>
      <c r="AJ896" s="56"/>
      <c r="AK896" s="56"/>
      <c r="AL896" s="56"/>
      <c r="AM896" s="104">
        <v>895</v>
      </c>
      <c r="AN896" s="124">
        <f t="shared" si="170"/>
        <v>9.6141340694009703E-2</v>
      </c>
      <c r="AO896" s="124">
        <f t="shared" si="171"/>
        <v>3.0846846485909785E-2</v>
      </c>
      <c r="AP896" s="124">
        <f t="shared" si="172"/>
        <v>5.8314111020740932E-2</v>
      </c>
      <c r="AQ896" s="124">
        <f t="shared" si="173"/>
        <v>0.14105666281088491</v>
      </c>
      <c r="AR896" s="124">
        <f t="shared" si="174"/>
        <v>0.21814612894453006</v>
      </c>
      <c r="AS896" s="124">
        <f t="shared" si="175"/>
        <v>0.11811071771849296</v>
      </c>
      <c r="AT896" s="124">
        <f t="shared" si="176"/>
        <v>0.21960917914421713</v>
      </c>
      <c r="AU896" s="124">
        <f t="shared" si="177"/>
        <v>4.8986400111747368E-2</v>
      </c>
      <c r="AV896" s="124">
        <f t="shared" si="178"/>
        <v>3.5318112768793312E-2</v>
      </c>
      <c r="AW896" s="124">
        <f t="shared" si="179"/>
        <v>3.3470500300673778E-2</v>
      </c>
      <c r="AX896" s="124">
        <f t="shared" si="180"/>
        <v>1</v>
      </c>
      <c r="AY896" s="124">
        <f>SUMPRODUCT(AN896:AW896,幕後結果_最佳化!$Z$1005:$AI$1005)</f>
        <v>-0.12247338514434179</v>
      </c>
      <c r="AZ896" s="124">
        <f>(SUMPRODUCT(AN896:AW896,MMULT(AN896:AW896,幕後結果!$AB$9:$AK$18)))*252</f>
        <v>6.0723563943816269E-2</v>
      </c>
      <c r="BA896" s="124">
        <f t="shared" si="181"/>
        <v>0.24642151680365956</v>
      </c>
      <c r="BB896" s="119">
        <f t="shared" si="182"/>
        <v>-0.67109961536396923</v>
      </c>
      <c r="BC896" s="56"/>
      <c r="BD896" s="56"/>
    </row>
    <row r="897" spans="1:56">
      <c r="A897" s="91">
        <v>896</v>
      </c>
      <c r="B897" s="120">
        <v>0.53637319679722539</v>
      </c>
      <c r="C897" s="120">
        <v>0.38535001297211835</v>
      </c>
      <c r="D897" s="120">
        <v>0.67125169749165869</v>
      </c>
      <c r="E897" s="120">
        <v>0.70794622748657687</v>
      </c>
      <c r="F897" s="120">
        <v>0.69270595046095917</v>
      </c>
      <c r="G897" s="120">
        <v>0.59761917680162013</v>
      </c>
      <c r="H897" s="120">
        <v>0.90070927216298569</v>
      </c>
      <c r="I897" s="120">
        <v>0.46247606673412367</v>
      </c>
      <c r="J897" s="120">
        <v>0.16303986872192167</v>
      </c>
      <c r="K897" s="100">
        <v>0.62227624847945573</v>
      </c>
      <c r="L897" s="101"/>
      <c r="M897" s="102">
        <v>896</v>
      </c>
      <c r="N897" s="123">
        <v>9.130076970883394E-2</v>
      </c>
      <c r="O897" s="123">
        <v>-0.29145935390959848</v>
      </c>
      <c r="P897" s="123">
        <v>0.44337211080661698</v>
      </c>
      <c r="Q897" s="123">
        <v>0.54739477375170531</v>
      </c>
      <c r="R897" s="123">
        <v>0.5035351140149984</v>
      </c>
      <c r="S897" s="123">
        <v>0.24718940257125421</v>
      </c>
      <c r="T897" s="123">
        <v>1.2856035542908839</v>
      </c>
      <c r="U897" s="120">
        <v>-9.419767270446977E-2</v>
      </c>
      <c r="V897" s="120">
        <v>-0.98204082231155199</v>
      </c>
      <c r="W897" s="94">
        <v>0.31146453089667464</v>
      </c>
      <c r="X897" s="56"/>
      <c r="Y897" s="95">
        <v>896</v>
      </c>
      <c r="Z897" s="120">
        <f>(幕後結果!$AB$2+幕後結果!$AB$4*幕後結果_最佳化!$N1898)*12/3</f>
        <v>6.5064181930989645E-2</v>
      </c>
      <c r="AA897" s="120">
        <f>(幕後結果!$AC$2+幕後結果!$AC$4*幕後結果_最佳化!$O1898)*12/3</f>
        <v>1.1805295696684786</v>
      </c>
      <c r="AB897" s="120">
        <f>(幕後結果!$AD$2+幕後結果!$AD$4*幕後結果_最佳化!$P1898)*12/3</f>
        <v>-0.36040903430381493</v>
      </c>
      <c r="AC897" s="120">
        <f>(幕後結果!$AE$2+幕後結果!$AE$4*幕後結果_最佳化!$Q1898)*12/3</f>
        <v>0.95552529515611972</v>
      </c>
      <c r="AD897" s="120">
        <f>(幕後結果!$AF$2+幕後結果!$AF$4*幕後結果_最佳化!$R1898)*12/3</f>
        <v>-0.10121660650829578</v>
      </c>
      <c r="AE897" s="120">
        <f>(幕後結果!$AG$2+幕後結果!$AG$4*幕後結果_最佳化!$S1898)*12/3</f>
        <v>-0.4493919022181197</v>
      </c>
      <c r="AF897" s="120">
        <f>(幕後結果!$AH$2+幕後結果!$AH$4*幕後結果_最佳化!$T1898)*12/3</f>
        <v>1.8037565506279558</v>
      </c>
      <c r="AG897" s="120">
        <f>(幕後結果!$AI$2+幕後結果!$AI$4*幕後結果_最佳化!$U1898)*12/3</f>
        <v>-0.26321488668178494</v>
      </c>
      <c r="AH897" s="120">
        <f>(幕後結果!$AJ$2+幕後結果!$AJ$4*幕後結果_最佳化!$V1898)*12/3</f>
        <v>-2.3867484309285345</v>
      </c>
      <c r="AI897" s="96">
        <f>(幕後結果!$AK$2+幕後結果!$AK$4*幕後結果_最佳化!$W1898)*12/3</f>
        <v>1.017190144068824</v>
      </c>
      <c r="AJ897" s="56"/>
      <c r="AK897" s="56"/>
      <c r="AL897" s="56"/>
      <c r="AM897" s="104">
        <v>896</v>
      </c>
      <c r="AN897" s="124">
        <f t="shared" si="170"/>
        <v>0.10874696893644704</v>
      </c>
      <c r="AO897" s="124">
        <f t="shared" si="171"/>
        <v>0.1389305286640099</v>
      </c>
      <c r="AP897" s="124">
        <f t="shared" si="172"/>
        <v>0.1405906161546811</v>
      </c>
      <c r="AQ897" s="124">
        <f t="shared" si="173"/>
        <v>4.4615792417179438E-2</v>
      </c>
      <c r="AR897" s="124">
        <f t="shared" si="174"/>
        <v>0.12509371111300602</v>
      </c>
      <c r="AS897" s="124">
        <f t="shared" si="175"/>
        <v>4.7843563044427821E-2</v>
      </c>
      <c r="AT897" s="124">
        <f t="shared" si="176"/>
        <v>0.13970944591219583</v>
      </c>
      <c r="AU897" s="124">
        <f t="shared" si="177"/>
        <v>9.9910737319924725E-2</v>
      </c>
      <c r="AV897" s="124">
        <f t="shared" si="178"/>
        <v>9.0936059696362526E-3</v>
      </c>
      <c r="AW897" s="124">
        <f t="shared" si="179"/>
        <v>0.14546503046849185</v>
      </c>
      <c r="AX897" s="124">
        <f t="shared" si="180"/>
        <v>1</v>
      </c>
      <c r="AY897" s="124">
        <f>SUMPRODUCT(AN897:AW897,幕後結果_最佳化!$Z$1005:$AI$1005)</f>
        <v>8.8823928721641743E-2</v>
      </c>
      <c r="AZ897" s="124">
        <f>(SUMPRODUCT(AN897:AW897,MMULT(AN897:AW897,幕後結果!$AB$9:$AK$18)))*252</f>
        <v>6.9319008266434792E-2</v>
      </c>
      <c r="BA897" s="124">
        <f t="shared" si="181"/>
        <v>0.26328503236309275</v>
      </c>
      <c r="BB897" s="119">
        <f t="shared" si="182"/>
        <v>0.1744266596146973</v>
      </c>
      <c r="BC897" s="56"/>
      <c r="BD897" s="56"/>
    </row>
    <row r="898" spans="1:56">
      <c r="A898" s="91">
        <v>897</v>
      </c>
      <c r="B898" s="120">
        <v>9.1194915943096699E-2</v>
      </c>
      <c r="C898" s="120">
        <v>0.97356103930776472</v>
      </c>
      <c r="D898" s="120">
        <v>0.24624082517258739</v>
      </c>
      <c r="E898" s="120">
        <v>0.63625545102639069</v>
      </c>
      <c r="F898" s="120">
        <v>0.23326219119738489</v>
      </c>
      <c r="G898" s="120">
        <v>0.34585426028651289</v>
      </c>
      <c r="H898" s="120">
        <v>0.19504459059065704</v>
      </c>
      <c r="I898" s="120">
        <v>0.99115102442011582</v>
      </c>
      <c r="J898" s="120">
        <v>0.85371100350728035</v>
      </c>
      <c r="K898" s="100">
        <v>0.62912128386075117</v>
      </c>
      <c r="L898" s="101"/>
      <c r="M898" s="102">
        <v>897</v>
      </c>
      <c r="N898" s="123">
        <v>-1.3334327471248426</v>
      </c>
      <c r="O898" s="123">
        <v>1.9359165584878317</v>
      </c>
      <c r="P898" s="123">
        <v>-0.68636709254139272</v>
      </c>
      <c r="Q898" s="123">
        <v>0.34846752585651791</v>
      </c>
      <c r="R898" s="123">
        <v>-0.72814573080773604</v>
      </c>
      <c r="S898" s="123">
        <v>-0.39653753891891125</v>
      </c>
      <c r="T898" s="123">
        <v>-0.85945564481521175</v>
      </c>
      <c r="U898" s="120">
        <v>2.3718776282220548</v>
      </c>
      <c r="V898" s="120">
        <v>1.0524830285419331</v>
      </c>
      <c r="W898" s="94">
        <v>0.32952694331433863</v>
      </c>
      <c r="X898" s="56"/>
      <c r="Y898" s="95">
        <v>897</v>
      </c>
      <c r="Z898" s="120">
        <f>(幕後結果!$AB$2+幕後結果!$AB$4*幕後結果_最佳化!$N1899)*12/3</f>
        <v>-1.7038142813516199</v>
      </c>
      <c r="AA898" s="120">
        <f>(幕後結果!$AC$2+幕後結果!$AC$4*幕後結果_最佳化!$O1899)*12/3</f>
        <v>2.5419096707218234</v>
      </c>
      <c r="AB898" s="120">
        <f>(幕後結果!$AD$2+幕後結果!$AD$4*幕後結果_最佳化!$P1899)*12/3</f>
        <v>-2.1664699808589467</v>
      </c>
      <c r="AC898" s="120">
        <f>(幕後結果!$AE$2+幕後結果!$AE$4*幕後結果_最佳化!$Q1899)*12/3</f>
        <v>0.37136674806837577</v>
      </c>
      <c r="AD898" s="120">
        <f>(幕後結果!$AF$2+幕後結果!$AF$4*幕後結果_最佳化!$R1899)*12/3</f>
        <v>-0.77090708383299267</v>
      </c>
      <c r="AE898" s="120">
        <f>(幕後結果!$AG$2+幕後結果!$AG$4*幕後結果_最佳化!$S1899)*12/3</f>
        <v>-1.7879790886615741</v>
      </c>
      <c r="AF898" s="120">
        <f>(幕後結果!$AH$2+幕後結果!$AH$4*幕後結果_最佳化!$T1899)*12/3</f>
        <v>-0.40073533854663607</v>
      </c>
      <c r="AG898" s="120">
        <f>(幕後結果!$AI$2+幕後結果!$AI$4*幕後結果_最佳化!$U1899)*12/3</f>
        <v>0.66602958502638399</v>
      </c>
      <c r="AH898" s="120">
        <f>(幕後結果!$AJ$2+幕後結果!$AJ$4*幕後結果_最佳化!$V1899)*12/3</f>
        <v>-1.4577748934501955</v>
      </c>
      <c r="AI898" s="96">
        <f>(幕後結果!$AK$2+幕後結果!$AK$4*幕後結果_最佳化!$W1899)*12/3</f>
        <v>1.3424477873790295</v>
      </c>
      <c r="AJ898" s="56"/>
      <c r="AK898" s="56"/>
      <c r="AL898" s="56"/>
      <c r="AM898" s="104">
        <v>897</v>
      </c>
      <c r="AN898" s="124">
        <f t="shared" si="170"/>
        <v>0.12370308243224866</v>
      </c>
      <c r="AO898" s="124">
        <f t="shared" si="171"/>
        <v>0.12341305546075956</v>
      </c>
      <c r="AP898" s="124">
        <f t="shared" si="172"/>
        <v>0.11869623844949849</v>
      </c>
      <c r="AQ898" s="124">
        <f t="shared" si="173"/>
        <v>0.14789416173922976</v>
      </c>
      <c r="AR898" s="124">
        <f t="shared" si="174"/>
        <v>7.7577668761585547E-2</v>
      </c>
      <c r="AS898" s="124">
        <f t="shared" si="175"/>
        <v>3.2854536293707333E-2</v>
      </c>
      <c r="AT898" s="124">
        <f t="shared" si="176"/>
        <v>9.9491310915413245E-2</v>
      </c>
      <c r="AU898" s="124">
        <f t="shared" si="177"/>
        <v>9.8520938991901244E-2</v>
      </c>
      <c r="AV898" s="124">
        <f t="shared" si="178"/>
        <v>7.7158258514085629E-2</v>
      </c>
      <c r="AW898" s="124">
        <f t="shared" si="179"/>
        <v>0.10069074844157058</v>
      </c>
      <c r="AX898" s="124">
        <f t="shared" si="180"/>
        <v>1.0000000000000002</v>
      </c>
      <c r="AY898" s="124">
        <f>SUMPRODUCT(AN898:AW898,幕後結果_最佳化!$Z$1005:$AI$1005)</f>
        <v>6.2688415855818996E-3</v>
      </c>
      <c r="AZ898" s="124">
        <f>(SUMPRODUCT(AN898:AW898,MMULT(AN898:AW898,幕後結果!$AB$9:$AK$18)))*252</f>
        <v>6.9450726163970411E-2</v>
      </c>
      <c r="BA898" s="124">
        <f t="shared" si="181"/>
        <v>0.26353505680263944</v>
      </c>
      <c r="BB898" s="119">
        <f t="shared" si="182"/>
        <v>-0.13899918613807444</v>
      </c>
      <c r="BC898" s="56"/>
      <c r="BD898" s="56"/>
    </row>
    <row r="899" spans="1:56">
      <c r="A899" s="91">
        <v>898</v>
      </c>
      <c r="B899" s="120">
        <v>0.27708780980568148</v>
      </c>
      <c r="C899" s="120">
        <v>0.67148306253530676</v>
      </c>
      <c r="D899" s="120">
        <v>0.84979922001610286</v>
      </c>
      <c r="E899" s="120">
        <v>0.85064454502024378</v>
      </c>
      <c r="F899" s="120">
        <v>0.31287928612433791</v>
      </c>
      <c r="G899" s="120">
        <v>0.38962185085417023</v>
      </c>
      <c r="H899" s="120">
        <v>4.2754575983557475E-2</v>
      </c>
      <c r="I899" s="120">
        <v>7.0660250753314502E-2</v>
      </c>
      <c r="J899" s="120">
        <v>0.49889521161448291</v>
      </c>
      <c r="K899" s="100">
        <v>0.34400085820797099</v>
      </c>
      <c r="L899" s="101"/>
      <c r="M899" s="102">
        <v>898</v>
      </c>
      <c r="N899" s="123">
        <v>-0.59151468364072901</v>
      </c>
      <c r="O899" s="123">
        <v>0.44401204581117509</v>
      </c>
      <c r="P899" s="123">
        <v>1.0355726435781094</v>
      </c>
      <c r="Q899" s="123">
        <v>1.0392017646563319</v>
      </c>
      <c r="R899" s="123">
        <v>-0.48770533513524045</v>
      </c>
      <c r="S899" s="123">
        <v>-0.28030475667897026</v>
      </c>
      <c r="T899" s="123">
        <v>-1.7195781433124455</v>
      </c>
      <c r="U899" s="120">
        <v>-1.4708913530279353</v>
      </c>
      <c r="V899" s="120">
        <v>-2.7692973442441371E-3</v>
      </c>
      <c r="W899" s="94">
        <v>-0.40156836378757671</v>
      </c>
      <c r="X899" s="56"/>
      <c r="Y899" s="95">
        <v>898</v>
      </c>
      <c r="Z899" s="120">
        <f>(幕後結果!$AB$2+幕後結果!$AB$4*幕後結果_最佳化!$N1900)*12/3</f>
        <v>-0.78268561517551982</v>
      </c>
      <c r="AA899" s="120">
        <f>(幕後結果!$AC$2+幕後結果!$AC$4*幕後結果_最佳化!$O1900)*12/3</f>
        <v>1.4900947357888921</v>
      </c>
      <c r="AB899" s="120">
        <f>(幕後結果!$AD$2+幕後結果!$AD$4*幕後結果_最佳化!$P1900)*12/3</f>
        <v>-0.17749046138380065</v>
      </c>
      <c r="AC899" s="120">
        <f>(幕後結果!$AE$2+幕後結果!$AE$4*幕後結果_最佳化!$Q1900)*12/3</f>
        <v>1.1553255957213988</v>
      </c>
      <c r="AD899" s="120">
        <f>(幕後結果!$AF$2+幕後結果!$AF$4*幕後結果_最佳化!$R1900)*12/3</f>
        <v>-0.59407208047324844</v>
      </c>
      <c r="AE899" s="120">
        <f>(幕後結果!$AG$2+幕後結果!$AG$4*幕後結果_最佳化!$S1900)*12/3</f>
        <v>-1.3057907361850567</v>
      </c>
      <c r="AF899" s="120">
        <f>(幕後結果!$AH$2+幕後結果!$AH$4*幕後結果_最佳化!$T1900)*12/3</f>
        <v>-0.8272468867895707</v>
      </c>
      <c r="AG899" s="120">
        <f>(幕後結果!$AI$2+幕後結果!$AI$4*幕後結果_最佳化!$U1900)*12/3</f>
        <v>-0.74816298583205654</v>
      </c>
      <c r="AH899" s="120">
        <f>(幕後結果!$AJ$2+幕後結果!$AJ$4*幕後結果_最佳化!$V1900)*12/3</f>
        <v>-2.1015586672995963</v>
      </c>
      <c r="AI899" s="96">
        <f>(幕後結果!$AK$2+幕後結果!$AK$4*幕後結果_最佳化!$W1900)*12/3</f>
        <v>1.5897080669565078E-2</v>
      </c>
      <c r="AJ899" s="56"/>
      <c r="AK899" s="56"/>
      <c r="AL899" s="56"/>
      <c r="AM899" s="104">
        <v>898</v>
      </c>
      <c r="AN899" s="124">
        <f t="shared" si="170"/>
        <v>7.778898151179138E-2</v>
      </c>
      <c r="AO899" s="124">
        <f t="shared" si="171"/>
        <v>9.2172223524715921E-2</v>
      </c>
      <c r="AP899" s="124">
        <f t="shared" si="172"/>
        <v>0.16881451231347655</v>
      </c>
      <c r="AQ899" s="124">
        <f t="shared" si="173"/>
        <v>0.15046309899193561</v>
      </c>
      <c r="AR899" s="124">
        <f t="shared" si="174"/>
        <v>9.9407458733698675E-2</v>
      </c>
      <c r="AS899" s="124">
        <f t="shared" si="175"/>
        <v>0.16784120458269899</v>
      </c>
      <c r="AT899" s="124">
        <f t="shared" si="176"/>
        <v>1.7335099812334572E-3</v>
      </c>
      <c r="AU899" s="124">
        <f t="shared" si="177"/>
        <v>9.4736431337889351E-2</v>
      </c>
      <c r="AV899" s="124">
        <f t="shared" si="178"/>
        <v>0.1029996788216732</v>
      </c>
      <c r="AW899" s="124">
        <f t="shared" si="179"/>
        <v>4.4042900200886692E-2</v>
      </c>
      <c r="AX899" s="124">
        <f t="shared" si="180"/>
        <v>0.99999999999999978</v>
      </c>
      <c r="AY899" s="124">
        <f>SUMPRODUCT(AN899:AW899,幕後結果_最佳化!$Z$1005:$AI$1005)</f>
        <v>-0.32352028534426935</v>
      </c>
      <c r="AZ899" s="124">
        <f>(SUMPRODUCT(AN899:AW899,MMULT(AN899:AW899,幕後結果!$AB$9:$AK$18)))*252</f>
        <v>7.9863846401167879E-2</v>
      </c>
      <c r="BA899" s="124">
        <f t="shared" si="181"/>
        <v>0.28260192214698021</v>
      </c>
      <c r="BB899" s="119">
        <f t="shared" si="182"/>
        <v>-1.296595163120283</v>
      </c>
      <c r="BC899" s="56"/>
      <c r="BD899" s="56"/>
    </row>
    <row r="900" spans="1:56">
      <c r="A900" s="91">
        <v>899</v>
      </c>
      <c r="B900" s="120">
        <v>0.42671256114679168</v>
      </c>
      <c r="C900" s="120">
        <v>0.25798491050764527</v>
      </c>
      <c r="D900" s="120">
        <v>0.15705289113978416</v>
      </c>
      <c r="E900" s="120">
        <v>0.20278541313981724</v>
      </c>
      <c r="F900" s="120">
        <v>0.98563355766978544</v>
      </c>
      <c r="G900" s="120">
        <v>0.74046115815414315</v>
      </c>
      <c r="H900" s="120">
        <v>0.14120008427311159</v>
      </c>
      <c r="I900" s="120">
        <v>0.40707510200209374</v>
      </c>
      <c r="J900" s="120">
        <v>0.46014239851821603</v>
      </c>
      <c r="K900" s="100">
        <v>0.68970736231757024</v>
      </c>
      <c r="L900" s="101"/>
      <c r="M900" s="102">
        <v>899</v>
      </c>
      <c r="N900" s="123">
        <v>-0.18475000579175849</v>
      </c>
      <c r="O900" s="123">
        <v>-0.64957030278536232</v>
      </c>
      <c r="P900" s="123">
        <v>-1.006644207534523</v>
      </c>
      <c r="Q900" s="123">
        <v>-0.83171323864934243</v>
      </c>
      <c r="R900" s="123">
        <v>2.1871320621241188</v>
      </c>
      <c r="S900" s="123">
        <v>0.64476778152137837</v>
      </c>
      <c r="T900" s="123">
        <v>-1.0749431790816115</v>
      </c>
      <c r="U900" s="120">
        <v>-0.23507540991552123</v>
      </c>
      <c r="V900" s="120">
        <v>-0.1000749820515355</v>
      </c>
      <c r="W900" s="94">
        <v>0.49502103067053782</v>
      </c>
      <c r="X900" s="56"/>
      <c r="Y900" s="95">
        <v>899</v>
      </c>
      <c r="Z900" s="120">
        <f>(幕後結果!$AB$2+幕後結果!$AB$4*幕後結果_最佳化!$N1901)*12/3</f>
        <v>-0.27766676795264728</v>
      </c>
      <c r="AA900" s="120">
        <f>(幕後結果!$AC$2+幕後結果!$AC$4*幕後結果_最佳化!$O1901)*12/3</f>
        <v>0.62877198194186146</v>
      </c>
      <c r="AB900" s="120">
        <f>(幕後結果!$AD$2+幕後結果!$AD$4*幕後結果_最佳化!$P1901)*12/3</f>
        <v>-2.3247474031127795</v>
      </c>
      <c r="AC900" s="120">
        <f>(幕後結果!$AE$2+幕後結果!$AE$4*幕後結果_最佳化!$Q1901)*12/3</f>
        <v>-0.28300578497113005</v>
      </c>
      <c r="AD900" s="120">
        <f>(幕後結果!$AF$2+幕後結果!$AF$4*幕後結果_最佳化!$R1901)*12/3</f>
        <v>0.59052655593158665</v>
      </c>
      <c r="AE900" s="120">
        <f>(幕後結果!$AG$2+幕後結果!$AG$4*幕後結果_最佳化!$S1901)*12/3</f>
        <v>1.6656251410940293E-2</v>
      </c>
      <c r="AF900" s="120">
        <f>(幕後結果!$AH$2+幕後結果!$AH$4*幕後結果_最佳化!$T1901)*12/3</f>
        <v>-0.62944926791870981</v>
      </c>
      <c r="AG900" s="120">
        <f>(幕後結果!$AI$2+幕後結果!$AI$4*幕後結果_最佳化!$U1901)*12/3</f>
        <v>-0.20034649293363238</v>
      </c>
      <c r="AH900" s="120">
        <f>(幕後結果!$AJ$2+幕後結果!$AJ$4*幕後結果_最佳化!$V1901)*12/3</f>
        <v>-1.3447918573308213</v>
      </c>
      <c r="AI900" s="96">
        <f>(幕後結果!$AK$2+幕後結果!$AK$4*幕後結果_最佳化!$W1901)*12/3</f>
        <v>0.86298935243977948</v>
      </c>
      <c r="AJ900" s="56"/>
      <c r="AK900" s="56"/>
      <c r="AL900" s="56"/>
      <c r="AM900" s="104">
        <v>899</v>
      </c>
      <c r="AN900" s="124">
        <f t="shared" ref="AN900:AN963" si="183">B1901/SUM($B1901:$K1901)</f>
        <v>3.445606107051101E-2</v>
      </c>
      <c r="AO900" s="124">
        <f t="shared" ref="AO900:AO963" si="184">C1901/SUM($B1901:$K1901)</f>
        <v>0.1571094950687727</v>
      </c>
      <c r="AP900" s="124">
        <f t="shared" ref="AP900:AP963" si="185">D1901/SUM($B1901:$K1901)</f>
        <v>4.0627091649254367E-4</v>
      </c>
      <c r="AQ900" s="124">
        <f t="shared" ref="AQ900:AQ963" si="186">E1901/SUM($B1901:$K1901)</f>
        <v>0.15816759006782274</v>
      </c>
      <c r="AR900" s="124">
        <f t="shared" ref="AR900:AR963" si="187">F1901/SUM($B1901:$K1901)</f>
        <v>0.11869697458715091</v>
      </c>
      <c r="AS900" s="124">
        <f t="shared" ref="AS900:AS963" si="188">G1901/SUM($B1901:$K1901)</f>
        <v>3.4218383563938776E-2</v>
      </c>
      <c r="AT900" s="124">
        <f t="shared" ref="AT900:AT963" si="189">H1901/SUM($B1901:$K1901)</f>
        <v>0.1956418873968149</v>
      </c>
      <c r="AU900" s="124">
        <f t="shared" ref="AU900:AU963" si="190">I1901/SUM($B1901:$K1901)</f>
        <v>0.12117183223684519</v>
      </c>
      <c r="AV900" s="124">
        <f t="shared" ref="AV900:AV963" si="191">J1901/SUM($B1901:$K1901)</f>
        <v>0.13614069323723382</v>
      </c>
      <c r="AW900" s="124">
        <f t="shared" ref="AW900:AW963" si="192">K1901/SUM($B1901:$K1901)</f>
        <v>4.399081185441743E-2</v>
      </c>
      <c r="AX900" s="124">
        <f t="shared" ref="AX900:AX963" si="193">SUM(AN900:AW900)</f>
        <v>1</v>
      </c>
      <c r="AY900" s="124">
        <f>SUMPRODUCT(AN900:AW900,幕後結果_最佳化!$Z$1005:$AI$1005)</f>
        <v>4.3423825207994468E-2</v>
      </c>
      <c r="AZ900" s="124">
        <f>(SUMPRODUCT(AN900:AW900,MMULT(AN900:AW900,幕後結果!$AB$9:$AK$18)))*252</f>
        <v>5.6459193121143815E-2</v>
      </c>
      <c r="BA900" s="124">
        <f t="shared" ref="BA900:BA963" si="194">AZ900^0.5</f>
        <v>0.23761143306066695</v>
      </c>
      <c r="BB900" s="119">
        <f t="shared" ref="BB900:BB963" si="195">(AY900-$BC$2)/$BA900</f>
        <v>2.2045454684022901E-3</v>
      </c>
      <c r="BC900" s="56"/>
      <c r="BD900" s="56"/>
    </row>
    <row r="901" spans="1:56">
      <c r="A901" s="91">
        <v>900</v>
      </c>
      <c r="B901" s="120">
        <v>0.85133060668907867</v>
      </c>
      <c r="C901" s="120">
        <v>0.93053044504779647</v>
      </c>
      <c r="D901" s="120">
        <v>0.33525733789877066</v>
      </c>
      <c r="E901" s="120">
        <v>0.15550121995588229</v>
      </c>
      <c r="F901" s="120">
        <v>0.13754289734241265</v>
      </c>
      <c r="G901" s="120">
        <v>0.91691149782029169</v>
      </c>
      <c r="H901" s="120">
        <v>0.54579483924505756</v>
      </c>
      <c r="I901" s="120">
        <v>0.85329922527615754</v>
      </c>
      <c r="J901" s="120">
        <v>0.81336235558435677</v>
      </c>
      <c r="K901" s="100">
        <v>0.4502715958258483</v>
      </c>
      <c r="L901" s="101"/>
      <c r="M901" s="102">
        <v>900</v>
      </c>
      <c r="N901" s="123">
        <v>1.042157234549163</v>
      </c>
      <c r="O901" s="123">
        <v>1.4797532466643626</v>
      </c>
      <c r="P901" s="123">
        <v>-0.42544175084235397</v>
      </c>
      <c r="Q901" s="123">
        <v>-1.0131208510050689</v>
      </c>
      <c r="R901" s="123">
        <v>-1.0914252777357665</v>
      </c>
      <c r="S901" s="123">
        <v>1.3845928324710552</v>
      </c>
      <c r="T901" s="123">
        <v>0.11504390547920029</v>
      </c>
      <c r="U901" s="120">
        <v>1.0506887829885201</v>
      </c>
      <c r="V901" s="120">
        <v>0.89035501565178166</v>
      </c>
      <c r="W901" s="94">
        <v>-0.12497519023312309</v>
      </c>
      <c r="X901" s="56"/>
      <c r="Y901" s="95">
        <v>900</v>
      </c>
      <c r="Z901" s="120">
        <f>(幕後結果!$AB$2+幕後結果!$AB$4*幕後結果_最佳化!$N1902)*12/3</f>
        <v>1.2456004032357677</v>
      </c>
      <c r="AA901" s="120">
        <f>(幕後結果!$AC$2+幕後結果!$AC$4*幕後結果_最佳化!$O1902)*12/3</f>
        <v>3.636362430061725</v>
      </c>
      <c r="AB901" s="120">
        <f>(幕後結果!$AD$2+幕後結果!$AD$4*幕後結果_最佳化!$P1902)*12/3</f>
        <v>0.49489144345362424</v>
      </c>
      <c r="AC901" s="120">
        <f>(幕後結果!$AE$2+幕後結果!$AE$4*幕後結果_最佳化!$Q1902)*12/3</f>
        <v>-0.10417839053338041</v>
      </c>
      <c r="AD901" s="120">
        <f>(幕後結果!$AF$2+幕後結果!$AF$4*幕後結果_最佳化!$R1902)*12/3</f>
        <v>-1.0717414882683418</v>
      </c>
      <c r="AE901" s="120">
        <f>(幕後結果!$AG$2+幕後結果!$AG$4*幕後結果_最佳化!$S1902)*12/3</f>
        <v>0.97761033590518254</v>
      </c>
      <c r="AF901" s="120">
        <f>(幕後結果!$AH$2+幕後結果!$AH$4*幕後結果_最佳化!$T1902)*12/3</f>
        <v>1.0009231516230237</v>
      </c>
      <c r="AG901" s="120">
        <f>(幕後結果!$AI$2+幕後結果!$AI$4*幕後結果_最佳化!$U1902)*12/3</f>
        <v>1.2040921715617714E-2</v>
      </c>
      <c r="AH901" s="120">
        <f>(幕後結果!$AJ$2+幕後結果!$AJ$4*幕後結果_最佳化!$V1902)*12/3</f>
        <v>-0.33944085853742734</v>
      </c>
      <c r="AI901" s="96">
        <f>(幕後結果!$AK$2+幕後結果!$AK$4*幕後結果_最佳化!$W1902)*12/3</f>
        <v>0.80653913627550111</v>
      </c>
      <c r="AJ901" s="56"/>
      <c r="AK901" s="56"/>
      <c r="AL901" s="56"/>
      <c r="AM901" s="104">
        <v>900</v>
      </c>
      <c r="AN901" s="124">
        <f t="shared" si="183"/>
        <v>4.1974564948342279E-3</v>
      </c>
      <c r="AO901" s="124">
        <f t="shared" si="184"/>
        <v>8.9219680347067357E-2</v>
      </c>
      <c r="AP901" s="124">
        <f t="shared" si="185"/>
        <v>0.16880032679450296</v>
      </c>
      <c r="AQ901" s="124">
        <f t="shared" si="186"/>
        <v>7.0100670942418425E-2</v>
      </c>
      <c r="AR901" s="124">
        <f t="shared" si="187"/>
        <v>1.8517106469581244E-2</v>
      </c>
      <c r="AS901" s="124">
        <f t="shared" si="188"/>
        <v>0.17043386967057969</v>
      </c>
      <c r="AT901" s="124">
        <f t="shared" si="189"/>
        <v>0.16275249157646501</v>
      </c>
      <c r="AU901" s="124">
        <f t="shared" si="190"/>
        <v>0.20439279212567768</v>
      </c>
      <c r="AV901" s="124">
        <f t="shared" si="191"/>
        <v>2.9654210711345646E-2</v>
      </c>
      <c r="AW901" s="124">
        <f t="shared" si="192"/>
        <v>8.193139486752761E-2</v>
      </c>
      <c r="AX901" s="124">
        <f t="shared" si="193"/>
        <v>1</v>
      </c>
      <c r="AY901" s="124">
        <f>SUMPRODUCT(AN901:AW901,幕後結果_最佳化!$Z$1005:$AI$1005)</f>
        <v>-0.1353544602122973</v>
      </c>
      <c r="AZ901" s="124">
        <f>(SUMPRODUCT(AN901:AW901,MMULT(AN901:AW901,幕後結果!$AB$9:$AK$18)))*252</f>
        <v>6.6449207292957529E-2</v>
      </c>
      <c r="BA901" s="124">
        <f t="shared" si="194"/>
        <v>0.25777743751724574</v>
      </c>
      <c r="BB901" s="119">
        <f t="shared" si="195"/>
        <v>-0.69150528428374103</v>
      </c>
      <c r="BC901" s="56"/>
      <c r="BD901" s="56"/>
    </row>
    <row r="902" spans="1:56">
      <c r="A902" s="91">
        <v>901</v>
      </c>
      <c r="B902" s="120">
        <v>0.20484899073971663</v>
      </c>
      <c r="C902" s="120">
        <v>0.7324979682176993</v>
      </c>
      <c r="D902" s="120">
        <v>0.79229697357960194</v>
      </c>
      <c r="E902" s="120">
        <v>0.88157591365928933</v>
      </c>
      <c r="F902" s="120">
        <v>0.81050735802734297</v>
      </c>
      <c r="G902" s="120">
        <v>0.77895197439663288</v>
      </c>
      <c r="H902" s="120">
        <v>0.7994138420481669</v>
      </c>
      <c r="I902" s="120">
        <v>0.49756788291763199</v>
      </c>
      <c r="J902" s="120">
        <v>0.4830843757984209</v>
      </c>
      <c r="K902" s="100">
        <v>2.2059615385396913E-2</v>
      </c>
      <c r="L902" s="101"/>
      <c r="M902" s="102">
        <v>901</v>
      </c>
      <c r="N902" s="123">
        <v>-0.82442523446190907</v>
      </c>
      <c r="O902" s="123">
        <v>0.62038542840276989</v>
      </c>
      <c r="P902" s="123">
        <v>0.81441708762565967</v>
      </c>
      <c r="Q902" s="123">
        <v>1.1829015364044515</v>
      </c>
      <c r="R902" s="123">
        <v>0.87976748198653154</v>
      </c>
      <c r="S902" s="123">
        <v>0.76865852711839799</v>
      </c>
      <c r="T902" s="123">
        <v>0.83952936855374161</v>
      </c>
      <c r="U902" s="120">
        <v>-6.0964512098460105E-3</v>
      </c>
      <c r="V902" s="120">
        <v>-4.2413895140795146E-2</v>
      </c>
      <c r="W902" s="94">
        <v>-2.0129562629293551</v>
      </c>
      <c r="X902" s="56"/>
      <c r="Y902" s="95">
        <v>901</v>
      </c>
      <c r="Z902" s="120">
        <f>(幕後結果!$AB$2+幕後結果!$AB$4*幕後結果_最佳化!$N1903)*12/3</f>
        <v>-1.071855801986652</v>
      </c>
      <c r="AA902" s="120">
        <f>(幕後結果!$AC$2+幕後結果!$AC$4*幕後結果_最佳化!$O1903)*12/3</f>
        <v>1.5187509985449266</v>
      </c>
      <c r="AB902" s="120">
        <f>(幕後結果!$AD$2+幕後結果!$AD$4*幕後結果_最佳化!$P1903)*12/3</f>
        <v>-0.58854247409075999</v>
      </c>
      <c r="AC902" s="120">
        <f>(幕後結果!$AE$2+幕後結果!$AE$4*幕後結果_最佳化!$Q1903)*12/3</f>
        <v>1.2158062483021737</v>
      </c>
      <c r="AD902" s="120">
        <f>(幕後結果!$AF$2+幕後結果!$AF$4*幕後結果_最佳化!$R1903)*12/3</f>
        <v>0.26290470015648421</v>
      </c>
      <c r="AE902" s="120">
        <f>(幕後結果!$AG$2+幕後結果!$AG$4*幕後結果_最佳化!$S1903)*12/3</f>
        <v>-4.9559770354845489E-2</v>
      </c>
      <c r="AF902" s="120">
        <f>(幕後結果!$AH$2+幕後結果!$AH$4*幕後結果_最佳化!$T1903)*12/3</f>
        <v>1.6982210929151718</v>
      </c>
      <c r="AG902" s="120">
        <f>(幕後結果!$AI$2+幕後結果!$AI$4*幕後結果_最佳化!$U1903)*12/3</f>
        <v>-1.3210231922270999E-2</v>
      </c>
      <c r="AH902" s="120">
        <f>(幕後結果!$AJ$2+幕後結果!$AJ$4*幕後結果_最佳化!$V1903)*12/3</f>
        <v>-1.2508241074867301</v>
      </c>
      <c r="AI902" s="96">
        <f>(幕後結果!$AK$2+幕後結果!$AK$4*幕後結果_最佳化!$W1903)*12/3</f>
        <v>0.16646986525702789</v>
      </c>
      <c r="AJ902" s="56"/>
      <c r="AK902" s="56"/>
      <c r="AL902" s="56"/>
      <c r="AM902" s="104">
        <v>901</v>
      </c>
      <c r="AN902" s="124">
        <f t="shared" si="183"/>
        <v>2.24054281463038E-2</v>
      </c>
      <c r="AO902" s="124">
        <f t="shared" si="184"/>
        <v>0.14999572856361318</v>
      </c>
      <c r="AP902" s="124">
        <f t="shared" si="185"/>
        <v>0.16594177017237116</v>
      </c>
      <c r="AQ902" s="124">
        <f t="shared" si="186"/>
        <v>3.5314163000603971E-2</v>
      </c>
      <c r="AR902" s="124">
        <f t="shared" si="187"/>
        <v>6.4189193420446169E-2</v>
      </c>
      <c r="AS902" s="124">
        <f t="shared" si="188"/>
        <v>0.14140756929582637</v>
      </c>
      <c r="AT902" s="124">
        <f t="shared" si="189"/>
        <v>2.437472056398832E-2</v>
      </c>
      <c r="AU902" s="124">
        <f t="shared" si="190"/>
        <v>0.12599037479847933</v>
      </c>
      <c r="AV902" s="124">
        <f t="shared" si="191"/>
        <v>0.10114380635732217</v>
      </c>
      <c r="AW902" s="124">
        <f t="shared" si="192"/>
        <v>0.16923724568104545</v>
      </c>
      <c r="AX902" s="124">
        <f t="shared" si="193"/>
        <v>0.99999999999999989</v>
      </c>
      <c r="AY902" s="124">
        <f>SUMPRODUCT(AN902:AW902,幕後結果_最佳化!$Z$1005:$AI$1005)</f>
        <v>-0.16010714405375456</v>
      </c>
      <c r="AZ902" s="124">
        <f>(SUMPRODUCT(AN902:AW902,MMULT(AN902:AW902,幕後結果!$AB$9:$AK$18)))*252</f>
        <v>7.2607156801658981E-2</v>
      </c>
      <c r="BA902" s="124">
        <f t="shared" si="194"/>
        <v>0.26945715206997006</v>
      </c>
      <c r="BB902" s="119">
        <f t="shared" si="195"/>
        <v>-0.75339304410461372</v>
      </c>
      <c r="BC902" s="56"/>
      <c r="BD902" s="56"/>
    </row>
    <row r="903" spans="1:56">
      <c r="A903" s="91">
        <v>902</v>
      </c>
      <c r="B903" s="120">
        <v>6.8958282814333138E-2</v>
      </c>
      <c r="C903" s="120">
        <v>0.71715719606761552</v>
      </c>
      <c r="D903" s="120">
        <v>0.8319236946288644</v>
      </c>
      <c r="E903" s="120">
        <v>0.51108009924000175</v>
      </c>
      <c r="F903" s="120">
        <v>0.28295467533325591</v>
      </c>
      <c r="G903" s="120">
        <v>0.50839939402379786</v>
      </c>
      <c r="H903" s="120">
        <v>0.9352036683419358</v>
      </c>
      <c r="I903" s="120">
        <v>0.69201104861100049</v>
      </c>
      <c r="J903" s="120">
        <v>0.94137092870713013</v>
      </c>
      <c r="K903" s="100">
        <v>7.7812047824812991E-2</v>
      </c>
      <c r="L903" s="101"/>
      <c r="M903" s="102">
        <v>902</v>
      </c>
      <c r="N903" s="123">
        <v>-1.4835943634716962</v>
      </c>
      <c r="O903" s="123">
        <v>0.57441706486465616</v>
      </c>
      <c r="P903" s="123">
        <v>0.96179495903168943</v>
      </c>
      <c r="Q903" s="123">
        <v>2.7777261673301846E-2</v>
      </c>
      <c r="R903" s="123">
        <v>-0.57408637827716935</v>
      </c>
      <c r="S903" s="123">
        <v>2.1055714263976531E-2</v>
      </c>
      <c r="T903" s="123">
        <v>1.5157101368027581</v>
      </c>
      <c r="U903" s="120">
        <v>0.50155880551275245</v>
      </c>
      <c r="V903" s="120">
        <v>1.5663865807863915</v>
      </c>
      <c r="W903" s="94">
        <v>-1.4199436195597497</v>
      </c>
      <c r="X903" s="56"/>
      <c r="Y903" s="95">
        <v>902</v>
      </c>
      <c r="Z903" s="120">
        <f>(幕後結果!$AB$2+幕後結果!$AB$4*幕後結果_最佳化!$N1904)*12/3</f>
        <v>-1.8902474957242017</v>
      </c>
      <c r="AA903" s="120">
        <f>(幕後結果!$AC$2+幕後結果!$AC$4*幕後結果_最佳化!$O1904)*12/3</f>
        <v>1.0368747576754918</v>
      </c>
      <c r="AB903" s="120">
        <f>(幕後結果!$AD$2+幕後結果!$AD$4*幕後結果_最佳化!$P1904)*12/3</f>
        <v>-1.1684777037923928</v>
      </c>
      <c r="AC903" s="120">
        <f>(幕後結果!$AE$2+幕後結果!$AE$4*幕後結果_最佳化!$Q1904)*12/3</f>
        <v>6.6632829691528617E-3</v>
      </c>
      <c r="AD903" s="120">
        <f>(幕後結果!$AF$2+幕後結果!$AF$4*幕後結果_最佳化!$R1904)*12/3</f>
        <v>-0.91723131259504065</v>
      </c>
      <c r="AE903" s="120">
        <f>(幕後結果!$AG$2+幕後結果!$AG$4*幕後結果_最佳化!$S1904)*12/3</f>
        <v>-1.2908705963061919</v>
      </c>
      <c r="AF903" s="120">
        <f>(幕後結果!$AH$2+幕後結果!$AH$4*幕後結果_最佳化!$T1904)*12/3</f>
        <v>1.4582699620545796</v>
      </c>
      <c r="AG903" s="120">
        <f>(幕後結果!$AI$2+幕後結果!$AI$4*幕後結果_最佳化!$U1904)*12/3</f>
        <v>-0.16682561555463757</v>
      </c>
      <c r="AH903" s="120">
        <f>(幕後結果!$AJ$2+幕後結果!$AJ$4*幕後結果_最佳化!$V1904)*12/3</f>
        <v>3.8177352727572833E-2</v>
      </c>
      <c r="AI903" s="96">
        <f>(幕後結果!$AK$2+幕後結果!$AK$4*幕後結果_最佳化!$W1904)*12/3</f>
        <v>0.28562571811678616</v>
      </c>
      <c r="AJ903" s="56"/>
      <c r="AK903" s="56"/>
      <c r="AL903" s="56"/>
      <c r="AM903" s="104">
        <v>902</v>
      </c>
      <c r="AN903" s="124">
        <f t="shared" si="183"/>
        <v>9.6288672912811669E-3</v>
      </c>
      <c r="AO903" s="124">
        <f t="shared" si="184"/>
        <v>0.14086462399874325</v>
      </c>
      <c r="AP903" s="124">
        <f t="shared" si="185"/>
        <v>0.16668543377595005</v>
      </c>
      <c r="AQ903" s="124">
        <f t="shared" si="186"/>
        <v>4.3044870711879082E-2</v>
      </c>
      <c r="AR903" s="124">
        <f t="shared" si="187"/>
        <v>4.6457052203869448E-2</v>
      </c>
      <c r="AS903" s="124">
        <f t="shared" si="188"/>
        <v>5.2258178510184862E-2</v>
      </c>
      <c r="AT903" s="124">
        <f t="shared" si="189"/>
        <v>3.5184450127491843E-2</v>
      </c>
      <c r="AU903" s="124">
        <f t="shared" si="190"/>
        <v>0.19323820760116295</v>
      </c>
      <c r="AV903" s="124">
        <f t="shared" si="191"/>
        <v>0.16437093083138232</v>
      </c>
      <c r="AW903" s="124">
        <f t="shared" si="192"/>
        <v>0.14826738494805505</v>
      </c>
      <c r="AX903" s="124">
        <f t="shared" si="193"/>
        <v>1</v>
      </c>
      <c r="AY903" s="124">
        <f>SUMPRODUCT(AN903:AW903,幕後結果_最佳化!$Z$1005:$AI$1005)</f>
        <v>-0.21357196201901488</v>
      </c>
      <c r="AZ903" s="124">
        <f>(SUMPRODUCT(AN903:AW903,MMULT(AN903:AW903,幕後結果!$AB$9:$AK$18)))*252</f>
        <v>6.953437271286704E-2</v>
      </c>
      <c r="BA903" s="124">
        <f t="shared" si="194"/>
        <v>0.26369371003660108</v>
      </c>
      <c r="BB903" s="119">
        <f t="shared" si="195"/>
        <v>-0.97261311990876165</v>
      </c>
      <c r="BC903" s="56"/>
      <c r="BD903" s="56"/>
    </row>
    <row r="904" spans="1:56">
      <c r="A904" s="91">
        <v>903</v>
      </c>
      <c r="B904" s="120">
        <v>5.2043770894134367E-2</v>
      </c>
      <c r="C904" s="120">
        <v>0.90372611084257515</v>
      </c>
      <c r="D904" s="120">
        <v>0.62186840922056685</v>
      </c>
      <c r="E904" s="120">
        <v>0.79696374061875797</v>
      </c>
      <c r="F904" s="120">
        <v>0.69884780680194081</v>
      </c>
      <c r="G904" s="120">
        <v>0.79357600656621741</v>
      </c>
      <c r="H904" s="120">
        <v>0.21629713131003125</v>
      </c>
      <c r="I904" s="120">
        <v>0.4615914017256002</v>
      </c>
      <c r="J904" s="120">
        <v>0.61532969892706069</v>
      </c>
      <c r="K904" s="100">
        <v>0.11484615476159421</v>
      </c>
      <c r="L904" s="101"/>
      <c r="M904" s="102">
        <v>903</v>
      </c>
      <c r="N904" s="123">
        <v>-1.6253521669355724</v>
      </c>
      <c r="O904" s="123">
        <v>1.3030790407599326</v>
      </c>
      <c r="P904" s="123">
        <v>0.3103915994718156</v>
      </c>
      <c r="Q904" s="123">
        <v>0.83082496232598713</v>
      </c>
      <c r="R904" s="123">
        <v>0.52108955559575354</v>
      </c>
      <c r="S904" s="123">
        <v>0.81889208372684286</v>
      </c>
      <c r="T904" s="123">
        <v>-0.78476005801141913</v>
      </c>
      <c r="U904" s="120">
        <v>-9.6425294708242515E-2</v>
      </c>
      <c r="V904" s="120">
        <v>0.29323752651480012</v>
      </c>
      <c r="W904" s="94">
        <v>-1.201151833568715</v>
      </c>
      <c r="X904" s="56"/>
      <c r="Y904" s="95">
        <v>903</v>
      </c>
      <c r="Z904" s="120">
        <f>(幕後結果!$AB$2+幕後結果!$AB$4*幕後結果_最佳化!$N1905)*12/3</f>
        <v>-2.0662469528765612</v>
      </c>
      <c r="AA904" s="120">
        <f>(幕後結果!$AC$2+幕後結果!$AC$4*幕後結果_最佳化!$O1905)*12/3</f>
        <v>1.6959730666984274</v>
      </c>
      <c r="AB904" s="120">
        <f>(幕後結果!$AD$2+幕後結果!$AD$4*幕後結果_最佳化!$P1905)*12/3</f>
        <v>-1.7022637228889277</v>
      </c>
      <c r="AC904" s="120">
        <f>(幕後結果!$AE$2+幕後結果!$AE$4*幕後結果_最佳化!$Q1905)*12/3</f>
        <v>0.67816635427457983</v>
      </c>
      <c r="AD904" s="120">
        <f>(幕後結果!$AF$2+幕後結果!$AF$4*幕後結果_最佳化!$R1905)*12/3</f>
        <v>-2.3411199242700464E-2</v>
      </c>
      <c r="AE904" s="120">
        <f>(幕後結果!$AG$2+幕後結果!$AG$4*幕後結果_最佳化!$S1905)*12/3</f>
        <v>-0.35057447769898276</v>
      </c>
      <c r="AF904" s="120">
        <f>(幕後結果!$AH$2+幕後結果!$AH$4*幕後結果_最佳化!$T1905)*12/3</f>
        <v>5.0875479290798831E-2</v>
      </c>
      <c r="AG904" s="120">
        <f>(幕後結果!$AI$2+幕後結果!$AI$4*幕後結果_最佳化!$U1905)*12/3</f>
        <v>-3.5469496400310718E-2</v>
      </c>
      <c r="AH904" s="120">
        <f>(幕後結果!$AJ$2+幕後結果!$AJ$4*幕後結果_最佳化!$V1905)*12/3</f>
        <v>-1.6698183783406828</v>
      </c>
      <c r="AI904" s="96">
        <f>(幕後結果!$AK$2+幕後結果!$AK$4*幕後結果_最佳化!$W1905)*12/3</f>
        <v>0.26018011265685603</v>
      </c>
      <c r="AJ904" s="56"/>
      <c r="AK904" s="56"/>
      <c r="AL904" s="56"/>
      <c r="AM904" s="104">
        <v>903</v>
      </c>
      <c r="AN904" s="124">
        <f t="shared" si="183"/>
        <v>3.5456864160596221E-2</v>
      </c>
      <c r="AO904" s="124">
        <f t="shared" si="184"/>
        <v>0.10869446853164409</v>
      </c>
      <c r="AP904" s="124">
        <f t="shared" si="185"/>
        <v>0.14869008319295804</v>
      </c>
      <c r="AQ904" s="124">
        <f t="shared" si="186"/>
        <v>0.13923918937244734</v>
      </c>
      <c r="AR904" s="124">
        <f t="shared" si="187"/>
        <v>6.6294767197822541E-2</v>
      </c>
      <c r="AS904" s="124">
        <f t="shared" si="188"/>
        <v>0.13977689649560868</v>
      </c>
      <c r="AT904" s="124">
        <f t="shared" si="189"/>
        <v>2.5655325544047397E-2</v>
      </c>
      <c r="AU904" s="124">
        <f t="shared" si="190"/>
        <v>0.12301712005651932</v>
      </c>
      <c r="AV904" s="124">
        <f t="shared" si="191"/>
        <v>5.4067651991743668E-2</v>
      </c>
      <c r="AW904" s="124">
        <f t="shared" si="192"/>
        <v>0.15910763345661275</v>
      </c>
      <c r="AX904" s="124">
        <f t="shared" si="193"/>
        <v>1</v>
      </c>
      <c r="AY904" s="124">
        <f>SUMPRODUCT(AN904:AW904,幕後結果_最佳化!$Z$1005:$AI$1005)</f>
        <v>-8.5196158134506234E-2</v>
      </c>
      <c r="AZ904" s="124">
        <f>(SUMPRODUCT(AN904:AW904,MMULT(AN904:AW904,幕後結果!$AB$9:$AK$18)))*252</f>
        <v>6.2209541067503767E-2</v>
      </c>
      <c r="BA904" s="124">
        <f t="shared" si="194"/>
        <v>0.24941840563098741</v>
      </c>
      <c r="BB904" s="119">
        <f t="shared" si="195"/>
        <v>-0.51357941211453129</v>
      </c>
      <c r="BC904" s="56"/>
      <c r="BD904" s="56"/>
    </row>
    <row r="905" spans="1:56">
      <c r="A905" s="91">
        <v>904</v>
      </c>
      <c r="B905" s="120">
        <v>0.43711603933606757</v>
      </c>
      <c r="C905" s="120">
        <v>0.36529158777503401</v>
      </c>
      <c r="D905" s="120">
        <v>0.60761147276455829</v>
      </c>
      <c r="E905" s="120">
        <v>0.69891730554187159</v>
      </c>
      <c r="F905" s="120">
        <v>0.95863075634977557</v>
      </c>
      <c r="G905" s="120">
        <v>0.18113352937297345</v>
      </c>
      <c r="H905" s="120">
        <v>0.13425128978391987</v>
      </c>
      <c r="I905" s="120">
        <v>0.88430531642656551</v>
      </c>
      <c r="J905" s="120">
        <v>0.34584878292956955</v>
      </c>
      <c r="K905" s="100">
        <v>0.77869293201471335</v>
      </c>
      <c r="L905" s="101"/>
      <c r="M905" s="102">
        <v>904</v>
      </c>
      <c r="N905" s="123">
        <v>-0.15828518875854464</v>
      </c>
      <c r="O905" s="123">
        <v>-0.34434988124834154</v>
      </c>
      <c r="P905" s="123">
        <v>0.27309907927152277</v>
      </c>
      <c r="Q905" s="123">
        <v>0.52128910589190058</v>
      </c>
      <c r="R905" s="123">
        <v>1.7350130864985693</v>
      </c>
      <c r="S905" s="123">
        <v>-0.91105374041731535</v>
      </c>
      <c r="T905" s="123">
        <v>-1.1065175327842514</v>
      </c>
      <c r="U905" s="120">
        <v>1.1967875627832922</v>
      </c>
      <c r="V905" s="120">
        <v>-0.39655239167083722</v>
      </c>
      <c r="W905" s="94">
        <v>0.76778633206679425</v>
      </c>
      <c r="X905" s="56"/>
      <c r="Y905" s="95">
        <v>904</v>
      </c>
      <c r="Z905" s="120">
        <f>(幕後結果!$AB$2+幕後結果!$AB$4*幕後結果_最佳化!$N1906)*12/3</f>
        <v>-0.24480936386152718</v>
      </c>
      <c r="AA905" s="120">
        <f>(幕後結果!$AC$2+幕後結果!$AC$4*幕後結果_最佳化!$O1906)*12/3</f>
        <v>0.9614262880161375</v>
      </c>
      <c r="AB905" s="120">
        <f>(幕後結果!$AD$2+幕後結果!$AD$4*幕後結果_最佳化!$P1906)*12/3</f>
        <v>-0.83115205551473414</v>
      </c>
      <c r="AC905" s="120">
        <f>(幕後結果!$AE$2+幕後結果!$AE$4*幕後結果_最佳化!$Q1906)*12/3</f>
        <v>0.86311824313554297</v>
      </c>
      <c r="AD905" s="120">
        <f>(幕後結果!$AF$2+幕後結果!$AF$4*幕後結果_最佳化!$R1906)*12/3</f>
        <v>0.61184245944603322</v>
      </c>
      <c r="AE905" s="120">
        <f>(幕後結果!$AG$2+幕後結果!$AG$4*幕後結果_最佳化!$S1906)*12/3</f>
        <v>-1.5129296345611098</v>
      </c>
      <c r="AF905" s="120">
        <f>(幕後結果!$AH$2+幕後結果!$AH$4*幕後結果_最佳化!$T1906)*12/3</f>
        <v>-0.46892271622148468</v>
      </c>
      <c r="AG905" s="120">
        <f>(幕後結果!$AI$2+幕後結果!$AI$4*幕後結果_最佳化!$U1906)*12/3</f>
        <v>0.37112467081117351</v>
      </c>
      <c r="AH905" s="120">
        <f>(幕後結果!$AJ$2+幕後結果!$AJ$4*幕後結果_最佳化!$V1906)*12/3</f>
        <v>-1.668428530080569</v>
      </c>
      <c r="AI905" s="96">
        <f>(幕後結果!$AK$2+幕後結果!$AK$4*幕後結果_最佳化!$W1906)*12/3</f>
        <v>1.5272182815973612</v>
      </c>
      <c r="AJ905" s="56"/>
      <c r="AK905" s="56"/>
      <c r="AL905" s="56"/>
      <c r="AM905" s="104">
        <v>904</v>
      </c>
      <c r="AN905" s="124">
        <f t="shared" si="183"/>
        <v>2.3675276321274166E-2</v>
      </c>
      <c r="AO905" s="124">
        <f t="shared" si="184"/>
        <v>0.14708232785030087</v>
      </c>
      <c r="AP905" s="124">
        <f t="shared" si="185"/>
        <v>0.10228960919555567</v>
      </c>
      <c r="AQ905" s="124">
        <f t="shared" si="186"/>
        <v>0.15739463266825338</v>
      </c>
      <c r="AR905" s="124">
        <f t="shared" si="187"/>
        <v>5.9894119500903717E-2</v>
      </c>
      <c r="AS905" s="124">
        <f t="shared" si="188"/>
        <v>8.8636241133156657E-2</v>
      </c>
      <c r="AT905" s="124">
        <f t="shared" si="189"/>
        <v>7.4914480171065306E-2</v>
      </c>
      <c r="AU905" s="124">
        <f t="shared" si="190"/>
        <v>0.15211779566049105</v>
      </c>
      <c r="AV905" s="124">
        <f t="shared" si="191"/>
        <v>0.156162591916372</v>
      </c>
      <c r="AW905" s="124">
        <f t="shared" si="192"/>
        <v>3.7832925582627283E-2</v>
      </c>
      <c r="AX905" s="124">
        <f t="shared" si="193"/>
        <v>1.0000000000000002</v>
      </c>
      <c r="AY905" s="124">
        <f>SUMPRODUCT(AN905:AW905,幕後結果_最佳化!$Z$1005:$AI$1005)</f>
        <v>-0.17237788478179736</v>
      </c>
      <c r="AZ905" s="124">
        <f>(SUMPRODUCT(AN905:AW905,MMULT(AN905:AW905,幕後結果!$AB$9:$AK$18)))*252</f>
        <v>6.6517558993732573E-2</v>
      </c>
      <c r="BA905" s="124">
        <f t="shared" si="194"/>
        <v>0.25790998234603596</v>
      </c>
      <c r="BB905" s="119">
        <f t="shared" si="195"/>
        <v>-0.83470163823655563</v>
      </c>
      <c r="BC905" s="56"/>
      <c r="BD905" s="56"/>
    </row>
    <row r="906" spans="1:56">
      <c r="A906" s="91">
        <v>905</v>
      </c>
      <c r="B906" s="120">
        <v>0.75624584870136546</v>
      </c>
      <c r="C906" s="120">
        <v>0.47960356651170355</v>
      </c>
      <c r="D906" s="120">
        <v>0.61324897933109512</v>
      </c>
      <c r="E906" s="120">
        <v>0.42568235545265676</v>
      </c>
      <c r="F906" s="120">
        <v>0.33825512738683172</v>
      </c>
      <c r="G906" s="120">
        <v>0.1799362095949899</v>
      </c>
      <c r="H906" s="120">
        <v>0.30727211058850767</v>
      </c>
      <c r="I906" s="120">
        <v>0.5888716386859294</v>
      </c>
      <c r="J906" s="120">
        <v>0.86971965084114622</v>
      </c>
      <c r="K906" s="100">
        <v>0.16499069663496568</v>
      </c>
      <c r="L906" s="101"/>
      <c r="M906" s="102">
        <v>905</v>
      </c>
      <c r="N906" s="123">
        <v>0.69427733395135616</v>
      </c>
      <c r="O906" s="123">
        <v>-5.1148570413350511E-2</v>
      </c>
      <c r="P906" s="123">
        <v>0.28779712093313603</v>
      </c>
      <c r="Q906" s="123">
        <v>-0.18737743833629314</v>
      </c>
      <c r="R906" s="123">
        <v>-0.41722990305606183</v>
      </c>
      <c r="S906" s="123">
        <v>-0.91560821855939978</v>
      </c>
      <c r="T906" s="123">
        <v>-0.50359754062810469</v>
      </c>
      <c r="U906" s="120">
        <v>0.22464337008241406</v>
      </c>
      <c r="V906" s="120">
        <v>1.1250668715084295</v>
      </c>
      <c r="W906" s="94">
        <v>-0.97415135610056647</v>
      </c>
      <c r="X906" s="56"/>
      <c r="Y906" s="95">
        <v>905</v>
      </c>
      <c r="Z906" s="120">
        <f>(幕後結果!$AB$2+幕後結果!$AB$4*幕後結果_最佳化!$N1907)*12/3</f>
        <v>0.81368997457966108</v>
      </c>
      <c r="AA906" s="120">
        <f>(幕後結果!$AC$2+幕後結果!$AC$4*幕後結果_最佳化!$O1907)*12/3</f>
        <v>1.8260793668707</v>
      </c>
      <c r="AB906" s="120">
        <f>(幕後結果!$AD$2+幕後結果!$AD$4*幕後結果_最佳化!$P1907)*12/3</f>
        <v>0.23037437673255301</v>
      </c>
      <c r="AC906" s="120">
        <f>(幕後結果!$AE$2+幕後結果!$AE$4*幕後結果_最佳化!$Q1907)*12/3</f>
        <v>0.49988859855217466</v>
      </c>
      <c r="AD906" s="120">
        <f>(幕後結果!$AF$2+幕後結果!$AF$4*幕後結果_最佳化!$R1907)*12/3</f>
        <v>-0.71509568996238926</v>
      </c>
      <c r="AE906" s="120">
        <f>(幕後結果!$AG$2+幕後結果!$AG$4*幕後結果_最佳化!$S1907)*12/3</f>
        <v>-1.5433251132317267</v>
      </c>
      <c r="AF906" s="120">
        <f>(幕後結果!$AH$2+幕後結果!$AH$4*幕後結果_最佳化!$T1907)*12/3</f>
        <v>-5.8515358343120549E-2</v>
      </c>
      <c r="AG906" s="120">
        <f>(幕後結果!$AI$2+幕後結果!$AI$4*幕後結果_最佳化!$U1907)*12/3</f>
        <v>-0.33704622466661355</v>
      </c>
      <c r="AH906" s="120">
        <f>(幕後結果!$AJ$2+幕後結果!$AJ$4*幕後結果_最佳化!$V1907)*12/3</f>
        <v>-0.16658927868132878</v>
      </c>
      <c r="AI906" s="96">
        <f>(幕後結果!$AK$2+幕後結果!$AK$4*幕後結果_最佳化!$W1907)*12/3</f>
        <v>0.20561310906303265</v>
      </c>
      <c r="AJ906" s="56"/>
      <c r="AK906" s="56"/>
      <c r="AL906" s="56"/>
      <c r="AM906" s="104">
        <v>905</v>
      </c>
      <c r="AN906" s="124">
        <f t="shared" si="183"/>
        <v>6.1349878595837778E-2</v>
      </c>
      <c r="AO906" s="124">
        <f t="shared" si="184"/>
        <v>0.11547904539122948</v>
      </c>
      <c r="AP906" s="124">
        <f t="shared" si="185"/>
        <v>0.17825019653682722</v>
      </c>
      <c r="AQ906" s="124">
        <f t="shared" si="186"/>
        <v>7.5410910503086015E-2</v>
      </c>
      <c r="AR906" s="124">
        <f t="shared" si="187"/>
        <v>7.5341844255280219E-2</v>
      </c>
      <c r="AS906" s="124">
        <f t="shared" si="188"/>
        <v>0.15353670920800086</v>
      </c>
      <c r="AT906" s="124">
        <f t="shared" si="189"/>
        <v>0.14301902827992113</v>
      </c>
      <c r="AU906" s="124">
        <f t="shared" si="190"/>
        <v>9.6323660861120236E-3</v>
      </c>
      <c r="AV906" s="124">
        <f t="shared" si="191"/>
        <v>0.17995179697914024</v>
      </c>
      <c r="AW906" s="124">
        <f t="shared" si="192"/>
        <v>8.0282241645648796E-3</v>
      </c>
      <c r="AX906" s="124">
        <f t="shared" si="193"/>
        <v>0.99999999999999989</v>
      </c>
      <c r="AY906" s="124">
        <f>SUMPRODUCT(AN906:AW906,幕後結果_最佳化!$Z$1005:$AI$1005)</f>
        <v>-0.37337563839419924</v>
      </c>
      <c r="AZ906" s="124">
        <f>(SUMPRODUCT(AN906:AW906,MMULT(AN906:AW906,幕後結果!$AB$9:$AK$18)))*252</f>
        <v>0.10435352211367317</v>
      </c>
      <c r="BA906" s="124">
        <f t="shared" si="194"/>
        <v>0.32303795769796645</v>
      </c>
      <c r="BB906" s="119">
        <f t="shared" si="195"/>
        <v>-1.288627631751585</v>
      </c>
      <c r="BC906" s="56"/>
      <c r="BD906" s="56"/>
    </row>
    <row r="907" spans="1:56">
      <c r="A907" s="91">
        <v>906</v>
      </c>
      <c r="B907" s="120">
        <v>0.43199723819376246</v>
      </c>
      <c r="C907" s="120">
        <v>0.49997652773845291</v>
      </c>
      <c r="D907" s="120">
        <v>0.48796194299214291</v>
      </c>
      <c r="E907" s="120">
        <v>0.25168743398850224</v>
      </c>
      <c r="F907" s="120">
        <v>0.74438806252674072</v>
      </c>
      <c r="G907" s="120">
        <v>0.76753237785738437</v>
      </c>
      <c r="H907" s="120">
        <v>0.72304752225490687</v>
      </c>
      <c r="I907" s="120">
        <v>0.53355234669282847</v>
      </c>
      <c r="J907" s="120">
        <v>0.23577375489018704</v>
      </c>
      <c r="K907" s="100">
        <v>2.8498612712317684E-2</v>
      </c>
      <c r="L907" s="101"/>
      <c r="M907" s="102">
        <v>906</v>
      </c>
      <c r="N907" s="123">
        <v>-0.17129161105812568</v>
      </c>
      <c r="O907" s="123">
        <v>-5.883623449740573E-5</v>
      </c>
      <c r="P907" s="123">
        <v>-3.017951470765318E-2</v>
      </c>
      <c r="Q907" s="123">
        <v>-0.66918908510206521</v>
      </c>
      <c r="R907" s="123">
        <v>0.65693319165072539</v>
      </c>
      <c r="S907" s="123">
        <v>0.7307444750983404</v>
      </c>
      <c r="T907" s="123">
        <v>0.59191881273170432</v>
      </c>
      <c r="U907" s="120">
        <v>8.4202655865625919E-2</v>
      </c>
      <c r="V907" s="120">
        <v>-0.71996343376104721</v>
      </c>
      <c r="W907" s="94">
        <v>-1.9033320952552388</v>
      </c>
      <c r="X907" s="56"/>
      <c r="Y907" s="95">
        <v>906</v>
      </c>
      <c r="Z907" s="120">
        <f>(幕後結果!$AB$2+幕後結果!$AB$4*幕後結果_最佳化!$N1908)*12/3</f>
        <v>-0.26095749262964785</v>
      </c>
      <c r="AA907" s="120">
        <f>(幕後結果!$AC$2+幕後結果!$AC$4*幕後結果_最佳化!$O1908)*12/3</f>
        <v>1.3084182517164793</v>
      </c>
      <c r="AB907" s="120">
        <f>(幕後結果!$AD$2+幕後結果!$AD$4*幕後結果_最佳化!$P1908)*12/3</f>
        <v>-1.0200971154638223</v>
      </c>
      <c r="AC907" s="120">
        <f>(幕後結果!$AE$2+幕後結果!$AE$4*幕後結果_最佳化!$Q1908)*12/3</f>
        <v>-0.1713942980925981</v>
      </c>
      <c r="AD907" s="120">
        <f>(幕後結果!$AF$2+幕後結果!$AF$4*幕後結果_最佳化!$R1908)*12/3</f>
        <v>-0.2354463706276945</v>
      </c>
      <c r="AE907" s="120">
        <f>(幕後結果!$AG$2+幕後結果!$AG$4*幕後結果_最佳化!$S1908)*12/3</f>
        <v>2.5038491390025119E-2</v>
      </c>
      <c r="AF907" s="120">
        <f>(幕後結果!$AH$2+幕後結果!$AH$4*幕後結果_最佳化!$T1908)*12/3</f>
        <v>0.92310005920663729</v>
      </c>
      <c r="AG907" s="120">
        <f>(幕後結果!$AI$2+幕後結果!$AI$4*幕後結果_最佳化!$U1908)*12/3</f>
        <v>-0.2384159887174272</v>
      </c>
      <c r="AH907" s="120">
        <f>(幕後結果!$AJ$2+幕後結果!$AJ$4*幕後結果_最佳化!$V1908)*12/3</f>
        <v>-2.2741851457626345</v>
      </c>
      <c r="AI907" s="96">
        <f>(幕後結果!$AK$2+幕後結果!$AK$4*幕後結果_最佳化!$W1908)*12/3</f>
        <v>-7.6360750329586113E-2</v>
      </c>
      <c r="AJ907" s="56"/>
      <c r="AK907" s="56"/>
      <c r="AL907" s="56"/>
      <c r="AM907" s="104">
        <v>906</v>
      </c>
      <c r="AN907" s="124">
        <f t="shared" si="183"/>
        <v>4.7793895698248851E-2</v>
      </c>
      <c r="AO907" s="124">
        <f t="shared" si="184"/>
        <v>0.12800050195276097</v>
      </c>
      <c r="AP907" s="124">
        <f t="shared" si="185"/>
        <v>0.1226947561989753</v>
      </c>
      <c r="AQ907" s="124">
        <f t="shared" si="186"/>
        <v>6.246989240597027E-2</v>
      </c>
      <c r="AR907" s="124">
        <f t="shared" si="187"/>
        <v>8.147498085568651E-2</v>
      </c>
      <c r="AS907" s="124">
        <f t="shared" si="188"/>
        <v>0.15224692517545671</v>
      </c>
      <c r="AT907" s="124">
        <f t="shared" si="189"/>
        <v>5.9948054581337097E-2</v>
      </c>
      <c r="AU907" s="124">
        <f t="shared" si="190"/>
        <v>0.12007526757249386</v>
      </c>
      <c r="AV907" s="124">
        <f t="shared" si="191"/>
        <v>0.10088248730038805</v>
      </c>
      <c r="AW907" s="124">
        <f t="shared" si="192"/>
        <v>0.12441323825868227</v>
      </c>
      <c r="AX907" s="124">
        <f t="shared" si="193"/>
        <v>0.99999999999999989</v>
      </c>
      <c r="AY907" s="124">
        <f>SUMPRODUCT(AN907:AW907,幕後結果_最佳化!$Z$1005:$AI$1005)</f>
        <v>-0.17502451329136259</v>
      </c>
      <c r="AZ907" s="124">
        <f>(SUMPRODUCT(AN907:AW907,MMULT(AN907:AW907,幕後結果!$AB$9:$AK$18)))*252</f>
        <v>6.6921045742503182E-2</v>
      </c>
      <c r="BA907" s="124">
        <f t="shared" si="194"/>
        <v>0.25869102369912872</v>
      </c>
      <c r="BB907" s="119">
        <f t="shared" si="195"/>
        <v>-0.84241235035978779</v>
      </c>
      <c r="BC907" s="56"/>
      <c r="BD907" s="56"/>
    </row>
    <row r="908" spans="1:56">
      <c r="A908" s="91">
        <v>907</v>
      </c>
      <c r="B908" s="120">
        <v>0.54992292704713619</v>
      </c>
      <c r="C908" s="120">
        <v>0.76796547859921294</v>
      </c>
      <c r="D908" s="120">
        <v>0.72822089024509529</v>
      </c>
      <c r="E908" s="120">
        <v>0.49086743012798206</v>
      </c>
      <c r="F908" s="120">
        <v>0.45221216078494453</v>
      </c>
      <c r="G908" s="120">
        <v>2.6084084818916997E-2</v>
      </c>
      <c r="H908" s="120">
        <v>0.81342791983575546</v>
      </c>
      <c r="I908" s="120">
        <v>0.5830321192279837</v>
      </c>
      <c r="J908" s="120">
        <v>0.52437673506444438</v>
      </c>
      <c r="K908" s="100">
        <v>0.67837236538529377</v>
      </c>
      <c r="L908" s="101"/>
      <c r="M908" s="102">
        <v>907</v>
      </c>
      <c r="N908" s="123">
        <v>0.12546662462047722</v>
      </c>
      <c r="O908" s="123">
        <v>0.732163068707127</v>
      </c>
      <c r="P908" s="123">
        <v>0.60744110051395184</v>
      </c>
      <c r="Q908" s="123">
        <v>-2.2893957618261913E-2</v>
      </c>
      <c r="R908" s="123">
        <v>-0.12007426103268556</v>
      </c>
      <c r="S908" s="123">
        <v>-1.941743418646622</v>
      </c>
      <c r="T908" s="123">
        <v>0.89059932712219414</v>
      </c>
      <c r="U908" s="120">
        <v>0.209656522196802</v>
      </c>
      <c r="V908" s="120">
        <v>6.1141486016738675E-2</v>
      </c>
      <c r="W908" s="94">
        <v>0.46315220929303491</v>
      </c>
      <c r="X908" s="56"/>
      <c r="Y908" s="95">
        <v>907</v>
      </c>
      <c r="Z908" s="120">
        <f>(幕後結果!$AB$2+幕後結果!$AB$4*幕後結果_最佳化!$N1909)*12/3</f>
        <v>0.10748281265651316</v>
      </c>
      <c r="AA908" s="120">
        <f>(幕後結果!$AC$2+幕後結果!$AC$4*幕後結果_最佳化!$O1909)*12/3</f>
        <v>2.2601820207319316</v>
      </c>
      <c r="AB908" s="120">
        <f>(幕後結果!$AD$2+幕後結果!$AD$4*幕後結果_最佳化!$P1909)*12/3</f>
        <v>0.27165425171741497</v>
      </c>
      <c r="AC908" s="120">
        <f>(幕後結果!$AE$2+幕後結果!$AE$4*幕後結果_最佳化!$Q1909)*12/3</f>
        <v>0.45669849906565219</v>
      </c>
      <c r="AD908" s="120">
        <f>(幕後結果!$AF$2+幕後結果!$AF$4*幕後結果_最佳化!$R1909)*12/3</f>
        <v>-0.47042947723096362</v>
      </c>
      <c r="AE908" s="120">
        <f>(幕後結果!$AG$2+幕後結果!$AG$4*幕後結果_最佳化!$S1909)*12/3</f>
        <v>-2.6102705159468647</v>
      </c>
      <c r="AF908" s="120">
        <f>(幕後結果!$AH$2+幕後結果!$AH$4*幕後結果_最佳化!$T1909)*12/3</f>
        <v>1.0037630564880806</v>
      </c>
      <c r="AG908" s="120">
        <f>(幕後結果!$AI$2+幕後結果!$AI$4*幕後結果_最佳化!$U1909)*12/3</f>
        <v>-0.34765975202460114</v>
      </c>
      <c r="AH908" s="120">
        <f>(幕後結果!$AJ$2+幕後結果!$AJ$4*幕後結果_最佳化!$V1909)*12/3</f>
        <v>-1.9596300929211361</v>
      </c>
      <c r="AI908" s="96">
        <f>(幕後結果!$AK$2+幕後結果!$AK$4*幕後結果_最佳化!$W1909)*12/3</f>
        <v>1.1678164742579495</v>
      </c>
      <c r="AJ908" s="56"/>
      <c r="AK908" s="56"/>
      <c r="AL908" s="56"/>
      <c r="AM908" s="104">
        <v>907</v>
      </c>
      <c r="AN908" s="124">
        <f t="shared" si="183"/>
        <v>0.15222112640655688</v>
      </c>
      <c r="AO908" s="124">
        <f t="shared" si="184"/>
        <v>5.9048470021737222E-2</v>
      </c>
      <c r="AP908" s="124">
        <f t="shared" si="185"/>
        <v>0.17542183030427921</v>
      </c>
      <c r="AQ908" s="124">
        <f t="shared" si="186"/>
        <v>8.0593704224322438E-2</v>
      </c>
      <c r="AR908" s="124">
        <f t="shared" si="187"/>
        <v>7.0322063256800585E-2</v>
      </c>
      <c r="AS908" s="124">
        <f t="shared" si="188"/>
        <v>8.858284290664567E-2</v>
      </c>
      <c r="AT908" s="124">
        <f t="shared" si="189"/>
        <v>3.4283435833464604E-2</v>
      </c>
      <c r="AU908" s="124">
        <f t="shared" si="190"/>
        <v>8.5861895873329291E-2</v>
      </c>
      <c r="AV908" s="124">
        <f t="shared" si="191"/>
        <v>0.18230049182416147</v>
      </c>
      <c r="AW908" s="124">
        <f t="shared" si="192"/>
        <v>7.1364139348702574E-2</v>
      </c>
      <c r="AX908" s="124">
        <f t="shared" si="193"/>
        <v>0.99999999999999978</v>
      </c>
      <c r="AY908" s="124">
        <f>SUMPRODUCT(AN908:AW908,幕後結果_最佳化!$Z$1005:$AI$1005)</f>
        <v>-0.42496656392316001</v>
      </c>
      <c r="AZ908" s="124">
        <f>(SUMPRODUCT(AN908:AW908,MMULT(AN908:AW908,幕後結果!$AB$9:$AK$18)))*252</f>
        <v>9.3975705461910086E-2</v>
      </c>
      <c r="BA908" s="124">
        <f t="shared" si="194"/>
        <v>0.30655457175176837</v>
      </c>
      <c r="BB908" s="119">
        <f t="shared" si="195"/>
        <v>-1.5262097095782787</v>
      </c>
      <c r="BC908" s="56"/>
      <c r="BD908" s="56"/>
    </row>
    <row r="909" spans="1:56">
      <c r="A909" s="91">
        <v>908</v>
      </c>
      <c r="B909" s="120">
        <v>0.93273963562259277</v>
      </c>
      <c r="C909" s="120">
        <v>7.5560298998204711E-2</v>
      </c>
      <c r="D909" s="120">
        <v>0.55848020499126472</v>
      </c>
      <c r="E909" s="120">
        <v>0.93205227164821669</v>
      </c>
      <c r="F909" s="120">
        <v>0.90907914814547897</v>
      </c>
      <c r="G909" s="120">
        <v>0.48690619559456838</v>
      </c>
      <c r="H909" s="120">
        <v>0.88095247710593183</v>
      </c>
      <c r="I909" s="120">
        <v>0.15043409050075995</v>
      </c>
      <c r="J909" s="120">
        <v>0.57103562630467053</v>
      </c>
      <c r="K909" s="100">
        <v>0.57432631651413879</v>
      </c>
      <c r="L909" s="101"/>
      <c r="M909" s="102">
        <v>908</v>
      </c>
      <c r="N909" s="123">
        <v>1.4965102887892539</v>
      </c>
      <c r="O909" s="123">
        <v>-1.4355845347309377</v>
      </c>
      <c r="P909" s="123">
        <v>0.14711710363841854</v>
      </c>
      <c r="Q909" s="123">
        <v>1.4912515779397431</v>
      </c>
      <c r="R909" s="123">
        <v>1.3351058542061358</v>
      </c>
      <c r="S909" s="123">
        <v>-3.2827195291920616E-2</v>
      </c>
      <c r="T909" s="123">
        <v>1.1797616009919929</v>
      </c>
      <c r="U909" s="120">
        <v>-1.034573401701514</v>
      </c>
      <c r="V909" s="120">
        <v>0.17901140380478389</v>
      </c>
      <c r="W909" s="94">
        <v>0.18739956075186742</v>
      </c>
      <c r="X909" s="56"/>
      <c r="Y909" s="95">
        <v>908</v>
      </c>
      <c r="Z909" s="120">
        <f>(幕後結果!$AB$2+幕後結果!$AB$4*幕後結果_最佳化!$N1910)*12/3</f>
        <v>1.8097026180542286</v>
      </c>
      <c r="AA909" s="120">
        <f>(幕後結果!$AC$2+幕後結果!$AC$4*幕後結果_最佳化!$O1910)*12/3</f>
        <v>0.92500004723428164</v>
      </c>
      <c r="AB909" s="120">
        <f>(幕後結果!$AD$2+幕後結果!$AD$4*幕後結果_最佳化!$P1910)*12/3</f>
        <v>0.38088751635765128</v>
      </c>
      <c r="AC909" s="120">
        <f>(幕後結果!$AE$2+幕後結果!$AE$4*幕後結果_最佳化!$Q1910)*12/3</f>
        <v>2.2182069097144548</v>
      </c>
      <c r="AD909" s="120">
        <f>(幕後結果!$AF$2+幕後結果!$AF$4*幕後結果_最佳化!$R1910)*12/3</f>
        <v>0.59782957118229962</v>
      </c>
      <c r="AE909" s="120">
        <f>(幕後結果!$AG$2+幕後結果!$AG$4*幕後結果_最佳化!$S1910)*12/3</f>
        <v>-0.28056559444012019</v>
      </c>
      <c r="AF909" s="120">
        <f>(幕後結果!$AH$2+幕後結果!$AH$4*幕後結果_最佳化!$T1910)*12/3</f>
        <v>2.1603099074525653</v>
      </c>
      <c r="AG909" s="120">
        <f>(幕後結果!$AI$2+幕後結果!$AI$4*幕後結果_最佳化!$U1910)*12/3</f>
        <v>-0.52288483553773157</v>
      </c>
      <c r="AH909" s="120">
        <f>(幕後結果!$AJ$2+幕後結果!$AJ$4*幕後結果_最佳化!$V1910)*12/3</f>
        <v>-1.572950273824425E-2</v>
      </c>
      <c r="AI909" s="96">
        <f>(幕後結果!$AK$2+幕後結果!$AK$4*幕後結果_最佳化!$W1910)*12/3</f>
        <v>0.83567939449714534</v>
      </c>
      <c r="AJ909" s="56"/>
      <c r="AK909" s="56"/>
      <c r="AL909" s="56"/>
      <c r="AM909" s="104">
        <v>908</v>
      </c>
      <c r="AN909" s="124">
        <f t="shared" si="183"/>
        <v>1.717683780545556E-2</v>
      </c>
      <c r="AO909" s="124">
        <f t="shared" si="184"/>
        <v>0.18154920410552203</v>
      </c>
      <c r="AP909" s="124">
        <f t="shared" si="185"/>
        <v>4.528878613522083E-3</v>
      </c>
      <c r="AQ909" s="124">
        <f t="shared" si="186"/>
        <v>0.1022523260364194</v>
      </c>
      <c r="AR909" s="124">
        <f t="shared" si="187"/>
        <v>0.1412578464981169</v>
      </c>
      <c r="AS909" s="124">
        <f t="shared" si="188"/>
        <v>0.15561947523266026</v>
      </c>
      <c r="AT909" s="124">
        <f t="shared" si="189"/>
        <v>0.17651703398148347</v>
      </c>
      <c r="AU909" s="124">
        <f t="shared" si="190"/>
        <v>3.0691483867778487E-2</v>
      </c>
      <c r="AV909" s="124">
        <f t="shared" si="191"/>
        <v>0.11155250808406171</v>
      </c>
      <c r="AW909" s="124">
        <f t="shared" si="192"/>
        <v>7.885440577498018E-2</v>
      </c>
      <c r="AX909" s="124">
        <f t="shared" si="193"/>
        <v>1.0000000000000002</v>
      </c>
      <c r="AY909" s="124">
        <f>SUMPRODUCT(AN909:AW909,幕後結果_最佳化!$Z$1005:$AI$1005)</f>
        <v>1.3055182347420827E-2</v>
      </c>
      <c r="AZ909" s="124">
        <f>(SUMPRODUCT(AN909:AW909,MMULT(AN909:AW909,幕後結果!$AB$9:$AK$18)))*252</f>
        <v>6.3391976475759726E-2</v>
      </c>
      <c r="BA909" s="124">
        <f t="shared" si="194"/>
        <v>0.251777632993401</v>
      </c>
      <c r="BB909" s="119">
        <f t="shared" si="195"/>
        <v>-0.1185364136510148</v>
      </c>
      <c r="BC909" s="56"/>
      <c r="BD909" s="56"/>
    </row>
    <row r="910" spans="1:56">
      <c r="A910" s="91">
        <v>909</v>
      </c>
      <c r="B910" s="120">
        <v>0.65275805338578641</v>
      </c>
      <c r="C910" s="120">
        <v>0.9858324676015946</v>
      </c>
      <c r="D910" s="120">
        <v>0.17402142543551125</v>
      </c>
      <c r="E910" s="120">
        <v>0.40593092527057495</v>
      </c>
      <c r="F910" s="120">
        <v>0.92045890408382691</v>
      </c>
      <c r="G910" s="120">
        <v>0.25349334014968083</v>
      </c>
      <c r="H910" s="120">
        <v>0.59861608544535305</v>
      </c>
      <c r="I910" s="120">
        <v>0.59710897405523378</v>
      </c>
      <c r="J910" s="120">
        <v>0.2664913691660149</v>
      </c>
      <c r="K910" s="100">
        <v>0.40212114884950889</v>
      </c>
      <c r="L910" s="101"/>
      <c r="M910" s="102">
        <v>909</v>
      </c>
      <c r="N910" s="123">
        <v>0.39277740663444149</v>
      </c>
      <c r="O910" s="123">
        <v>2.1926158969378378</v>
      </c>
      <c r="P910" s="123">
        <v>-0.93839228188069057</v>
      </c>
      <c r="Q910" s="123">
        <v>-0.23802481127099337</v>
      </c>
      <c r="R910" s="123">
        <v>1.4081650866122462</v>
      </c>
      <c r="S910" s="123">
        <v>-0.66353701637181617</v>
      </c>
      <c r="T910" s="123">
        <v>0.24976662775634142</v>
      </c>
      <c r="U910" s="120">
        <v>0.24587105371440737</v>
      </c>
      <c r="V910" s="120">
        <v>-0.62345930241831526</v>
      </c>
      <c r="W910" s="94">
        <v>-0.24786055830390247</v>
      </c>
      <c r="X910" s="56"/>
      <c r="Y910" s="95">
        <v>909</v>
      </c>
      <c r="Z910" s="120">
        <f>(幕後結果!$AB$2+幕後結果!$AB$4*幕後結果_最佳化!$N1911)*12/3</f>
        <v>0.4393626201580399</v>
      </c>
      <c r="AA910" s="120">
        <f>(幕後結果!$AC$2+幕後結果!$AC$4*幕後結果_最佳化!$O1911)*12/3</f>
        <v>3.9446132224927495</v>
      </c>
      <c r="AB910" s="120">
        <f>(幕後結果!$AD$2+幕後結果!$AD$4*幕後結果_最佳化!$P1911)*12/3</f>
        <v>-0.45128533071218774</v>
      </c>
      <c r="AC910" s="120">
        <f>(幕後結果!$AE$2+幕後結果!$AE$4*幕後結果_最佳化!$Q1911)*12/3</f>
        <v>0.38602000205482162</v>
      </c>
      <c r="AD910" s="120">
        <f>(幕後結果!$AF$2+幕後結果!$AF$4*幕後結果_最佳化!$R1911)*12/3</f>
        <v>0.61722759682189454</v>
      </c>
      <c r="AE910" s="120">
        <f>(幕後結果!$AG$2+幕後結果!$AG$4*幕後結果_最佳化!$S1911)*12/3</f>
        <v>-0.89306854065657382</v>
      </c>
      <c r="AF910" s="120">
        <f>(幕後結果!$AH$2+幕後結果!$AH$4*幕後結果_最佳化!$T1911)*12/3</f>
        <v>1.0515797333811587</v>
      </c>
      <c r="AG910" s="120">
        <f>(幕後結果!$AI$2+幕後結果!$AI$4*幕後結果_最佳化!$U1911)*12/3</f>
        <v>-2.2425120979617408E-2</v>
      </c>
      <c r="AH910" s="120">
        <f>(幕後結果!$AJ$2+幕後結果!$AJ$4*幕後結果_最佳化!$V1911)*12/3</f>
        <v>-2.7531471788751936</v>
      </c>
      <c r="AI910" s="96">
        <f>(幕後結果!$AK$2+幕後結果!$AK$4*幕後結果_最佳化!$W1911)*12/3</f>
        <v>1.109903415114299</v>
      </c>
      <c r="AJ910" s="56"/>
      <c r="AK910" s="56"/>
      <c r="AL910" s="56"/>
      <c r="AM910" s="104">
        <v>909</v>
      </c>
      <c r="AN910" s="124">
        <f t="shared" si="183"/>
        <v>0.1502216293411725</v>
      </c>
      <c r="AO910" s="124">
        <f t="shared" si="184"/>
        <v>6.7232370612054212E-2</v>
      </c>
      <c r="AP910" s="124">
        <f t="shared" si="185"/>
        <v>0.14451151169783771</v>
      </c>
      <c r="AQ910" s="124">
        <f t="shared" si="186"/>
        <v>0.11864290992618595</v>
      </c>
      <c r="AR910" s="124">
        <f t="shared" si="187"/>
        <v>0.14366713791701718</v>
      </c>
      <c r="AS910" s="124">
        <f t="shared" si="188"/>
        <v>5.3127894419038368E-2</v>
      </c>
      <c r="AT910" s="124">
        <f t="shared" si="189"/>
        <v>1.9773306769063109E-2</v>
      </c>
      <c r="AU910" s="124">
        <f t="shared" si="190"/>
        <v>9.9918386850875868E-3</v>
      </c>
      <c r="AV910" s="124">
        <f t="shared" si="191"/>
        <v>0.1496009507851998</v>
      </c>
      <c r="AW910" s="124">
        <f t="shared" si="192"/>
        <v>0.14323044984734337</v>
      </c>
      <c r="AX910" s="124">
        <f t="shared" si="193"/>
        <v>0.99999999999999956</v>
      </c>
      <c r="AY910" s="124">
        <f>SUMPRODUCT(AN910:AW910,幕後結果_最佳化!$Z$1005:$AI$1005)</f>
        <v>-0.25760255553420935</v>
      </c>
      <c r="AZ910" s="124">
        <f>(SUMPRODUCT(AN910:AW910,MMULT(AN910:AW910,幕後結果!$AB$9:$AK$18)))*252</f>
        <v>8.1019696696752824E-2</v>
      </c>
      <c r="BA910" s="124">
        <f t="shared" si="194"/>
        <v>0.28463959088073609</v>
      </c>
      <c r="BB910" s="119">
        <f t="shared" si="195"/>
        <v>-1.0557300008912669</v>
      </c>
      <c r="BC910" s="56"/>
      <c r="BD910" s="56"/>
    </row>
    <row r="911" spans="1:56">
      <c r="A911" s="91">
        <v>910</v>
      </c>
      <c r="B911" s="120">
        <v>6.1985158744787938E-2</v>
      </c>
      <c r="C911" s="120">
        <v>0.8093457998573601</v>
      </c>
      <c r="D911" s="120">
        <v>8.4305639273085653E-4</v>
      </c>
      <c r="E911" s="120">
        <v>0.63315912997042978</v>
      </c>
      <c r="F911" s="120">
        <v>0.5174169917950544</v>
      </c>
      <c r="G911" s="120">
        <v>0.30110513314369469</v>
      </c>
      <c r="H911" s="120">
        <v>0.92250148797640885</v>
      </c>
      <c r="I911" s="120">
        <v>0.68037248027090924</v>
      </c>
      <c r="J911" s="120">
        <v>4.6317196079863843E-2</v>
      </c>
      <c r="K911" s="100">
        <v>0.50950254631225511</v>
      </c>
      <c r="L911" s="101"/>
      <c r="M911" s="102">
        <v>910</v>
      </c>
      <c r="N911" s="123">
        <v>-1.5383203046933971</v>
      </c>
      <c r="O911" s="123">
        <v>0.87548806698845738</v>
      </c>
      <c r="P911" s="123">
        <v>-3.1405841180690564</v>
      </c>
      <c r="Q911" s="123">
        <v>0.34023210825521549</v>
      </c>
      <c r="R911" s="123">
        <v>4.367180212358495E-2</v>
      </c>
      <c r="S911" s="123">
        <v>-0.52122467588888566</v>
      </c>
      <c r="T911" s="123">
        <v>1.4221006847445881</v>
      </c>
      <c r="U911" s="120">
        <v>0.4687406326889284</v>
      </c>
      <c r="V911" s="120">
        <v>-1.681662043697723</v>
      </c>
      <c r="W911" s="94">
        <v>2.3821604078455429E-2</v>
      </c>
      <c r="X911" s="56"/>
      <c r="Y911" s="95">
        <v>910</v>
      </c>
      <c r="Z911" s="120">
        <f>(幕後結果!$AB$2+幕後結果!$AB$4*幕後結果_最佳化!$N1912)*12/3</f>
        <v>-1.9581925097680017</v>
      </c>
      <c r="AA911" s="120">
        <f>(幕後結果!$AC$2+幕後結果!$AC$4*幕後結果_最佳化!$O1912)*12/3</f>
        <v>1.3117378007406735</v>
      </c>
      <c r="AB911" s="120">
        <f>(幕後結果!$AD$2+幕後結果!$AD$4*幕後結果_最佳化!$P1912)*12/3</f>
        <v>-5.3945125942156489</v>
      </c>
      <c r="AC911" s="120">
        <f>(幕後結果!$AE$2+幕後結果!$AE$4*幕後結果_最佳化!$Q1912)*12/3</f>
        <v>0.38401699656642174</v>
      </c>
      <c r="AD911" s="120">
        <f>(幕後結果!$AF$2+幕後結果!$AF$4*幕後結果_最佳化!$R1912)*12/3</f>
        <v>-0.43722706980549225</v>
      </c>
      <c r="AE911" s="120">
        <f>(幕後結果!$AG$2+幕後結果!$AG$4*幕後結果_最佳化!$S1912)*12/3</f>
        <v>-2.3786515228153906</v>
      </c>
      <c r="AF911" s="120">
        <f>(幕後結果!$AH$2+幕後結果!$AH$4*幕後結果_最佳化!$T1912)*12/3</f>
        <v>1.1199109796023767</v>
      </c>
      <c r="AG911" s="120">
        <f>(幕後結果!$AI$2+幕後結果!$AI$4*幕後結果_最佳化!$U1912)*12/3</f>
        <v>-0.13421942616846091</v>
      </c>
      <c r="AH911" s="120">
        <f>(幕後結果!$AJ$2+幕後結果!$AJ$4*幕後結果_最佳化!$V1912)*12/3</f>
        <v>-5.7260333082130259</v>
      </c>
      <c r="AI911" s="96">
        <f>(幕後結果!$AK$2+幕後結果!$AK$4*幕後結果_最佳化!$W1912)*12/3</f>
        <v>0.69176903696337122</v>
      </c>
      <c r="AJ911" s="56"/>
      <c r="AK911" s="56"/>
      <c r="AL911" s="56"/>
      <c r="AM911" s="104">
        <v>910</v>
      </c>
      <c r="AN911" s="124">
        <f t="shared" si="183"/>
        <v>1.005504538018501E-3</v>
      </c>
      <c r="AO911" s="124">
        <f t="shared" si="184"/>
        <v>0.18334844141476031</v>
      </c>
      <c r="AP911" s="124">
        <f t="shared" si="185"/>
        <v>3.4279157416678793E-2</v>
      </c>
      <c r="AQ911" s="124">
        <f t="shared" si="186"/>
        <v>0.14360006127605948</v>
      </c>
      <c r="AR911" s="124">
        <f t="shared" si="187"/>
        <v>0.11561675420692782</v>
      </c>
      <c r="AS911" s="124">
        <f t="shared" si="188"/>
        <v>3.1284246872853007E-2</v>
      </c>
      <c r="AT911" s="124">
        <f t="shared" si="189"/>
        <v>6.0568892131499741E-2</v>
      </c>
      <c r="AU911" s="124">
        <f t="shared" si="190"/>
        <v>0.24262462698884754</v>
      </c>
      <c r="AV911" s="124">
        <f t="shared" si="191"/>
        <v>7.7628953432099565E-2</v>
      </c>
      <c r="AW911" s="124">
        <f t="shared" si="192"/>
        <v>0.11004336172225525</v>
      </c>
      <c r="AX911" s="124">
        <f t="shared" si="193"/>
        <v>1</v>
      </c>
      <c r="AY911" s="124">
        <f>SUMPRODUCT(AN911:AW911,幕後結果_最佳化!$Z$1005:$AI$1005)</f>
        <v>0.10083189947839495</v>
      </c>
      <c r="AZ911" s="124">
        <f>(SUMPRODUCT(AN911:AW911,MMULT(AN911:AW911,幕後結果!$AB$9:$AK$18)))*252</f>
        <v>4.3072746984692468E-2</v>
      </c>
      <c r="BA911" s="124">
        <f t="shared" si="194"/>
        <v>0.20753974796335392</v>
      </c>
      <c r="BB911" s="119">
        <f t="shared" si="195"/>
        <v>0.27913640662522249</v>
      </c>
      <c r="BC911" s="56"/>
      <c r="BD911" s="56"/>
    </row>
    <row r="912" spans="1:56">
      <c r="A912" s="91">
        <v>911</v>
      </c>
      <c r="B912" s="120">
        <v>0.45374712227956659</v>
      </c>
      <c r="C912" s="120">
        <v>8.8430660997923072E-2</v>
      </c>
      <c r="D912" s="120">
        <v>0.57596066363650533</v>
      </c>
      <c r="E912" s="120">
        <v>0.84770426208690619</v>
      </c>
      <c r="F912" s="120">
        <v>0.58259280088856125</v>
      </c>
      <c r="G912" s="120">
        <v>0.15703551500303803</v>
      </c>
      <c r="H912" s="120">
        <v>0.57326498530002334</v>
      </c>
      <c r="I912" s="120">
        <v>0.47146094784678105</v>
      </c>
      <c r="J912" s="120">
        <v>6.7515937445141727E-3</v>
      </c>
      <c r="K912" s="100">
        <v>0.64296927885373711</v>
      </c>
      <c r="L912" s="101"/>
      <c r="M912" s="102">
        <v>911</v>
      </c>
      <c r="N912" s="123">
        <v>-0.1161997377900606</v>
      </c>
      <c r="O912" s="123">
        <v>-1.3504823170993043</v>
      </c>
      <c r="P912" s="123">
        <v>0.19157047363624677</v>
      </c>
      <c r="Q912" s="123">
        <v>1.0266368915153508</v>
      </c>
      <c r="R912" s="123">
        <v>0.20853097681751834</v>
      </c>
      <c r="S912" s="123">
        <v>-1.0067165013810127</v>
      </c>
      <c r="T912" s="123">
        <v>0.18469275460336421</v>
      </c>
      <c r="U912" s="120">
        <v>-7.1597919666869111E-2</v>
      </c>
      <c r="V912" s="120">
        <v>-2.4702149825421875</v>
      </c>
      <c r="W912" s="94">
        <v>0.3664069394911042</v>
      </c>
      <c r="X912" s="56"/>
      <c r="Y912" s="95">
        <v>911</v>
      </c>
      <c r="Z912" s="120">
        <f>(幕後結果!$AB$2+幕後結果!$AB$4*幕後結果_最佳化!$N1913)*12/3</f>
        <v>-0.19255815550845082</v>
      </c>
      <c r="AA912" s="120">
        <f>(幕後結果!$AC$2+幕後結果!$AC$4*幕後結果_最佳化!$O1913)*12/3</f>
        <v>-4.9912729072290496E-2</v>
      </c>
      <c r="AB912" s="120">
        <f>(幕後結果!$AD$2+幕後結果!$AD$4*幕後結果_最佳化!$P1913)*12/3</f>
        <v>-1.2869226617057807</v>
      </c>
      <c r="AC912" s="120">
        <f>(幕後結果!$AE$2+幕後結果!$AE$4*幕後結果_最佳化!$Q1913)*12/3</f>
        <v>1.3257121699528611</v>
      </c>
      <c r="AD912" s="120">
        <f>(幕後結果!$AF$2+幕後結果!$AF$4*幕後結果_最佳化!$R1913)*12/3</f>
        <v>-0.3292613350961105</v>
      </c>
      <c r="AE912" s="120">
        <f>(幕後結果!$AG$2+幕後結果!$AG$4*幕後結果_最佳化!$S1913)*12/3</f>
        <v>-2.1075812310480684</v>
      </c>
      <c r="AF912" s="120">
        <f>(幕後結果!$AH$2+幕後結果!$AH$4*幕後結果_最佳化!$T1913)*12/3</f>
        <v>0.41874068425701044</v>
      </c>
      <c r="AG912" s="120">
        <f>(幕後結果!$AI$2+幕後結果!$AI$4*幕後結果_最佳化!$U1913)*12/3</f>
        <v>-0.34051743979873428</v>
      </c>
      <c r="AH912" s="120">
        <f>(幕後結果!$AJ$2+幕後結果!$AJ$4*幕後結果_最佳化!$V1913)*12/3</f>
        <v>-4.8421591419546743</v>
      </c>
      <c r="AI912" s="96">
        <f>(幕後結果!$AK$2+幕後結果!$AK$4*幕後結果_最佳化!$W1913)*12/3</f>
        <v>0.73616908404846726</v>
      </c>
      <c r="AJ912" s="56"/>
      <c r="AK912" s="56"/>
      <c r="AL912" s="56"/>
      <c r="AM912" s="104">
        <v>911</v>
      </c>
      <c r="AN912" s="124">
        <f t="shared" si="183"/>
        <v>6.4974781074549598E-2</v>
      </c>
      <c r="AO912" s="124">
        <f t="shared" si="184"/>
        <v>8.523537895575993E-3</v>
      </c>
      <c r="AP912" s="124">
        <f t="shared" si="185"/>
        <v>2.4549597141356072E-2</v>
      </c>
      <c r="AQ912" s="124">
        <f t="shared" si="186"/>
        <v>3.6455568513912441E-2</v>
      </c>
      <c r="AR912" s="124">
        <f t="shared" si="187"/>
        <v>0.20393640567228871</v>
      </c>
      <c r="AS912" s="124">
        <f t="shared" si="188"/>
        <v>0.17188029423207718</v>
      </c>
      <c r="AT912" s="124">
        <f t="shared" si="189"/>
        <v>7.4513381992687408E-2</v>
      </c>
      <c r="AU912" s="124">
        <f t="shared" si="190"/>
        <v>0.14915557068928462</v>
      </c>
      <c r="AV912" s="124">
        <f t="shared" si="191"/>
        <v>0.13315257819367041</v>
      </c>
      <c r="AW912" s="124">
        <f t="shared" si="192"/>
        <v>0.13285828459459761</v>
      </c>
      <c r="AX912" s="124">
        <f t="shared" si="193"/>
        <v>1.0000000000000002</v>
      </c>
      <c r="AY912" s="124">
        <f>SUMPRODUCT(AN912:AW912,幕後結果_最佳化!$Z$1005:$AI$1005)</f>
        <v>-0.39497829220235992</v>
      </c>
      <c r="AZ912" s="124">
        <f>(SUMPRODUCT(AN912:AW912,MMULT(AN912:AW912,幕後結果!$AB$9:$AK$18)))*252</f>
        <v>5.074193283547191E-2</v>
      </c>
      <c r="BA912" s="124">
        <f t="shared" si="194"/>
        <v>0.22525970086873487</v>
      </c>
      <c r="BB912" s="119">
        <f t="shared" si="195"/>
        <v>-1.9438820637408367</v>
      </c>
      <c r="BC912" s="56"/>
      <c r="BD912" s="56"/>
    </row>
    <row r="913" spans="1:56">
      <c r="A913" s="91">
        <v>912</v>
      </c>
      <c r="B913" s="120">
        <v>0.22859776304830981</v>
      </c>
      <c r="C913" s="120">
        <v>0.5014693969693047</v>
      </c>
      <c r="D913" s="120">
        <v>0.78729566959032482</v>
      </c>
      <c r="E913" s="120">
        <v>0.59569343356217619</v>
      </c>
      <c r="F913" s="120">
        <v>0.6365277021372151</v>
      </c>
      <c r="G913" s="120">
        <v>0.77124573949618846</v>
      </c>
      <c r="H913" s="120">
        <v>0.33570925197918644</v>
      </c>
      <c r="I913" s="120">
        <v>0.35709172748961993</v>
      </c>
      <c r="J913" s="120">
        <v>0.35640948854970866</v>
      </c>
      <c r="K913" s="100">
        <v>0.8583885999400569</v>
      </c>
      <c r="L913" s="101"/>
      <c r="M913" s="102">
        <v>912</v>
      </c>
      <c r="N913" s="123">
        <v>-0.74347272924338415</v>
      </c>
      <c r="O913" s="123">
        <v>3.683240317864823E-3</v>
      </c>
      <c r="P913" s="123">
        <v>0.79707295751705121</v>
      </c>
      <c r="Q913" s="123">
        <v>0.24221556769713715</v>
      </c>
      <c r="R913" s="123">
        <v>0.34919276730369619</v>
      </c>
      <c r="S913" s="123">
        <v>0.74295566767166099</v>
      </c>
      <c r="T913" s="123">
        <v>-0.42420199780873258</v>
      </c>
      <c r="U913" s="120">
        <v>-0.36624340671288991</v>
      </c>
      <c r="V913" s="120">
        <v>-0.36807276611729994</v>
      </c>
      <c r="W913" s="94">
        <v>1.0731076921427039</v>
      </c>
      <c r="X913" s="56"/>
      <c r="Y913" s="95">
        <v>912</v>
      </c>
      <c r="Z913" s="120">
        <f>(幕後結果!$AB$2+幕後結果!$AB$4*幕後結果_最佳化!$N1914)*12/3</f>
        <v>-0.97134918700362105</v>
      </c>
      <c r="AA913" s="120">
        <f>(幕後結果!$AC$2+幕後結果!$AC$4*幕後結果_最佳化!$O1914)*12/3</f>
        <v>0.93520647843051741</v>
      </c>
      <c r="AB913" s="120">
        <f>(幕後結果!$AD$2+幕後結果!$AD$4*幕後結果_最佳化!$P1914)*12/3</f>
        <v>-0.77393885200072832</v>
      </c>
      <c r="AC913" s="120">
        <f>(幕後結果!$AE$2+幕後結果!$AE$4*幕後結果_最佳化!$Q1914)*12/3</f>
        <v>0.42543550344255571</v>
      </c>
      <c r="AD913" s="120">
        <f>(幕後結果!$AF$2+幕後結果!$AF$4*幕後結果_最佳化!$R1914)*12/3</f>
        <v>-0.30526213983207229</v>
      </c>
      <c r="AE913" s="120">
        <f>(幕後結果!$AG$2+幕後結果!$AG$4*幕後結果_最佳化!$S1914)*12/3</f>
        <v>-0.18216989112681137</v>
      </c>
      <c r="AF913" s="120">
        <f>(幕後結果!$AH$2+幕後結果!$AH$4*幕後結果_最佳化!$T1914)*12/3</f>
        <v>0.19497456565431992</v>
      </c>
      <c r="AG913" s="120">
        <f>(幕後結果!$AI$2+幕後結果!$AI$4*幕後結果_最佳化!$U1914)*12/3</f>
        <v>-0.30722979975276826</v>
      </c>
      <c r="AH913" s="120">
        <f>(幕後結果!$AJ$2+幕後結果!$AJ$4*幕後結果_最佳化!$V1914)*12/3</f>
        <v>-1.9163776873064002</v>
      </c>
      <c r="AI913" s="96">
        <f>(幕後結果!$AK$2+幕後結果!$AK$4*幕後結果_最佳化!$W1914)*12/3</f>
        <v>1.0954452576090858</v>
      </c>
      <c r="AJ913" s="56"/>
      <c r="AK913" s="56"/>
      <c r="AL913" s="56"/>
      <c r="AM913" s="104">
        <v>912</v>
      </c>
      <c r="AN913" s="124">
        <f t="shared" si="183"/>
        <v>0.13488897519652224</v>
      </c>
      <c r="AO913" s="124">
        <f t="shared" si="184"/>
        <v>0.15985487926371431</v>
      </c>
      <c r="AP913" s="124">
        <f t="shared" si="185"/>
        <v>2.7606153647598476E-2</v>
      </c>
      <c r="AQ913" s="124">
        <f t="shared" si="186"/>
        <v>0.12669377023589135</v>
      </c>
      <c r="AR913" s="124">
        <f t="shared" si="187"/>
        <v>5.8907699707388378E-2</v>
      </c>
      <c r="AS913" s="124">
        <f t="shared" si="188"/>
        <v>9.5385864346043875E-2</v>
      </c>
      <c r="AT913" s="124">
        <f t="shared" si="189"/>
        <v>2.2194437979327415E-2</v>
      </c>
      <c r="AU913" s="124">
        <f t="shared" si="190"/>
        <v>0.16246991966942087</v>
      </c>
      <c r="AV913" s="124">
        <f t="shared" si="191"/>
        <v>9.1552154844809955E-2</v>
      </c>
      <c r="AW913" s="124">
        <f t="shared" si="192"/>
        <v>0.12044614510928302</v>
      </c>
      <c r="AX913" s="124">
        <f t="shared" si="193"/>
        <v>0.99999999999999989</v>
      </c>
      <c r="AY913" s="124">
        <f>SUMPRODUCT(AN913:AW913,幕後結果_最佳化!$Z$1005:$AI$1005)</f>
        <v>1.2960203615523636E-2</v>
      </c>
      <c r="AZ913" s="124">
        <f>(SUMPRODUCT(AN913:AW913,MMULT(AN913:AW913,幕後結果!$AB$9:$AK$18)))*252</f>
        <v>5.6395484910064311E-2</v>
      </c>
      <c r="BA913" s="124">
        <f t="shared" si="194"/>
        <v>0.23747733557134312</v>
      </c>
      <c r="BB913" s="119">
        <f t="shared" si="195"/>
        <v>-0.12607433173546714</v>
      </c>
      <c r="BC913" s="56"/>
      <c r="BD913" s="56"/>
    </row>
    <row r="914" spans="1:56">
      <c r="A914" s="91">
        <v>913</v>
      </c>
      <c r="B914" s="120">
        <v>0.4806141909634718</v>
      </c>
      <c r="C914" s="120">
        <v>0.13847089379434108</v>
      </c>
      <c r="D914" s="120">
        <v>0.54686940618676805</v>
      </c>
      <c r="E914" s="120">
        <v>1.8296965032292833E-2</v>
      </c>
      <c r="F914" s="120">
        <v>0.57649738641644177</v>
      </c>
      <c r="G914" s="120">
        <v>0.20493797653029189</v>
      </c>
      <c r="H914" s="120">
        <v>5.857391682073021E-2</v>
      </c>
      <c r="I914" s="120">
        <v>0.29201253431572161</v>
      </c>
      <c r="J914" s="120">
        <v>0.31548542243477895</v>
      </c>
      <c r="K914" s="100">
        <v>0.77916672410666377</v>
      </c>
      <c r="L914" s="101"/>
      <c r="M914" s="102">
        <v>913</v>
      </c>
      <c r="N914" s="123">
        <v>-4.8612156508862282E-2</v>
      </c>
      <c r="O914" s="123">
        <v>-1.0872150353177112</v>
      </c>
      <c r="P914" s="123">
        <v>0.11775575540440696</v>
      </c>
      <c r="Q914" s="123">
        <v>-2.090265795286554</v>
      </c>
      <c r="R914" s="123">
        <v>0.19294093326645181</v>
      </c>
      <c r="S914" s="123">
        <v>-0.82411194593115011</v>
      </c>
      <c r="T914" s="123">
        <v>-1.5668582270347762</v>
      </c>
      <c r="U914" s="120">
        <v>-0.54751485359419927</v>
      </c>
      <c r="V914" s="120">
        <v>-0.48036082547321451</v>
      </c>
      <c r="W914" s="94">
        <v>0.7693820324014039</v>
      </c>
      <c r="X914" s="56"/>
      <c r="Y914" s="95">
        <v>913</v>
      </c>
      <c r="Z914" s="120">
        <f>(幕後結果!$AB$2+幕後結果!$AB$4*幕後結果_最佳化!$N1915)*12/3</f>
        <v>-0.10864476714416817</v>
      </c>
      <c r="AA914" s="120">
        <f>(幕後結果!$AC$2+幕後結果!$AC$4*幕後結果_最佳化!$O1915)*12/3</f>
        <v>0.26651540820830344</v>
      </c>
      <c r="AB914" s="120">
        <f>(幕後結果!$AD$2+幕後結果!$AD$4*幕後結果_最佳化!$P1915)*12/3</f>
        <v>-1.1819244122389017</v>
      </c>
      <c r="AC914" s="120">
        <f>(幕後結果!$AE$2+幕後結果!$AE$4*幕後結果_最佳化!$Q1915)*12/3</f>
        <v>-1.369425146877103</v>
      </c>
      <c r="AD914" s="120">
        <f>(幕後結果!$AF$2+幕後結果!$AF$4*幕後結果_最佳化!$R1915)*12/3</f>
        <v>-0.90705961662087564</v>
      </c>
      <c r="AE914" s="120">
        <f>(幕後結果!$AG$2+幕後結果!$AG$4*幕後結果_最佳化!$S1915)*12/3</f>
        <v>-1.6581495610806136</v>
      </c>
      <c r="AF914" s="120">
        <f>(幕後結果!$AH$2+幕後結果!$AH$4*幕後結果_最佳化!$T1915)*12/3</f>
        <v>-1.8672710086143478</v>
      </c>
      <c r="AG914" s="120">
        <f>(幕後結果!$AI$2+幕後結果!$AI$4*幕後結果_最佳化!$U1915)*12/3</f>
        <v>-0.77098257408909454</v>
      </c>
      <c r="AH914" s="120">
        <f>(幕後結果!$AJ$2+幕後結果!$AJ$4*幕後結果_最佳化!$V1915)*12/3</f>
        <v>-2.5597689712668963</v>
      </c>
      <c r="AI914" s="96">
        <f>(幕後結果!$AK$2+幕後結果!$AK$4*幕後結果_最佳化!$W1915)*12/3</f>
        <v>0.47084072437140367</v>
      </c>
      <c r="AJ914" s="56"/>
      <c r="AK914" s="56"/>
      <c r="AL914" s="56"/>
      <c r="AM914" s="104">
        <v>913</v>
      </c>
      <c r="AN914" s="124">
        <f t="shared" si="183"/>
        <v>2.3928341734192931E-2</v>
      </c>
      <c r="AO914" s="124">
        <f t="shared" si="184"/>
        <v>0.10258329960804988</v>
      </c>
      <c r="AP914" s="124">
        <f t="shared" si="185"/>
        <v>5.755185289424955E-2</v>
      </c>
      <c r="AQ914" s="124">
        <f t="shared" si="186"/>
        <v>3.3930581215263246E-2</v>
      </c>
      <c r="AR914" s="124">
        <f t="shared" si="187"/>
        <v>2.1310422793042932E-2</v>
      </c>
      <c r="AS914" s="124">
        <f t="shared" si="188"/>
        <v>3.2326605673205472E-2</v>
      </c>
      <c r="AT914" s="124">
        <f t="shared" si="189"/>
        <v>0.24754486872232445</v>
      </c>
      <c r="AU914" s="124">
        <f t="shared" si="190"/>
        <v>2.5979622535019706E-2</v>
      </c>
      <c r="AV914" s="124">
        <f t="shared" si="191"/>
        <v>0.18145321515089469</v>
      </c>
      <c r="AW914" s="124">
        <f t="shared" si="192"/>
        <v>0.2733911896737572</v>
      </c>
      <c r="AX914" s="124">
        <f t="shared" si="193"/>
        <v>1</v>
      </c>
      <c r="AY914" s="124">
        <f>SUMPRODUCT(AN914:AW914,幕後結果_最佳化!$Z$1005:$AI$1005)</f>
        <v>4.0728508773147876E-2</v>
      </c>
      <c r="AZ914" s="124">
        <f>(SUMPRODUCT(AN914:AW914,MMULT(AN914:AW914,幕後結果!$AB$9:$AK$18)))*252</f>
        <v>6.7895790356406624E-2</v>
      </c>
      <c r="BA914" s="124">
        <f t="shared" si="194"/>
        <v>0.26056820672600606</v>
      </c>
      <c r="BB914" s="119">
        <f t="shared" si="195"/>
        <v>-8.333676829328231E-3</v>
      </c>
      <c r="BC914" s="56"/>
      <c r="BD914" s="56"/>
    </row>
    <row r="915" spans="1:56">
      <c r="A915" s="91">
        <v>914</v>
      </c>
      <c r="B915" s="120">
        <v>0.79180487362658369</v>
      </c>
      <c r="C915" s="120">
        <v>4.5673517625285154E-2</v>
      </c>
      <c r="D915" s="120">
        <v>0.65984971535077008</v>
      </c>
      <c r="E915" s="120">
        <v>0.67686439114497543</v>
      </c>
      <c r="F915" s="120">
        <v>0.77250165905966517</v>
      </c>
      <c r="G915" s="120">
        <v>0.25456959894972164</v>
      </c>
      <c r="H915" s="120">
        <v>0.99878881453913659</v>
      </c>
      <c r="I915" s="120">
        <v>0.35581931423713087</v>
      </c>
      <c r="J915" s="120">
        <v>0.26267357931322821</v>
      </c>
      <c r="K915" s="100">
        <v>0.41679834719281894</v>
      </c>
      <c r="L915" s="101"/>
      <c r="M915" s="102">
        <v>914</v>
      </c>
      <c r="N915" s="123">
        <v>0.81269970091937571</v>
      </c>
      <c r="O915" s="123">
        <v>-1.6883345045921316</v>
      </c>
      <c r="P915" s="123">
        <v>0.41205301015721896</v>
      </c>
      <c r="Q915" s="123">
        <v>0.45894840460552333</v>
      </c>
      <c r="R915" s="123">
        <v>0.74711079942335834</v>
      </c>
      <c r="S915" s="123">
        <v>-0.66017863997167037</v>
      </c>
      <c r="T915" s="123">
        <v>3.0328735364232213</v>
      </c>
      <c r="U915" s="120">
        <v>-0.36965625694843918</v>
      </c>
      <c r="V915" s="120">
        <v>-0.63512459302839119</v>
      </c>
      <c r="W915" s="94">
        <v>-0.21009094273504636</v>
      </c>
      <c r="X915" s="56"/>
      <c r="Y915" s="95">
        <v>914</v>
      </c>
      <c r="Z915" s="120">
        <f>(幕後結果!$AB$2+幕後結果!$AB$4*幕後結果_最佳化!$N1916)*12/3</f>
        <v>0.96071731128906601</v>
      </c>
      <c r="AA915" s="120">
        <f>(幕後結果!$AC$2+幕後結果!$AC$4*幕後結果_最佳化!$O1916)*12/3</f>
        <v>0.21333290041010566</v>
      </c>
      <c r="AB915" s="120">
        <f>(幕後結果!$AD$2+幕後結果!$AD$4*幕後結果_最佳化!$P1916)*12/3</f>
        <v>-0.1883373503681367</v>
      </c>
      <c r="AC915" s="120">
        <f>(幕後結果!$AE$2+幕後結果!$AE$4*幕後結果_最佳化!$Q1916)*12/3</f>
        <v>1.1065812338830905</v>
      </c>
      <c r="AD915" s="120">
        <f>(幕後結果!$AF$2+幕後結果!$AF$4*幕後結果_最佳化!$R1916)*12/3</f>
        <v>-5.8772822271360659E-2</v>
      </c>
      <c r="AE915" s="120">
        <f>(幕後結果!$AG$2+幕後結果!$AG$4*幕後結果_最佳化!$S1916)*12/3</f>
        <v>-1.2435913440442157</v>
      </c>
      <c r="AF915" s="120">
        <f>(幕後結果!$AH$2+幕後結果!$AH$4*幕後結果_最佳化!$T1916)*12/3</f>
        <v>3.0285936917579956</v>
      </c>
      <c r="AG915" s="120">
        <f>(幕後結果!$AI$2+幕後結果!$AI$4*幕後結果_最佳化!$U1916)*12/3</f>
        <v>-0.54024361869902182</v>
      </c>
      <c r="AH915" s="120">
        <f>(幕後結果!$AJ$2+幕後結果!$AJ$4*幕後結果_最佳化!$V1916)*12/3</f>
        <v>-1.484964461327662</v>
      </c>
      <c r="AI915" s="96">
        <f>(幕後結果!$AK$2+幕後結果!$AK$4*幕後結果_最佳化!$W1916)*12/3</f>
        <v>0.79456472644516118</v>
      </c>
      <c r="AJ915" s="56"/>
      <c r="AK915" s="56"/>
      <c r="AL915" s="56"/>
      <c r="AM915" s="104">
        <v>914</v>
      </c>
      <c r="AN915" s="124">
        <f t="shared" si="183"/>
        <v>0.11384831792071291</v>
      </c>
      <c r="AO915" s="124">
        <f t="shared" si="184"/>
        <v>0.13931369553346482</v>
      </c>
      <c r="AP915" s="124">
        <f t="shared" si="185"/>
        <v>4.8268673758976047E-2</v>
      </c>
      <c r="AQ915" s="124">
        <f t="shared" si="186"/>
        <v>0.17368258961641261</v>
      </c>
      <c r="AR915" s="124">
        <f t="shared" si="187"/>
        <v>0.11772260878330644</v>
      </c>
      <c r="AS915" s="124">
        <f t="shared" si="188"/>
        <v>7.0639241875278785E-2</v>
      </c>
      <c r="AT915" s="124">
        <f t="shared" si="189"/>
        <v>7.6788508787633367E-2</v>
      </c>
      <c r="AU915" s="124">
        <f t="shared" si="190"/>
        <v>3.8761848129479894E-2</v>
      </c>
      <c r="AV915" s="124">
        <f t="shared" si="191"/>
        <v>0.17327817758467193</v>
      </c>
      <c r="AW915" s="124">
        <f t="shared" si="192"/>
        <v>4.7696338010063143E-2</v>
      </c>
      <c r="AX915" s="124">
        <f t="shared" si="193"/>
        <v>0.99999999999999989</v>
      </c>
      <c r="AY915" s="124">
        <f>SUMPRODUCT(AN915:AW915,幕後結果_最佳化!$Z$1005:$AI$1005)</f>
        <v>-0.14042432327995075</v>
      </c>
      <c r="AZ915" s="124">
        <f>(SUMPRODUCT(AN915:AW915,MMULT(AN915:AW915,幕後結果!$AB$9:$AK$18)))*252</f>
        <v>7.3209135503027059E-2</v>
      </c>
      <c r="BA915" s="124">
        <f t="shared" si="194"/>
        <v>0.27057186753804813</v>
      </c>
      <c r="BB915" s="119">
        <f t="shared" si="195"/>
        <v>-0.6775439181760885</v>
      </c>
      <c r="BC915" s="56"/>
      <c r="BD915" s="56"/>
    </row>
    <row r="916" spans="1:56">
      <c r="A916" s="91">
        <v>915</v>
      </c>
      <c r="B916" s="120">
        <v>0.98131302987511182</v>
      </c>
      <c r="C916" s="120">
        <v>0.89696270916057363</v>
      </c>
      <c r="D916" s="120">
        <v>0.90973593924757568</v>
      </c>
      <c r="E916" s="120">
        <v>0.55526291566482278</v>
      </c>
      <c r="F916" s="120">
        <v>0.63190428800072351</v>
      </c>
      <c r="G916" s="120">
        <v>0.39564190803566324</v>
      </c>
      <c r="H916" s="120">
        <v>0.29328224885623633</v>
      </c>
      <c r="I916" s="120">
        <v>0.41285934234126231</v>
      </c>
      <c r="J916" s="120">
        <v>0.3891608526376098</v>
      </c>
      <c r="K916" s="100">
        <v>0.88801625493218572</v>
      </c>
      <c r="L916" s="101"/>
      <c r="M916" s="102">
        <v>915</v>
      </c>
      <c r="N916" s="123">
        <v>2.0816555853576242</v>
      </c>
      <c r="O916" s="123">
        <v>1.2644332031911354</v>
      </c>
      <c r="P916" s="123">
        <v>1.3391307192848048</v>
      </c>
      <c r="Q916" s="123">
        <v>0.13896960370167594</v>
      </c>
      <c r="R916" s="123">
        <v>0.33690114253994091</v>
      </c>
      <c r="S916" s="123">
        <v>-0.26464387675488626</v>
      </c>
      <c r="T916" s="123">
        <v>-0.54382123050837761</v>
      </c>
      <c r="U916" s="120">
        <v>-0.2201957779067531</v>
      </c>
      <c r="V916" s="120">
        <v>-0.28150681038256281</v>
      </c>
      <c r="W916" s="94">
        <v>1.2160457617039093</v>
      </c>
      <c r="X916" s="56"/>
      <c r="Y916" s="95">
        <v>915</v>
      </c>
      <c r="Z916" s="120">
        <f>(幕後結果!$AB$2+幕後結果!$AB$4*幕後結果_最佳化!$N1917)*12/3</f>
        <v>2.5361899932450642</v>
      </c>
      <c r="AA916" s="120">
        <f>(幕後結果!$AC$2+幕後結果!$AC$4*幕後結果_最佳化!$O1917)*12/3</f>
        <v>4.0990384259138617</v>
      </c>
      <c r="AB916" s="120">
        <f>(幕後結果!$AD$2+幕後結果!$AD$4*幕後結果_最佳化!$P1917)*12/3</f>
        <v>3.3792947412306766</v>
      </c>
      <c r="AC916" s="120">
        <f>(幕後結果!$AE$2+幕後結果!$AE$4*幕後結果_最佳化!$Q1917)*12/3</f>
        <v>1.161061292741643</v>
      </c>
      <c r="AD916" s="120">
        <f>(幕後結果!$AF$2+幕後結果!$AF$4*幕後結果_最佳化!$R1917)*12/3</f>
        <v>9.352214646749063E-2</v>
      </c>
      <c r="AE916" s="120">
        <f>(幕後結果!$AG$2+幕後結果!$AG$4*幕後結果_最佳化!$S1917)*12/3</f>
        <v>0.16772021583415775</v>
      </c>
      <c r="AF916" s="120">
        <f>(幕後結果!$AH$2+幕後結果!$AH$4*幕後結果_最佳化!$T1917)*12/3</f>
        <v>0.95740825452807421</v>
      </c>
      <c r="AG916" s="120">
        <f>(幕後結果!$AI$2+幕後結果!$AI$4*幕後結果_最佳化!$U1917)*12/3</f>
        <v>-0.27924322929992235</v>
      </c>
      <c r="AH916" s="120">
        <f>(幕後結果!$AJ$2+幕後結果!$AJ$4*幕後結果_最佳化!$V1917)*12/3</f>
        <v>-0.97789948235501833</v>
      </c>
      <c r="AI916" s="96">
        <f>(幕後結果!$AK$2+幕後結果!$AK$4*幕後結果_最佳化!$W1917)*12/3</f>
        <v>1.562208206970028</v>
      </c>
      <c r="AJ916" s="56"/>
      <c r="AK916" s="56"/>
      <c r="AL916" s="56"/>
      <c r="AM916" s="104">
        <v>915</v>
      </c>
      <c r="AN916" s="124">
        <f t="shared" si="183"/>
        <v>5.9473168359296377E-2</v>
      </c>
      <c r="AO916" s="124">
        <f t="shared" si="184"/>
        <v>0.1353688952533281</v>
      </c>
      <c r="AP916" s="124">
        <f t="shared" si="185"/>
        <v>0.1262766380376181</v>
      </c>
      <c r="AQ916" s="124">
        <f t="shared" si="186"/>
        <v>7.1619705183443794E-2</v>
      </c>
      <c r="AR916" s="124">
        <f t="shared" si="187"/>
        <v>0.10007664535294591</v>
      </c>
      <c r="AS916" s="124">
        <f t="shared" si="188"/>
        <v>8.6974497634560638E-2</v>
      </c>
      <c r="AT916" s="124">
        <f t="shared" si="189"/>
        <v>9.887142988975979E-2</v>
      </c>
      <c r="AU916" s="124">
        <f t="shared" si="190"/>
        <v>8.9720787298395915E-2</v>
      </c>
      <c r="AV916" s="124">
        <f t="shared" si="191"/>
        <v>9.7008634719443168E-2</v>
      </c>
      <c r="AW916" s="124">
        <f t="shared" si="192"/>
        <v>0.13460959827120839</v>
      </c>
      <c r="AX916" s="124">
        <f t="shared" si="193"/>
        <v>1.0000000000000002</v>
      </c>
      <c r="AY916" s="124">
        <f>SUMPRODUCT(AN916:AW916,幕後結果_最佳化!$Z$1005:$AI$1005)</f>
        <v>-7.7513428311006993E-2</v>
      </c>
      <c r="AZ916" s="124">
        <f>(SUMPRODUCT(AN916:AW916,MMULT(AN916:AW916,幕後結果!$AB$9:$AK$18)))*252</f>
        <v>6.7081624631349313E-2</v>
      </c>
      <c r="BA916" s="124">
        <f t="shared" si="194"/>
        <v>0.2590012058492186</v>
      </c>
      <c r="BB916" s="119">
        <f t="shared" si="195"/>
        <v>-0.46491454708171304</v>
      </c>
      <c r="BC916" s="56"/>
      <c r="BD916" s="56"/>
    </row>
    <row r="917" spans="1:56">
      <c r="A917" s="91">
        <v>916</v>
      </c>
      <c r="B917" s="120">
        <v>0.84259834666170286</v>
      </c>
      <c r="C917" s="120">
        <v>0.66245865203501864</v>
      </c>
      <c r="D917" s="120">
        <v>0.83174573730219259</v>
      </c>
      <c r="E917" s="120">
        <v>0.40107301230831394</v>
      </c>
      <c r="F917" s="120">
        <v>0.36210441998568443</v>
      </c>
      <c r="G917" s="120">
        <v>0.34840758824164197</v>
      </c>
      <c r="H917" s="120">
        <v>0.58160543286495336</v>
      </c>
      <c r="I917" s="120">
        <v>0.5671499513083238</v>
      </c>
      <c r="J917" s="120">
        <v>0.7602050210847322</v>
      </c>
      <c r="K917" s="100">
        <v>0.99400183808142328</v>
      </c>
      <c r="L917" s="101"/>
      <c r="M917" s="102">
        <v>916</v>
      </c>
      <c r="N917" s="123">
        <v>1.0051942847131354</v>
      </c>
      <c r="O917" s="123">
        <v>0.41918258854498974</v>
      </c>
      <c r="P917" s="123">
        <v>0.96108680147853076</v>
      </c>
      <c r="Q917" s="123">
        <v>-0.25057071621230093</v>
      </c>
      <c r="R917" s="123">
        <v>-0.35283940553100712</v>
      </c>
      <c r="S917" s="123">
        <v>-0.38962322392529725</v>
      </c>
      <c r="T917" s="123">
        <v>0.20600227494505471</v>
      </c>
      <c r="U917" s="120">
        <v>0.16912274159024049</v>
      </c>
      <c r="V917" s="120">
        <v>0.70696221722312957</v>
      </c>
      <c r="W917" s="94">
        <v>2.5122524467952978</v>
      </c>
      <c r="X917" s="56"/>
      <c r="Y917" s="95">
        <v>916</v>
      </c>
      <c r="Z917" s="120">
        <f>(幕後結果!$AB$2+幕後結果!$AB$4*幕後結果_最佳化!$N1918)*12/3</f>
        <v>1.199709038196745</v>
      </c>
      <c r="AA917" s="120">
        <f>(幕後結果!$AC$2+幕後結果!$AC$4*幕後結果_最佳化!$O1918)*12/3</f>
        <v>2.5167087000031807</v>
      </c>
      <c r="AB917" s="120">
        <f>(幕後結果!$AD$2+幕後結果!$AD$4*幕後結果_最佳化!$P1918)*12/3</f>
        <v>1.4664759681305697</v>
      </c>
      <c r="AC917" s="120">
        <f>(幕後結果!$AE$2+幕後結果!$AE$4*幕後結果_最佳化!$Q1918)*12/3</f>
        <v>0.51482825554097744</v>
      </c>
      <c r="AD917" s="120">
        <f>(幕後結果!$AF$2+幕後結果!$AF$4*幕後結果_最佳化!$R1918)*12/3</f>
        <v>-0.60531401833654541</v>
      </c>
      <c r="AE917" s="120">
        <f>(幕後結果!$AG$2+幕後結果!$AG$4*幕後結果_最佳化!$S1918)*12/3</f>
        <v>-0.68619748318027252</v>
      </c>
      <c r="AF917" s="120">
        <f>(幕後結果!$AH$2+幕後結果!$AH$4*幕後結果_最佳化!$T1918)*12/3</f>
        <v>0.88393255861712483</v>
      </c>
      <c r="AG917" s="120">
        <f>(幕後結果!$AI$2+幕後結果!$AI$4*幕後結果_最佳化!$U1918)*12/3</f>
        <v>-0.31727922815709048</v>
      </c>
      <c r="AH917" s="120">
        <f>(幕後結果!$AJ$2+幕後結果!$AJ$4*幕後結果_最佳化!$V1918)*12/3</f>
        <v>-0.25392002471674679</v>
      </c>
      <c r="AI917" s="96">
        <f>(幕後結果!$AK$2+幕後結果!$AK$4*幕後結果_最佳化!$W1918)*12/3</f>
        <v>1.9741642318853472</v>
      </c>
      <c r="AJ917" s="56"/>
      <c r="AK917" s="56"/>
      <c r="AL917" s="56"/>
      <c r="AM917" s="104">
        <v>916</v>
      </c>
      <c r="AN917" s="124">
        <f t="shared" si="183"/>
        <v>0.13353883897048188</v>
      </c>
      <c r="AO917" s="124">
        <f t="shared" si="184"/>
        <v>0.11330136211446494</v>
      </c>
      <c r="AP917" s="124">
        <f t="shared" si="185"/>
        <v>0.11468679540824821</v>
      </c>
      <c r="AQ917" s="124">
        <f t="shared" si="186"/>
        <v>7.1651621333287605E-2</v>
      </c>
      <c r="AR917" s="124">
        <f t="shared" si="187"/>
        <v>0.13553945922300983</v>
      </c>
      <c r="AS917" s="124">
        <f t="shared" si="188"/>
        <v>6.9474432123156016E-2</v>
      </c>
      <c r="AT917" s="124">
        <f t="shared" si="189"/>
        <v>0.14040183247248905</v>
      </c>
      <c r="AU917" s="124">
        <f t="shared" si="190"/>
        <v>3.6705678123682486E-2</v>
      </c>
      <c r="AV917" s="124">
        <f t="shared" si="191"/>
        <v>9.885666964572376E-2</v>
      </c>
      <c r="AW917" s="124">
        <f t="shared" si="192"/>
        <v>8.5843310585456079E-2</v>
      </c>
      <c r="AX917" s="124">
        <f t="shared" si="193"/>
        <v>1</v>
      </c>
      <c r="AY917" s="124">
        <f>SUMPRODUCT(AN917:AW917,幕後結果_最佳化!$Z$1005:$AI$1005)</f>
        <v>-0.1092747803035283</v>
      </c>
      <c r="AZ917" s="124">
        <f>(SUMPRODUCT(AN917:AW917,MMULT(AN917:AW917,幕後結果!$AB$9:$AK$18)))*252</f>
        <v>7.6426349703486565E-2</v>
      </c>
      <c r="BA917" s="124">
        <f t="shared" si="194"/>
        <v>0.27645316005335618</v>
      </c>
      <c r="BB917" s="119">
        <f t="shared" si="195"/>
        <v>-0.55045411770354935</v>
      </c>
      <c r="BC917" s="56"/>
      <c r="BD917" s="56"/>
    </row>
    <row r="918" spans="1:56">
      <c r="A918" s="91">
        <v>917</v>
      </c>
      <c r="B918" s="120">
        <v>0.15884555159239611</v>
      </c>
      <c r="C918" s="120">
        <v>0.97943500620134372</v>
      </c>
      <c r="D918" s="120">
        <v>0.70810389362799064</v>
      </c>
      <c r="E918" s="120">
        <v>0.8897401775597169</v>
      </c>
      <c r="F918" s="120">
        <v>0.50787618785547872</v>
      </c>
      <c r="G918" s="120">
        <v>0.68424120144999323</v>
      </c>
      <c r="H918" s="120">
        <v>2.9724183501672163E-2</v>
      </c>
      <c r="I918" s="120">
        <v>0.995469662283055</v>
      </c>
      <c r="J918" s="120">
        <v>0.34716595333944333</v>
      </c>
      <c r="K918" s="100">
        <v>0.74404604970209909</v>
      </c>
      <c r="L918" s="101"/>
      <c r="M918" s="102">
        <v>917</v>
      </c>
      <c r="N918" s="123">
        <v>-0.99921385989811851</v>
      </c>
      <c r="O918" s="123">
        <v>2.0422172350847156</v>
      </c>
      <c r="P918" s="123">
        <v>0.5478539180425821</v>
      </c>
      <c r="Q918" s="123">
        <v>1.2251475163352308</v>
      </c>
      <c r="R918" s="123">
        <v>1.9743957877530086E-2</v>
      </c>
      <c r="S918" s="123">
        <v>0.47959191405776297</v>
      </c>
      <c r="T918" s="123">
        <v>-1.8848627750338089</v>
      </c>
      <c r="U918" s="120">
        <v>2.609756261864574</v>
      </c>
      <c r="V918" s="120">
        <v>-0.39298317700541907</v>
      </c>
      <c r="W918" s="94">
        <v>0.65586980052338484</v>
      </c>
      <c r="X918" s="56"/>
      <c r="Y918" s="95">
        <v>917</v>
      </c>
      <c r="Z918" s="120">
        <f>(幕後結果!$AB$2+幕後結果!$AB$4*幕後結果_最佳化!$N1919)*12/3</f>
        <v>-1.2888646892682554</v>
      </c>
      <c r="AA918" s="120">
        <f>(幕後結果!$AC$2+幕後結果!$AC$4*幕後結果_最佳化!$O1919)*12/3</f>
        <v>2.8719462243008973</v>
      </c>
      <c r="AB918" s="120">
        <f>(幕後結果!$AD$2+幕後結果!$AD$4*幕後結果_最佳化!$P1919)*12/3</f>
        <v>-0.46890761269361841</v>
      </c>
      <c r="AC918" s="120">
        <f>(幕後結果!$AE$2+幕後結果!$AE$4*幕後結果_最佳化!$Q1919)*12/3</f>
        <v>1.1979297104654489</v>
      </c>
      <c r="AD918" s="120">
        <f>(幕後結果!$AF$2+幕後結果!$AF$4*幕後結果_最佳化!$R1919)*12/3</f>
        <v>-0.10455843891019778</v>
      </c>
      <c r="AE918" s="120">
        <f>(幕後結果!$AG$2+幕後結果!$AG$4*幕後結果_最佳化!$S1919)*12/3</f>
        <v>-0.44224937259350489</v>
      </c>
      <c r="AF918" s="120">
        <f>(幕後結果!$AH$2+幕後結果!$AH$4*幕後結果_最佳化!$T1919)*12/3</f>
        <v>-0.54735212309281289</v>
      </c>
      <c r="AG918" s="120">
        <f>(幕後結果!$AI$2+幕後結果!$AI$4*幕後結果_最佳化!$U1919)*12/3</f>
        <v>1.035876440867662</v>
      </c>
      <c r="AH918" s="120">
        <f>(幕後結果!$AJ$2+幕後結果!$AJ$4*幕後結果_最佳化!$V1919)*12/3</f>
        <v>-2.3416992773513328</v>
      </c>
      <c r="AI918" s="96">
        <f>(幕後結果!$AK$2+幕後結果!$AK$4*幕後結果_最佳化!$W1919)*12/3</f>
        <v>1.7591508646684797</v>
      </c>
      <c r="AJ918" s="56"/>
      <c r="AK918" s="56"/>
      <c r="AL918" s="56"/>
      <c r="AM918" s="104">
        <v>917</v>
      </c>
      <c r="AN918" s="124">
        <f t="shared" si="183"/>
        <v>0.22550660052601168</v>
      </c>
      <c r="AO918" s="124">
        <f t="shared" si="184"/>
        <v>2.1127210802770151E-4</v>
      </c>
      <c r="AP918" s="124">
        <f t="shared" si="185"/>
        <v>9.9181724790633904E-2</v>
      </c>
      <c r="AQ918" s="124">
        <f t="shared" si="186"/>
        <v>4.789075887836719E-2</v>
      </c>
      <c r="AR918" s="124">
        <f t="shared" si="187"/>
        <v>0.20221704570636845</v>
      </c>
      <c r="AS918" s="124">
        <f t="shared" si="188"/>
        <v>6.2297286937454253E-2</v>
      </c>
      <c r="AT918" s="124">
        <f t="shared" si="189"/>
        <v>0.12596852862883276</v>
      </c>
      <c r="AU918" s="124">
        <f t="shared" si="190"/>
        <v>6.7802496127646147E-2</v>
      </c>
      <c r="AV918" s="124">
        <f t="shared" si="191"/>
        <v>4.1043002147645245E-2</v>
      </c>
      <c r="AW918" s="124">
        <f t="shared" si="192"/>
        <v>0.12788128414901279</v>
      </c>
      <c r="AX918" s="124">
        <f t="shared" si="193"/>
        <v>1</v>
      </c>
      <c r="AY918" s="124">
        <f>SUMPRODUCT(AN918:AW918,幕後結果_最佳化!$Z$1005:$AI$1005)</f>
        <v>-0.18746975970614568</v>
      </c>
      <c r="AZ918" s="124">
        <f>(SUMPRODUCT(AN918:AW918,MMULT(AN918:AW918,幕後結果!$AB$9:$AK$18)))*252</f>
        <v>6.5686280728740651E-2</v>
      </c>
      <c r="BA918" s="124">
        <f t="shared" si="194"/>
        <v>0.25629334897484296</v>
      </c>
      <c r="BB918" s="119">
        <f t="shared" si="195"/>
        <v>-0.89885188448163023</v>
      </c>
      <c r="BC918" s="56"/>
      <c r="BD918" s="56"/>
    </row>
    <row r="919" spans="1:56">
      <c r="A919" s="91">
        <v>918</v>
      </c>
      <c r="B919" s="120">
        <v>0.33150559425003179</v>
      </c>
      <c r="C919" s="120">
        <v>0.22194924415961448</v>
      </c>
      <c r="D919" s="120">
        <v>0.58056926010430221</v>
      </c>
      <c r="E919" s="120">
        <v>0.10780464472751361</v>
      </c>
      <c r="F919" s="120">
        <v>8.3792166662308709E-3</v>
      </c>
      <c r="G919" s="120">
        <v>0.56686822735800035</v>
      </c>
      <c r="H919" s="120">
        <v>0.11535836354886642</v>
      </c>
      <c r="I919" s="120">
        <v>0.22789184049775546</v>
      </c>
      <c r="J919" s="120">
        <v>0.94194678020828282</v>
      </c>
      <c r="K919" s="100">
        <v>0.83978561350720371</v>
      </c>
      <c r="L919" s="101"/>
      <c r="M919" s="102">
        <v>918</v>
      </c>
      <c r="N919" s="123">
        <v>-0.43575955862472682</v>
      </c>
      <c r="O919" s="123">
        <v>-0.76562664046781481</v>
      </c>
      <c r="P919" s="123">
        <v>0.20334999702913506</v>
      </c>
      <c r="Q919" s="123">
        <v>-1.238288006045505</v>
      </c>
      <c r="R919" s="123">
        <v>-2.3919651547667922</v>
      </c>
      <c r="S919" s="123">
        <v>0.1684064359203426</v>
      </c>
      <c r="T919" s="123">
        <v>-1.1985146398818742</v>
      </c>
      <c r="U919" s="120">
        <v>-0.74580754586256659</v>
      </c>
      <c r="V919" s="120">
        <v>1.5713281766171137</v>
      </c>
      <c r="W919" s="94">
        <v>0.99357715033542637</v>
      </c>
      <c r="X919" s="56"/>
      <c r="Y919" s="95">
        <v>918</v>
      </c>
      <c r="Z919" s="120">
        <f>(幕後結果!$AB$2+幕後結果!$AB$4*幕後結果_最佳化!$N1920)*12/3</f>
        <v>-0.58930777789476774</v>
      </c>
      <c r="AA919" s="120">
        <f>(幕後結果!$AC$2+幕後結果!$AC$4*幕後結果_最佳化!$O1920)*12/3</f>
        <v>0.34349662122030122</v>
      </c>
      <c r="AB919" s="120">
        <f>(幕後結果!$AD$2+幕後結果!$AD$4*幕後結果_最佳化!$P1920)*12/3</f>
        <v>-1.379366229961948</v>
      </c>
      <c r="AC919" s="120">
        <f>(幕後結果!$AE$2+幕後結果!$AE$4*幕後結果_最佳化!$Q1920)*12/3</f>
        <v>-0.7485341637499271</v>
      </c>
      <c r="AD919" s="120">
        <f>(幕後結果!$AF$2+幕後結果!$AF$4*幕後結果_最佳化!$R1920)*12/3</f>
        <v>-2.3149601874393362</v>
      </c>
      <c r="AE919" s="120">
        <f>(幕後結果!$AG$2+幕後結果!$AG$4*幕後結果_最佳化!$S1920)*12/3</f>
        <v>-1.3348339797218651</v>
      </c>
      <c r="AF919" s="120">
        <f>(幕後結果!$AH$2+幕後結果!$AH$4*幕後結果_最佳化!$T1920)*12/3</f>
        <v>-1.3844962060219619</v>
      </c>
      <c r="AG919" s="120">
        <f>(幕後結果!$AI$2+幕後結果!$AI$4*幕後結果_最佳化!$U1920)*12/3</f>
        <v>-0.98593429916657327</v>
      </c>
      <c r="AH919" s="120">
        <f>(幕後結果!$AJ$2+幕後結果!$AJ$4*幕後結果_最佳化!$V1920)*12/3</f>
        <v>-0.50420095692307343</v>
      </c>
      <c r="AI919" s="96">
        <f>(幕後結果!$AK$2+幕後結果!$AK$4*幕後結果_最佳化!$W1920)*12/3</f>
        <v>0.15995908988591961</v>
      </c>
      <c r="AJ919" s="56"/>
      <c r="AK919" s="56"/>
      <c r="AL919" s="56"/>
      <c r="AM919" s="104">
        <v>918</v>
      </c>
      <c r="AN919" s="124">
        <f t="shared" si="183"/>
        <v>2.126232927524568E-2</v>
      </c>
      <c r="AO919" s="124">
        <f t="shared" si="184"/>
        <v>0.18975360778024866</v>
      </c>
      <c r="AP919" s="124">
        <f t="shared" si="185"/>
        <v>0.1721482060031318</v>
      </c>
      <c r="AQ919" s="124">
        <f t="shared" si="186"/>
        <v>0.18918150213892312</v>
      </c>
      <c r="AR919" s="124">
        <f t="shared" si="187"/>
        <v>0.16113340887179733</v>
      </c>
      <c r="AS919" s="124">
        <f t="shared" si="188"/>
        <v>6.7704495007247997E-2</v>
      </c>
      <c r="AT919" s="124">
        <f t="shared" si="189"/>
        <v>9.7967086560362251E-2</v>
      </c>
      <c r="AU919" s="124">
        <f t="shared" si="190"/>
        <v>8.1987611290694734E-2</v>
      </c>
      <c r="AV919" s="124">
        <f t="shared" si="191"/>
        <v>2.3156807729717905E-4</v>
      </c>
      <c r="AW919" s="124">
        <f t="shared" si="192"/>
        <v>1.8630184995051171E-2</v>
      </c>
      <c r="AX919" s="124">
        <f t="shared" si="193"/>
        <v>0.99999999999999989</v>
      </c>
      <c r="AY919" s="124">
        <f>SUMPRODUCT(AN919:AW919,幕後結果_最佳化!$Z$1005:$AI$1005)</f>
        <v>8.7817377739881783E-2</v>
      </c>
      <c r="AZ919" s="124">
        <f>(SUMPRODUCT(AN919:AW919,MMULT(AN919:AW919,幕後結果!$AB$9:$AK$18)))*252</f>
        <v>7.6872940007394919E-2</v>
      </c>
      <c r="BA919" s="124">
        <f t="shared" si="194"/>
        <v>0.27725969776978932</v>
      </c>
      <c r="BB919" s="119">
        <f t="shared" si="195"/>
        <v>0.16200471291423321</v>
      </c>
      <c r="BC919" s="56"/>
      <c r="BD919" s="56"/>
    </row>
    <row r="920" spans="1:56">
      <c r="A920" s="91">
        <v>919</v>
      </c>
      <c r="B920" s="120">
        <v>0.78740655034972207</v>
      </c>
      <c r="C920" s="120">
        <v>9.5902627934492335E-2</v>
      </c>
      <c r="D920" s="120">
        <v>0.51499685954634411</v>
      </c>
      <c r="E920" s="120">
        <v>0.88232325516747157</v>
      </c>
      <c r="F920" s="120">
        <v>0.92020852169980838</v>
      </c>
      <c r="G920" s="120">
        <v>0.45038657838840912</v>
      </c>
      <c r="H920" s="120">
        <v>0.85199156031749212</v>
      </c>
      <c r="I920" s="120">
        <v>0.9603129444167986</v>
      </c>
      <c r="J920" s="120">
        <v>0.16238323413229261</v>
      </c>
      <c r="K920" s="100">
        <v>0.18562473898784049</v>
      </c>
      <c r="L920" s="101"/>
      <c r="M920" s="102">
        <v>919</v>
      </c>
      <c r="N920" s="123">
        <v>0.79745487661335168</v>
      </c>
      <c r="O920" s="123">
        <v>-1.305257278840225</v>
      </c>
      <c r="P920" s="123">
        <v>3.7600410143547508E-2</v>
      </c>
      <c r="Q920" s="123">
        <v>1.1866809558650737</v>
      </c>
      <c r="R920" s="123">
        <v>1.4064755611971578</v>
      </c>
      <c r="S920" s="123">
        <v>-0.12468471733376167</v>
      </c>
      <c r="T920" s="123">
        <v>1.0450131771558988</v>
      </c>
      <c r="U920" s="120">
        <v>1.7543292232055425</v>
      </c>
      <c r="V920" s="120">
        <v>-0.98471014460719641</v>
      </c>
      <c r="W920" s="94">
        <v>-0.89413534921424764</v>
      </c>
      <c r="X920" s="56"/>
      <c r="Y920" s="95">
        <v>919</v>
      </c>
      <c r="Z920" s="120">
        <f>(幕後結果!$AB$2+幕後結果!$AB$4*幕後結果_最佳化!$N1921)*12/3</f>
        <v>0.94179009362145427</v>
      </c>
      <c r="AA920" s="120">
        <f>(幕後結果!$AC$2+幕後結果!$AC$4*幕後結果_最佳化!$O1921)*12/3</f>
        <v>0.5989057923104687</v>
      </c>
      <c r="AB920" s="120">
        <f>(幕後結果!$AD$2+幕後結果!$AD$4*幕後結果_最佳化!$P1921)*12/3</f>
        <v>-0.43811820102334781</v>
      </c>
      <c r="AC920" s="120">
        <f>(幕後結果!$AE$2+幕後結果!$AE$4*幕後結果_最佳化!$Q1921)*12/3</f>
        <v>1.7446616052921806</v>
      </c>
      <c r="AD920" s="120">
        <f>(幕後結果!$AF$2+幕後結果!$AF$4*幕後結果_最佳化!$R1921)*12/3</f>
        <v>0.52738142149042266</v>
      </c>
      <c r="AE920" s="120">
        <f>(幕後結果!$AG$2+幕後結果!$AG$4*幕後結果_最佳化!$S1921)*12/3</f>
        <v>-0.61469961092386782</v>
      </c>
      <c r="AF920" s="120">
        <f>(幕後結果!$AH$2+幕後結果!$AH$4*幕後結果_最佳化!$T1921)*12/3</f>
        <v>1.7599211150569947</v>
      </c>
      <c r="AG920" s="120">
        <f>(幕後結果!$AI$2+幕後結果!$AI$4*幕後結果_最佳化!$U1921)*12/3</f>
        <v>0.5386200204613395</v>
      </c>
      <c r="AH920" s="120">
        <f>(幕後結果!$AJ$2+幕後結果!$AJ$4*幕後結果_最佳化!$V1921)*12/3</f>
        <v>-1.5935089057466236</v>
      </c>
      <c r="AI920" s="96">
        <f>(幕後結果!$AK$2+幕後結果!$AK$4*幕後結果_最佳化!$W1921)*12/3</f>
        <v>1.0005114683285101</v>
      </c>
      <c r="AJ920" s="56"/>
      <c r="AK920" s="56"/>
      <c r="AL920" s="56"/>
      <c r="AM920" s="104">
        <v>919</v>
      </c>
      <c r="AN920" s="124">
        <f t="shared" si="183"/>
        <v>0.15965578444101136</v>
      </c>
      <c r="AO920" s="124">
        <f t="shared" si="184"/>
        <v>0.15827137909730907</v>
      </c>
      <c r="AP920" s="124">
        <f t="shared" si="185"/>
        <v>4.6013824774553697E-3</v>
      </c>
      <c r="AQ920" s="124">
        <f t="shared" si="186"/>
        <v>0.16140042787340056</v>
      </c>
      <c r="AR920" s="124">
        <f t="shared" si="187"/>
        <v>8.7437623446153426E-2</v>
      </c>
      <c r="AS920" s="124">
        <f t="shared" si="188"/>
        <v>3.1044053712349071E-2</v>
      </c>
      <c r="AT920" s="124">
        <f t="shared" si="189"/>
        <v>0.10962386865501553</v>
      </c>
      <c r="AU920" s="124">
        <f t="shared" si="190"/>
        <v>0.12552781502050678</v>
      </c>
      <c r="AV920" s="124">
        <f t="shared" si="191"/>
        <v>5.4810396618492083E-3</v>
      </c>
      <c r="AW920" s="124">
        <f t="shared" si="192"/>
        <v>0.1569566256149498</v>
      </c>
      <c r="AX920" s="124">
        <f t="shared" si="193"/>
        <v>1.0000000000000002</v>
      </c>
      <c r="AY920" s="124">
        <f>SUMPRODUCT(AN920:AW920,幕後結果_最佳化!$Z$1005:$AI$1005)</f>
        <v>0.30049138227141597</v>
      </c>
      <c r="AZ920" s="124">
        <f>(SUMPRODUCT(AN920:AW920,MMULT(AN920:AW920,幕後結果!$AB$9:$AK$18)))*252</f>
        <v>5.3921088303546312E-2</v>
      </c>
      <c r="BA920" s="124">
        <f t="shared" si="194"/>
        <v>0.23220914776026011</v>
      </c>
      <c r="BB920" s="119">
        <f t="shared" si="195"/>
        <v>1.1093076425109716</v>
      </c>
      <c r="BC920" s="56"/>
      <c r="BD920" s="56"/>
    </row>
    <row r="921" spans="1:56">
      <c r="A921" s="91">
        <v>920</v>
      </c>
      <c r="B921" s="120">
        <v>0.77273337023305966</v>
      </c>
      <c r="C921" s="120">
        <v>0.55706460542990666</v>
      </c>
      <c r="D921" s="120">
        <v>9.2137531170941811E-2</v>
      </c>
      <c r="E921" s="120">
        <v>0.71433012706201438</v>
      </c>
      <c r="F921" s="120">
        <v>0.92108355084991334</v>
      </c>
      <c r="G921" s="120">
        <v>0.90655390485973086</v>
      </c>
      <c r="H921" s="120">
        <v>0.9413085619477124</v>
      </c>
      <c r="I921" s="120">
        <v>0.30080699048642856</v>
      </c>
      <c r="J921" s="120">
        <v>6.7032672462473464E-2</v>
      </c>
      <c r="K921" s="100">
        <v>4.7128657012914799E-2</v>
      </c>
      <c r="L921" s="101"/>
      <c r="M921" s="102">
        <v>920</v>
      </c>
      <c r="N921" s="123">
        <v>0.74787881071805051</v>
      </c>
      <c r="O921" s="123">
        <v>0.14353105205000946</v>
      </c>
      <c r="P921" s="123">
        <v>-1.3277065697735566</v>
      </c>
      <c r="Q921" s="123">
        <v>0.56607948888401483</v>
      </c>
      <c r="R921" s="123">
        <v>1.4123976830675837</v>
      </c>
      <c r="S921" s="123">
        <v>1.3198287802612152</v>
      </c>
      <c r="T921" s="123">
        <v>1.5658536790335913</v>
      </c>
      <c r="U921" s="120">
        <v>-0.52208093366182595</v>
      </c>
      <c r="V921" s="120">
        <v>-1.498261414342813</v>
      </c>
      <c r="W921" s="94">
        <v>-1.6733555946857559</v>
      </c>
      <c r="X921" s="56"/>
      <c r="Y921" s="95">
        <v>920</v>
      </c>
      <c r="Z921" s="120">
        <f>(幕後結果!$AB$2+幕後結果!$AB$4*幕後結果_最佳化!$N1922)*12/3</f>
        <v>0.88023890933306281</v>
      </c>
      <c r="AA921" s="120">
        <f>(幕後結果!$AC$2+幕後結果!$AC$4*幕後結果_最佳化!$O1922)*12/3</f>
        <v>2.0624571685286188</v>
      </c>
      <c r="AB921" s="120">
        <f>(幕後結果!$AD$2+幕後結果!$AD$4*幕後結果_最佳化!$P1922)*12/3</f>
        <v>-1.3208139822216864</v>
      </c>
      <c r="AC921" s="120">
        <f>(幕後結果!$AE$2+幕後結果!$AE$4*幕後結果_最佳化!$Q1922)*12/3</f>
        <v>1.2198822622847074</v>
      </c>
      <c r="AD921" s="120">
        <f>(幕後結果!$AF$2+幕後結果!$AF$4*幕後結果_最佳化!$R1922)*12/3</f>
        <v>0.57708273148609956</v>
      </c>
      <c r="AE921" s="120">
        <f>(幕後結果!$AG$2+幕後結果!$AG$4*幕後結果_最佳化!$S1922)*12/3</f>
        <v>0.88167906753189129</v>
      </c>
      <c r="AF921" s="120">
        <f>(幕後結果!$AH$2+幕後結果!$AH$4*幕後結果_最佳化!$T1922)*12/3</f>
        <v>2.4932585489149868</v>
      </c>
      <c r="AG921" s="120">
        <f>(幕後結果!$AI$2+幕後結果!$AI$4*幕後結果_最佳化!$U1922)*12/3</f>
        <v>-0.26474039559773421</v>
      </c>
      <c r="AH921" s="120">
        <f>(幕後結果!$AJ$2+幕後結果!$AJ$4*幕後結果_最佳化!$V1922)*12/3</f>
        <v>-2.9259494897974734</v>
      </c>
      <c r="AI921" s="96">
        <f>(幕後結果!$AK$2+幕後結果!$AK$4*幕後結果_最佳化!$W1922)*12/3</f>
        <v>0.12416000790919668</v>
      </c>
      <c r="AJ921" s="56"/>
      <c r="AK921" s="56"/>
      <c r="AL921" s="56"/>
      <c r="AM921" s="104">
        <v>920</v>
      </c>
      <c r="AN921" s="124">
        <f t="shared" si="183"/>
        <v>0.23462799939437554</v>
      </c>
      <c r="AO921" s="124">
        <f t="shared" si="184"/>
        <v>0.15171519016131366</v>
      </c>
      <c r="AP921" s="124">
        <f t="shared" si="185"/>
        <v>1.5252559879107416E-3</v>
      </c>
      <c r="AQ921" s="124">
        <f t="shared" si="186"/>
        <v>1.3940065718055554E-2</v>
      </c>
      <c r="AR921" s="124">
        <f t="shared" si="187"/>
        <v>0.125545958578789</v>
      </c>
      <c r="AS921" s="124">
        <f t="shared" si="188"/>
        <v>1.0952015176546337E-2</v>
      </c>
      <c r="AT921" s="124">
        <f t="shared" si="189"/>
        <v>5.3777197839369115E-2</v>
      </c>
      <c r="AU921" s="124">
        <f t="shared" si="190"/>
        <v>0.17294390400170467</v>
      </c>
      <c r="AV921" s="124">
        <f t="shared" si="191"/>
        <v>9.8086900764110502E-2</v>
      </c>
      <c r="AW921" s="124">
        <f t="shared" si="192"/>
        <v>0.13688551237782479</v>
      </c>
      <c r="AX921" s="124">
        <f t="shared" si="193"/>
        <v>0.99999999999999989</v>
      </c>
      <c r="AY921" s="124">
        <f>SUMPRODUCT(AN921:AW921,幕後結果_最佳化!$Z$1005:$AI$1005)</f>
        <v>1.8472925920102301E-2</v>
      </c>
      <c r="AZ921" s="124">
        <f>(SUMPRODUCT(AN921:AW921,MMULT(AN921:AW921,幕後結果!$AB$9:$AK$18)))*252</f>
        <v>5.8747989995794864E-2</v>
      </c>
      <c r="BA921" s="124">
        <f t="shared" si="194"/>
        <v>0.24237984651326699</v>
      </c>
      <c r="BB921" s="119">
        <f t="shared" si="195"/>
        <v>-0.10078013676174455</v>
      </c>
      <c r="BC921" s="56"/>
      <c r="BD921" s="56"/>
    </row>
    <row r="922" spans="1:56">
      <c r="A922" s="91">
        <v>921</v>
      </c>
      <c r="B922" s="120">
        <v>0.39605549365359094</v>
      </c>
      <c r="C922" s="120">
        <v>0.63837142229468924</v>
      </c>
      <c r="D922" s="120">
        <v>0.27430500486004572</v>
      </c>
      <c r="E922" s="120">
        <v>0.76592869207509828</v>
      </c>
      <c r="F922" s="120">
        <v>0.64733658992125664</v>
      </c>
      <c r="G922" s="120">
        <v>0.6099528093322355</v>
      </c>
      <c r="H922" s="120">
        <v>1.777350456075788E-2</v>
      </c>
      <c r="I922" s="120">
        <v>0.85346980993981347</v>
      </c>
      <c r="J922" s="120">
        <v>0.5669723477338553</v>
      </c>
      <c r="K922" s="100">
        <v>0.21078017121248283</v>
      </c>
      <c r="L922" s="101"/>
      <c r="M922" s="102">
        <v>921</v>
      </c>
      <c r="N922" s="123">
        <v>-0.26357037697230118</v>
      </c>
      <c r="O922" s="123">
        <v>0.35410905618179467</v>
      </c>
      <c r="P922" s="123">
        <v>-0.59984429515093785</v>
      </c>
      <c r="Q922" s="123">
        <v>0.72550445003631636</v>
      </c>
      <c r="R922" s="123">
        <v>0.37813969667484276</v>
      </c>
      <c r="S922" s="123">
        <v>0.27919604149258681</v>
      </c>
      <c r="T922" s="123">
        <v>-2.1020715442165709</v>
      </c>
      <c r="U922" s="120">
        <v>1.0514316626445854</v>
      </c>
      <c r="V922" s="120">
        <v>0.16867116021561826</v>
      </c>
      <c r="W922" s="94">
        <v>-0.80371715829163359</v>
      </c>
      <c r="X922" s="56"/>
      <c r="Y922" s="95">
        <v>921</v>
      </c>
      <c r="Z922" s="120">
        <f>(幕後結果!$AB$2+幕後結果!$AB$4*幕後結果_最佳化!$N1923)*12/3</f>
        <v>-0.37552623107460564</v>
      </c>
      <c r="AA922" s="120">
        <f>(幕後結果!$AC$2+幕後結果!$AC$4*幕後結果_最佳化!$O1923)*12/3</f>
        <v>1.6133687155384375</v>
      </c>
      <c r="AB922" s="120">
        <f>(幕後結果!$AD$2+幕後結果!$AD$4*幕後結果_最佳化!$P1923)*12/3</f>
        <v>-1.569600359161442</v>
      </c>
      <c r="AC922" s="120">
        <f>(幕後結果!$AE$2+幕後結果!$AE$4*幕後結果_最佳化!$Q1923)*12/3</f>
        <v>1.0307206282780488</v>
      </c>
      <c r="AD922" s="120">
        <f>(幕後結果!$AF$2+幕後結果!$AF$4*幕後結果_最佳化!$R1923)*12/3</f>
        <v>-0.10035869780708412</v>
      </c>
      <c r="AE922" s="120">
        <f>(幕後結果!$AG$2+幕後結果!$AG$4*幕後結果_最佳化!$S1923)*12/3</f>
        <v>-0.67171890971112092</v>
      </c>
      <c r="AF922" s="120">
        <f>(幕後結果!$AH$2+幕後結果!$AH$4*幕後結果_最佳化!$T1923)*12/3</f>
        <v>-1.0988929893301524</v>
      </c>
      <c r="AG922" s="120">
        <f>(幕後結果!$AI$2+幕後結果!$AI$4*幕後結果_最佳化!$U1923)*12/3</f>
        <v>0.31196970083049824</v>
      </c>
      <c r="AH922" s="120">
        <f>(幕後結果!$AJ$2+幕後結果!$AJ$4*幕後結果_最佳化!$V1923)*12/3</f>
        <v>-1.5524211205859129</v>
      </c>
      <c r="AI922" s="96">
        <f>(幕後結果!$AK$2+幕後結果!$AK$4*幕後結果_最佳化!$W1923)*12/3</f>
        <v>0.43247299292215047</v>
      </c>
      <c r="AJ922" s="56"/>
      <c r="AK922" s="56"/>
      <c r="AL922" s="56"/>
      <c r="AM922" s="104">
        <v>921</v>
      </c>
      <c r="AN922" s="124">
        <f t="shared" si="183"/>
        <v>8.5133709287726858E-2</v>
      </c>
      <c r="AO922" s="124">
        <f t="shared" si="184"/>
        <v>3.3433869897791561E-2</v>
      </c>
      <c r="AP922" s="124">
        <f t="shared" si="185"/>
        <v>8.1672625740814353E-2</v>
      </c>
      <c r="AQ922" s="124">
        <f t="shared" si="186"/>
        <v>0.10102744247961011</v>
      </c>
      <c r="AR922" s="124">
        <f t="shared" si="187"/>
        <v>0.13239451275095915</v>
      </c>
      <c r="AS922" s="124">
        <f t="shared" si="188"/>
        <v>0.22016865587092813</v>
      </c>
      <c r="AT922" s="124">
        <f t="shared" si="189"/>
        <v>0.20612861137015684</v>
      </c>
      <c r="AU922" s="124">
        <f t="shared" si="190"/>
        <v>3.5187563140409647E-2</v>
      </c>
      <c r="AV922" s="124">
        <f t="shared" si="191"/>
        <v>9.9379055409569261E-2</v>
      </c>
      <c r="AW922" s="124">
        <f t="shared" si="192"/>
        <v>5.4739540520343547E-3</v>
      </c>
      <c r="AX922" s="124">
        <f t="shared" si="193"/>
        <v>1.0000000000000002</v>
      </c>
      <c r="AY922" s="124">
        <f>SUMPRODUCT(AN922:AW922,幕後結果_最佳化!$Z$1005:$AI$1005)</f>
        <v>-0.33145546695214134</v>
      </c>
      <c r="AZ922" s="124">
        <f>(SUMPRODUCT(AN922:AW922,MMULT(AN922:AW922,幕後結果!$AB$9:$AK$18)))*252</f>
        <v>7.7854164932954745E-2</v>
      </c>
      <c r="BA922" s="124">
        <f t="shared" si="194"/>
        <v>0.27902359207234562</v>
      </c>
      <c r="BB922" s="119">
        <f t="shared" si="195"/>
        <v>-1.3416624170442115</v>
      </c>
      <c r="BC922" s="56"/>
      <c r="BD922" s="56"/>
    </row>
    <row r="923" spans="1:56">
      <c r="A923" s="91">
        <v>922</v>
      </c>
      <c r="B923" s="120">
        <v>0.8702010593516345</v>
      </c>
      <c r="C923" s="120">
        <v>0.28552571748909372</v>
      </c>
      <c r="D923" s="120">
        <v>0.2781952659751814</v>
      </c>
      <c r="E923" s="120">
        <v>0.68617392088114704</v>
      </c>
      <c r="F923" s="120">
        <v>0.38658234412330583</v>
      </c>
      <c r="G923" s="120">
        <v>0.98247282346803244</v>
      </c>
      <c r="H923" s="120">
        <v>0.84967588440100084</v>
      </c>
      <c r="I923" s="120">
        <v>0.63424539332826391</v>
      </c>
      <c r="J923" s="120">
        <v>0.80901415663452325</v>
      </c>
      <c r="K923" s="100">
        <v>0.3912948805134544</v>
      </c>
      <c r="L923" s="101"/>
      <c r="M923" s="102">
        <v>922</v>
      </c>
      <c r="N923" s="123">
        <v>1.1273420708144133</v>
      </c>
      <c r="O923" s="123">
        <v>-0.56650367564823179</v>
      </c>
      <c r="P923" s="123">
        <v>-0.5882112130014614</v>
      </c>
      <c r="Q923" s="123">
        <v>0.48503409800356784</v>
      </c>
      <c r="R923" s="123">
        <v>-0.28823783598434549</v>
      </c>
      <c r="S923" s="123">
        <v>2.1077299737047506</v>
      </c>
      <c r="T923" s="123">
        <v>1.0350442826865731</v>
      </c>
      <c r="U923" s="120">
        <v>0.34311863385465785</v>
      </c>
      <c r="V923" s="120">
        <v>0.87426916636182062</v>
      </c>
      <c r="W923" s="94">
        <v>-0.27594571498982118</v>
      </c>
      <c r="X923" s="56"/>
      <c r="Y923" s="95">
        <v>922</v>
      </c>
      <c r="Z923" s="120">
        <f>(幕後結果!$AB$2+幕後結果!$AB$4*幕後結果_最佳化!$N1924)*12/3</f>
        <v>1.3513616705096159</v>
      </c>
      <c r="AA923" s="120">
        <f>(幕後結果!$AC$2+幕後結果!$AC$4*幕後結果_最佳化!$O1924)*12/3</f>
        <v>1.5792476178662342</v>
      </c>
      <c r="AB923" s="120">
        <f>(幕後結果!$AD$2+幕後結果!$AD$4*幕後結果_最佳化!$P1924)*12/3</f>
        <v>-0.42930823737661389</v>
      </c>
      <c r="AC923" s="120">
        <f>(幕後結果!$AE$2+幕後結果!$AE$4*幕後結果_最佳化!$Q1924)*12/3</f>
        <v>1.2462854703991462</v>
      </c>
      <c r="AD923" s="120">
        <f>(幕後結果!$AF$2+幕後結果!$AF$4*幕後結果_最佳化!$R1924)*12/3</f>
        <v>-0.51885356967564566</v>
      </c>
      <c r="AE923" s="120">
        <f>(幕後結果!$AG$2+幕後結果!$AG$4*幕後結果_最佳化!$S1924)*12/3</f>
        <v>1.5069912094639097</v>
      </c>
      <c r="AF923" s="120">
        <f>(幕後結果!$AH$2+幕後結果!$AH$4*幕後結果_最佳化!$T1924)*12/3</f>
        <v>2.0533629862090277</v>
      </c>
      <c r="AG923" s="120">
        <f>(幕後結果!$AI$2+幕後結果!$AI$4*幕後結果_最佳化!$U1924)*12/3</f>
        <v>-0.10459370398497952</v>
      </c>
      <c r="AH923" s="120">
        <f>(幕後結果!$AJ$2+幕後結果!$AJ$4*幕後結果_最佳化!$V1924)*12/3</f>
        <v>0.53503059738925174</v>
      </c>
      <c r="AI923" s="96">
        <f>(幕後結果!$AK$2+幕後結果!$AK$4*幕後結果_最佳化!$W1924)*12/3</f>
        <v>0.59938133785707881</v>
      </c>
      <c r="AJ923" s="56"/>
      <c r="AK923" s="56"/>
      <c r="AL923" s="56"/>
      <c r="AM923" s="104">
        <v>922</v>
      </c>
      <c r="AN923" s="124">
        <f t="shared" si="183"/>
        <v>8.5477670972944467E-2</v>
      </c>
      <c r="AO923" s="124">
        <f t="shared" si="184"/>
        <v>0.12193214441785384</v>
      </c>
      <c r="AP923" s="124">
        <f t="shared" si="185"/>
        <v>0.13869783658768359</v>
      </c>
      <c r="AQ923" s="124">
        <f t="shared" si="186"/>
        <v>2.8787612133612663E-2</v>
      </c>
      <c r="AR923" s="124">
        <f t="shared" si="187"/>
        <v>0.15607803079961421</v>
      </c>
      <c r="AS923" s="124">
        <f t="shared" si="188"/>
        <v>0.15703028122678797</v>
      </c>
      <c r="AT923" s="124">
        <f t="shared" si="189"/>
        <v>7.8897036646208599E-4</v>
      </c>
      <c r="AU923" s="124">
        <f t="shared" si="190"/>
        <v>0.13699729781021205</v>
      </c>
      <c r="AV923" s="124">
        <f t="shared" si="191"/>
        <v>8.4798595863923729E-2</v>
      </c>
      <c r="AW923" s="124">
        <f t="shared" si="192"/>
        <v>8.941155982090522E-2</v>
      </c>
      <c r="AX923" s="124">
        <f t="shared" si="193"/>
        <v>0.99999999999999978</v>
      </c>
      <c r="AY923" s="124">
        <f>SUMPRODUCT(AN923:AW923,幕後結果_最佳化!$Z$1005:$AI$1005)</f>
        <v>-0.28100085364638561</v>
      </c>
      <c r="AZ923" s="124">
        <f>(SUMPRODUCT(AN923:AW923,MMULT(AN923:AW923,幕後結果!$AB$9:$AK$18)))*252</f>
        <v>7.0224164579643325E-2</v>
      </c>
      <c r="BA923" s="124">
        <f t="shared" si="194"/>
        <v>0.2649984237304881</v>
      </c>
      <c r="BB923" s="119">
        <f t="shared" si="195"/>
        <v>-1.2222746425684523</v>
      </c>
      <c r="BC923" s="56"/>
      <c r="BD923" s="56"/>
    </row>
    <row r="924" spans="1:56">
      <c r="A924" s="91">
        <v>923</v>
      </c>
      <c r="B924" s="120">
        <v>0.94300711895445799</v>
      </c>
      <c r="C924" s="120">
        <v>0.42449645093447952</v>
      </c>
      <c r="D924" s="120">
        <v>0.12141869077073597</v>
      </c>
      <c r="E924" s="120">
        <v>0.21435364539072865</v>
      </c>
      <c r="F924" s="120">
        <v>0.63982699034277357</v>
      </c>
      <c r="G924" s="120">
        <v>9.6148044189576343E-2</v>
      </c>
      <c r="H924" s="120">
        <v>0.76620484516022502</v>
      </c>
      <c r="I924" s="120">
        <v>0.53944968543767091</v>
      </c>
      <c r="J924" s="120">
        <v>0.3946893237814304</v>
      </c>
      <c r="K924" s="100">
        <v>6.1782897351219113E-2</v>
      </c>
      <c r="L924" s="101"/>
      <c r="M924" s="102">
        <v>923</v>
      </c>
      <c r="N924" s="123">
        <v>1.580529039006735</v>
      </c>
      <c r="O924" s="123">
        <v>-0.19040356811448839</v>
      </c>
      <c r="P924" s="123">
        <v>-1.1679241010339334</v>
      </c>
      <c r="Q924" s="123">
        <v>-0.79140568979932602</v>
      </c>
      <c r="R924" s="123">
        <v>0.35799638440014042</v>
      </c>
      <c r="S924" s="123">
        <v>-1.3038166966380469</v>
      </c>
      <c r="T924" s="123">
        <v>0.72640535446317078</v>
      </c>
      <c r="U924" s="120">
        <v>9.9047407837502766E-2</v>
      </c>
      <c r="V924" s="120">
        <v>-0.26711756023772465</v>
      </c>
      <c r="W924" s="94">
        <v>-1.5399776776532326</v>
      </c>
      <c r="X924" s="56"/>
      <c r="Y924" s="95">
        <v>923</v>
      </c>
      <c r="Z924" s="120">
        <f>(幕後結果!$AB$2+幕後結果!$AB$4*幕後結果_最佳化!$N1925)*12/3</f>
        <v>1.9140161307326651</v>
      </c>
      <c r="AA924" s="120">
        <f>(幕後結果!$AC$2+幕後結果!$AC$4*幕後結果_最佳化!$O1925)*12/3</f>
        <v>2.2663188840085047</v>
      </c>
      <c r="AB924" s="120">
        <f>(幕後結果!$AD$2+幕後結果!$AD$4*幕後結果_最佳化!$P1925)*12/3</f>
        <v>-0.38851571110398248</v>
      </c>
      <c r="AC924" s="120">
        <f>(幕後結果!$AE$2+幕後結果!$AE$4*幕後結果_最佳化!$Q1925)*12/3</f>
        <v>0.28539170449943496</v>
      </c>
      <c r="AD924" s="120">
        <f>(幕後結果!$AF$2+幕後結果!$AF$4*幕後結果_最佳化!$R1925)*12/3</f>
        <v>-0.28326418369153217</v>
      </c>
      <c r="AE924" s="120">
        <f>(幕後結果!$AG$2+幕後結果!$AG$4*幕後結果_最佳化!$S1925)*12/3</f>
        <v>-1.6414200064887758</v>
      </c>
      <c r="AF924" s="120">
        <f>(幕後結果!$AH$2+幕後結果!$AH$4*幕後結果_最佳化!$T1925)*12/3</f>
        <v>0.91740826454959468</v>
      </c>
      <c r="AG924" s="120">
        <f>(幕後結果!$AI$2+幕後結果!$AI$4*幕後結果_最佳化!$U1925)*12/3</f>
        <v>-0.45105835508255043</v>
      </c>
      <c r="AH924" s="120">
        <f>(幕後結果!$AJ$2+幕後結果!$AJ$4*幕後結果_最佳化!$V1925)*12/3</f>
        <v>-1.97238472466379</v>
      </c>
      <c r="AI924" s="96">
        <f>(幕後結果!$AK$2+幕後結果!$AK$4*幕後結果_最佳化!$W1925)*12/3</f>
        <v>3.9226092637689391E-2</v>
      </c>
      <c r="AJ924" s="56"/>
      <c r="AK924" s="56"/>
      <c r="AL924" s="56"/>
      <c r="AM924" s="104">
        <v>923</v>
      </c>
      <c r="AN924" s="124">
        <f t="shared" si="183"/>
        <v>5.2861442530767438E-2</v>
      </c>
      <c r="AO924" s="124">
        <f t="shared" si="184"/>
        <v>2.9384320937080103E-2</v>
      </c>
      <c r="AP924" s="124">
        <f t="shared" si="185"/>
        <v>0.10973137118218526</v>
      </c>
      <c r="AQ924" s="124">
        <f t="shared" si="186"/>
        <v>0.17518388686880074</v>
      </c>
      <c r="AR924" s="124">
        <f t="shared" si="187"/>
        <v>1.4568400523027056E-3</v>
      </c>
      <c r="AS924" s="124">
        <f t="shared" si="188"/>
        <v>4.2270421971831125E-2</v>
      </c>
      <c r="AT924" s="124">
        <f t="shared" si="189"/>
        <v>0.20910231337195473</v>
      </c>
      <c r="AU924" s="124">
        <f t="shared" si="190"/>
        <v>0.11989551332106158</v>
      </c>
      <c r="AV924" s="124">
        <f t="shared" si="191"/>
        <v>0.20602561484366708</v>
      </c>
      <c r="AW924" s="124">
        <f t="shared" si="192"/>
        <v>5.408827492034908E-2</v>
      </c>
      <c r="AX924" s="124">
        <f t="shared" si="193"/>
        <v>0.99999999999999989</v>
      </c>
      <c r="AY924" s="124">
        <f>SUMPRODUCT(AN924:AW924,幕後結果_最佳化!$Z$1005:$AI$1005)</f>
        <v>-0.27160510797033405</v>
      </c>
      <c r="AZ924" s="124">
        <f>(SUMPRODUCT(AN924:AW924,MMULT(AN924:AW924,幕後結果!$AB$9:$AK$18)))*252</f>
        <v>7.7066288853285148E-2</v>
      </c>
      <c r="BA924" s="124">
        <f t="shared" si="194"/>
        <v>0.27760815703664965</v>
      </c>
      <c r="BB924" s="119">
        <f t="shared" si="195"/>
        <v>-1.1329101829266972</v>
      </c>
      <c r="BC924" s="56"/>
      <c r="BD924" s="56"/>
    </row>
    <row r="925" spans="1:56">
      <c r="A925" s="91">
        <v>924</v>
      </c>
      <c r="B925" s="120">
        <v>0.43033602533798931</v>
      </c>
      <c r="C925" s="120">
        <v>0.18261819731254292</v>
      </c>
      <c r="D925" s="120">
        <v>0.24722305834435976</v>
      </c>
      <c r="E925" s="120">
        <v>0.55387651201064725</v>
      </c>
      <c r="F925" s="120">
        <v>0.86786914505798052</v>
      </c>
      <c r="G925" s="120">
        <v>0.87218975506187357</v>
      </c>
      <c r="H925" s="120">
        <v>0.39109852927157007</v>
      </c>
      <c r="I925" s="120">
        <v>0.8659073897355285</v>
      </c>
      <c r="J925" s="120">
        <v>0.32813300703993775</v>
      </c>
      <c r="K925" s="100">
        <v>0.10131505475638902</v>
      </c>
      <c r="L925" s="101"/>
      <c r="M925" s="102">
        <v>924</v>
      </c>
      <c r="N925" s="123">
        <v>-0.17551873525930231</v>
      </c>
      <c r="O925" s="123">
        <v>-0.90543232994152179</v>
      </c>
      <c r="P925" s="123">
        <v>-0.68325437838007852</v>
      </c>
      <c r="Q925" s="123">
        <v>0.13546153314432527</v>
      </c>
      <c r="R925" s="123">
        <v>1.1163748602736177</v>
      </c>
      <c r="S925" s="123">
        <v>1.1368033804509157</v>
      </c>
      <c r="T925" s="123">
        <v>-0.27645703071060385</v>
      </c>
      <c r="U925" s="120">
        <v>1.1072514687204065</v>
      </c>
      <c r="V925" s="120">
        <v>-0.4450743645125097</v>
      </c>
      <c r="W925" s="94">
        <v>-1.2740939860686604</v>
      </c>
      <c r="X925" s="56"/>
      <c r="Y925" s="95">
        <v>924</v>
      </c>
      <c r="Z925" s="120">
        <f>(幕後結果!$AB$2+幕後結果!$AB$4*幕後結果_最佳化!$N1926)*12/3</f>
        <v>-0.26620568035930797</v>
      </c>
      <c r="AA925" s="120">
        <f>(幕後結果!$AC$2+幕後結果!$AC$4*幕後結果_最佳化!$O1926)*12/3</f>
        <v>0.37061638625325521</v>
      </c>
      <c r="AB925" s="120">
        <f>(幕後結果!$AD$2+幕後結果!$AD$4*幕後結果_最佳化!$P1926)*12/3</f>
        <v>-2.0822858639679689</v>
      </c>
      <c r="AC925" s="120">
        <f>(幕後結果!$AE$2+幕後結果!$AE$4*幕後結果_最佳化!$Q1926)*12/3</f>
        <v>0.55456505753687202</v>
      </c>
      <c r="AD925" s="120">
        <f>(幕後結果!$AF$2+幕後結果!$AF$4*幕後結果_最佳化!$R1926)*12/3</f>
        <v>9.7859630902898675E-2</v>
      </c>
      <c r="AE925" s="120">
        <f>(幕後結果!$AG$2+幕後結果!$AG$4*幕後結果_最佳化!$S1926)*12/3</f>
        <v>0.2501684519043097</v>
      </c>
      <c r="AF925" s="120">
        <f>(幕後結果!$AH$2+幕後結果!$AH$4*幕後結果_最佳化!$T1926)*12/3</f>
        <v>0.31067296247211196</v>
      </c>
      <c r="AG925" s="120">
        <f>(幕後結果!$AI$2+幕後結果!$AI$4*幕後結果_最佳化!$U1926)*12/3</f>
        <v>0.28912938216081419</v>
      </c>
      <c r="AH925" s="120">
        <f>(幕後結果!$AJ$2+幕後結果!$AJ$4*幕後結果_最佳化!$V1926)*12/3</f>
        <v>-1.5639905026670504</v>
      </c>
      <c r="AI925" s="96">
        <f>(幕後結果!$AK$2+幕後結果!$AK$4*幕後結果_最佳化!$W1926)*12/3</f>
        <v>0.33163368744420368</v>
      </c>
      <c r="AJ925" s="56"/>
      <c r="AK925" s="56"/>
      <c r="AL925" s="56"/>
      <c r="AM925" s="104">
        <v>924</v>
      </c>
      <c r="AN925" s="124">
        <f t="shared" si="183"/>
        <v>0.142169006252922</v>
      </c>
      <c r="AO925" s="124">
        <f t="shared" si="184"/>
        <v>9.07027000720938E-2</v>
      </c>
      <c r="AP925" s="124">
        <f t="shared" si="185"/>
        <v>0.18117274750956414</v>
      </c>
      <c r="AQ925" s="124">
        <f t="shared" si="186"/>
        <v>3.8767088666347649E-2</v>
      </c>
      <c r="AR925" s="124">
        <f t="shared" si="187"/>
        <v>2.8992225393019776E-2</v>
      </c>
      <c r="AS925" s="124">
        <f t="shared" si="188"/>
        <v>0.10210170559490235</v>
      </c>
      <c r="AT925" s="124">
        <f t="shared" si="189"/>
        <v>0.20051800519368673</v>
      </c>
      <c r="AU925" s="124">
        <f t="shared" si="190"/>
        <v>0.11616482631573719</v>
      </c>
      <c r="AV925" s="124">
        <f t="shared" si="191"/>
        <v>9.930482825749698E-2</v>
      </c>
      <c r="AW925" s="124">
        <f t="shared" si="192"/>
        <v>1.0686674422938603E-4</v>
      </c>
      <c r="AX925" s="124">
        <f t="shared" si="193"/>
        <v>1</v>
      </c>
      <c r="AY925" s="124">
        <f>SUMPRODUCT(AN925:AW925,幕後結果_最佳化!$Z$1005:$AI$1005)</f>
        <v>-0.24359999715572053</v>
      </c>
      <c r="AZ925" s="124">
        <f>(SUMPRODUCT(AN925:AW925,MMULT(AN925:AW925,幕後結果!$AB$9:$AK$18)))*252</f>
        <v>9.6606397096369992E-2</v>
      </c>
      <c r="BA925" s="124">
        <f t="shared" si="194"/>
        <v>0.31081569634812523</v>
      </c>
      <c r="BB925" s="119">
        <f t="shared" si="195"/>
        <v>-0.92176811056166807</v>
      </c>
      <c r="BC925" s="56"/>
      <c r="BD925" s="56"/>
    </row>
    <row r="926" spans="1:56">
      <c r="A926" s="91">
        <v>925</v>
      </c>
      <c r="B926" s="120">
        <v>0.60846097793330989</v>
      </c>
      <c r="C926" s="120">
        <v>0.73831051101706913</v>
      </c>
      <c r="D926" s="120">
        <v>0.13806316330770119</v>
      </c>
      <c r="E926" s="120">
        <v>0.28230112203417379</v>
      </c>
      <c r="F926" s="120">
        <v>0.59463431170134506</v>
      </c>
      <c r="G926" s="120">
        <v>0.2954874585625713</v>
      </c>
      <c r="H926" s="120">
        <v>0.74592490101132514</v>
      </c>
      <c r="I926" s="120">
        <v>0.88290444692348968</v>
      </c>
      <c r="J926" s="120">
        <v>0.8058574754717116</v>
      </c>
      <c r="K926" s="100">
        <v>0.65545705468024118</v>
      </c>
      <c r="L926" s="101"/>
      <c r="M926" s="102">
        <v>925</v>
      </c>
      <c r="N926" s="123">
        <v>0.27531004972804773</v>
      </c>
      <c r="O926" s="123">
        <v>0.63814548837488738</v>
      </c>
      <c r="P926" s="123">
        <v>-1.0890624969373186</v>
      </c>
      <c r="Q926" s="123">
        <v>-0.57601914069790994</v>
      </c>
      <c r="R926" s="123">
        <v>0.23948261362957721</v>
      </c>
      <c r="S926" s="123">
        <v>-0.53742378547286207</v>
      </c>
      <c r="T926" s="123">
        <v>0.661720759265228</v>
      </c>
      <c r="U926" s="120">
        <v>1.1896318897592624</v>
      </c>
      <c r="V926" s="120">
        <v>0.86273160903576929</v>
      </c>
      <c r="W926" s="94">
        <v>0.4000958908783282</v>
      </c>
      <c r="X926" s="56"/>
      <c r="Y926" s="95">
        <v>925</v>
      </c>
      <c r="Z926" s="120">
        <f>(幕後結果!$AB$2+幕後結果!$AB$4*幕後結果_最佳化!$N1927)*12/3</f>
        <v>0.29352097656967718</v>
      </c>
      <c r="AA926" s="120">
        <f>(幕後結果!$AC$2+幕後結果!$AC$4*幕後結果_最佳化!$O1927)*12/3</f>
        <v>2.2618354089781034</v>
      </c>
      <c r="AB926" s="120">
        <f>(幕後結果!$AD$2+幕後結果!$AD$4*幕後結果_最佳化!$P1927)*12/3</f>
        <v>-1.3792639978106702</v>
      </c>
      <c r="AC926" s="120">
        <f>(幕後結果!$AE$2+幕後結果!$AE$4*幕後結果_最佳化!$Q1927)*12/3</f>
        <v>7.1703538207325834E-2</v>
      </c>
      <c r="AD926" s="120">
        <f>(幕後結果!$AF$2+幕後結果!$AF$4*幕後結果_最佳化!$R1927)*12/3</f>
        <v>-0.34912059930044181</v>
      </c>
      <c r="AE926" s="120">
        <f>(幕後結果!$AG$2+幕後結果!$AG$4*幕後結果_最佳化!$S1927)*12/3</f>
        <v>-1.2781801385848279</v>
      </c>
      <c r="AF926" s="120">
        <f>(幕後結果!$AH$2+幕後結果!$AH$4*幕後結果_最佳化!$T1927)*12/3</f>
        <v>0.86852945529270131</v>
      </c>
      <c r="AG926" s="120">
        <f>(幕後結果!$AI$2+幕後結果!$AI$4*幕後結果_最佳化!$U1927)*12/3</f>
        <v>8.4528106556198579E-2</v>
      </c>
      <c r="AH926" s="120">
        <f>(幕後結果!$AJ$2+幕後結果!$AJ$4*幕後結果_最佳化!$V1927)*12/3</f>
        <v>-0.79026671219993139</v>
      </c>
      <c r="AI926" s="96">
        <f>(幕後結果!$AK$2+幕後結果!$AK$4*幕後結果_最佳化!$W1927)*12/3</f>
        <v>1.2267772077054411</v>
      </c>
      <c r="AJ926" s="56"/>
      <c r="AK926" s="56"/>
      <c r="AL926" s="56"/>
      <c r="AM926" s="104">
        <v>925</v>
      </c>
      <c r="AN926" s="124">
        <f t="shared" si="183"/>
        <v>6.308917803744106E-2</v>
      </c>
      <c r="AO926" s="124">
        <f t="shared" si="184"/>
        <v>3.7310589091128304E-2</v>
      </c>
      <c r="AP926" s="124">
        <f t="shared" si="185"/>
        <v>9.1099246250476065E-2</v>
      </c>
      <c r="AQ926" s="124">
        <f t="shared" si="186"/>
        <v>0.10407703188456334</v>
      </c>
      <c r="AR926" s="124">
        <f t="shared" si="187"/>
        <v>0.17887915926976725</v>
      </c>
      <c r="AS926" s="124">
        <f t="shared" si="188"/>
        <v>2.8620795591084613E-2</v>
      </c>
      <c r="AT926" s="124">
        <f t="shared" si="189"/>
        <v>0.18945702060709974</v>
      </c>
      <c r="AU926" s="124">
        <f t="shared" si="190"/>
        <v>0.14335561398389854</v>
      </c>
      <c r="AV926" s="124">
        <f t="shared" si="191"/>
        <v>0.11001627391650125</v>
      </c>
      <c r="AW926" s="124">
        <f t="shared" si="192"/>
        <v>5.4095091368040027E-2</v>
      </c>
      <c r="AX926" s="124">
        <f t="shared" si="193"/>
        <v>1</v>
      </c>
      <c r="AY926" s="124">
        <f>SUMPRODUCT(AN926:AW926,幕後結果_最佳化!$Z$1005:$AI$1005)</f>
        <v>-0.20492160005914811</v>
      </c>
      <c r="AZ926" s="124">
        <f>(SUMPRODUCT(AN926:AW926,MMULT(AN926:AW926,幕後結果!$AB$9:$AK$18)))*252</f>
        <v>5.5711907288925194E-2</v>
      </c>
      <c r="BA926" s="124">
        <f t="shared" si="194"/>
        <v>0.23603369947726785</v>
      </c>
      <c r="BB926" s="119">
        <f t="shared" si="195"/>
        <v>-1.0499415998986006</v>
      </c>
      <c r="BC926" s="56"/>
      <c r="BD926" s="56"/>
    </row>
    <row r="927" spans="1:56">
      <c r="A927" s="91">
        <v>926</v>
      </c>
      <c r="B927" s="120">
        <v>0.23416312413045093</v>
      </c>
      <c r="C927" s="120">
        <v>0.62176555187390337</v>
      </c>
      <c r="D927" s="120">
        <v>1.9632931080247218E-2</v>
      </c>
      <c r="E927" s="120">
        <v>0.74245798016356201</v>
      </c>
      <c r="F927" s="120">
        <v>7.4653797745389827E-2</v>
      </c>
      <c r="G927" s="120">
        <v>0.93659840338646139</v>
      </c>
      <c r="H927" s="120">
        <v>0.59808882058889701</v>
      </c>
      <c r="I927" s="120">
        <v>0.73545618765287668</v>
      </c>
      <c r="J927" s="120">
        <v>0.79527616515940691</v>
      </c>
      <c r="K927" s="100">
        <v>0.15663959184777143</v>
      </c>
      <c r="L927" s="101"/>
      <c r="M927" s="102">
        <v>926</v>
      </c>
      <c r="N927" s="123">
        <v>-0.72520504505696359</v>
      </c>
      <c r="O927" s="123">
        <v>0.3101210618758059</v>
      </c>
      <c r="P927" s="123">
        <v>-2.0613898526070571</v>
      </c>
      <c r="Q927" s="123">
        <v>0.65094182704847492</v>
      </c>
      <c r="R927" s="123">
        <v>-1.4419814898860963</v>
      </c>
      <c r="S927" s="123">
        <v>1.5268303874831182</v>
      </c>
      <c r="T927" s="123">
        <v>0.24840332809038221</v>
      </c>
      <c r="U927" s="120">
        <v>0.62939937860558559</v>
      </c>
      <c r="V927" s="120">
        <v>0.82486600256202092</v>
      </c>
      <c r="W927" s="94">
        <v>-1.0083651775831912</v>
      </c>
      <c r="X927" s="56"/>
      <c r="Y927" s="95">
        <v>926</v>
      </c>
      <c r="Z927" s="120">
        <f>(幕後結果!$AB$2+幕後結果!$AB$4*幕後結果_最佳化!$N1928)*12/3</f>
        <v>-0.94866893645176997</v>
      </c>
      <c r="AA927" s="120">
        <f>(幕後結果!$AC$2+幕後結果!$AC$4*幕後結果_最佳化!$O1928)*12/3</f>
        <v>1.2637160035015296</v>
      </c>
      <c r="AB927" s="120">
        <f>(幕後結果!$AD$2+幕後結果!$AD$4*幕後結果_最佳化!$P1928)*12/3</f>
        <v>-3.6174007532231074</v>
      </c>
      <c r="AC927" s="120">
        <f>(幕後結果!$AE$2+幕後結果!$AE$4*幕後結果_最佳化!$Q1928)*12/3</f>
        <v>0.87110561130142405</v>
      </c>
      <c r="AD927" s="120">
        <f>(幕後結果!$AF$2+幕後結果!$AF$4*幕後結果_最佳化!$R1928)*12/3</f>
        <v>-1.2674458463755716</v>
      </c>
      <c r="AE927" s="120">
        <f>(幕後結果!$AG$2+幕後結果!$AG$4*幕後結果_最佳化!$S1928)*12/3</f>
        <v>-0.19108940446167022</v>
      </c>
      <c r="AF927" s="120">
        <f>(幕後結果!$AH$2+幕後結果!$AH$4*幕後結果_最佳化!$T1928)*12/3</f>
        <v>0.71441156146880935</v>
      </c>
      <c r="AG927" s="120">
        <f>(幕後結果!$AI$2+幕後結果!$AI$4*幕後結果_最佳化!$U1928)*12/3</f>
        <v>-7.4829493019580917E-2</v>
      </c>
      <c r="AH927" s="120">
        <f>(幕後結果!$AJ$2+幕後結果!$AJ$4*幕後結果_最佳化!$V1928)*12/3</f>
        <v>-1.497076895059956</v>
      </c>
      <c r="AI927" s="96">
        <f>(幕後結果!$AK$2+幕後結果!$AK$4*幕後結果_最佳化!$W1928)*12/3</f>
        <v>-5.3089978230315471E-2</v>
      </c>
      <c r="AJ927" s="56"/>
      <c r="AK927" s="56"/>
      <c r="AL927" s="56"/>
      <c r="AM927" s="104">
        <v>926</v>
      </c>
      <c r="AN927" s="124">
        <f t="shared" si="183"/>
        <v>6.3942425390573995E-4</v>
      </c>
      <c r="AO927" s="124">
        <f t="shared" si="184"/>
        <v>0.21796732603578431</v>
      </c>
      <c r="AP927" s="124">
        <f t="shared" si="185"/>
        <v>0.10958093495935529</v>
      </c>
      <c r="AQ927" s="124">
        <f t="shared" si="186"/>
        <v>2.4726194759719586E-2</v>
      </c>
      <c r="AR927" s="124">
        <f t="shared" si="187"/>
        <v>6.1254992656680433E-2</v>
      </c>
      <c r="AS927" s="124">
        <f t="shared" si="188"/>
        <v>0.10864914719777899</v>
      </c>
      <c r="AT927" s="124">
        <f t="shared" si="189"/>
        <v>0.17701848283585675</v>
      </c>
      <c r="AU927" s="124">
        <f t="shared" si="190"/>
        <v>6.7922179455402187E-2</v>
      </c>
      <c r="AV927" s="124">
        <f t="shared" si="191"/>
        <v>6.7112336392893102E-2</v>
      </c>
      <c r="AW927" s="124">
        <f t="shared" si="192"/>
        <v>0.16512898145262375</v>
      </c>
      <c r="AX927" s="124">
        <f t="shared" si="193"/>
        <v>1.0000000000000002</v>
      </c>
      <c r="AY927" s="124">
        <f>SUMPRODUCT(AN927:AW927,幕後結果_最佳化!$Z$1005:$AI$1005)</f>
        <v>0.14292085949276323</v>
      </c>
      <c r="AZ927" s="124">
        <f>(SUMPRODUCT(AN927:AW927,MMULT(AN927:AW927,幕後結果!$AB$9:$AK$18)))*252</f>
        <v>7.2678769894500853E-2</v>
      </c>
      <c r="BA927" s="124">
        <f t="shared" si="194"/>
        <v>0.26959000332820365</v>
      </c>
      <c r="BB927" s="119">
        <f t="shared" si="195"/>
        <v>0.37101101026730604</v>
      </c>
      <c r="BC927" s="56"/>
      <c r="BD927" s="56"/>
    </row>
    <row r="928" spans="1:56">
      <c r="A928" s="91">
        <v>927</v>
      </c>
      <c r="B928" s="120">
        <v>0.16085167494813613</v>
      </c>
      <c r="C928" s="120">
        <v>0.71418804490854737</v>
      </c>
      <c r="D928" s="120">
        <v>0.94564330738135438</v>
      </c>
      <c r="E928" s="120">
        <v>0.33169174318240602</v>
      </c>
      <c r="F928" s="120">
        <v>0.76741947760458218</v>
      </c>
      <c r="G928" s="120">
        <v>0.37524687265972645</v>
      </c>
      <c r="H928" s="120">
        <v>0.64686959712611669</v>
      </c>
      <c r="I928" s="120">
        <v>0.51765261980084065</v>
      </c>
      <c r="J928" s="120">
        <v>0.81076303003410377</v>
      </c>
      <c r="K928" s="100">
        <v>0.95163465515474055</v>
      </c>
      <c r="L928" s="101"/>
      <c r="M928" s="102">
        <v>927</v>
      </c>
      <c r="N928" s="123">
        <v>-0.9909636096164528</v>
      </c>
      <c r="O928" s="123">
        <v>0.56566150257310366</v>
      </c>
      <c r="P928" s="123">
        <v>1.6040030276390065</v>
      </c>
      <c r="Q928" s="123">
        <v>-0.43524653748132647</v>
      </c>
      <c r="R928" s="123">
        <v>0.73037491921043696</v>
      </c>
      <c r="S928" s="123">
        <v>-0.31798838777447896</v>
      </c>
      <c r="T928" s="123">
        <v>0.37688266329330539</v>
      </c>
      <c r="U928" s="120">
        <v>4.4263005114573713E-2</v>
      </c>
      <c r="V928" s="120">
        <v>0.88071159394868581</v>
      </c>
      <c r="W928" s="94">
        <v>1.6609141513702328</v>
      </c>
      <c r="X928" s="56"/>
      <c r="Y928" s="95">
        <v>927</v>
      </c>
      <c r="Z928" s="120">
        <f>(幕後結果!$AB$2+幕後結果!$AB$4*幕後結果_最佳化!$N1929)*12/3</f>
        <v>-1.2786215877566389</v>
      </c>
      <c r="AA928" s="120">
        <f>(幕後結果!$AC$2+幕後結果!$AC$4*幕後結果_最佳化!$O1929)*12/3</f>
        <v>1.3524839568563001</v>
      </c>
      <c r="AB928" s="120">
        <f>(幕後結果!$AD$2+幕後結果!$AD$4*幕後結果_最佳化!$P1929)*12/3</f>
        <v>3.4085088652972995E-2</v>
      </c>
      <c r="AC928" s="120">
        <f>(幕後結果!$AE$2+幕後結果!$AE$4*幕後結果_最佳化!$Q1929)*12/3</f>
        <v>-0.26771811929243361</v>
      </c>
      <c r="AD928" s="120">
        <f>(幕後結果!$AF$2+幕後結果!$AF$4*幕後結果_最佳化!$R1929)*12/3</f>
        <v>-0.16813833269702219</v>
      </c>
      <c r="AE928" s="120">
        <f>(幕後結果!$AG$2+幕後結果!$AG$4*幕後結果_最佳化!$S1929)*12/3</f>
        <v>-1.0357096773940304</v>
      </c>
      <c r="AF928" s="120">
        <f>(幕後結果!$AH$2+幕後結果!$AH$4*幕後結果_最佳化!$T1929)*12/3</f>
        <v>0.59929792585820252</v>
      </c>
      <c r="AG928" s="120">
        <f>(幕後結果!$AI$2+幕後結果!$AI$4*幕後結果_最佳化!$U1929)*12/3</f>
        <v>-0.22516909379368524</v>
      </c>
      <c r="AH928" s="120">
        <f>(幕後結果!$AJ$2+幕後結果!$AJ$4*幕後結果_最佳化!$V1929)*12/3</f>
        <v>-0.29431406928096648</v>
      </c>
      <c r="AI928" s="96">
        <f>(幕後結果!$AK$2+幕後結果!$AK$4*幕後結果_最佳化!$W1929)*12/3</f>
        <v>1.7421837444616914</v>
      </c>
      <c r="AJ928" s="56"/>
      <c r="AK928" s="56"/>
      <c r="AL928" s="56"/>
      <c r="AM928" s="104">
        <v>927</v>
      </c>
      <c r="AN928" s="124">
        <f t="shared" si="183"/>
        <v>0.14831309995612668</v>
      </c>
      <c r="AO928" s="124">
        <f t="shared" si="184"/>
        <v>5.4891706452018761E-3</v>
      </c>
      <c r="AP928" s="124">
        <f t="shared" si="185"/>
        <v>4.2446713208224802E-2</v>
      </c>
      <c r="AQ928" s="124">
        <f t="shared" si="186"/>
        <v>0.15643285944931046</v>
      </c>
      <c r="AR928" s="124">
        <f t="shared" si="187"/>
        <v>0.17701061630878615</v>
      </c>
      <c r="AS928" s="124">
        <f t="shared" si="188"/>
        <v>0.22725736575188932</v>
      </c>
      <c r="AT928" s="124">
        <f t="shared" si="189"/>
        <v>6.0169152800259508E-2</v>
      </c>
      <c r="AU928" s="124">
        <f t="shared" si="190"/>
        <v>0.12259623564102064</v>
      </c>
      <c r="AV928" s="124">
        <f t="shared" si="191"/>
        <v>1.7291474826512396E-3</v>
      </c>
      <c r="AW928" s="124">
        <f t="shared" si="192"/>
        <v>5.8555638756529214E-2</v>
      </c>
      <c r="AX928" s="124">
        <f t="shared" si="193"/>
        <v>0.99999999999999989</v>
      </c>
      <c r="AY928" s="124">
        <f>SUMPRODUCT(AN928:AW928,幕後結果_最佳化!$Z$1005:$AI$1005)</f>
        <v>-0.23689342672604119</v>
      </c>
      <c r="AZ928" s="124">
        <f>(SUMPRODUCT(AN928:AW928,MMULT(AN928:AW928,幕後結果!$AB$9:$AK$18)))*252</f>
        <v>5.6366414630785198E-2</v>
      </c>
      <c r="BA928" s="124">
        <f t="shared" si="194"/>
        <v>0.23741612125292841</v>
      </c>
      <c r="BB928" s="119">
        <f t="shared" si="195"/>
        <v>-1.178493799197261</v>
      </c>
      <c r="BC928" s="56"/>
      <c r="BD928" s="56"/>
    </row>
    <row r="929" spans="1:56">
      <c r="A929" s="91">
        <v>928</v>
      </c>
      <c r="B929" s="120">
        <v>0.8181943108403178</v>
      </c>
      <c r="C929" s="120">
        <v>7.962380008944514E-2</v>
      </c>
      <c r="D929" s="120">
        <v>0.23378081512841264</v>
      </c>
      <c r="E929" s="120">
        <v>6.9767255846586718E-2</v>
      </c>
      <c r="F929" s="120">
        <v>0.76948398469265222</v>
      </c>
      <c r="G929" s="120">
        <v>0.85242298880533096</v>
      </c>
      <c r="H929" s="120">
        <v>0.74795535606959307</v>
      </c>
      <c r="I929" s="120">
        <v>0.77578731622749042</v>
      </c>
      <c r="J929" s="120">
        <v>0.70016808928695573</v>
      </c>
      <c r="K929" s="100">
        <v>0.95293529845666325</v>
      </c>
      <c r="L929" s="101"/>
      <c r="M929" s="102">
        <v>928</v>
      </c>
      <c r="N929" s="123">
        <v>0.90850517983063195</v>
      </c>
      <c r="O929" s="123">
        <v>-1.4076065725266858</v>
      </c>
      <c r="P929" s="123">
        <v>-0.72645215153375786</v>
      </c>
      <c r="Q929" s="123">
        <v>-1.4775266809660552</v>
      </c>
      <c r="R929" s="123">
        <v>0.73714852832492361</v>
      </c>
      <c r="S929" s="123">
        <v>1.0468819615577909</v>
      </c>
      <c r="T929" s="123">
        <v>0.66806940894324385</v>
      </c>
      <c r="U929" s="120">
        <v>0.75804278874185327</v>
      </c>
      <c r="V929" s="120">
        <v>0.52488401623102909</v>
      </c>
      <c r="W929" s="94">
        <v>1.6740060869027393</v>
      </c>
      <c r="X929" s="56"/>
      <c r="Y929" s="95">
        <v>928</v>
      </c>
      <c r="Z929" s="120">
        <f>(幕後結果!$AB$2+幕後結果!$AB$4*幕後結果_最佳化!$N1930)*12/3</f>
        <v>1.0796646416552549</v>
      </c>
      <c r="AA929" s="120">
        <f>(幕後結果!$AC$2+幕後結果!$AC$4*幕後結果_最佳化!$O1930)*12/3</f>
        <v>0.56638940215608324</v>
      </c>
      <c r="AB929" s="120">
        <f>(幕後結果!$AD$2+幕後結果!$AD$4*幕後結果_最佳化!$P1930)*12/3</f>
        <v>-1.1591988913744777</v>
      </c>
      <c r="AC929" s="120">
        <f>(幕後結果!$AE$2+幕後結果!$AE$4*幕後結果_最佳化!$Q1930)*12/3</f>
        <v>-0.51952958678061201</v>
      </c>
      <c r="AD929" s="120">
        <f>(幕後結果!$AF$2+幕後結果!$AF$4*幕後結果_最佳化!$R1930)*12/3</f>
        <v>-0.39515407360231941</v>
      </c>
      <c r="AE929" s="120">
        <f>(幕後結果!$AG$2+幕後結果!$AG$4*幕後結果_最佳化!$S1930)*12/3</f>
        <v>0.53785987740269681</v>
      </c>
      <c r="AF929" s="120">
        <f>(幕後結果!$AH$2+幕後結果!$AH$4*幕後結果_最佳化!$T1930)*12/3</f>
        <v>0.8080729378289141</v>
      </c>
      <c r="AG929" s="120">
        <f>(幕後結果!$AI$2+幕後結果!$AI$4*幕後結果_最佳化!$U1930)*12/3</f>
        <v>-0.12746956817383936</v>
      </c>
      <c r="AH929" s="120">
        <f>(幕後結果!$AJ$2+幕後結果!$AJ$4*幕後結果_最佳化!$V1930)*12/3</f>
        <v>1.6648646443959469E-2</v>
      </c>
      <c r="AI929" s="96">
        <f>(幕後結果!$AK$2+幕後結果!$AK$4*幕後結果_最佳化!$W1930)*12/3</f>
        <v>1.4937378028174184</v>
      </c>
      <c r="AJ929" s="56"/>
      <c r="AK929" s="56"/>
      <c r="AL929" s="56"/>
      <c r="AM929" s="104">
        <v>928</v>
      </c>
      <c r="AN929" s="124">
        <f t="shared" si="183"/>
        <v>3.1851586012770204E-3</v>
      </c>
      <c r="AO929" s="124">
        <f t="shared" si="184"/>
        <v>0.20900537804353969</v>
      </c>
      <c r="AP929" s="124">
        <f t="shared" si="185"/>
        <v>0.15596444383996955</v>
      </c>
      <c r="AQ929" s="124">
        <f t="shared" si="186"/>
        <v>0.1044932915606888</v>
      </c>
      <c r="AR929" s="124">
        <f t="shared" si="187"/>
        <v>0.11873780962255905</v>
      </c>
      <c r="AS929" s="124">
        <f t="shared" si="188"/>
        <v>0.13047305241188398</v>
      </c>
      <c r="AT929" s="124">
        <f t="shared" si="189"/>
        <v>5.3137233986657678E-2</v>
      </c>
      <c r="AU929" s="124">
        <f t="shared" si="190"/>
        <v>4.1163242308863202E-2</v>
      </c>
      <c r="AV929" s="124">
        <f t="shared" si="191"/>
        <v>0.12438213089658569</v>
      </c>
      <c r="AW929" s="124">
        <f t="shared" si="192"/>
        <v>5.9458258727975333E-2</v>
      </c>
      <c r="AX929" s="124">
        <f t="shared" si="193"/>
        <v>1</v>
      </c>
      <c r="AY929" s="124">
        <f>SUMPRODUCT(AN929:AW929,幕後結果_最佳化!$Z$1005:$AI$1005)</f>
        <v>-0.12948334930111816</v>
      </c>
      <c r="AZ929" s="124">
        <f>(SUMPRODUCT(AN929:AW929,MMULT(AN929:AW929,幕後結果!$AB$9:$AK$18)))*252</f>
        <v>8.4012689606849045E-2</v>
      </c>
      <c r="BA929" s="124">
        <f t="shared" si="194"/>
        <v>0.28984942574869638</v>
      </c>
      <c r="BB929" s="119">
        <f t="shared" si="195"/>
        <v>-0.59473414120398149</v>
      </c>
      <c r="BC929" s="56"/>
      <c r="BD929" s="56"/>
    </row>
    <row r="930" spans="1:56">
      <c r="A930" s="91">
        <v>929</v>
      </c>
      <c r="B930" s="120">
        <v>0.22811104103114577</v>
      </c>
      <c r="C930" s="120">
        <v>0.14623962271577295</v>
      </c>
      <c r="D930" s="120">
        <v>0.72587380043045302</v>
      </c>
      <c r="E930" s="120">
        <v>0.44039336884729519</v>
      </c>
      <c r="F930" s="120">
        <v>0.66762001646257518</v>
      </c>
      <c r="G930" s="120">
        <v>0.14799756349245974</v>
      </c>
      <c r="H930" s="120">
        <v>0.80079786671829201</v>
      </c>
      <c r="I930" s="120">
        <v>1.9456678289935914E-2</v>
      </c>
      <c r="J930" s="120">
        <v>0.77882987430298867</v>
      </c>
      <c r="K930" s="100">
        <v>0.94548677339106413</v>
      </c>
      <c r="L930" s="101"/>
      <c r="M930" s="102">
        <v>929</v>
      </c>
      <c r="N930" s="123">
        <v>-0.74508211227496202</v>
      </c>
      <c r="O930" s="123">
        <v>-1.0526983929656741</v>
      </c>
      <c r="P930" s="123">
        <v>0.60038092231737161</v>
      </c>
      <c r="Q930" s="123">
        <v>-0.14997196001561863</v>
      </c>
      <c r="R930" s="123">
        <v>0.43335075975507459</v>
      </c>
      <c r="S930" s="123">
        <v>-1.0450602438395415</v>
      </c>
      <c r="T930" s="123">
        <v>0.84447457232192114</v>
      </c>
      <c r="U930" s="120">
        <v>-2.0651019329708244</v>
      </c>
      <c r="V930" s="120">
        <v>0.76824734359610936</v>
      </c>
      <c r="W930" s="94">
        <v>1.6025843408911182</v>
      </c>
      <c r="X930" s="56"/>
      <c r="Y930" s="95">
        <v>929</v>
      </c>
      <c r="Z930" s="120">
        <f>(幕後結果!$AB$2+幕後結果!$AB$4*幕後結果_最佳化!$N1931)*12/3</f>
        <v>-0.97334731714521927</v>
      </c>
      <c r="AA930" s="120">
        <f>(幕後結果!$AC$2+幕後結果!$AC$4*幕後結果_最佳化!$O1931)*12/3</f>
        <v>-0.15682251755284815</v>
      </c>
      <c r="AB930" s="120">
        <f>(幕後結果!$AD$2+幕後結果!$AD$4*幕後結果_最佳化!$P1931)*12/3</f>
        <v>-1.4183580767780877</v>
      </c>
      <c r="AC930" s="120">
        <f>(幕後結果!$AE$2+幕後結果!$AE$4*幕後結果_最佳化!$Q1931)*12/3</f>
        <v>9.6648859762856754E-2</v>
      </c>
      <c r="AD930" s="120">
        <f>(幕後結果!$AF$2+幕後結果!$AF$4*幕後結果_最佳化!$R1931)*12/3</f>
        <v>-0.45140600197283015</v>
      </c>
      <c r="AE930" s="120">
        <f>(幕後結果!$AG$2+幕後結果!$AG$4*幕後結果_最佳化!$S1931)*12/3</f>
        <v>-2.1598611569159267</v>
      </c>
      <c r="AF930" s="120">
        <f>(幕後結果!$AH$2+幕後結果!$AH$4*幕後結果_最佳化!$T1931)*12/3</f>
        <v>0.56685918701052529</v>
      </c>
      <c r="AG930" s="120">
        <f>(幕後結果!$AI$2+幕後結果!$AI$4*幕後結果_最佳化!$U1931)*12/3</f>
        <v>-1.1995821114575853</v>
      </c>
      <c r="AH930" s="120">
        <f>(幕後結果!$AJ$2+幕後結果!$AJ$4*幕後結果_最佳化!$V1931)*12/3</f>
        <v>-0.91125419656029516</v>
      </c>
      <c r="AI930" s="96">
        <f>(幕後結果!$AK$2+幕後結果!$AK$4*幕後結果_最佳化!$W1931)*12/3</f>
        <v>0.89918190194322589</v>
      </c>
      <c r="AJ930" s="56"/>
      <c r="AK930" s="56"/>
      <c r="AL930" s="56"/>
      <c r="AM930" s="104">
        <v>929</v>
      </c>
      <c r="AN930" s="124">
        <f t="shared" si="183"/>
        <v>0.16039849116515251</v>
      </c>
      <c r="AO930" s="124">
        <f t="shared" si="184"/>
        <v>5.8845754449864361E-2</v>
      </c>
      <c r="AP930" s="124">
        <f t="shared" si="185"/>
        <v>0.11874154401704787</v>
      </c>
      <c r="AQ930" s="124">
        <f t="shared" si="186"/>
        <v>0.1127867684941511</v>
      </c>
      <c r="AR930" s="124">
        <f t="shared" si="187"/>
        <v>0.16046895659550095</v>
      </c>
      <c r="AS930" s="124">
        <f t="shared" si="188"/>
        <v>8.6354234078003855E-2</v>
      </c>
      <c r="AT930" s="124">
        <f t="shared" si="189"/>
        <v>0.15439689226887643</v>
      </c>
      <c r="AU930" s="124">
        <f t="shared" si="190"/>
        <v>2.831367899866774E-3</v>
      </c>
      <c r="AV930" s="124">
        <f t="shared" si="191"/>
        <v>0.13207986553119896</v>
      </c>
      <c r="AW930" s="124">
        <f t="shared" si="192"/>
        <v>1.3096125500337159E-2</v>
      </c>
      <c r="AX930" s="124">
        <f t="shared" si="193"/>
        <v>1</v>
      </c>
      <c r="AY930" s="124">
        <f>SUMPRODUCT(AN930:AW930,幕後結果_最佳化!$Z$1005:$AI$1005)</f>
        <v>-0.28611764009861546</v>
      </c>
      <c r="AZ930" s="124">
        <f>(SUMPRODUCT(AN930:AW930,MMULT(AN930:AW930,幕後結果!$AB$9:$AK$18)))*252</f>
        <v>8.6406697294920426E-2</v>
      </c>
      <c r="BA930" s="124">
        <f t="shared" si="194"/>
        <v>0.29395016124322915</v>
      </c>
      <c r="BB930" s="119">
        <f t="shared" si="195"/>
        <v>-1.1192973622027365</v>
      </c>
      <c r="BC930" s="56"/>
      <c r="BD930" s="56"/>
    </row>
    <row r="931" spans="1:56">
      <c r="A931" s="91">
        <v>930</v>
      </c>
      <c r="B931" s="120">
        <v>0.71008776411534247</v>
      </c>
      <c r="C931" s="120">
        <v>0.22050019499834561</v>
      </c>
      <c r="D931" s="120">
        <v>0.84536092414366126</v>
      </c>
      <c r="E931" s="120">
        <v>0.66950185304454313</v>
      </c>
      <c r="F931" s="120">
        <v>0.90691239540226509</v>
      </c>
      <c r="G931" s="120">
        <v>0.25599078892501348</v>
      </c>
      <c r="H931" s="120">
        <v>0.36547747996136248</v>
      </c>
      <c r="I931" s="120">
        <v>0.79978634413531302</v>
      </c>
      <c r="J931" s="120">
        <v>0.27780299269512887</v>
      </c>
      <c r="K931" s="100">
        <v>0.24812841784895734</v>
      </c>
      <c r="L931" s="101"/>
      <c r="M931" s="102">
        <v>930</v>
      </c>
      <c r="N931" s="123">
        <v>0.55364113001624327</v>
      </c>
      <c r="O931" s="123">
        <v>-0.770505000393508</v>
      </c>
      <c r="P931" s="123">
        <v>1.0167378564556127</v>
      </c>
      <c r="Q931" s="123">
        <v>0.43853804978512628</v>
      </c>
      <c r="R931" s="123">
        <v>1.3219788038287508</v>
      </c>
      <c r="S931" s="123">
        <v>-0.65575530559477879</v>
      </c>
      <c r="T931" s="123">
        <v>-0.34385549913096208</v>
      </c>
      <c r="U931" s="120">
        <v>0.84085831803165867</v>
      </c>
      <c r="V931" s="120">
        <v>-0.58938060311452001</v>
      </c>
      <c r="W931" s="94">
        <v>-0.68039113028313725</v>
      </c>
      <c r="X931" s="56"/>
      <c r="Y931" s="95">
        <v>930</v>
      </c>
      <c r="Z931" s="120">
        <f>(幕後結果!$AB$2+幕後結果!$AB$4*幕後結果_最佳化!$N1932)*12/3</f>
        <v>0.63908303976738523</v>
      </c>
      <c r="AA931" s="120">
        <f>(幕後結果!$AC$2+幕後結果!$AC$4*幕後結果_最佳化!$O1932)*12/3</f>
        <v>0.99048917617369592</v>
      </c>
      <c r="AB931" s="120">
        <f>(幕後結果!$AD$2+幕後結果!$AD$4*幕後結果_最佳化!$P1932)*12/3</f>
        <v>0.54276716161751182</v>
      </c>
      <c r="AC931" s="120">
        <f>(幕後結果!$AE$2+幕後結果!$AE$4*幕後結果_最佳化!$Q1932)*12/3</f>
        <v>0.98602875737919538</v>
      </c>
      <c r="AD931" s="120">
        <f>(幕後結果!$AF$2+幕後結果!$AF$4*幕後結果_最佳化!$R1932)*12/3</f>
        <v>0.36430276983560567</v>
      </c>
      <c r="AE931" s="120">
        <f>(幕後結果!$AG$2+幕後結果!$AG$4*幕後結果_最佳化!$S1932)*12/3</f>
        <v>-0.99119522327320164</v>
      </c>
      <c r="AF931" s="120">
        <f>(幕後結果!$AH$2+幕後結果!$AH$4*幕後結果_最佳化!$T1932)*12/3</f>
        <v>0.35500660256534244</v>
      </c>
      <c r="AG931" s="120">
        <f>(幕後結果!$AI$2+幕後結果!$AI$4*幕後結果_最佳化!$U1932)*12/3</f>
        <v>0.14925643805335348</v>
      </c>
      <c r="AH931" s="120">
        <f>(幕後結果!$AJ$2+幕後結果!$AJ$4*幕後結果_最佳化!$V1932)*12/3</f>
        <v>-1.3679291798361757</v>
      </c>
      <c r="AI931" s="96">
        <f>(幕後結果!$AK$2+幕後結果!$AK$4*幕後結果_最佳化!$W1932)*12/3</f>
        <v>0.82042112827982472</v>
      </c>
      <c r="AJ931" s="56"/>
      <c r="AK931" s="56"/>
      <c r="AL931" s="56"/>
      <c r="AM931" s="104">
        <v>930</v>
      </c>
      <c r="AN931" s="124">
        <f t="shared" si="183"/>
        <v>6.1169478791919377E-2</v>
      </c>
      <c r="AO931" s="124">
        <f t="shared" si="184"/>
        <v>7.4394971666204693E-2</v>
      </c>
      <c r="AP931" s="124">
        <f t="shared" si="185"/>
        <v>0.10209295653010451</v>
      </c>
      <c r="AQ931" s="124">
        <f t="shared" si="186"/>
        <v>0.16652586045956705</v>
      </c>
      <c r="AR931" s="124">
        <f t="shared" si="187"/>
        <v>0.13253433724854086</v>
      </c>
      <c r="AS931" s="124">
        <f t="shared" si="188"/>
        <v>3.712059052933338E-3</v>
      </c>
      <c r="AT931" s="124">
        <f t="shared" si="189"/>
        <v>0.16741990876766144</v>
      </c>
      <c r="AU931" s="124">
        <f t="shared" si="190"/>
        <v>0.10203374492734786</v>
      </c>
      <c r="AV931" s="124">
        <f t="shared" si="191"/>
        <v>3.4569478690463167E-2</v>
      </c>
      <c r="AW931" s="124">
        <f t="shared" si="192"/>
        <v>0.1555472038652578</v>
      </c>
      <c r="AX931" s="124">
        <f t="shared" si="193"/>
        <v>1</v>
      </c>
      <c r="AY931" s="124">
        <f>SUMPRODUCT(AN931:AW931,幕後結果_最佳化!$Z$1005:$AI$1005)</f>
        <v>0.1020558153514429</v>
      </c>
      <c r="AZ931" s="124">
        <f>(SUMPRODUCT(AN931:AW931,MMULT(AN931:AW931,幕後結果!$AB$9:$AK$18)))*252</f>
        <v>5.4222799971327819E-2</v>
      </c>
      <c r="BA931" s="124">
        <f t="shared" si="194"/>
        <v>0.23285789651915997</v>
      </c>
      <c r="BB931" s="119">
        <f t="shared" si="195"/>
        <v>0.25404255657946068</v>
      </c>
      <c r="BC931" s="56"/>
      <c r="BD931" s="56"/>
    </row>
    <row r="932" spans="1:56">
      <c r="A932" s="91">
        <v>931</v>
      </c>
      <c r="B932" s="120">
        <v>0.31981991236665452</v>
      </c>
      <c r="C932" s="120">
        <v>0.24865183351562914</v>
      </c>
      <c r="D932" s="120">
        <v>0.22051279042984606</v>
      </c>
      <c r="E932" s="120">
        <v>0.96011259151037454</v>
      </c>
      <c r="F932" s="120">
        <v>0.91612596586545214</v>
      </c>
      <c r="G932" s="120">
        <v>0.42670731792841043</v>
      </c>
      <c r="H932" s="120">
        <v>0.84304293242271688</v>
      </c>
      <c r="I932" s="120">
        <v>0.83355458375532843</v>
      </c>
      <c r="J932" s="120">
        <v>0.10580775778242324</v>
      </c>
      <c r="K932" s="100">
        <v>0.81123978662140916</v>
      </c>
      <c r="L932" s="101"/>
      <c r="M932" s="102">
        <v>931</v>
      </c>
      <c r="N932" s="123">
        <v>-0.46820244379370884</v>
      </c>
      <c r="O932" s="123">
        <v>-0.67873834262328825</v>
      </c>
      <c r="P932" s="123">
        <v>-0.7704625177623563</v>
      </c>
      <c r="Q932" s="123">
        <v>1.7519941317432235</v>
      </c>
      <c r="R932" s="123">
        <v>1.3794759114155801</v>
      </c>
      <c r="S932" s="123">
        <v>-0.18476337483134692</v>
      </c>
      <c r="T932" s="123">
        <v>1.0070429493540891</v>
      </c>
      <c r="U932" s="120">
        <v>0.9683074754163995</v>
      </c>
      <c r="V932" s="120">
        <v>-1.2491355073571151</v>
      </c>
      <c r="W932" s="94">
        <v>0.88247419812612637</v>
      </c>
      <c r="X932" s="56"/>
      <c r="Y932" s="95">
        <v>931</v>
      </c>
      <c r="Z932" s="120">
        <f>(幕後結果!$AB$2+幕後結果!$AB$4*幕後結果_最佳化!$N1933)*12/3</f>
        <v>-0.62958725485246636</v>
      </c>
      <c r="AA932" s="120">
        <f>(幕後結果!$AC$2+幕後結果!$AC$4*幕後結果_最佳化!$O1933)*12/3</f>
        <v>0.41184933704267834</v>
      </c>
      <c r="AB932" s="120">
        <f>(幕後結果!$AD$2+幕後結果!$AD$4*幕後結果_最佳化!$P1933)*12/3</f>
        <v>-2.3972558859793569</v>
      </c>
      <c r="AC932" s="120">
        <f>(幕後結果!$AE$2+幕後結果!$AE$4*幕後結果_最佳化!$Q1933)*12/3</f>
        <v>1.8759710009539035</v>
      </c>
      <c r="AD932" s="120">
        <f>(幕後結果!$AF$2+幕後結果!$AF$4*幕後結果_最佳化!$R1933)*12/3</f>
        <v>0.56900547775366261</v>
      </c>
      <c r="AE932" s="120">
        <f>(幕後結果!$AG$2+幕後結果!$AG$4*幕後結果_最佳化!$S1933)*12/3</f>
        <v>-1.2622835651256676</v>
      </c>
      <c r="AF932" s="120">
        <f>(幕後結果!$AH$2+幕後結果!$AH$4*幕後結果_最佳化!$T1933)*12/3</f>
        <v>1.5664198680934913</v>
      </c>
      <c r="AG932" s="120">
        <f>(幕後結果!$AI$2+幕後結果!$AI$4*幕後結果_最佳化!$U1933)*12/3</f>
        <v>0.32545697725534084</v>
      </c>
      <c r="AH932" s="120">
        <f>(幕後結果!$AJ$2+幕後結果!$AJ$4*幕後結果_最佳化!$V1933)*12/3</f>
        <v>-2.9500603758728428</v>
      </c>
      <c r="AI932" s="96">
        <f>(幕後結果!$AK$2+幕後結果!$AK$4*幕後結果_最佳化!$W1933)*12/3</f>
        <v>1.5686878309175756</v>
      </c>
      <c r="AJ932" s="56"/>
      <c r="AK932" s="56"/>
      <c r="AL932" s="56"/>
      <c r="AM932" s="104">
        <v>931</v>
      </c>
      <c r="AN932" s="124">
        <f t="shared" si="183"/>
        <v>7.0160793286677611E-2</v>
      </c>
      <c r="AO932" s="124">
        <f t="shared" si="184"/>
        <v>0.23872191955037028</v>
      </c>
      <c r="AP932" s="124">
        <f t="shared" si="185"/>
        <v>3.3555727714694839E-2</v>
      </c>
      <c r="AQ932" s="124">
        <f t="shared" si="186"/>
        <v>5.9510532337712245E-2</v>
      </c>
      <c r="AR932" s="124">
        <f t="shared" si="187"/>
        <v>7.1138789895808657E-2</v>
      </c>
      <c r="AS932" s="124">
        <f t="shared" si="188"/>
        <v>1.6317429619021834E-3</v>
      </c>
      <c r="AT932" s="124">
        <f t="shared" si="189"/>
        <v>0.12050771419508741</v>
      </c>
      <c r="AU932" s="124">
        <f t="shared" si="190"/>
        <v>4.1769045394160188E-2</v>
      </c>
      <c r="AV932" s="124">
        <f t="shared" si="191"/>
        <v>0.18507070891046429</v>
      </c>
      <c r="AW932" s="124">
        <f t="shared" si="192"/>
        <v>0.17793302575312231</v>
      </c>
      <c r="AX932" s="124">
        <f t="shared" si="193"/>
        <v>1</v>
      </c>
      <c r="AY932" s="124">
        <f>SUMPRODUCT(AN932:AW932,幕後結果_最佳化!$Z$1005:$AI$1005)</f>
        <v>0.12993420188521537</v>
      </c>
      <c r="AZ932" s="124">
        <f>(SUMPRODUCT(AN932:AW932,MMULT(AN932:AW932,幕後結果!$AB$9:$AK$18)))*252</f>
        <v>7.1853904315403672E-2</v>
      </c>
      <c r="BA932" s="124">
        <f t="shared" si="194"/>
        <v>0.26805578582713652</v>
      </c>
      <c r="BB932" s="119">
        <f t="shared" si="195"/>
        <v>0.32468689909697335</v>
      </c>
      <c r="BC932" s="56"/>
      <c r="BD932" s="56"/>
    </row>
    <row r="933" spans="1:56">
      <c r="A933" s="91">
        <v>932</v>
      </c>
      <c r="B933" s="120">
        <v>0.23363313649483874</v>
      </c>
      <c r="C933" s="120">
        <v>0.61515243283493559</v>
      </c>
      <c r="D933" s="120">
        <v>0.99127462009514899</v>
      </c>
      <c r="E933" s="120">
        <v>0.11359135083200367</v>
      </c>
      <c r="F933" s="120">
        <v>0.78453527863534789</v>
      </c>
      <c r="G933" s="120">
        <v>0.14433928511812089</v>
      </c>
      <c r="H933" s="120">
        <v>0.1106365577320747</v>
      </c>
      <c r="I933" s="120">
        <v>0.12166796654372281</v>
      </c>
      <c r="J933" s="120">
        <v>0.9165328263192567</v>
      </c>
      <c r="K933" s="100">
        <v>0.83102160152963966</v>
      </c>
      <c r="L933" s="101"/>
      <c r="M933" s="102">
        <v>932</v>
      </c>
      <c r="N933" s="123">
        <v>-0.72693418740702598</v>
      </c>
      <c r="O933" s="123">
        <v>0.29277369719712726</v>
      </c>
      <c r="P933" s="123">
        <v>2.3770703446257979</v>
      </c>
      <c r="Q933" s="123">
        <v>-1.2076479636520865</v>
      </c>
      <c r="R933" s="123">
        <v>0.78760217387901788</v>
      </c>
      <c r="S933" s="123">
        <v>-1.0610249332357202</v>
      </c>
      <c r="T933" s="123">
        <v>-1.223149817476106</v>
      </c>
      <c r="U933" s="120">
        <v>-1.1666891326055819</v>
      </c>
      <c r="V933" s="120">
        <v>1.3821216649048049</v>
      </c>
      <c r="W933" s="94">
        <v>0.95821015617830252</v>
      </c>
      <c r="X933" s="56"/>
      <c r="Y933" s="95">
        <v>932</v>
      </c>
      <c r="Z933" s="120">
        <f>(幕後結果!$AB$2+幕後結果!$AB$4*幕後結果_最佳化!$N1934)*12/3</f>
        <v>-0.9508157538227634</v>
      </c>
      <c r="AA933" s="120">
        <f>(幕後結果!$AC$2+幕後結果!$AC$4*幕後結果_最佳化!$O1934)*12/3</f>
        <v>1.2446611406083259</v>
      </c>
      <c r="AB933" s="120">
        <f>(幕後結果!$AD$2+幕後結果!$AD$4*幕後結果_最佳化!$P1934)*12/3</f>
        <v>1.016290119075979</v>
      </c>
      <c r="AC933" s="120">
        <f>(幕後結果!$AE$2+幕後結果!$AE$4*幕後結果_最佳化!$Q1934)*12/3</f>
        <v>-0.88259348021126593</v>
      </c>
      <c r="AD933" s="120">
        <f>(幕後結果!$AF$2+幕後結果!$AF$4*幕後結果_最佳化!$R1934)*12/3</f>
        <v>-0.2911498895121496</v>
      </c>
      <c r="AE933" s="120">
        <f>(幕後結果!$AG$2+幕後結果!$AG$4*幕後結果_最佳化!$S1934)*12/3</f>
        <v>-1.545615854973682</v>
      </c>
      <c r="AF933" s="120">
        <f>(幕後結果!$AH$2+幕後結果!$AH$4*幕後結果_最佳化!$T1934)*12/3</f>
        <v>-1.0536381195337861</v>
      </c>
      <c r="AG933" s="120">
        <f>(幕後結果!$AI$2+幕後結果!$AI$4*幕後結果_最佳化!$U1934)*12/3</f>
        <v>-0.77157331377758676</v>
      </c>
      <c r="AH933" s="120">
        <f>(幕後結果!$AJ$2+幕後結果!$AJ$4*幕後結果_最佳化!$V1934)*12/3</f>
        <v>0.29436056869559879</v>
      </c>
      <c r="AI933" s="96">
        <f>(幕後結果!$AK$2+幕後結果!$AK$4*幕後結果_最佳化!$W1934)*12/3</f>
        <v>0.97999291150624901</v>
      </c>
      <c r="AJ933" s="56"/>
      <c r="AK933" s="56"/>
      <c r="AL933" s="56"/>
      <c r="AM933" s="104">
        <v>932</v>
      </c>
      <c r="AN933" s="124">
        <f t="shared" si="183"/>
        <v>1.8639349953437013E-2</v>
      </c>
      <c r="AO933" s="124">
        <f t="shared" si="184"/>
        <v>0.13797392862271504</v>
      </c>
      <c r="AP933" s="124">
        <f t="shared" si="185"/>
        <v>0.14015904048282543</v>
      </c>
      <c r="AQ933" s="124">
        <f t="shared" si="186"/>
        <v>0.12092575160850341</v>
      </c>
      <c r="AR933" s="124">
        <f t="shared" si="187"/>
        <v>9.6235226635293977E-2</v>
      </c>
      <c r="AS933" s="124">
        <f t="shared" si="188"/>
        <v>7.0902601245439442E-2</v>
      </c>
      <c r="AT933" s="124">
        <f t="shared" si="189"/>
        <v>2.0211970683594222E-2</v>
      </c>
      <c r="AU933" s="124">
        <f t="shared" si="190"/>
        <v>0.14925139678262017</v>
      </c>
      <c r="AV933" s="124">
        <f t="shared" si="191"/>
        <v>9.2394209180474071E-2</v>
      </c>
      <c r="AW933" s="124">
        <f t="shared" si="192"/>
        <v>0.15330652480509724</v>
      </c>
      <c r="AX933" s="124">
        <f t="shared" si="193"/>
        <v>1</v>
      </c>
      <c r="AY933" s="124">
        <f>SUMPRODUCT(AN933:AW933,幕後結果_最佳化!$Z$1005:$AI$1005)</f>
        <v>-7.4028751664340739E-2</v>
      </c>
      <c r="AZ933" s="124">
        <f>(SUMPRODUCT(AN933:AW933,MMULT(AN933:AW933,幕後結果!$AB$9:$AK$18)))*252</f>
        <v>5.8969664416285414E-2</v>
      </c>
      <c r="BA933" s="124">
        <f t="shared" si="194"/>
        <v>0.24283670319020026</v>
      </c>
      <c r="BB933" s="119">
        <f t="shared" si="195"/>
        <v>-0.4815118560259693</v>
      </c>
      <c r="BC933" s="56"/>
      <c r="BD933" s="56"/>
    </row>
    <row r="934" spans="1:56">
      <c r="A934" s="91">
        <v>933</v>
      </c>
      <c r="B934" s="120">
        <v>0.7670105639685767</v>
      </c>
      <c r="C934" s="120">
        <v>0.10332845575509397</v>
      </c>
      <c r="D934" s="120">
        <v>0.74602528777301647</v>
      </c>
      <c r="E934" s="120">
        <v>0.5927160489058767</v>
      </c>
      <c r="F934" s="120">
        <v>0.65380930613274102</v>
      </c>
      <c r="G934" s="120">
        <v>7.0153053044375469E-2</v>
      </c>
      <c r="H934" s="120">
        <v>0.48649017548360041</v>
      </c>
      <c r="I934" s="120">
        <v>0.35353343872935938</v>
      </c>
      <c r="J934" s="120">
        <v>0.73100767550357038</v>
      </c>
      <c r="K934" s="100">
        <v>0.82649669879794851</v>
      </c>
      <c r="L934" s="101"/>
      <c r="M934" s="102">
        <v>933</v>
      </c>
      <c r="N934" s="123">
        <v>0.72903725796243557</v>
      </c>
      <c r="O934" s="123">
        <v>-1.2628115538004192</v>
      </c>
      <c r="P934" s="123">
        <v>0.66203401180925736</v>
      </c>
      <c r="Q934" s="123">
        <v>0.23453727058958607</v>
      </c>
      <c r="R934" s="123">
        <v>0.39562541160681297</v>
      </c>
      <c r="S934" s="123">
        <v>-1.4746520778635441</v>
      </c>
      <c r="T934" s="123">
        <v>-3.387058315192646E-2</v>
      </c>
      <c r="U934" s="120">
        <v>-0.37579826539749178</v>
      </c>
      <c r="V934" s="120">
        <v>0.61586344581785368</v>
      </c>
      <c r="W934" s="94">
        <v>0.9404113502599486</v>
      </c>
      <c r="X934" s="56"/>
      <c r="Y934" s="95">
        <v>933</v>
      </c>
      <c r="Z934" s="120">
        <f>(幕後結果!$AB$2+幕後結果!$AB$4*幕後結果_最佳化!$N1935)*12/3</f>
        <v>0.85684617203136748</v>
      </c>
      <c r="AA934" s="120">
        <f>(幕後結果!$AC$2+幕後結果!$AC$4*幕後結果_最佳化!$O1935)*12/3</f>
        <v>0.59765293508682316</v>
      </c>
      <c r="AB934" s="120">
        <f>(幕後結果!$AD$2+幕後結果!$AD$4*幕後結果_最佳化!$P1935)*12/3</f>
        <v>0.15838990699875399</v>
      </c>
      <c r="AC934" s="120">
        <f>(幕後結果!$AE$2+幕後結果!$AE$4*幕後結果_最佳化!$Q1935)*12/3</f>
        <v>0.87529093137902236</v>
      </c>
      <c r="AD934" s="120">
        <f>(幕後結果!$AF$2+幕後結果!$AF$4*幕後結果_最佳化!$R1935)*12/3</f>
        <v>-0.2763263604793661</v>
      </c>
      <c r="AE934" s="120">
        <f>(幕後結果!$AG$2+幕後結果!$AG$4*幕後結果_最佳化!$S1935)*12/3</f>
        <v>-2.0734150992750635</v>
      </c>
      <c r="AF934" s="120">
        <f>(幕後結果!$AH$2+幕後結果!$AH$4*幕後結果_最佳化!$T1935)*12/3</f>
        <v>0.22314156045288056</v>
      </c>
      <c r="AG934" s="120">
        <f>(幕後結果!$AI$2+幕後結果!$AI$4*幕後結果_最佳化!$U1935)*12/3</f>
        <v>-0.53939191016037391</v>
      </c>
      <c r="AH934" s="120">
        <f>(幕後結果!$AJ$2+幕後結果!$AJ$4*幕後結果_最佳化!$V1935)*12/3</f>
        <v>-0.39589855895293313</v>
      </c>
      <c r="AI934" s="96">
        <f>(幕後結果!$AK$2+幕後結果!$AK$4*幕後結果_最佳化!$W1935)*12/3</f>
        <v>1.0196554065919998</v>
      </c>
      <c r="AJ934" s="56"/>
      <c r="AK934" s="56"/>
      <c r="AL934" s="56"/>
      <c r="AM934" s="104">
        <v>933</v>
      </c>
      <c r="AN934" s="124">
        <f t="shared" si="183"/>
        <v>0.13064600632889836</v>
      </c>
      <c r="AO934" s="124">
        <f t="shared" si="184"/>
        <v>2.416237429974567E-2</v>
      </c>
      <c r="AP934" s="124">
        <f t="shared" si="185"/>
        <v>0.12061776576036998</v>
      </c>
      <c r="AQ934" s="124">
        <f t="shared" si="186"/>
        <v>0.16001559812741289</v>
      </c>
      <c r="AR934" s="124">
        <f t="shared" si="187"/>
        <v>0.11664771772835476</v>
      </c>
      <c r="AS934" s="124">
        <f t="shared" si="188"/>
        <v>0.1558963531657849</v>
      </c>
      <c r="AT934" s="124">
        <f t="shared" si="189"/>
        <v>3.8164377725178507E-2</v>
      </c>
      <c r="AU934" s="124">
        <f t="shared" si="190"/>
        <v>8.9828564518303511E-2</v>
      </c>
      <c r="AV934" s="124">
        <f t="shared" si="191"/>
        <v>0.1222413494326976</v>
      </c>
      <c r="AW934" s="124">
        <f t="shared" si="192"/>
        <v>4.1779892913253937E-2</v>
      </c>
      <c r="AX934" s="124">
        <f t="shared" si="193"/>
        <v>1</v>
      </c>
      <c r="AY934" s="124">
        <f>SUMPRODUCT(AN934:AW934,幕後結果_最佳化!$Z$1005:$AI$1005)</f>
        <v>-0.39161043788183236</v>
      </c>
      <c r="AZ934" s="124">
        <f>(SUMPRODUCT(AN934:AW934,MMULT(AN934:AW934,幕後結果!$AB$9:$AK$18)))*252</f>
        <v>7.3876200514217283E-2</v>
      </c>
      <c r="BA934" s="124">
        <f t="shared" si="194"/>
        <v>0.27180176694461955</v>
      </c>
      <c r="BB934" s="119">
        <f t="shared" si="195"/>
        <v>-1.5986299234410981</v>
      </c>
      <c r="BC934" s="56"/>
      <c r="BD934" s="56"/>
    </row>
    <row r="935" spans="1:56">
      <c r="A935" s="91">
        <v>934</v>
      </c>
      <c r="B935" s="120">
        <v>0.57614129116662838</v>
      </c>
      <c r="C935" s="120">
        <v>0.33018725461237586</v>
      </c>
      <c r="D935" s="120">
        <v>0.42453331176195319</v>
      </c>
      <c r="E935" s="120">
        <v>0.22231585898062534</v>
      </c>
      <c r="F935" s="120">
        <v>4.3649196684719449E-2</v>
      </c>
      <c r="G935" s="120">
        <v>0.19113075851658601</v>
      </c>
      <c r="H935" s="120">
        <v>0.67114399340940945</v>
      </c>
      <c r="I935" s="120">
        <v>0.51451242493258698</v>
      </c>
      <c r="J935" s="120">
        <v>0.21280694764347108</v>
      </c>
      <c r="K935" s="100">
        <v>0.3038305164389854</v>
      </c>
      <c r="L935" s="101"/>
      <c r="M935" s="102">
        <v>934</v>
      </c>
      <c r="N935" s="123">
        <v>0.19203164487804047</v>
      </c>
      <c r="O935" s="123">
        <v>-0.43939615893512973</v>
      </c>
      <c r="P935" s="123">
        <v>-0.190309482445635</v>
      </c>
      <c r="Q935" s="123">
        <v>-0.76439528455583716</v>
      </c>
      <c r="R935" s="123">
        <v>-1.7098241632196109</v>
      </c>
      <c r="S935" s="123">
        <v>-0.87373696196481221</v>
      </c>
      <c r="T935" s="123">
        <v>0.44307427289362106</v>
      </c>
      <c r="U935" s="120">
        <v>3.6385281419282156E-2</v>
      </c>
      <c r="V935" s="120">
        <v>-0.79671960497332872</v>
      </c>
      <c r="W935" s="94">
        <v>-0.51341503183577286</v>
      </c>
      <c r="X935" s="56"/>
      <c r="Y935" s="95">
        <v>934</v>
      </c>
      <c r="Z935" s="120">
        <f>(幕後結果!$AB$2+幕後結果!$AB$4*幕後結果_最佳化!$N1936)*12/3</f>
        <v>0.19012663997606086</v>
      </c>
      <c r="AA935" s="120">
        <f>(幕後結果!$AC$2+幕後結果!$AC$4*幕後結果_最佳化!$O1936)*12/3</f>
        <v>1.0941324320917589</v>
      </c>
      <c r="AB935" s="120">
        <f>(幕後結果!$AD$2+幕後結果!$AD$4*幕後結果_最佳化!$P1936)*12/3</f>
        <v>-0.97516855239927425</v>
      </c>
      <c r="AC935" s="120">
        <f>(幕後結果!$AE$2+幕後結果!$AE$4*幕後結果_最佳化!$Q1936)*12/3</f>
        <v>-0.13697958838421798</v>
      </c>
      <c r="AD935" s="120">
        <f>(幕後結果!$AF$2+幕後結果!$AF$4*幕後結果_最佳化!$R1936)*12/3</f>
        <v>-1.70633003082724</v>
      </c>
      <c r="AE935" s="120">
        <f>(幕後結果!$AG$2+幕後結果!$AG$4*幕後結果_最佳化!$S1936)*12/3</f>
        <v>-2.0645372266087474</v>
      </c>
      <c r="AF935" s="120">
        <f>(幕後結果!$AH$2+幕後結果!$AH$4*幕後結果_最佳化!$T1936)*12/3</f>
        <v>0.20809332171202563</v>
      </c>
      <c r="AG935" s="120">
        <f>(幕後結果!$AI$2+幕後結果!$AI$4*幕後結果_最佳化!$U1936)*12/3</f>
        <v>-0.66502478517168129</v>
      </c>
      <c r="AH935" s="120">
        <f>(幕後結果!$AJ$2+幕後結果!$AJ$4*幕後結果_最佳化!$V1936)*12/3</f>
        <v>-3.4494359522011577</v>
      </c>
      <c r="AI935" s="96">
        <f>(幕後結果!$AK$2+幕後結果!$AK$4*幕後結果_最佳化!$W1936)*12/3</f>
        <v>3.8442589639323899E-2</v>
      </c>
      <c r="AJ935" s="56"/>
      <c r="AK935" s="56"/>
      <c r="AL935" s="56"/>
      <c r="AM935" s="104">
        <v>934</v>
      </c>
      <c r="AN935" s="124">
        <f t="shared" si="183"/>
        <v>0.13533044062554508</v>
      </c>
      <c r="AO935" s="124">
        <f t="shared" si="184"/>
        <v>8.4326416615140738E-3</v>
      </c>
      <c r="AP935" s="124">
        <f t="shared" si="185"/>
        <v>0.10791160565867121</v>
      </c>
      <c r="AQ935" s="124">
        <f t="shared" si="186"/>
        <v>0.1101348949867379</v>
      </c>
      <c r="AR935" s="124">
        <f t="shared" si="187"/>
        <v>0.2150091362895547</v>
      </c>
      <c r="AS935" s="124">
        <f t="shared" si="188"/>
        <v>9.2849964036447713E-2</v>
      </c>
      <c r="AT935" s="124">
        <f t="shared" si="189"/>
        <v>5.8768005710008453E-2</v>
      </c>
      <c r="AU935" s="124">
        <f t="shared" si="190"/>
        <v>0.10334515824850031</v>
      </c>
      <c r="AV935" s="124">
        <f t="shared" si="191"/>
        <v>9.4276904164879341E-2</v>
      </c>
      <c r="AW935" s="124">
        <f t="shared" si="192"/>
        <v>7.3941248618141234E-2</v>
      </c>
      <c r="AX935" s="124">
        <f t="shared" si="193"/>
        <v>1.0000000000000002</v>
      </c>
      <c r="AY935" s="124">
        <f>SUMPRODUCT(AN935:AW935,幕後結果_最佳化!$Z$1005:$AI$1005)</f>
        <v>-0.34261753979359832</v>
      </c>
      <c r="AZ935" s="124">
        <f>(SUMPRODUCT(AN935:AW935,MMULT(AN935:AW935,幕後結果!$AB$9:$AK$18)))*252</f>
        <v>6.0635786275913282E-2</v>
      </c>
      <c r="BA935" s="124">
        <f t="shared" si="194"/>
        <v>0.24624334767849726</v>
      </c>
      <c r="BB935" s="119">
        <f t="shared" si="195"/>
        <v>-1.5655957548828554</v>
      </c>
      <c r="BC935" s="56"/>
      <c r="BD935" s="56"/>
    </row>
    <row r="936" spans="1:56">
      <c r="A936" s="91">
        <v>935</v>
      </c>
      <c r="B936" s="120">
        <v>0.4275059874729743</v>
      </c>
      <c r="C936" s="120">
        <v>0.34396158574681146</v>
      </c>
      <c r="D936" s="120">
        <v>0.59686570631232838</v>
      </c>
      <c r="E936" s="120">
        <v>0.78403858578754848</v>
      </c>
      <c r="F936" s="120">
        <v>0.70440113593253795</v>
      </c>
      <c r="G936" s="120">
        <v>0.66716101227157165</v>
      </c>
      <c r="H936" s="120">
        <v>0.841806924201151</v>
      </c>
      <c r="I936" s="120">
        <v>0.42345994628841543</v>
      </c>
      <c r="J936" s="120">
        <v>0.99658496346404335</v>
      </c>
      <c r="K936" s="100">
        <v>0.95067806668178934</v>
      </c>
      <c r="L936" s="101"/>
      <c r="M936" s="102">
        <v>935</v>
      </c>
      <c r="N936" s="123">
        <v>-0.18272732439264655</v>
      </c>
      <c r="O936" s="123">
        <v>-0.40167507348887538</v>
      </c>
      <c r="P936" s="123">
        <v>0.2452426076005578</v>
      </c>
      <c r="Q936" s="123">
        <v>0.78590554047264738</v>
      </c>
      <c r="R936" s="123">
        <v>0.53710117656924927</v>
      </c>
      <c r="S936" s="123">
        <v>0.4320872851797426</v>
      </c>
      <c r="T936" s="123">
        <v>1.0019118857121927</v>
      </c>
      <c r="U936" s="120">
        <v>-0.19304989479312837</v>
      </c>
      <c r="V936" s="120">
        <v>2.7050177940180546</v>
      </c>
      <c r="W936" s="94">
        <v>1.6514639960845086</v>
      </c>
      <c r="X936" s="56"/>
      <c r="Y936" s="95">
        <v>935</v>
      </c>
      <c r="Z936" s="120">
        <f>(幕後結果!$AB$2+幕後結果!$AB$4*幕後結果_最佳化!$N1937)*12/3</f>
        <v>-0.27515550705880454</v>
      </c>
      <c r="AA936" s="120">
        <f>(幕後結果!$AC$2+幕後結果!$AC$4*幕後結果_最佳化!$O1937)*12/3</f>
        <v>0.88611647219491674</v>
      </c>
      <c r="AB936" s="120">
        <f>(幕後結果!$AD$2+幕後結果!$AD$4*幕後結果_最佳化!$P1937)*12/3</f>
        <v>-0.91051626526631402</v>
      </c>
      <c r="AC936" s="120">
        <f>(幕後結果!$AE$2+幕後結果!$AE$4*幕後結果_最佳化!$Q1937)*12/3</f>
        <v>1.0875717356755135</v>
      </c>
      <c r="AD936" s="120">
        <f>(幕後結果!$AF$2+幕後結果!$AF$4*幕後結果_最佳化!$R1937)*12/3</f>
        <v>-7.3909374795018301E-2</v>
      </c>
      <c r="AE936" s="120">
        <f>(幕後結果!$AG$2+幕後結果!$AG$4*幕後結果_最佳化!$S1937)*12/3</f>
        <v>-0.42406797622686709</v>
      </c>
      <c r="AF936" s="120">
        <f>(幕後結果!$AH$2+幕後結果!$AH$4*幕後結果_最佳化!$T1937)*12/3</f>
        <v>1.5557791123647426</v>
      </c>
      <c r="AG936" s="120">
        <f>(幕後結果!$AI$2+幕後結果!$AI$4*幕後結果_最佳化!$U1937)*12/3</f>
        <v>-0.25774990569577139</v>
      </c>
      <c r="AH936" s="120">
        <f>(幕後結果!$AJ$2+幕後結果!$AJ$4*幕後結果_最佳化!$V1937)*12/3</f>
        <v>2.443287140847183</v>
      </c>
      <c r="AI936" s="96">
        <f>(幕後結果!$AK$2+幕後結果!$AK$4*幕後結果_最佳化!$W1937)*12/3</f>
        <v>1.5759623604032749</v>
      </c>
      <c r="AJ936" s="56"/>
      <c r="AK936" s="56"/>
      <c r="AL936" s="56"/>
      <c r="AM936" s="104">
        <v>935</v>
      </c>
      <c r="AN936" s="124">
        <f t="shared" si="183"/>
        <v>8.724347139386586E-2</v>
      </c>
      <c r="AO936" s="124">
        <f t="shared" si="184"/>
        <v>0.20649357501968096</v>
      </c>
      <c r="AP936" s="124">
        <f t="shared" si="185"/>
        <v>0.11575686524107026</v>
      </c>
      <c r="AQ936" s="124">
        <f t="shared" si="186"/>
        <v>0.14909767702979662</v>
      </c>
      <c r="AR936" s="124">
        <f t="shared" si="187"/>
        <v>1.2643182513844952E-2</v>
      </c>
      <c r="AS936" s="124">
        <f t="shared" si="188"/>
        <v>2.3927737549619292E-2</v>
      </c>
      <c r="AT936" s="124">
        <f t="shared" si="189"/>
        <v>4.7415351524097454E-2</v>
      </c>
      <c r="AU936" s="124">
        <f t="shared" si="190"/>
        <v>6.9856092551412716E-2</v>
      </c>
      <c r="AV936" s="124">
        <f t="shared" si="191"/>
        <v>0.10846347051418456</v>
      </c>
      <c r="AW936" s="124">
        <f t="shared" si="192"/>
        <v>0.17910257666242743</v>
      </c>
      <c r="AX936" s="124">
        <f t="shared" si="193"/>
        <v>1.0000000000000002</v>
      </c>
      <c r="AY936" s="124">
        <f>SUMPRODUCT(AN936:AW936,幕後結果_最佳化!$Z$1005:$AI$1005)</f>
        <v>0.15096481458913658</v>
      </c>
      <c r="AZ936" s="124">
        <f>(SUMPRODUCT(AN936:AW936,MMULT(AN936:AW936,幕後結果!$AB$9:$AK$18)))*252</f>
        <v>7.5075863540634905E-2</v>
      </c>
      <c r="BA936" s="124">
        <f t="shared" si="194"/>
        <v>0.27399975098644691</v>
      </c>
      <c r="BB936" s="119">
        <f t="shared" si="195"/>
        <v>0.39439749196882257</v>
      </c>
      <c r="BC936" s="56"/>
      <c r="BD936" s="56"/>
    </row>
    <row r="937" spans="1:56">
      <c r="A937" s="91">
        <v>936</v>
      </c>
      <c r="B937" s="120">
        <v>0.34558339551925288</v>
      </c>
      <c r="C937" s="120">
        <v>0.98540332869275504</v>
      </c>
      <c r="D937" s="120">
        <v>9.6512438407426737E-2</v>
      </c>
      <c r="E937" s="120">
        <v>0.48252308515442843</v>
      </c>
      <c r="F937" s="120">
        <v>0.79532907063263303</v>
      </c>
      <c r="G937" s="120">
        <v>0.61926369009645188</v>
      </c>
      <c r="H937" s="120">
        <v>0.78007154799760792</v>
      </c>
      <c r="I937" s="120">
        <v>0.95318407639599911</v>
      </c>
      <c r="J937" s="120">
        <v>0.74075652602265785</v>
      </c>
      <c r="K937" s="100">
        <v>0.58283917838516586</v>
      </c>
      <c r="L937" s="101"/>
      <c r="M937" s="102">
        <v>936</v>
      </c>
      <c r="N937" s="123">
        <v>-0.39727213805700529</v>
      </c>
      <c r="O937" s="123">
        <v>2.1808658180891118</v>
      </c>
      <c r="P937" s="123">
        <v>-1.3016826973779969</v>
      </c>
      <c r="Q937" s="123">
        <v>-4.3822150736075725E-2</v>
      </c>
      <c r="R937" s="123">
        <v>0.82505237073850013</v>
      </c>
      <c r="S937" s="123">
        <v>0.30354754505032089</v>
      </c>
      <c r="T937" s="123">
        <v>0.77243487654889809</v>
      </c>
      <c r="U937" s="120">
        <v>1.6765431724522784</v>
      </c>
      <c r="V937" s="120">
        <v>0.64567948692348043</v>
      </c>
      <c r="W937" s="94">
        <v>0.20916216995258036</v>
      </c>
      <c r="X937" s="56"/>
      <c r="Y937" s="95">
        <v>936</v>
      </c>
      <c r="Z937" s="120">
        <f>(幕後結果!$AB$2+幕後結果!$AB$4*幕後結果_最佳化!$N1938)*12/3</f>
        <v>-0.54152370561376839</v>
      </c>
      <c r="AA937" s="120">
        <f>(幕後結果!$AC$2+幕後結果!$AC$4*幕後結果_最佳化!$O1938)*12/3</f>
        <v>3.4118233442839419</v>
      </c>
      <c r="AB937" s="120">
        <f>(幕後結果!$AD$2+幕後結果!$AD$4*幕後結果_最佳化!$P1938)*12/3</f>
        <v>-1.6932219164919131</v>
      </c>
      <c r="AC937" s="120">
        <f>(幕後結果!$AE$2+幕後結果!$AE$4*幕後結果_最佳化!$Q1938)*12/3</f>
        <v>0.32832624146166856</v>
      </c>
      <c r="AD937" s="120">
        <f>(幕後結果!$AF$2+幕後結果!$AF$4*幕後結果_最佳化!$R1938)*12/3</f>
        <v>0.22125888866270041</v>
      </c>
      <c r="AE937" s="120">
        <f>(幕後結果!$AG$2+幕後結果!$AG$4*幕後結果_最佳化!$S1938)*12/3</f>
        <v>-0.40660689174273329</v>
      </c>
      <c r="AF937" s="120">
        <f>(幕後結果!$AH$2+幕後結果!$AH$4*幕後結果_最佳化!$T1938)*12/3</f>
        <v>1.4428588086960057</v>
      </c>
      <c r="AG937" s="120">
        <f>(幕後結果!$AI$2+幕後結果!$AI$4*幕後結果_最佳化!$U1938)*12/3</f>
        <v>0.52921080610831972</v>
      </c>
      <c r="AH937" s="120">
        <f>(幕後結果!$AJ$2+幕後結果!$AJ$4*幕後結果_最佳化!$V1938)*12/3</f>
        <v>-1.1803498439272662</v>
      </c>
      <c r="AI937" s="96">
        <f>(幕後結果!$AK$2+幕後結果!$AK$4*幕後結果_最佳化!$W1938)*12/3</f>
        <v>1.558051881734059</v>
      </c>
      <c r="AJ937" s="56"/>
      <c r="AK937" s="56"/>
      <c r="AL937" s="56"/>
      <c r="AM937" s="104">
        <v>936</v>
      </c>
      <c r="AN937" s="124">
        <f t="shared" si="183"/>
        <v>6.8206161379931407E-2</v>
      </c>
      <c r="AO937" s="124">
        <f t="shared" si="184"/>
        <v>0.12960206958985884</v>
      </c>
      <c r="AP937" s="124">
        <f t="shared" si="185"/>
        <v>5.7926015644851253E-2</v>
      </c>
      <c r="AQ937" s="124">
        <f t="shared" si="186"/>
        <v>0.1419405964936834</v>
      </c>
      <c r="AR937" s="124">
        <f t="shared" si="187"/>
        <v>3.4021980936557957E-3</v>
      </c>
      <c r="AS937" s="124">
        <f t="shared" si="188"/>
        <v>7.7085835582111767E-2</v>
      </c>
      <c r="AT937" s="124">
        <f t="shared" si="189"/>
        <v>9.1978803171325757E-2</v>
      </c>
      <c r="AU937" s="124">
        <f t="shared" si="190"/>
        <v>0.20780864892883671</v>
      </c>
      <c r="AV937" s="124">
        <f t="shared" si="191"/>
        <v>2.9012098710122208E-2</v>
      </c>
      <c r="AW937" s="124">
        <f t="shared" si="192"/>
        <v>0.19303757240562278</v>
      </c>
      <c r="AX937" s="124">
        <f t="shared" si="193"/>
        <v>0.99999999999999989</v>
      </c>
      <c r="AY937" s="124">
        <f>SUMPRODUCT(AN937:AW937,幕後結果_最佳化!$Z$1005:$AI$1005)</f>
        <v>0.17042864172772282</v>
      </c>
      <c r="AZ937" s="124">
        <f>(SUMPRODUCT(AN937:AW937,MMULT(AN937:AW937,幕後結果!$AB$9:$AK$18)))*252</f>
        <v>4.7353321691185724E-2</v>
      </c>
      <c r="BA937" s="124">
        <f t="shared" si="194"/>
        <v>0.21760818387915865</v>
      </c>
      <c r="BB937" s="119">
        <f t="shared" si="195"/>
        <v>0.58604708450920007</v>
      </c>
      <c r="BC937" s="56"/>
      <c r="BD937" s="56"/>
    </row>
    <row r="938" spans="1:56">
      <c r="A938" s="91">
        <v>937</v>
      </c>
      <c r="B938" s="120">
        <v>0.94334351667670147</v>
      </c>
      <c r="C938" s="120">
        <v>0.47714621862019957</v>
      </c>
      <c r="D938" s="120">
        <v>0.94345772881378709</v>
      </c>
      <c r="E938" s="120">
        <v>0.46411140198930023</v>
      </c>
      <c r="F938" s="120">
        <v>0.834721653971221</v>
      </c>
      <c r="G938" s="120">
        <v>0.39235302068550926</v>
      </c>
      <c r="H938" s="120">
        <v>3.8969366358476698E-3</v>
      </c>
      <c r="I938" s="120">
        <v>0.71818893116172</v>
      </c>
      <c r="J938" s="120">
        <v>0.12773307429577652</v>
      </c>
      <c r="K938" s="100">
        <v>2.3765604215561398E-2</v>
      </c>
      <c r="L938" s="101"/>
      <c r="M938" s="102">
        <v>937</v>
      </c>
      <c r="N938" s="123">
        <v>1.5834762020079363</v>
      </c>
      <c r="O938" s="123">
        <v>-5.7317302962620421E-2</v>
      </c>
      <c r="P938" s="123">
        <v>1.584479943016867</v>
      </c>
      <c r="Q938" s="123">
        <v>-9.0081054933387458E-2</v>
      </c>
      <c r="R938" s="123">
        <v>0.97299317924412487</v>
      </c>
      <c r="S938" s="123">
        <v>-0.2731914638336202</v>
      </c>
      <c r="T938" s="123">
        <v>-2.6608713385394491</v>
      </c>
      <c r="U938" s="120">
        <v>0.57746979449804281</v>
      </c>
      <c r="V938" s="120">
        <v>-1.137172576745981</v>
      </c>
      <c r="W938" s="94">
        <v>-1.9815358919533959</v>
      </c>
      <c r="X938" s="56"/>
      <c r="Y938" s="95">
        <v>937</v>
      </c>
      <c r="Z938" s="120">
        <f>(幕後結果!$AB$2+幕後結果!$AB$4*幕後結果_最佳化!$N1939)*12/3</f>
        <v>1.9176751821264968</v>
      </c>
      <c r="AA938" s="120">
        <f>(幕後結果!$AC$2+幕後結果!$AC$4*幕後結果_最佳化!$O1939)*12/3</f>
        <v>2.4057047235280939</v>
      </c>
      <c r="AB938" s="120">
        <f>(幕後結果!$AD$2+幕後結果!$AD$4*幕後結果_最佳化!$P1939)*12/3</f>
        <v>2.5488113592080701</v>
      </c>
      <c r="AC938" s="120">
        <f>(幕後結果!$AE$2+幕後結果!$AE$4*幕後結果_最佳化!$Q1939)*12/3</f>
        <v>0.8134140717940076</v>
      </c>
      <c r="AD938" s="120">
        <f>(幕後結果!$AF$2+幕後結果!$AF$4*幕後結果_最佳化!$R1939)*12/3</f>
        <v>0.23272291640318929</v>
      </c>
      <c r="AE938" s="120">
        <f>(幕後結果!$AG$2+幕後結果!$AG$4*幕後結果_最佳化!$S1939)*12/3</f>
        <v>-3.5719234339603667E-2</v>
      </c>
      <c r="AF938" s="120">
        <f>(幕後結果!$AH$2+幕後結果!$AH$4*幕後結果_最佳化!$T1939)*12/3</f>
        <v>-1.2394034321441882</v>
      </c>
      <c r="AG938" s="120">
        <f>(幕後結果!$AI$2+幕後結果!$AI$4*幕後結果_最佳化!$U1939)*12/3</f>
        <v>7.9608165645244422E-2</v>
      </c>
      <c r="AH938" s="120">
        <f>(幕後結果!$AJ$2+幕後結果!$AJ$4*幕後結果_最佳化!$V1939)*12/3</f>
        <v>-1.8426518995633183</v>
      </c>
      <c r="AI938" s="96">
        <f>(幕後結果!$AK$2+幕後結果!$AK$4*幕後結果_最佳化!$W1939)*12/3</f>
        <v>2.2822514949140338E-2</v>
      </c>
      <c r="AJ938" s="56"/>
      <c r="AK938" s="56"/>
      <c r="AL938" s="56"/>
      <c r="AM938" s="104">
        <v>937</v>
      </c>
      <c r="AN938" s="124">
        <f t="shared" si="183"/>
        <v>2.2954997826593011E-2</v>
      </c>
      <c r="AO938" s="124">
        <f t="shared" si="184"/>
        <v>0.17597329084153712</v>
      </c>
      <c r="AP938" s="124">
        <f t="shared" si="185"/>
        <v>9.3533480317422577E-2</v>
      </c>
      <c r="AQ938" s="124">
        <f t="shared" si="186"/>
        <v>0.14043968739602483</v>
      </c>
      <c r="AR938" s="124">
        <f t="shared" si="187"/>
        <v>0.2059364076077265</v>
      </c>
      <c r="AS938" s="124">
        <f t="shared" si="188"/>
        <v>0.18771594931176711</v>
      </c>
      <c r="AT938" s="124">
        <f t="shared" si="189"/>
        <v>0.11260521347762339</v>
      </c>
      <c r="AU938" s="124">
        <f t="shared" si="190"/>
        <v>2.8273270733098006E-2</v>
      </c>
      <c r="AV938" s="124">
        <f t="shared" si="191"/>
        <v>6.760967263885068E-3</v>
      </c>
      <c r="AW938" s="124">
        <f t="shared" si="192"/>
        <v>2.5806735224322461E-2</v>
      </c>
      <c r="AX938" s="124">
        <f t="shared" si="193"/>
        <v>1</v>
      </c>
      <c r="AY938" s="124">
        <f>SUMPRODUCT(AN938:AW938,幕後結果_最佳化!$Z$1005:$AI$1005)</f>
        <v>2.5613405794975425E-4</v>
      </c>
      <c r="AZ938" s="124">
        <f>(SUMPRODUCT(AN938:AW938,MMULT(AN938:AW938,幕後結果!$AB$9:$AK$18)))*252</f>
        <v>7.0679844744808124E-2</v>
      </c>
      <c r="BA938" s="124">
        <f t="shared" si="194"/>
        <v>0.26585681248523257</v>
      </c>
      <c r="BB938" s="119">
        <f t="shared" si="195"/>
        <v>-0.16040162952160184</v>
      </c>
      <c r="BC938" s="56"/>
      <c r="BD938" s="56"/>
    </row>
    <row r="939" spans="1:56">
      <c r="A939" s="91">
        <v>938</v>
      </c>
      <c r="B939" s="120">
        <v>3.9041752698405485E-3</v>
      </c>
      <c r="C939" s="120">
        <v>0.6877914263931495</v>
      </c>
      <c r="D939" s="120">
        <v>0.90274130764115879</v>
      </c>
      <c r="E939" s="120">
        <v>0.73604259524245186</v>
      </c>
      <c r="F939" s="120">
        <v>0.60926432196882074</v>
      </c>
      <c r="G939" s="120">
        <v>0.85186172963594453</v>
      </c>
      <c r="H939" s="120">
        <v>0.33808377357280572</v>
      </c>
      <c r="I939" s="120">
        <v>0.7230704581983376</v>
      </c>
      <c r="J939" s="120">
        <v>0.40733686471237918</v>
      </c>
      <c r="K939" s="100">
        <v>0.52321038342061099</v>
      </c>
      <c r="L939" s="101"/>
      <c r="M939" s="102">
        <v>938</v>
      </c>
      <c r="N939" s="123">
        <v>-2.6602463972598711</v>
      </c>
      <c r="O939" s="123">
        <v>0.48959975874796541</v>
      </c>
      <c r="P939" s="123">
        <v>1.2973308189356758</v>
      </c>
      <c r="Q939" s="123">
        <v>0.63119227936487265</v>
      </c>
      <c r="R939" s="123">
        <v>0.27740211725646824</v>
      </c>
      <c r="S939" s="123">
        <v>1.0444515138779464</v>
      </c>
      <c r="T939" s="123">
        <v>-0.41769853009858016</v>
      </c>
      <c r="U939" s="120">
        <v>0.59198731370884816</v>
      </c>
      <c r="V939" s="120">
        <v>-0.23440093939846302</v>
      </c>
      <c r="W939" s="94">
        <v>5.821266432312807E-2</v>
      </c>
      <c r="X939" s="56"/>
      <c r="Y939" s="95">
        <v>938</v>
      </c>
      <c r="Z939" s="120">
        <f>(幕後結果!$AB$2+幕後結果!$AB$4*幕後結果_最佳化!$N1940)*12/3</f>
        <v>-3.3511202952714316</v>
      </c>
      <c r="AA939" s="120">
        <f>(幕後結果!$AC$2+幕後結果!$AC$4*幕後結果_最佳化!$O1940)*12/3</f>
        <v>0.17384824548475319</v>
      </c>
      <c r="AB939" s="120">
        <f>(幕後結果!$AD$2+幕後結果!$AD$4*幕後結果_最佳化!$P1940)*12/3</f>
        <v>-2.129041683663921</v>
      </c>
      <c r="AC939" s="120">
        <f>(幕後結果!$AE$2+幕後結果!$AE$4*幕後結果_最佳化!$Q1940)*12/3</f>
        <v>0.16853435092976712</v>
      </c>
      <c r="AD939" s="120">
        <f>(幕後結果!$AF$2+幕後結果!$AF$4*幕後結果_最佳化!$R1940)*12/3</f>
        <v>-0.41120907414753</v>
      </c>
      <c r="AE939" s="120">
        <f>(幕後結果!$AG$2+幕後結果!$AG$4*幕後結果_最佳化!$S1940)*12/3</f>
        <v>-0.52186103557096697</v>
      </c>
      <c r="AF939" s="120">
        <f>(幕後結果!$AH$2+幕後結果!$AH$4*幕後結果_最佳化!$T1940)*12/3</f>
        <v>-4.7623599861056798E-2</v>
      </c>
      <c r="AG939" s="120">
        <f>(幕後結果!$AI$2+幕後結果!$AI$4*幕後結果_最佳化!$U1940)*12/3</f>
        <v>0.16217572835910099</v>
      </c>
      <c r="AH939" s="120">
        <f>(幕後結果!$AJ$2+幕後結果!$AJ$4*幕後結果_最佳化!$V1940)*12/3</f>
        <v>-2.2313220514640602</v>
      </c>
      <c r="AI939" s="96">
        <f>(幕後結果!$AK$2+幕後結果!$AK$4*幕後結果_最佳化!$W1940)*12/3</f>
        <v>0.89987066240240665</v>
      </c>
      <c r="AJ939" s="56"/>
      <c r="AK939" s="56"/>
      <c r="AL939" s="56"/>
      <c r="AM939" s="104">
        <v>938</v>
      </c>
      <c r="AN939" s="124">
        <f t="shared" si="183"/>
        <v>0.26210274723724442</v>
      </c>
      <c r="AO939" s="124">
        <f t="shared" si="184"/>
        <v>0.11382218848350184</v>
      </c>
      <c r="AP939" s="124">
        <f t="shared" si="185"/>
        <v>2.8325866369620145E-2</v>
      </c>
      <c r="AQ939" s="124">
        <f t="shared" si="186"/>
        <v>2.4628009166630556E-2</v>
      </c>
      <c r="AR939" s="124">
        <f t="shared" si="187"/>
        <v>0.19988675989247606</v>
      </c>
      <c r="AS939" s="124">
        <f t="shared" si="188"/>
        <v>7.4156567269695481E-2</v>
      </c>
      <c r="AT939" s="124">
        <f t="shared" si="189"/>
        <v>6.83069644116132E-2</v>
      </c>
      <c r="AU939" s="124">
        <f t="shared" si="190"/>
        <v>8.7442605197479428E-2</v>
      </c>
      <c r="AV939" s="124">
        <f t="shared" si="191"/>
        <v>4.0504255387591379E-2</v>
      </c>
      <c r="AW939" s="124">
        <f t="shared" si="192"/>
        <v>0.10082403658414762</v>
      </c>
      <c r="AX939" s="124">
        <f t="shared" si="193"/>
        <v>1</v>
      </c>
      <c r="AY939" s="124">
        <f>SUMPRODUCT(AN939:AW939,幕後結果_最佳化!$Z$1005:$AI$1005)</f>
        <v>-4.3353220487278368E-2</v>
      </c>
      <c r="AZ939" s="124">
        <f>(SUMPRODUCT(AN939:AW939,MMULT(AN939:AW939,幕後結果!$AB$9:$AK$18)))*252</f>
        <v>6.6778600996219309E-2</v>
      </c>
      <c r="BA939" s="124">
        <f t="shared" si="194"/>
        <v>0.25841555873480088</v>
      </c>
      <c r="BB939" s="119">
        <f t="shared" si="195"/>
        <v>-0.33377719557434155</v>
      </c>
      <c r="BC939" s="56"/>
      <c r="BD939" s="56"/>
    </row>
    <row r="940" spans="1:56">
      <c r="A940" s="91">
        <v>939</v>
      </c>
      <c r="B940" s="120">
        <v>0.11114723883532407</v>
      </c>
      <c r="C940" s="120">
        <v>0.10397945512216844</v>
      </c>
      <c r="D940" s="120">
        <v>0.67921235789715495</v>
      </c>
      <c r="E940" s="120">
        <v>0.55778250062560031</v>
      </c>
      <c r="F940" s="120">
        <v>0.86839080568484173</v>
      </c>
      <c r="G940" s="120">
        <v>0.91758820582744027</v>
      </c>
      <c r="H940" s="120">
        <v>0.62178760467417304</v>
      </c>
      <c r="I940" s="120">
        <v>0.89356399877578174</v>
      </c>
      <c r="J940" s="120">
        <v>0.80004337264882297</v>
      </c>
      <c r="K940" s="100">
        <v>0.67828199002545997</v>
      </c>
      <c r="L940" s="101"/>
      <c r="M940" s="102">
        <v>939</v>
      </c>
      <c r="N940" s="123">
        <v>-1.2204496178365576</v>
      </c>
      <c r="O940" s="123">
        <v>-1.2591977605744602</v>
      </c>
      <c r="P940" s="123">
        <v>0.4654974198275299</v>
      </c>
      <c r="Q940" s="123">
        <v>0.14534941836942253</v>
      </c>
      <c r="R940" s="123">
        <v>1.118816599385926</v>
      </c>
      <c r="S940" s="123">
        <v>1.3890301295031136</v>
      </c>
      <c r="T940" s="123">
        <v>0.31017906371116938</v>
      </c>
      <c r="U940" s="120">
        <v>1.2457069465679409</v>
      </c>
      <c r="V940" s="120">
        <v>0.84177616706097491</v>
      </c>
      <c r="W940" s="94">
        <v>0.46290003845336491</v>
      </c>
      <c r="X940" s="56"/>
      <c r="Y940" s="95">
        <v>939</v>
      </c>
      <c r="Z940" s="120">
        <f>(幕後結果!$AB$2+幕後結果!$AB$4*幕後結果_最佳化!$N1941)*12/3</f>
        <v>-1.5635400323422504</v>
      </c>
      <c r="AA940" s="120">
        <f>(幕後結果!$AC$2+幕後結果!$AC$4*幕後結果_最佳化!$O1941)*12/3</f>
        <v>-0.68335750746751123</v>
      </c>
      <c r="AB940" s="120">
        <f>(幕後結果!$AD$2+幕後結果!$AD$4*幕後結果_最佳化!$P1941)*12/3</f>
        <v>-2.160550204776623</v>
      </c>
      <c r="AC940" s="120">
        <f>(幕後結果!$AE$2+幕後結果!$AE$4*幕後結果_最佳化!$Q1941)*12/3</f>
        <v>0.2163319241020584</v>
      </c>
      <c r="AD940" s="120">
        <f>(幕後結果!$AF$2+幕後結果!$AF$4*幕後結果_最佳化!$R1941)*12/3</f>
        <v>-4.8249232324190539E-2</v>
      </c>
      <c r="AE940" s="120">
        <f>(幕後結果!$AG$2+幕後結果!$AG$4*幕後結果_最佳化!$S1941)*12/3</f>
        <v>0.23126548709385375</v>
      </c>
      <c r="AF940" s="120">
        <f>(幕後結果!$AH$2+幕後結果!$AH$4*幕後結果_最佳化!$T1941)*12/3</f>
        <v>0.58964797001030078</v>
      </c>
      <c r="AG940" s="120">
        <f>(幕後結果!$AI$2+幕後結果!$AI$4*幕後結果_最佳化!$U1941)*12/3</f>
        <v>0.34608205074043435</v>
      </c>
      <c r="AH940" s="120">
        <f>(幕後結果!$AJ$2+幕後結果!$AJ$4*幕後結果_最佳化!$V1941)*12/3</f>
        <v>0.31562914318872859</v>
      </c>
      <c r="AI940" s="96">
        <f>(幕後結果!$AK$2+幕後結果!$AK$4*幕後結果_最佳化!$W1941)*12/3</f>
        <v>1.2227492975994707</v>
      </c>
      <c r="AJ940" s="56"/>
      <c r="AK940" s="56"/>
      <c r="AL940" s="56"/>
      <c r="AM940" s="104">
        <v>939</v>
      </c>
      <c r="AN940" s="124">
        <f t="shared" si="183"/>
        <v>0.10170971503943411</v>
      </c>
      <c r="AO940" s="124">
        <f t="shared" si="184"/>
        <v>6.488085280259076E-2</v>
      </c>
      <c r="AP940" s="124">
        <f t="shared" si="185"/>
        <v>7.0019171572799702E-2</v>
      </c>
      <c r="AQ940" s="124">
        <f t="shared" si="186"/>
        <v>0.10726085105824375</v>
      </c>
      <c r="AR940" s="124">
        <f t="shared" si="187"/>
        <v>5.774882395290562E-2</v>
      </c>
      <c r="AS940" s="124">
        <f t="shared" si="188"/>
        <v>7.3810847198381421E-2</v>
      </c>
      <c r="AT940" s="124">
        <f t="shared" si="189"/>
        <v>0.10831553606572637</v>
      </c>
      <c r="AU940" s="124">
        <f t="shared" si="190"/>
        <v>0.13859495677407885</v>
      </c>
      <c r="AV940" s="124">
        <f t="shared" si="191"/>
        <v>0.14277564764731487</v>
      </c>
      <c r="AW940" s="124">
        <f t="shared" si="192"/>
        <v>0.13488359788852453</v>
      </c>
      <c r="AX940" s="124">
        <f t="shared" si="193"/>
        <v>1</v>
      </c>
      <c r="AY940" s="124">
        <f>SUMPRODUCT(AN940:AW940,幕後結果_最佳化!$Z$1005:$AI$1005)</f>
        <v>-0.16951556896863745</v>
      </c>
      <c r="AZ940" s="124">
        <f>(SUMPRODUCT(AN940:AW940,MMULT(AN940:AW940,幕後結果!$AB$9:$AK$18)))*252</f>
        <v>5.8887736947036778E-2</v>
      </c>
      <c r="BA940" s="124">
        <f t="shared" si="194"/>
        <v>0.24266795616034018</v>
      </c>
      <c r="BB940" s="119">
        <f t="shared" si="195"/>
        <v>-0.87533423171984936</v>
      </c>
      <c r="BC940" s="56"/>
      <c r="BD940" s="56"/>
    </row>
    <row r="941" spans="1:56">
      <c r="A941" s="91">
        <v>940</v>
      </c>
      <c r="B941" s="120">
        <v>0.94325597962487806</v>
      </c>
      <c r="C941" s="120">
        <v>0.57359731007524051</v>
      </c>
      <c r="D941" s="120">
        <v>0.73188646850593075</v>
      </c>
      <c r="E941" s="120">
        <v>0.10383834521507107</v>
      </c>
      <c r="F941" s="120">
        <v>0.79744380304188001</v>
      </c>
      <c r="G941" s="120">
        <v>0.18785865804208424</v>
      </c>
      <c r="H941" s="120">
        <v>0.19229785384384357</v>
      </c>
      <c r="I941" s="120">
        <v>0.46507404032850297</v>
      </c>
      <c r="J941" s="120">
        <v>0.99009915566234952</v>
      </c>
      <c r="K941" s="100">
        <v>0.62614015881022067</v>
      </c>
      <c r="L941" s="101"/>
      <c r="M941" s="102">
        <v>940</v>
      </c>
      <c r="N941" s="123">
        <v>1.5827079706568217</v>
      </c>
      <c r="O941" s="123">
        <v>0.18554016520027766</v>
      </c>
      <c r="P941" s="123">
        <v>0.61852843028236493</v>
      </c>
      <c r="Q941" s="123">
        <v>-1.2599796860716903</v>
      </c>
      <c r="R941" s="123">
        <v>0.83252549455472113</v>
      </c>
      <c r="S941" s="123">
        <v>-0.88581483189751364</v>
      </c>
      <c r="T941" s="123">
        <v>-0.86945976190296237</v>
      </c>
      <c r="U941" s="120">
        <v>-8.7658530376541505E-2</v>
      </c>
      <c r="V941" s="120">
        <v>2.3300844395677882</v>
      </c>
      <c r="W941" s="94">
        <v>0.32164759543660876</v>
      </c>
      <c r="X941" s="56"/>
      <c r="Y941" s="95">
        <v>940</v>
      </c>
      <c r="Z941" s="120">
        <f>(幕後結果!$AB$2+幕後結果!$AB$4*幕後結果_最佳化!$N1942)*12/3</f>
        <v>1.9167213841876194</v>
      </c>
      <c r="AA941" s="120">
        <f>(幕後結果!$AC$2+幕後結果!$AC$4*幕後結果_最佳化!$O1942)*12/3</f>
        <v>2.6560072569838074</v>
      </c>
      <c r="AB941" s="120">
        <f>(幕後結果!$AD$2+幕後結果!$AD$4*幕後結果_最佳化!$P1942)*12/3</f>
        <v>1.6380161568388683</v>
      </c>
      <c r="AC941" s="120">
        <f>(幕後結果!$AE$2+幕後結果!$AE$4*幕後結果_最佳化!$Q1942)*12/3</f>
        <v>-0.17877674347758565</v>
      </c>
      <c r="AD941" s="120">
        <f>(幕後結果!$AF$2+幕後結果!$AF$4*幕後結果_最佳化!$R1942)*12/3</f>
        <v>-4.868447871794801E-2</v>
      </c>
      <c r="AE941" s="120">
        <f>(幕後結果!$AG$2+幕後結果!$AG$4*幕後結果_最佳化!$S1942)*12/3</f>
        <v>-0.73741041835174015</v>
      </c>
      <c r="AF941" s="120">
        <f>(幕後結果!$AH$2+幕後結果!$AH$4*幕後結果_最佳化!$T1942)*12/3</f>
        <v>-0.22303919123708135</v>
      </c>
      <c r="AG941" s="120">
        <f>(幕後結果!$AI$2+幕後結果!$AI$4*幕後結果_最佳化!$U1942)*12/3</f>
        <v>-0.40348909279935058</v>
      </c>
      <c r="AH941" s="120">
        <f>(幕後結果!$AJ$2+幕後結果!$AJ$4*幕後結果_最佳化!$V1942)*12/3</f>
        <v>2.1597775356362616</v>
      </c>
      <c r="AI941" s="96">
        <f>(幕後結果!$AK$2+幕後結果!$AK$4*幕後結果_最佳化!$W1942)*12/3</f>
        <v>0.96395230578441138</v>
      </c>
      <c r="AJ941" s="56"/>
      <c r="AK941" s="56"/>
      <c r="AL941" s="56"/>
      <c r="AM941" s="104">
        <v>940</v>
      </c>
      <c r="AN941" s="124">
        <f t="shared" si="183"/>
        <v>3.3114136035285402E-2</v>
      </c>
      <c r="AO941" s="124">
        <f t="shared" si="184"/>
        <v>9.5472421189792558E-2</v>
      </c>
      <c r="AP941" s="124">
        <f t="shared" si="185"/>
        <v>8.3667229294909592E-2</v>
      </c>
      <c r="AQ941" s="124">
        <f t="shared" si="186"/>
        <v>3.1011600282372733E-2</v>
      </c>
      <c r="AR941" s="124">
        <f t="shared" si="187"/>
        <v>8.4238710307018128E-2</v>
      </c>
      <c r="AS941" s="124">
        <f t="shared" si="188"/>
        <v>2.1443824840888565E-3</v>
      </c>
      <c r="AT941" s="124">
        <f t="shared" si="189"/>
        <v>0.14720194673529077</v>
      </c>
      <c r="AU941" s="124">
        <f t="shared" si="190"/>
        <v>0.19597946844844663</v>
      </c>
      <c r="AV941" s="124">
        <f t="shared" si="191"/>
        <v>0.17611055098748693</v>
      </c>
      <c r="AW941" s="124">
        <f t="shared" si="192"/>
        <v>0.15105955423530845</v>
      </c>
      <c r="AX941" s="124">
        <f t="shared" si="193"/>
        <v>1</v>
      </c>
      <c r="AY941" s="124">
        <f>SUMPRODUCT(AN941:AW941,幕後結果_最佳化!$Z$1005:$AI$1005)</f>
        <v>-0.15808639662796625</v>
      </c>
      <c r="AZ941" s="124">
        <f>(SUMPRODUCT(AN941:AW941,MMULT(AN941:AW941,幕後結果!$AB$9:$AK$18)))*252</f>
        <v>5.6382984886682662E-2</v>
      </c>
      <c r="BA941" s="124">
        <f t="shared" si="194"/>
        <v>0.23745101576258346</v>
      </c>
      <c r="BB941" s="119">
        <f t="shared" si="195"/>
        <v>-0.84643308845190823</v>
      </c>
      <c r="BC941" s="56"/>
      <c r="BD941" s="56"/>
    </row>
    <row r="942" spans="1:56">
      <c r="A942" s="91">
        <v>941</v>
      </c>
      <c r="B942" s="120">
        <v>0.48688237093139475</v>
      </c>
      <c r="C942" s="120">
        <v>0.12866630846895877</v>
      </c>
      <c r="D942" s="120">
        <v>0.53839002437514916</v>
      </c>
      <c r="E942" s="120">
        <v>4.3998562850597445E-2</v>
      </c>
      <c r="F942" s="120">
        <v>0.74813346823039195</v>
      </c>
      <c r="G942" s="120">
        <v>0.81224647567020591</v>
      </c>
      <c r="H942" s="120">
        <v>0.41216333828987639</v>
      </c>
      <c r="I942" s="120">
        <v>0.92798930794728252</v>
      </c>
      <c r="J942" s="120">
        <v>0.19428789461179208</v>
      </c>
      <c r="K942" s="100">
        <v>0.78598040170549432</v>
      </c>
      <c r="L942" s="101"/>
      <c r="M942" s="102">
        <v>941</v>
      </c>
      <c r="N942" s="123">
        <v>-3.2886947111217986E-2</v>
      </c>
      <c r="O942" s="123">
        <v>-1.1327181887102926</v>
      </c>
      <c r="P942" s="123">
        <v>9.6378520005069621E-2</v>
      </c>
      <c r="Q942" s="123">
        <v>-1.7060588360207121</v>
      </c>
      <c r="R942" s="123">
        <v>0.66862759752754153</v>
      </c>
      <c r="S942" s="123">
        <v>0.88620503927226457</v>
      </c>
      <c r="T942" s="123">
        <v>-0.22198356605371075</v>
      </c>
      <c r="U942" s="120">
        <v>1.460978345883897</v>
      </c>
      <c r="V942" s="120">
        <v>-0.8622030543485939</v>
      </c>
      <c r="W942" s="94">
        <v>0.79255146369179597</v>
      </c>
      <c r="X942" s="56"/>
      <c r="Y942" s="95">
        <v>941</v>
      </c>
      <c r="Z942" s="120">
        <f>(幕後結果!$AB$2+幕後結果!$AB$4*幕後結果_最佳化!$N1943)*12/3</f>
        <v>-8.9121127175396705E-2</v>
      </c>
      <c r="AA942" s="120">
        <f>(幕後結果!$AC$2+幕後結果!$AC$4*幕後結果_最佳化!$O1943)*12/3</f>
        <v>0.22988560693815763</v>
      </c>
      <c r="AB942" s="120">
        <f>(幕後結果!$AD$2+幕後結果!$AD$4*幕後結果_最佳化!$P1943)*12/3</f>
        <v>-1.206046930973681</v>
      </c>
      <c r="AC942" s="120">
        <f>(幕後結果!$AE$2+幕後結果!$AE$4*幕後結果_最佳化!$Q1943)*12/3</f>
        <v>-1.0289503683815262</v>
      </c>
      <c r="AD942" s="120">
        <f>(幕後結果!$AF$2+幕後結果!$AF$4*幕後結果_最佳化!$R1943)*12/3</f>
        <v>-0.54681531204101608</v>
      </c>
      <c r="AE942" s="120">
        <f>(幕後結果!$AG$2+幕後結果!$AG$4*幕後結果_最佳化!$S1943)*12/3</f>
        <v>0.17282254631802352</v>
      </c>
      <c r="AF942" s="120">
        <f>(幕後結果!$AH$2+幕後結果!$AH$4*幕後結果_最佳化!$T1943)*12/3</f>
        <v>-0.20765522726384114</v>
      </c>
      <c r="AG942" s="120">
        <f>(幕後結果!$AI$2+幕後結果!$AI$4*幕後結果_最佳化!$U1943)*12/3</f>
        <v>0.16093189961890947</v>
      </c>
      <c r="AH942" s="120">
        <f>(幕後結果!$AJ$2+幕後結果!$AJ$4*幕後結果_最佳化!$V1943)*12/3</f>
        <v>-2.0497343887102417</v>
      </c>
      <c r="AI942" s="96">
        <f>(幕後結果!$AK$2+幕後結果!$AK$4*幕後結果_最佳化!$W1943)*12/3</f>
        <v>1.2083158771876727</v>
      </c>
      <c r="AJ942" s="56"/>
      <c r="AK942" s="56"/>
      <c r="AL942" s="56"/>
      <c r="AM942" s="104">
        <v>941</v>
      </c>
      <c r="AN942" s="124">
        <f t="shared" si="183"/>
        <v>8.874436343767185E-2</v>
      </c>
      <c r="AO942" s="124">
        <f t="shared" si="184"/>
        <v>0.1897065411842582</v>
      </c>
      <c r="AP942" s="124">
        <f t="shared" si="185"/>
        <v>0.17628760642232064</v>
      </c>
      <c r="AQ942" s="124">
        <f t="shared" si="186"/>
        <v>1.377363163867178E-2</v>
      </c>
      <c r="AR942" s="124">
        <f t="shared" si="187"/>
        <v>0.10685539601104554</v>
      </c>
      <c r="AS942" s="124">
        <f t="shared" si="188"/>
        <v>1.8561568164477297E-2</v>
      </c>
      <c r="AT942" s="124">
        <f t="shared" si="189"/>
        <v>1.8578287268364989E-2</v>
      </c>
      <c r="AU942" s="124">
        <f t="shared" si="190"/>
        <v>0.18738021433537771</v>
      </c>
      <c r="AV942" s="124">
        <f t="shared" si="191"/>
        <v>4.1943818312358772E-2</v>
      </c>
      <c r="AW942" s="124">
        <f t="shared" si="192"/>
        <v>0.1581685732254533</v>
      </c>
      <c r="AX942" s="124">
        <f t="shared" si="193"/>
        <v>1</v>
      </c>
      <c r="AY942" s="124">
        <f>SUMPRODUCT(AN942:AW942,幕後結果_最佳化!$Z$1005:$AI$1005)</f>
        <v>2.9652576952152593E-2</v>
      </c>
      <c r="AZ942" s="124">
        <f>(SUMPRODUCT(AN942:AW942,MMULT(AN942:AW942,幕後結果!$AB$9:$AK$18)))*252</f>
        <v>7.248808366190021E-2</v>
      </c>
      <c r="BA942" s="124">
        <f t="shared" si="194"/>
        <v>0.26923611136305658</v>
      </c>
      <c r="BB942" s="119">
        <f t="shared" si="195"/>
        <v>-4.9203737867033991E-2</v>
      </c>
      <c r="BC942" s="56"/>
      <c r="BD942" s="56"/>
    </row>
    <row r="943" spans="1:56">
      <c r="A943" s="91">
        <v>942</v>
      </c>
      <c r="B943" s="120">
        <v>0.45265635453741493</v>
      </c>
      <c r="C943" s="120">
        <v>0.68871003009313458</v>
      </c>
      <c r="D943" s="120">
        <v>0.55089984263401193</v>
      </c>
      <c r="E943" s="120">
        <v>0.49413394698342961</v>
      </c>
      <c r="F943" s="120">
        <v>0.8341746009595723</v>
      </c>
      <c r="G943" s="120">
        <v>0.50042100803469558</v>
      </c>
      <c r="H943" s="120">
        <v>3.6340900633185846E-2</v>
      </c>
      <c r="I943" s="120">
        <v>0.25446449620627987</v>
      </c>
      <c r="J943" s="120">
        <v>0.84636685857624272</v>
      </c>
      <c r="K943" s="100">
        <v>0.35285170741874894</v>
      </c>
      <c r="L943" s="101"/>
      <c r="M943" s="102">
        <v>942</v>
      </c>
      <c r="N943" s="123">
        <v>-0.11895285206935681</v>
      </c>
      <c r="O943" s="123">
        <v>0.49219720545613121</v>
      </c>
      <c r="P943" s="123">
        <v>0.1279351237048125</v>
      </c>
      <c r="Q943" s="123">
        <v>-1.4704544246268238E-2</v>
      </c>
      <c r="R943" s="123">
        <v>0.97079414645476303</v>
      </c>
      <c r="S943" s="123">
        <v>1.0553108394946709E-3</v>
      </c>
      <c r="T943" s="123">
        <v>-1.7948236514410036</v>
      </c>
      <c r="U943" s="120">
        <v>-0.66050627589344701</v>
      </c>
      <c r="V943" s="120">
        <v>1.0209750010986969</v>
      </c>
      <c r="W943" s="94">
        <v>-0.3776327733014489</v>
      </c>
      <c r="X943" s="56"/>
      <c r="Y943" s="95">
        <v>942</v>
      </c>
      <c r="Z943" s="120">
        <f>(幕後結果!$AB$2+幕後結果!$AB$4*幕後結果_最佳化!$N1944)*12/3</f>
        <v>-0.19597628563458544</v>
      </c>
      <c r="AA943" s="120">
        <f>(幕後結果!$AC$2+幕後結果!$AC$4*幕後結果_最佳化!$O1944)*12/3</f>
        <v>1.851283204445755</v>
      </c>
      <c r="AB943" s="120">
        <f>(幕後結果!$AD$2+幕後結果!$AD$4*幕後結果_最佳化!$P1944)*12/3</f>
        <v>-0.59432548630685844</v>
      </c>
      <c r="AC943" s="120">
        <f>(幕後結果!$AE$2+幕後結果!$AE$4*幕後結果_最佳化!$Q1944)*12/3</f>
        <v>0.40638232615370429</v>
      </c>
      <c r="AD943" s="120">
        <f>(幕後結果!$AF$2+幕後結果!$AF$4*幕後結果_最佳化!$R1944)*12/3</f>
        <v>0.1438916883642361</v>
      </c>
      <c r="AE943" s="120">
        <f>(幕後結果!$AG$2+幕後結果!$AG$4*幕後結果_最佳化!$S1944)*12/3</f>
        <v>-0.58840854328160641</v>
      </c>
      <c r="AF943" s="120">
        <f>(幕後結果!$AH$2+幕後結果!$AH$4*幕後結果_最佳化!$T1944)*12/3</f>
        <v>-0.92389789114344723</v>
      </c>
      <c r="AG943" s="120">
        <f>(幕後結果!$AI$2+幕後結果!$AI$4*幕後結果_最佳化!$U1944)*12/3</f>
        <v>-0.36813146738348218</v>
      </c>
      <c r="AH943" s="120">
        <f>(幕後結果!$AJ$2+幕後結果!$AJ$4*幕後結果_最佳化!$V1944)*12/3</f>
        <v>-0.26855110286847705</v>
      </c>
      <c r="AI943" s="96">
        <f>(幕後結果!$AK$2+幕後結果!$AK$4*幕後結果_最佳化!$W1944)*12/3</f>
        <v>0.39077721574643826</v>
      </c>
      <c r="AJ943" s="56"/>
      <c r="AK943" s="56"/>
      <c r="AL943" s="56"/>
      <c r="AM943" s="104">
        <v>942</v>
      </c>
      <c r="AN943" s="124">
        <f t="shared" si="183"/>
        <v>2.5280693401851746E-2</v>
      </c>
      <c r="AO943" s="124">
        <f t="shared" si="184"/>
        <v>0.21136134108382923</v>
      </c>
      <c r="AP943" s="124">
        <f t="shared" si="185"/>
        <v>0.10941040049828898</v>
      </c>
      <c r="AQ943" s="124">
        <f t="shared" si="186"/>
        <v>0.17675395075496397</v>
      </c>
      <c r="AR943" s="124">
        <f t="shared" si="187"/>
        <v>5.1161054430809011E-2</v>
      </c>
      <c r="AS943" s="124">
        <f t="shared" si="188"/>
        <v>8.7795674053764636E-2</v>
      </c>
      <c r="AT943" s="124">
        <f t="shared" si="189"/>
        <v>0.13509372545303611</v>
      </c>
      <c r="AU943" s="124">
        <f t="shared" si="190"/>
        <v>4.9652552766834009E-2</v>
      </c>
      <c r="AV943" s="124">
        <f t="shared" si="191"/>
        <v>4.201087113297447E-2</v>
      </c>
      <c r="AW943" s="124">
        <f t="shared" si="192"/>
        <v>0.11147973642364771</v>
      </c>
      <c r="AX943" s="124">
        <f t="shared" si="193"/>
        <v>1</v>
      </c>
      <c r="AY943" s="124">
        <f>SUMPRODUCT(AN943:AW943,幕後結果_最佳化!$Z$1005:$AI$1005)</f>
        <v>0.2146733590951454</v>
      </c>
      <c r="AZ943" s="124">
        <f>(SUMPRODUCT(AN943:AW943,MMULT(AN943:AW943,幕後結果!$AB$9:$AK$18)))*252</f>
        <v>7.2492859657239367E-2</v>
      </c>
      <c r="BA943" s="124">
        <f t="shared" si="194"/>
        <v>0.26924498074660441</v>
      </c>
      <c r="BB943" s="119">
        <f t="shared" si="195"/>
        <v>0.63798165751809188</v>
      </c>
      <c r="BC943" s="56"/>
      <c r="BD943" s="56"/>
    </row>
    <row r="944" spans="1:56">
      <c r="A944" s="91">
        <v>943</v>
      </c>
      <c r="B944" s="120">
        <v>5.6604307623117522E-2</v>
      </c>
      <c r="C944" s="120">
        <v>0.56817611685949543</v>
      </c>
      <c r="D944" s="120">
        <v>0.66326749374705374</v>
      </c>
      <c r="E944" s="120">
        <v>0.27697855367267255</v>
      </c>
      <c r="F944" s="120">
        <v>0.90334091469637112</v>
      </c>
      <c r="G944" s="120">
        <v>5.7459229759838859E-2</v>
      </c>
      <c r="H944" s="120">
        <v>0.20073172980138243</v>
      </c>
      <c r="I944" s="120">
        <v>0.37006616944907411</v>
      </c>
      <c r="J944" s="120">
        <v>0.91987248694085988</v>
      </c>
      <c r="K944" s="100">
        <v>0.35348176803153897</v>
      </c>
      <c r="L944" s="101"/>
      <c r="M944" s="102">
        <v>943</v>
      </c>
      <c r="N944" s="123">
        <v>-1.5839345445199235</v>
      </c>
      <c r="O944" s="123">
        <v>0.17173258622520035</v>
      </c>
      <c r="P944" s="123">
        <v>0.42139726976383823</v>
      </c>
      <c r="Q944" s="123">
        <v>-0.59184093718476893</v>
      </c>
      <c r="R944" s="123">
        <v>1.3008255607800432</v>
      </c>
      <c r="S944" s="123">
        <v>-1.5764659518506954</v>
      </c>
      <c r="T944" s="123">
        <v>-0.83901042490930833</v>
      </c>
      <c r="U944" s="120">
        <v>-0.3316781002715779</v>
      </c>
      <c r="V944" s="120">
        <v>1.404214362925283</v>
      </c>
      <c r="W944" s="94">
        <v>-0.37593726452689191</v>
      </c>
      <c r="X944" s="56"/>
      <c r="Y944" s="95">
        <v>943</v>
      </c>
      <c r="Z944" s="120">
        <f>(幕後結果!$AB$2+幕後結果!$AB$4*幕後結果_最佳化!$N1945)*12/3</f>
        <v>-2.0148248873283099</v>
      </c>
      <c r="AA944" s="120">
        <f>(幕後結果!$AC$2+幕後結果!$AC$4*幕後結果_最佳化!$O1945)*12/3</f>
        <v>0.55488031731244014</v>
      </c>
      <c r="AB944" s="120">
        <f>(幕後結果!$AD$2+幕後結果!$AD$4*幕後結果_最佳化!$P1945)*12/3</f>
        <v>-2.0091526695148154</v>
      </c>
      <c r="AC944" s="120">
        <f>(幕後結果!$AE$2+幕後結果!$AE$4*幕後結果_最佳化!$Q1945)*12/3</f>
        <v>-0.54429663064301892</v>
      </c>
      <c r="AD944" s="120">
        <f>(幕後結果!$AF$2+幕後結果!$AF$4*幕後結果_最佳化!$R1945)*12/3</f>
        <v>4.7640144484122737E-2</v>
      </c>
      <c r="AE944" s="120">
        <f>(幕後結果!$AG$2+幕後結果!$AG$4*幕後結果_最佳化!$S1945)*12/3</f>
        <v>-2.6801406477173</v>
      </c>
      <c r="AF944" s="120">
        <f>(幕後結果!$AH$2+幕後結果!$AH$4*幕後結果_最佳化!$T1945)*12/3</f>
        <v>-1.0414206345915762</v>
      </c>
      <c r="AG944" s="120">
        <f>(幕後結果!$AI$2+幕後結果!$AI$4*幕後結果_最佳化!$U1945)*12/3</f>
        <v>-0.38949256450051672</v>
      </c>
      <c r="AH944" s="120">
        <f>(幕後結果!$AJ$2+幕後結果!$AJ$4*幕後結果_最佳化!$V1945)*12/3</f>
        <v>-0.47334174368863424</v>
      </c>
      <c r="AI944" s="96">
        <f>(幕後結果!$AK$2+幕後結果!$AK$4*幕後結果_最佳化!$W1945)*12/3</f>
        <v>0.5326891747435929</v>
      </c>
      <c r="AJ944" s="56"/>
      <c r="AK944" s="56"/>
      <c r="AL944" s="56"/>
      <c r="AM944" s="104">
        <v>943</v>
      </c>
      <c r="AN944" s="124">
        <f t="shared" si="183"/>
        <v>6.254442274012921E-2</v>
      </c>
      <c r="AO944" s="124">
        <f t="shared" si="184"/>
        <v>0.15050356182250615</v>
      </c>
      <c r="AP944" s="124">
        <f t="shared" si="185"/>
        <v>8.9738860143616914E-2</v>
      </c>
      <c r="AQ944" s="124">
        <f t="shared" si="186"/>
        <v>3.8503942653830697E-2</v>
      </c>
      <c r="AR944" s="124">
        <f t="shared" si="187"/>
        <v>9.6649987246012703E-2</v>
      </c>
      <c r="AS944" s="124">
        <f t="shared" si="188"/>
        <v>0.16737304510581583</v>
      </c>
      <c r="AT944" s="124">
        <f t="shared" si="189"/>
        <v>9.6825219729556516E-2</v>
      </c>
      <c r="AU944" s="124">
        <f t="shared" si="190"/>
        <v>0.13876040572431636</v>
      </c>
      <c r="AV944" s="124">
        <f t="shared" si="191"/>
        <v>8.46334529270516E-2</v>
      </c>
      <c r="AW944" s="124">
        <f t="shared" si="192"/>
        <v>7.4467101907163907E-2</v>
      </c>
      <c r="AX944" s="124">
        <f t="shared" si="193"/>
        <v>0.99999999999999989</v>
      </c>
      <c r="AY944" s="124">
        <f>SUMPRODUCT(AN944:AW944,幕後結果_最佳化!$Z$1005:$AI$1005)</f>
        <v>-0.14495367257261288</v>
      </c>
      <c r="AZ944" s="124">
        <f>(SUMPRODUCT(AN944:AW944,MMULT(AN944:AW944,幕後結果!$AB$9:$AK$18)))*252</f>
        <v>6.6311368052331038E-2</v>
      </c>
      <c r="BA944" s="124">
        <f t="shared" si="194"/>
        <v>0.25750993777392561</v>
      </c>
      <c r="BB944" s="119">
        <f t="shared" si="195"/>
        <v>-0.72950067168877297</v>
      </c>
      <c r="BC944" s="56"/>
      <c r="BD944" s="56"/>
    </row>
    <row r="945" spans="1:56">
      <c r="A945" s="91">
        <v>944</v>
      </c>
      <c r="B945" s="120">
        <v>0.85690945378305261</v>
      </c>
      <c r="C945" s="120">
        <v>0.1852939982465549</v>
      </c>
      <c r="D945" s="120">
        <v>0.63657379642606293</v>
      </c>
      <c r="E945" s="120">
        <v>0.48980822352365339</v>
      </c>
      <c r="F945" s="120">
        <v>0.43084376351523912</v>
      </c>
      <c r="G945" s="120">
        <v>0.30993974400866242</v>
      </c>
      <c r="H945" s="120">
        <v>0.89706113141307608</v>
      </c>
      <c r="I945" s="120">
        <v>0.25643553392450724</v>
      </c>
      <c r="J945" s="120">
        <v>0.56835122040326569</v>
      </c>
      <c r="K945" s="100">
        <v>0.62530089375204567</v>
      </c>
      <c r="L945" s="101"/>
      <c r="M945" s="102">
        <v>944</v>
      </c>
      <c r="N945" s="123">
        <v>1.066536711740526</v>
      </c>
      <c r="O945" s="123">
        <v>-0.89537249924114071</v>
      </c>
      <c r="P945" s="123">
        <v>0.34931557464885138</v>
      </c>
      <c r="Q945" s="123">
        <v>-2.55497745892308E-2</v>
      </c>
      <c r="R945" s="123">
        <v>-0.17422641475101405</v>
      </c>
      <c r="S945" s="123">
        <v>-0.49602115134340385</v>
      </c>
      <c r="T945" s="123">
        <v>1.2649821207051828</v>
      </c>
      <c r="U945" s="120">
        <v>-0.65437370989223398</v>
      </c>
      <c r="V945" s="120">
        <v>0.17217804305258275</v>
      </c>
      <c r="W945" s="94">
        <v>0.31943297051795722</v>
      </c>
      <c r="X945" s="56"/>
      <c r="Y945" s="95">
        <v>944</v>
      </c>
      <c r="Z945" s="120">
        <f>(幕後結果!$AB$2+幕後結果!$AB$4*幕後結果_最佳化!$N1946)*12/3</f>
        <v>1.2758687528185941</v>
      </c>
      <c r="AA945" s="120">
        <f>(幕後結果!$AC$2+幕後結果!$AC$4*幕後結果_最佳化!$O1946)*12/3</f>
        <v>1.1995396846688418</v>
      </c>
      <c r="AB945" s="120">
        <f>(幕後結果!$AD$2+幕後結果!$AD$4*幕後結果_最佳化!$P1946)*12/3</f>
        <v>0.34938236619296692</v>
      </c>
      <c r="AC945" s="120">
        <f>(幕後結果!$AE$2+幕後結果!$AE$4*幕後結果_最佳化!$Q1946)*12/3</f>
        <v>0.75714288723988921</v>
      </c>
      <c r="AD945" s="120">
        <f>(幕後結果!$AF$2+幕後結果!$AF$4*幕後結果_最佳化!$R1946)*12/3</f>
        <v>-0.59604821147896181</v>
      </c>
      <c r="AE945" s="120">
        <f>(幕後結果!$AG$2+幕後結果!$AG$4*幕後結果_最佳化!$S1946)*12/3</f>
        <v>-1.0337384726544168</v>
      </c>
      <c r="AF945" s="120">
        <f>(幕後結果!$AH$2+幕後結果!$AH$4*幕後結果_最佳化!$T1946)*12/3</f>
        <v>1.5541689582960945</v>
      </c>
      <c r="AG945" s="120">
        <f>(幕後結果!$AI$2+幕後結果!$AI$4*幕後結果_最佳化!$U1946)*12/3</f>
        <v>-0.70480773529655372</v>
      </c>
      <c r="AH945" s="120">
        <f>(幕後結果!$AJ$2+幕後結果!$AJ$4*幕後結果_最佳化!$V1946)*12/3</f>
        <v>-0.90409338779186277</v>
      </c>
      <c r="AI945" s="96">
        <f>(幕後結果!$AK$2+幕後結果!$AK$4*幕後結果_最佳化!$W1946)*12/3</f>
        <v>0.69660432107066539</v>
      </c>
      <c r="AJ945" s="56"/>
      <c r="AK945" s="56"/>
      <c r="AL945" s="56"/>
      <c r="AM945" s="104">
        <v>944</v>
      </c>
      <c r="AN945" s="124">
        <f t="shared" si="183"/>
        <v>7.1003269570514588E-2</v>
      </c>
      <c r="AO945" s="124">
        <f t="shared" si="184"/>
        <v>2.8636727970462676E-2</v>
      </c>
      <c r="AP945" s="124">
        <f t="shared" si="185"/>
        <v>1.0918953678668915E-2</v>
      </c>
      <c r="AQ945" s="124">
        <f t="shared" si="186"/>
        <v>2.4055855782799455E-2</v>
      </c>
      <c r="AR945" s="124">
        <f t="shared" si="187"/>
        <v>1.3187347188454488E-2</v>
      </c>
      <c r="AS945" s="124">
        <f t="shared" si="188"/>
        <v>0.14289044053494587</v>
      </c>
      <c r="AT945" s="124">
        <f t="shared" si="189"/>
        <v>0.15441034303010145</v>
      </c>
      <c r="AU945" s="124">
        <f t="shared" si="190"/>
        <v>0.21707942491080709</v>
      </c>
      <c r="AV945" s="124">
        <f t="shared" si="191"/>
        <v>0.24771158580082125</v>
      </c>
      <c r="AW945" s="124">
        <f t="shared" si="192"/>
        <v>9.0106051532424139E-2</v>
      </c>
      <c r="AX945" s="124">
        <f t="shared" si="193"/>
        <v>1</v>
      </c>
      <c r="AY945" s="124">
        <f>SUMPRODUCT(AN945:AW945,幕後結果_最佳化!$Z$1005:$AI$1005)</f>
        <v>-0.44921351133927029</v>
      </c>
      <c r="AZ945" s="124">
        <f>(SUMPRODUCT(AN945:AW945,MMULT(AN945:AW945,幕後結果!$AB$9:$AK$18)))*252</f>
        <v>6.8749187409878371E-2</v>
      </c>
      <c r="BA945" s="124">
        <f t="shared" si="194"/>
        <v>0.26220066248939639</v>
      </c>
      <c r="BB945" s="119">
        <f t="shared" si="195"/>
        <v>-1.8768583826868543</v>
      </c>
      <c r="BC945" s="56"/>
      <c r="BD945" s="56"/>
    </row>
    <row r="946" spans="1:56">
      <c r="A946" s="91">
        <v>945</v>
      </c>
      <c r="B946" s="120">
        <v>0.88071944675788671</v>
      </c>
      <c r="C946" s="120">
        <v>0.27053776510180971</v>
      </c>
      <c r="D946" s="120">
        <v>0.12155879411126214</v>
      </c>
      <c r="E946" s="120">
        <v>0.23959720707939658</v>
      </c>
      <c r="F946" s="120">
        <v>0.2239178425737991</v>
      </c>
      <c r="G946" s="120">
        <v>0.82782375550903975</v>
      </c>
      <c r="H946" s="120">
        <v>0.15402412023989331</v>
      </c>
      <c r="I946" s="120">
        <v>0.39298408076249203</v>
      </c>
      <c r="J946" s="120">
        <v>0.28977478268642165</v>
      </c>
      <c r="K946" s="100">
        <v>0.16299871246991393</v>
      </c>
      <c r="L946" s="101"/>
      <c r="M946" s="102">
        <v>945</v>
      </c>
      <c r="N946" s="123">
        <v>1.1785909262835335</v>
      </c>
      <c r="O946" s="123">
        <v>-0.6111873905086006</v>
      </c>
      <c r="P946" s="123">
        <v>-1.1672297783756787</v>
      </c>
      <c r="Q946" s="123">
        <v>-0.70759883881799035</v>
      </c>
      <c r="R946" s="123">
        <v>-0.7590282043625215</v>
      </c>
      <c r="S946" s="123">
        <v>0.945600304300932</v>
      </c>
      <c r="T946" s="123">
        <v>-1.0193259663199692</v>
      </c>
      <c r="U946" s="120">
        <v>-0.27154985408693649</v>
      </c>
      <c r="V946" s="120">
        <v>-0.55404278460101641</v>
      </c>
      <c r="W946" s="94">
        <v>-0.98220792332873064</v>
      </c>
      <c r="X946" s="56"/>
      <c r="Y946" s="95">
        <v>945</v>
      </c>
      <c r="Z946" s="120">
        <f>(幕後結果!$AB$2+幕後結果!$AB$4*幕後結果_最佳化!$N1947)*12/3</f>
        <v>1.4149897073572906</v>
      </c>
      <c r="AA946" s="120">
        <f>(幕後結果!$AC$2+幕後結果!$AC$4*幕後結果_最佳化!$O1947)*12/3</f>
        <v>1.5668747264144269</v>
      </c>
      <c r="AB946" s="120">
        <f>(幕後結果!$AD$2+幕後結果!$AD$4*幕後結果_最佳化!$P1947)*12/3</f>
        <v>-0.99786182722046501</v>
      </c>
      <c r="AC946" s="120">
        <f>(幕後結果!$AE$2+幕後結果!$AE$4*幕後結果_最佳化!$Q1947)*12/3</f>
        <v>0.24032204762246781</v>
      </c>
      <c r="AD946" s="120">
        <f>(幕後結果!$AF$2+幕後結果!$AF$4*幕後結果_最佳化!$R1947)*12/3</f>
        <v>-1.0347540144518093</v>
      </c>
      <c r="AE946" s="120">
        <f>(幕後結果!$AG$2+幕後結果!$AG$4*幕後結果_最佳化!$S1947)*12/3</f>
        <v>0.21352267570898387</v>
      </c>
      <c r="AF946" s="120">
        <f>(幕後結果!$AH$2+幕後結果!$AH$4*幕後結果_最佳化!$T1947)*12/3</f>
        <v>-0.37390787993050251</v>
      </c>
      <c r="AG946" s="120">
        <f>(幕後結果!$AI$2+幕後結果!$AI$4*幕後結果_最佳化!$U1947)*12/3</f>
        <v>-0.53887144759262595</v>
      </c>
      <c r="AH946" s="120">
        <f>(幕後結果!$AJ$2+幕後結果!$AJ$4*幕後結果_最佳化!$V1947)*12/3</f>
        <v>-2.3215741450482801</v>
      </c>
      <c r="AI946" s="96">
        <f>(幕後結果!$AK$2+幕後結果!$AK$4*幕後結果_最佳化!$W1947)*12/3</f>
        <v>-0.30240685948422552</v>
      </c>
      <c r="AJ946" s="56"/>
      <c r="AK946" s="56"/>
      <c r="AL946" s="56"/>
      <c r="AM946" s="104">
        <v>945</v>
      </c>
      <c r="AN946" s="124">
        <f t="shared" si="183"/>
        <v>0.15370712401715167</v>
      </c>
      <c r="AO946" s="124">
        <f t="shared" si="184"/>
        <v>6.6267650146012075E-2</v>
      </c>
      <c r="AP946" s="124">
        <f t="shared" si="185"/>
        <v>0.15181909274566546</v>
      </c>
      <c r="AQ946" s="124">
        <f t="shared" si="186"/>
        <v>1.2809999365481321E-2</v>
      </c>
      <c r="AR946" s="124">
        <f t="shared" si="187"/>
        <v>8.1187827864094939E-2</v>
      </c>
      <c r="AS946" s="124">
        <f t="shared" si="188"/>
        <v>0.16557349812068548</v>
      </c>
      <c r="AT946" s="124">
        <f t="shared" si="189"/>
        <v>4.7523624403603909E-3</v>
      </c>
      <c r="AU946" s="124">
        <f t="shared" si="190"/>
        <v>0.1635925948524059</v>
      </c>
      <c r="AV946" s="124">
        <f t="shared" si="191"/>
        <v>0.1056798616187426</v>
      </c>
      <c r="AW946" s="124">
        <f t="shared" si="192"/>
        <v>9.4609988829400068E-2</v>
      </c>
      <c r="AX946" s="124">
        <f t="shared" si="193"/>
        <v>1</v>
      </c>
      <c r="AY946" s="124">
        <f>SUMPRODUCT(AN946:AW946,幕後結果_最佳化!$Z$1005:$AI$1005)</f>
        <v>-0.39124671880655371</v>
      </c>
      <c r="AZ946" s="124">
        <f>(SUMPRODUCT(AN946:AW946,MMULT(AN946:AW946,幕後結果!$AB$9:$AK$18)))*252</f>
        <v>7.9205058378079007E-2</v>
      </c>
      <c r="BA946" s="124">
        <f t="shared" si="194"/>
        <v>0.28143393252782972</v>
      </c>
      <c r="BB946" s="119">
        <f t="shared" si="195"/>
        <v>-1.5426239292009427</v>
      </c>
      <c r="BC946" s="56"/>
      <c r="BD946" s="56"/>
    </row>
    <row r="947" spans="1:56">
      <c r="A947" s="91">
        <v>946</v>
      </c>
      <c r="B947" s="120">
        <v>0.47637742352163048</v>
      </c>
      <c r="C947" s="120">
        <v>0.96784283321831444</v>
      </c>
      <c r="D947" s="120">
        <v>0.29101146667073396</v>
      </c>
      <c r="E947" s="120">
        <v>0.41493625817459101</v>
      </c>
      <c r="F947" s="120">
        <v>0.86924467285693385</v>
      </c>
      <c r="G947" s="120">
        <v>0.26285740323981943</v>
      </c>
      <c r="H947" s="120">
        <v>0.88122817623598126</v>
      </c>
      <c r="I947" s="120">
        <v>0.46098794975219559</v>
      </c>
      <c r="J947" s="120">
        <v>0.43965685914454822</v>
      </c>
      <c r="K947" s="100">
        <v>0.9554902871717994</v>
      </c>
      <c r="L947" s="101"/>
      <c r="M947" s="102">
        <v>946</v>
      </c>
      <c r="N947" s="123">
        <v>-5.9247662578558916E-2</v>
      </c>
      <c r="O947" s="123">
        <v>1.8499945606774</v>
      </c>
      <c r="P947" s="123">
        <v>-0.55043225075920688</v>
      </c>
      <c r="Q947" s="123">
        <v>-0.21486507330385479</v>
      </c>
      <c r="R947" s="123">
        <v>1.1228277570966168</v>
      </c>
      <c r="S947" s="123">
        <v>-0.63456094522710593</v>
      </c>
      <c r="T947" s="123">
        <v>1.1811487222741597</v>
      </c>
      <c r="U947" s="120">
        <v>-9.7945084890549886E-2</v>
      </c>
      <c r="V947" s="120">
        <v>-0.15183925725250078</v>
      </c>
      <c r="W947" s="94">
        <v>1.7005930737880555</v>
      </c>
      <c r="X947" s="56"/>
      <c r="Y947" s="95">
        <v>946</v>
      </c>
      <c r="Z947" s="120">
        <f>(幕後結果!$AB$2+幕後結果!$AB$4*幕後結果_最佳化!$N1948)*12/3</f>
        <v>-0.12184928392609073</v>
      </c>
      <c r="AA947" s="120">
        <f>(幕後結果!$AC$2+幕後結果!$AC$4*幕後結果_最佳化!$O1948)*12/3</f>
        <v>3.292882558285704</v>
      </c>
      <c r="AB947" s="120">
        <f>(幕後結果!$AD$2+幕後結果!$AD$4*幕後結果_最佳化!$P1948)*12/3</f>
        <v>-0.67754863530358878</v>
      </c>
      <c r="AC947" s="120">
        <f>(幕後結果!$AE$2+幕後結果!$AE$4*幕後結果_最佳化!$Q1948)*12/3</f>
        <v>0.26078796945106208</v>
      </c>
      <c r="AD947" s="120">
        <f>(幕後結果!$AF$2+幕後結果!$AF$4*幕後結果_最佳化!$R1948)*12/3</f>
        <v>0.36214850543484595</v>
      </c>
      <c r="AE947" s="120">
        <f>(幕後結果!$AG$2+幕後結果!$AG$4*幕後結果_最佳化!$S1948)*12/3</f>
        <v>-1.0899434932607888</v>
      </c>
      <c r="AF947" s="120">
        <f>(幕後結果!$AH$2+幕後結果!$AH$4*幕後結果_最佳化!$T1948)*12/3</f>
        <v>1.6648422172500617</v>
      </c>
      <c r="AG947" s="120">
        <f>(幕後結果!$AI$2+幕後結果!$AI$4*幕後結果_最佳化!$U1948)*12/3</f>
        <v>-0.22092782801046176</v>
      </c>
      <c r="AH947" s="120">
        <f>(幕後結果!$AJ$2+幕後結果!$AJ$4*幕後結果_最佳化!$V1948)*12/3</f>
        <v>-2.1794313891062291</v>
      </c>
      <c r="AI947" s="96">
        <f>(幕後結果!$AK$2+幕後結果!$AK$4*幕後結果_最佳化!$W1948)*12/3</f>
        <v>1.9131607306543035</v>
      </c>
      <c r="AJ947" s="56"/>
      <c r="AK947" s="56"/>
      <c r="AL947" s="56"/>
      <c r="AM947" s="104">
        <v>946</v>
      </c>
      <c r="AN947" s="124">
        <f t="shared" si="183"/>
        <v>6.2630517655817397E-2</v>
      </c>
      <c r="AO947" s="124">
        <f t="shared" si="184"/>
        <v>0.12235991582191995</v>
      </c>
      <c r="AP947" s="124">
        <f t="shared" si="185"/>
        <v>1.9495190749638729E-2</v>
      </c>
      <c r="AQ947" s="124">
        <f t="shared" si="186"/>
        <v>7.8349427515610165E-2</v>
      </c>
      <c r="AR947" s="124">
        <f t="shared" si="187"/>
        <v>0.15492609841292906</v>
      </c>
      <c r="AS947" s="124">
        <f t="shared" si="188"/>
        <v>2.8665919920455547E-2</v>
      </c>
      <c r="AT947" s="124">
        <f t="shared" si="189"/>
        <v>0.12510716867655503</v>
      </c>
      <c r="AU947" s="124">
        <f t="shared" si="190"/>
        <v>0.16034787259210156</v>
      </c>
      <c r="AV947" s="124">
        <f t="shared" si="191"/>
        <v>7.6346645338335767E-2</v>
      </c>
      <c r="AW947" s="124">
        <f t="shared" si="192"/>
        <v>0.17177124331663687</v>
      </c>
      <c r="AX947" s="124">
        <f t="shared" si="193"/>
        <v>1.0000000000000002</v>
      </c>
      <c r="AY947" s="124">
        <f>SUMPRODUCT(AN947:AW947,幕後結果_最佳化!$Z$1005:$AI$1005)</f>
        <v>7.2170441239362226E-2</v>
      </c>
      <c r="AZ947" s="124">
        <f>(SUMPRODUCT(AN947:AW947,MMULT(AN947:AW947,幕後結果!$AB$9:$AK$18)))*252</f>
        <v>4.3606231066477527E-2</v>
      </c>
      <c r="BA947" s="124">
        <f t="shared" si="194"/>
        <v>0.2088210503432964</v>
      </c>
      <c r="BB947" s="119">
        <f t="shared" si="195"/>
        <v>0.14016997420155861</v>
      </c>
      <c r="BC947" s="56"/>
      <c r="BD947" s="56"/>
    </row>
    <row r="948" spans="1:56">
      <c r="A948" s="91">
        <v>947</v>
      </c>
      <c r="B948" s="120">
        <v>0.60923426056675423</v>
      </c>
      <c r="C948" s="120">
        <v>0.92971843795550102</v>
      </c>
      <c r="D948" s="120">
        <v>0.53212839962187997</v>
      </c>
      <c r="E948" s="120">
        <v>0.96198954397694281</v>
      </c>
      <c r="F948" s="120">
        <v>0.55076625906930388</v>
      </c>
      <c r="G948" s="120">
        <v>0.73890896465025158</v>
      </c>
      <c r="H948" s="120">
        <v>0.46244187620941002</v>
      </c>
      <c r="I948" s="120">
        <v>2.8719830341556563E-2</v>
      </c>
      <c r="J948" s="120">
        <v>0.69447627047806049</v>
      </c>
      <c r="K948" s="100">
        <v>0.72576785182374759</v>
      </c>
      <c r="L948" s="101"/>
      <c r="M948" s="102">
        <v>947</v>
      </c>
      <c r="N948" s="123">
        <v>0.27732380957778358</v>
      </c>
      <c r="O948" s="123">
        <v>1.4736972482599562</v>
      </c>
      <c r="P948" s="123">
        <v>8.0621206496313033E-2</v>
      </c>
      <c r="Q948" s="123">
        <v>1.7742554131580572</v>
      </c>
      <c r="R948" s="123">
        <v>0.12759753513997354</v>
      </c>
      <c r="S948" s="123">
        <v>0.6399854316070086</v>
      </c>
      <c r="T948" s="123">
        <v>-9.42837570639979E-2</v>
      </c>
      <c r="U948" s="120">
        <v>-1.8999501588037389</v>
      </c>
      <c r="V948" s="120">
        <v>0.50857884703433431</v>
      </c>
      <c r="W948" s="94">
        <v>0.60006293043653702</v>
      </c>
      <c r="X948" s="56"/>
      <c r="Y948" s="95">
        <v>947</v>
      </c>
      <c r="Z948" s="120">
        <f>(幕後結果!$AB$2+幕後結果!$AB$4*幕後結果_最佳化!$N1949)*12/3</f>
        <v>0.29602116091035113</v>
      </c>
      <c r="AA948" s="120">
        <f>(幕後結果!$AC$2+幕後結果!$AC$4*幕後結果_最佳化!$O1949)*12/3</f>
        <v>3.1260708809382911</v>
      </c>
      <c r="AB948" s="120">
        <f>(幕後結果!$AD$2+幕後結果!$AD$4*幕後結果_最佳化!$P1949)*12/3</f>
        <v>0.19203069318652655</v>
      </c>
      <c r="AC948" s="120">
        <f>(幕後結果!$AE$2+幕後結果!$AE$4*幕後結果_最佳化!$Q1949)*12/3</f>
        <v>2.0789755300238126</v>
      </c>
      <c r="AD948" s="120">
        <f>(幕後結果!$AF$2+幕後結果!$AF$4*幕後結果_最佳化!$R1949)*12/3</f>
        <v>0.13181711430681647</v>
      </c>
      <c r="AE948" s="120">
        <f>(幕後結果!$AG$2+幕後結果!$AG$4*幕後結果_最佳化!$S1949)*12/3</f>
        <v>5.7006560310369214E-2</v>
      </c>
      <c r="AF948" s="120">
        <f>(幕後結果!$AH$2+幕後結果!$AH$4*幕後結果_最佳化!$T1949)*12/3</f>
        <v>1.3999061784504441</v>
      </c>
      <c r="AG948" s="120">
        <f>(幕後結果!$AI$2+幕後結果!$AI$4*幕後結果_最佳化!$U1949)*12/3</f>
        <v>-0.72255306200035996</v>
      </c>
      <c r="AH948" s="120">
        <f>(幕後結果!$AJ$2+幕後結果!$AJ$4*幕後結果_最佳化!$V1949)*12/3</f>
        <v>-1.0151322164403331</v>
      </c>
      <c r="AI948" s="96">
        <f>(幕後結果!$AK$2+幕後結果!$AK$4*幕後結果_最佳化!$W1949)*12/3</f>
        <v>0.7749516198482892</v>
      </c>
      <c r="AJ948" s="56"/>
      <c r="AK948" s="56"/>
      <c r="AL948" s="56"/>
      <c r="AM948" s="104">
        <v>947</v>
      </c>
      <c r="AN948" s="124">
        <f t="shared" si="183"/>
        <v>0.14408083438625865</v>
      </c>
      <c r="AO948" s="124">
        <f t="shared" si="184"/>
        <v>0.1270779778433237</v>
      </c>
      <c r="AP948" s="124">
        <f t="shared" si="185"/>
        <v>5.0336606859801632E-2</v>
      </c>
      <c r="AQ948" s="124">
        <f t="shared" si="186"/>
        <v>0.10048253105441177</v>
      </c>
      <c r="AR948" s="124">
        <f t="shared" si="187"/>
        <v>0.10246030904719117</v>
      </c>
      <c r="AS948" s="124">
        <f t="shared" si="188"/>
        <v>9.5861619596216821E-2</v>
      </c>
      <c r="AT948" s="124">
        <f t="shared" si="189"/>
        <v>7.8060254792349737E-2</v>
      </c>
      <c r="AU948" s="124">
        <f t="shared" si="190"/>
        <v>0.11914228063936645</v>
      </c>
      <c r="AV948" s="124">
        <f t="shared" si="191"/>
        <v>4.1271461805836948E-2</v>
      </c>
      <c r="AW948" s="124">
        <f t="shared" si="192"/>
        <v>0.14122612397524317</v>
      </c>
      <c r="AX948" s="124">
        <f t="shared" si="193"/>
        <v>1.0000000000000002</v>
      </c>
      <c r="AY948" s="124">
        <f>SUMPRODUCT(AN948:AW948,幕後結果_最佳化!$Z$1005:$AI$1005)</f>
        <v>4.8724258602012967E-2</v>
      </c>
      <c r="AZ948" s="124">
        <f>(SUMPRODUCT(AN948:AW948,MMULT(AN948:AW948,幕後結果!$AB$9:$AK$18)))*252</f>
        <v>5.6806766331766984E-2</v>
      </c>
      <c r="BA948" s="124">
        <f t="shared" si="194"/>
        <v>0.23834170078223194</v>
      </c>
      <c r="BB948" s="119">
        <f t="shared" si="195"/>
        <v>2.4436590755616345E-2</v>
      </c>
      <c r="BC948" s="56"/>
      <c r="BD948" s="56"/>
    </row>
    <row r="949" spans="1:56">
      <c r="A949" s="91">
        <v>948</v>
      </c>
      <c r="B949" s="120">
        <v>0.10114560429028052</v>
      </c>
      <c r="C949" s="120">
        <v>0.98892426789040422</v>
      </c>
      <c r="D949" s="120">
        <v>0.55849874761198137</v>
      </c>
      <c r="E949" s="120">
        <v>0.33260456051727494</v>
      </c>
      <c r="F949" s="120">
        <v>0.65923499394843232</v>
      </c>
      <c r="G949" s="120">
        <v>0.22422041555445826</v>
      </c>
      <c r="H949" s="120">
        <v>0.89603551157196804</v>
      </c>
      <c r="I949" s="120">
        <v>0.2428035577864347</v>
      </c>
      <c r="J949" s="120">
        <v>0.33229399116060421</v>
      </c>
      <c r="K949" s="100">
        <v>0.2741253736604945</v>
      </c>
      <c r="L949" s="101"/>
      <c r="M949" s="102">
        <v>948</v>
      </c>
      <c r="N949" s="123">
        <v>-1.2750509509047208</v>
      </c>
      <c r="O949" s="123">
        <v>2.28776063865946</v>
      </c>
      <c r="P949" s="123">
        <v>0.14716408897736374</v>
      </c>
      <c r="Q949" s="123">
        <v>-0.43273249324266605</v>
      </c>
      <c r="R949" s="123">
        <v>0.41037618664792763</v>
      </c>
      <c r="S949" s="123">
        <v>-0.75801695755544951</v>
      </c>
      <c r="T949" s="123">
        <v>1.2592806582952114</v>
      </c>
      <c r="U949" s="120">
        <v>-0.69731271008183648</v>
      </c>
      <c r="V949" s="120">
        <v>-0.43358754295124946</v>
      </c>
      <c r="W949" s="94">
        <v>-0.6003834014215732</v>
      </c>
      <c r="X949" s="56"/>
      <c r="Y949" s="95">
        <v>948</v>
      </c>
      <c r="Z949" s="120">
        <f>(幕後結果!$AB$2+幕後結果!$AB$4*幕後結果_最佳化!$N1950)*12/3</f>
        <v>-1.6313303390835703</v>
      </c>
      <c r="AA949" s="120">
        <f>(幕後結果!$AC$2+幕後結果!$AC$4*幕後結果_最佳化!$O1950)*12/3</f>
        <v>2.9437479221264446</v>
      </c>
      <c r="AB949" s="120">
        <f>(幕後結果!$AD$2+幕後結果!$AD$4*幕後結果_最佳化!$P1950)*12/3</f>
        <v>-1.0857155010448316</v>
      </c>
      <c r="AC949" s="120">
        <f>(幕後結果!$AE$2+幕後結果!$AE$4*幕後結果_最佳化!$Q1950)*12/3</f>
        <v>-0.31936594189419232</v>
      </c>
      <c r="AD949" s="120">
        <f>(幕後結果!$AF$2+幕後結果!$AF$4*幕後結果_最佳化!$R1950)*12/3</f>
        <v>-0.18718891754299827</v>
      </c>
      <c r="AE949" s="120">
        <f>(幕後結果!$AG$2+幕後結果!$AG$4*幕後結果_最佳化!$S1950)*12/3</f>
        <v>-1.6590445742564643</v>
      </c>
      <c r="AF949" s="120">
        <f>(幕後結果!$AH$2+幕後結果!$AH$4*幕後結果_最佳化!$T1950)*12/3</f>
        <v>1.3669573331391829</v>
      </c>
      <c r="AG949" s="120">
        <f>(幕後結果!$AI$2+幕後結果!$AI$4*幕後結果_最佳化!$U1950)*12/3</f>
        <v>-0.52427820376437162</v>
      </c>
      <c r="AH949" s="120">
        <f>(幕後結果!$AJ$2+幕後結果!$AJ$4*幕後結果_最佳化!$V1950)*12/3</f>
        <v>-3.2554372962875591</v>
      </c>
      <c r="AI949" s="96">
        <f>(幕後結果!$AK$2+幕後結果!$AK$4*幕後結果_最佳化!$W1950)*12/3</f>
        <v>0.63920738544589628</v>
      </c>
      <c r="AJ949" s="56"/>
      <c r="AK949" s="56"/>
      <c r="AL949" s="56"/>
      <c r="AM949" s="104">
        <v>948</v>
      </c>
      <c r="AN949" s="124">
        <f t="shared" si="183"/>
        <v>0.10978636836122178</v>
      </c>
      <c r="AO949" s="124">
        <f t="shared" si="184"/>
        <v>2.5159411789570964E-2</v>
      </c>
      <c r="AP949" s="124">
        <f t="shared" si="185"/>
        <v>0.19225346641131563</v>
      </c>
      <c r="AQ949" s="124">
        <f t="shared" si="186"/>
        <v>0.13235114726382796</v>
      </c>
      <c r="AR949" s="124">
        <f t="shared" si="187"/>
        <v>4.112528081984293E-2</v>
      </c>
      <c r="AS949" s="124">
        <f t="shared" si="188"/>
        <v>3.8127033586671001E-2</v>
      </c>
      <c r="AT949" s="124">
        <f t="shared" si="189"/>
        <v>0.11260158133103709</v>
      </c>
      <c r="AU949" s="124">
        <f t="shared" si="190"/>
        <v>0.20519763106634245</v>
      </c>
      <c r="AV949" s="124">
        <f t="shared" si="191"/>
        <v>0.10175282378195973</v>
      </c>
      <c r="AW949" s="124">
        <f t="shared" si="192"/>
        <v>4.1645255588210618E-2</v>
      </c>
      <c r="AX949" s="124">
        <f t="shared" si="193"/>
        <v>1.0000000000000002</v>
      </c>
      <c r="AY949" s="124">
        <f>SUMPRODUCT(AN949:AW949,幕後結果_最佳化!$Z$1005:$AI$1005)</f>
        <v>-0.28635808504918403</v>
      </c>
      <c r="AZ949" s="124">
        <f>(SUMPRODUCT(AN949:AW949,MMULT(AN949:AW949,幕後結果!$AB$9:$AK$18)))*252</f>
        <v>7.285036407037164E-2</v>
      </c>
      <c r="BA949" s="124">
        <f t="shared" si="194"/>
        <v>0.26990806596019251</v>
      </c>
      <c r="BB949" s="119">
        <f t="shared" si="195"/>
        <v>-1.2198897571951213</v>
      </c>
      <c r="BC949" s="56"/>
      <c r="BD949" s="56"/>
    </row>
    <row r="950" spans="1:56">
      <c r="A950" s="91">
        <v>949</v>
      </c>
      <c r="B950" s="120">
        <v>0.50655279187373314</v>
      </c>
      <c r="C950" s="120">
        <v>0.70637723517695861</v>
      </c>
      <c r="D950" s="120">
        <v>0.70690136381570223</v>
      </c>
      <c r="E950" s="120">
        <v>0.75763352300793518</v>
      </c>
      <c r="F950" s="120">
        <v>0.93566449284845166</v>
      </c>
      <c r="G950" s="120">
        <v>0.20051328070890251</v>
      </c>
      <c r="H950" s="120">
        <v>0.72156897212289994</v>
      </c>
      <c r="I950" s="120">
        <v>0.86381197303862667</v>
      </c>
      <c r="J950" s="120">
        <v>0.52762466660901985</v>
      </c>
      <c r="K950" s="100">
        <v>0.9808154858738225</v>
      </c>
      <c r="L950" s="101"/>
      <c r="M950" s="102">
        <v>949</v>
      </c>
      <c r="N950" s="123">
        <v>1.6426152038446957E-2</v>
      </c>
      <c r="O950" s="123">
        <v>0.54283192571858918</v>
      </c>
      <c r="P950" s="123">
        <v>0.54435490332536851</v>
      </c>
      <c r="Q950" s="123">
        <v>0.69871052670983425</v>
      </c>
      <c r="R950" s="123">
        <v>1.5193635390184623</v>
      </c>
      <c r="S950" s="123">
        <v>-0.83978925085321765</v>
      </c>
      <c r="T950" s="123">
        <v>0.58750877956815917</v>
      </c>
      <c r="U950" s="120">
        <v>1.0976071853454081</v>
      </c>
      <c r="V950" s="120">
        <v>6.9300199702494805E-2</v>
      </c>
      <c r="W950" s="94">
        <v>2.0708905204544212</v>
      </c>
      <c r="X950" s="56"/>
      <c r="Y950" s="95">
        <v>949</v>
      </c>
      <c r="Z950" s="120">
        <f>(幕後結果!$AB$2+幕後結果!$AB$4*幕後結果_最佳化!$N1951)*12/3</f>
        <v>-2.7896429354417895E-2</v>
      </c>
      <c r="AA950" s="120">
        <f>(幕後結果!$AC$2+幕後結果!$AC$4*幕後結果_最佳化!$O1951)*12/3</f>
        <v>1.9927926405480061</v>
      </c>
      <c r="AB950" s="120">
        <f>(幕後結果!$AD$2+幕後結果!$AD$4*幕後結果_最佳化!$P1951)*12/3</f>
        <v>9.0656564286525354E-3</v>
      </c>
      <c r="AC950" s="120">
        <f>(幕後結果!$AE$2+幕後結果!$AE$4*幕後結果_最佳化!$Q1951)*12/3</f>
        <v>1.0558588000352158</v>
      </c>
      <c r="AD950" s="120">
        <f>(幕後結果!$AF$2+幕後結果!$AF$4*幕後結果_最佳化!$R1951)*12/3</f>
        <v>0.63391713013946438</v>
      </c>
      <c r="AE950" s="120">
        <f>(幕後結果!$AG$2+幕後結果!$AG$4*幕後結果_最佳化!$S1951)*12/3</f>
        <v>-1.2588676174320619</v>
      </c>
      <c r="AF950" s="120">
        <f>(幕後結果!$AH$2+幕後結果!$AH$4*幕後結果_最佳化!$T1951)*12/3</f>
        <v>1.2686882879838923</v>
      </c>
      <c r="AG950" s="120">
        <f>(幕後結果!$AI$2+幕後結果!$AI$4*幕後結果_最佳化!$U1951)*12/3</f>
        <v>0.32724158797862657</v>
      </c>
      <c r="AH950" s="120">
        <f>(幕後結果!$AJ$2+幕後結果!$AJ$4*幕後結果_最佳化!$V1951)*12/3</f>
        <v>-0.98792223117430467</v>
      </c>
      <c r="AI950" s="96">
        <f>(幕後結果!$AK$2+幕後結果!$AK$4*幕後結果_最佳化!$W1951)*12/3</f>
        <v>2.390164959587513</v>
      </c>
      <c r="AJ950" s="56"/>
      <c r="AK950" s="56"/>
      <c r="AL950" s="56"/>
      <c r="AM950" s="104">
        <v>949</v>
      </c>
      <c r="AN950" s="124">
        <f t="shared" si="183"/>
        <v>5.1655295748504838E-2</v>
      </c>
      <c r="AO950" s="124">
        <f t="shared" si="184"/>
        <v>1.945500902779403E-2</v>
      </c>
      <c r="AP950" s="124">
        <f t="shared" si="185"/>
        <v>0.17200261312595697</v>
      </c>
      <c r="AQ950" s="124">
        <f t="shared" si="186"/>
        <v>8.6601622854320132E-2</v>
      </c>
      <c r="AR950" s="124">
        <f t="shared" si="187"/>
        <v>0.11998813910745541</v>
      </c>
      <c r="AS950" s="124">
        <f t="shared" si="188"/>
        <v>7.5815343553389597E-3</v>
      </c>
      <c r="AT950" s="124">
        <f t="shared" si="189"/>
        <v>0.15115403910783334</v>
      </c>
      <c r="AU950" s="124">
        <f t="shared" si="190"/>
        <v>0.10328428008518803</v>
      </c>
      <c r="AV950" s="124">
        <f t="shared" si="191"/>
        <v>9.1830876919751031E-2</v>
      </c>
      <c r="AW950" s="124">
        <f t="shared" si="192"/>
        <v>0.19644658966785705</v>
      </c>
      <c r="AX950" s="124">
        <f t="shared" si="193"/>
        <v>0.99999999999999978</v>
      </c>
      <c r="AY950" s="124">
        <f>SUMPRODUCT(AN950:AW950,幕後結果_最佳化!$Z$1005:$AI$1005)</f>
        <v>-0.13783699463718632</v>
      </c>
      <c r="AZ950" s="124">
        <f>(SUMPRODUCT(AN950:AW950,MMULT(AN950:AW950,幕後結果!$AB$9:$AK$18)))*252</f>
        <v>6.1280027677753666E-2</v>
      </c>
      <c r="BA950" s="124">
        <f t="shared" si="194"/>
        <v>0.24754803105206405</v>
      </c>
      <c r="BB950" s="119">
        <f t="shared" si="195"/>
        <v>-0.73010879492381786</v>
      </c>
      <c r="BC950" s="56"/>
      <c r="BD950" s="56"/>
    </row>
    <row r="951" spans="1:56">
      <c r="A951" s="91">
        <v>950</v>
      </c>
      <c r="B951" s="120">
        <v>0.42762588081295938</v>
      </c>
      <c r="C951" s="120">
        <v>0.28456885484170025</v>
      </c>
      <c r="D951" s="120">
        <v>0.47033884039475549</v>
      </c>
      <c r="E951" s="120">
        <v>0.85418616412859771</v>
      </c>
      <c r="F951" s="120">
        <v>0.70520593373496188</v>
      </c>
      <c r="G951" s="120">
        <v>0.11935173115541842</v>
      </c>
      <c r="H951" s="120">
        <v>0.43730626478402868</v>
      </c>
      <c r="I951" s="120">
        <v>0.45325648862466794</v>
      </c>
      <c r="J951" s="120">
        <v>0.53832495935782143</v>
      </c>
      <c r="K951" s="100">
        <v>1.6837864306492367E-2</v>
      </c>
      <c r="L951" s="101"/>
      <c r="M951" s="102">
        <v>950</v>
      </c>
      <c r="N951" s="123">
        <v>-0.18242174556260929</v>
      </c>
      <c r="O951" s="123">
        <v>-0.56932189655500853</v>
      </c>
      <c r="P951" s="123">
        <v>-7.4418132964649289E-2</v>
      </c>
      <c r="Q951" s="123">
        <v>1.0545576707211728</v>
      </c>
      <c r="R951" s="123">
        <v>0.53943297588148187</v>
      </c>
      <c r="S951" s="123">
        <v>-1.178233671620893</v>
      </c>
      <c r="T951" s="123">
        <v>-0.15780237190434768</v>
      </c>
      <c r="U951" s="120">
        <v>-0.11743799432484739</v>
      </c>
      <c r="V951" s="120">
        <v>9.6214668249779242E-2</v>
      </c>
      <c r="W951" s="94">
        <v>-2.1239332135681228</v>
      </c>
      <c r="X951" s="56"/>
      <c r="Y951" s="95">
        <v>950</v>
      </c>
      <c r="Z951" s="120">
        <f>(幕後結果!$AB$2+幕後結果!$AB$4*幕後結果_最佳化!$N1952)*12/3</f>
        <v>-0.2747761155410916</v>
      </c>
      <c r="AA951" s="120">
        <f>(幕後結果!$AC$2+幕後結果!$AC$4*幕後結果_最佳化!$O1952)*12/3</f>
        <v>0.71318214338714192</v>
      </c>
      <c r="AB951" s="120">
        <f>(幕後結果!$AD$2+幕後結果!$AD$4*幕後結果_最佳化!$P1952)*12/3</f>
        <v>-1.3138981509986707</v>
      </c>
      <c r="AC951" s="120">
        <f>(幕後結果!$AE$2+幕後結果!$AE$4*幕後結果_最佳化!$Q1952)*12/3</f>
        <v>1.3325777705828608</v>
      </c>
      <c r="AD951" s="120">
        <f>(幕後結果!$AF$2+幕後結果!$AF$4*幕後結果_最佳化!$R1952)*12/3</f>
        <v>-3.8425412427830097E-2</v>
      </c>
      <c r="AE951" s="120">
        <f>(幕後結果!$AG$2+幕後結果!$AG$4*幕後結果_最佳化!$S1952)*12/3</f>
        <v>-2.1743456485113937</v>
      </c>
      <c r="AF951" s="120">
        <f>(幕後結果!$AH$2+幕後結果!$AH$4*幕後結果_最佳化!$T1952)*12/3</f>
        <v>0.24297087888252097</v>
      </c>
      <c r="AG951" s="120">
        <f>(幕後結果!$AI$2+幕後結果!$AI$4*幕後結果_最佳化!$U1952)*12/3</f>
        <v>-0.27874046709135303</v>
      </c>
      <c r="AH951" s="120">
        <f>(幕後結果!$AJ$2+幕後結果!$AJ$4*幕後結果_最佳化!$V1952)*12/3</f>
        <v>-1.633015320474116</v>
      </c>
      <c r="AI951" s="96">
        <f>(幕後結果!$AK$2+幕後結果!$AK$4*幕後結果_最佳化!$W1952)*12/3</f>
        <v>-0.26323717078593056</v>
      </c>
      <c r="AJ951" s="56"/>
      <c r="AK951" s="56"/>
      <c r="AL951" s="56"/>
      <c r="AM951" s="104">
        <v>950</v>
      </c>
      <c r="AN951" s="124">
        <f t="shared" si="183"/>
        <v>0.17886209895321004</v>
      </c>
      <c r="AO951" s="124">
        <f t="shared" si="184"/>
        <v>0.15583355333600826</v>
      </c>
      <c r="AP951" s="124">
        <f t="shared" si="185"/>
        <v>7.0645740001419821E-2</v>
      </c>
      <c r="AQ951" s="124">
        <f t="shared" si="186"/>
        <v>0.10936167752034423</v>
      </c>
      <c r="AR951" s="124">
        <f t="shared" si="187"/>
        <v>7.6312509323669203E-2</v>
      </c>
      <c r="AS951" s="124">
        <f t="shared" si="188"/>
        <v>4.796138131890686E-3</v>
      </c>
      <c r="AT951" s="124">
        <f t="shared" si="189"/>
        <v>3.1217360078337999E-2</v>
      </c>
      <c r="AU951" s="124">
        <f t="shared" si="190"/>
        <v>1.7244578079170743E-2</v>
      </c>
      <c r="AV951" s="124">
        <f t="shared" si="191"/>
        <v>0.16427265126001858</v>
      </c>
      <c r="AW951" s="124">
        <f t="shared" si="192"/>
        <v>0.19145369331593035</v>
      </c>
      <c r="AX951" s="124">
        <f t="shared" si="193"/>
        <v>0.99999999999999989</v>
      </c>
      <c r="AY951" s="124">
        <f>SUMPRODUCT(AN951:AW951,幕後結果_最佳化!$Z$1005:$AI$1005)</f>
        <v>3.2781383405773856E-3</v>
      </c>
      <c r="AZ951" s="124">
        <f>(SUMPRODUCT(AN951:AW951,MMULT(AN951:AW951,幕後結果!$AB$9:$AK$18)))*252</f>
        <v>7.802472885219866E-2</v>
      </c>
      <c r="BA951" s="124">
        <f t="shared" si="194"/>
        <v>0.2793290691141877</v>
      </c>
      <c r="BB951" s="119">
        <f t="shared" si="195"/>
        <v>-0.14184653886926993</v>
      </c>
      <c r="BC951" s="56"/>
      <c r="BD951" s="56"/>
    </row>
    <row r="952" spans="1:56">
      <c r="A952" s="91">
        <v>951</v>
      </c>
      <c r="B952" s="120">
        <v>0.69497539590554558</v>
      </c>
      <c r="C952" s="120">
        <v>0.57590952236454207</v>
      </c>
      <c r="D952" s="120">
        <v>0.89726907007294754</v>
      </c>
      <c r="E952" s="120">
        <v>0.52400280741474514</v>
      </c>
      <c r="F952" s="120">
        <v>6.0607994982291746E-2</v>
      </c>
      <c r="G952" s="120">
        <v>0.28125679737518317</v>
      </c>
      <c r="H952" s="120">
        <v>0.75468219438708228</v>
      </c>
      <c r="I952" s="120">
        <v>0.43371470816385771</v>
      </c>
      <c r="J952" s="120">
        <v>6.977693555361375E-2</v>
      </c>
      <c r="K952" s="100">
        <v>0.65257872720034582</v>
      </c>
      <c r="L952" s="101"/>
      <c r="M952" s="102">
        <v>951</v>
      </c>
      <c r="N952" s="123">
        <v>0.51000321675739058</v>
      </c>
      <c r="O952" s="123">
        <v>0.1914399091183267</v>
      </c>
      <c r="P952" s="123">
        <v>1.2661430847149162</v>
      </c>
      <c r="Q952" s="123">
        <v>6.0202461636691844E-2</v>
      </c>
      <c r="R952" s="123">
        <v>-1.5496897896901287</v>
      </c>
      <c r="S952" s="123">
        <v>-0.57911201302172066</v>
      </c>
      <c r="T952" s="123">
        <v>0.68929823057114192</v>
      </c>
      <c r="U952" s="120">
        <v>-0.16692454964749034</v>
      </c>
      <c r="V952" s="120">
        <v>-1.477454407336803</v>
      </c>
      <c r="W952" s="94">
        <v>0.39229190304465694</v>
      </c>
      <c r="X952" s="56"/>
      <c r="Y952" s="95">
        <v>951</v>
      </c>
      <c r="Z952" s="120">
        <f>(幕後結果!$AB$2+幕後結果!$AB$4*幕後結果_最佳化!$N1953)*12/3</f>
        <v>0.58490437124155004</v>
      </c>
      <c r="AA952" s="120">
        <f>(幕後結果!$AC$2+幕後結果!$AC$4*幕後結果_最佳化!$O1953)*12/3</f>
        <v>1.9551708359421263</v>
      </c>
      <c r="AB952" s="120">
        <f>(幕後結果!$AD$2+幕後結果!$AD$4*幕後結果_最佳化!$P1953)*12/3</f>
        <v>1.1541804751161266</v>
      </c>
      <c r="AC952" s="120">
        <f>(幕後結果!$AE$2+幕後結果!$AE$4*幕後結果_最佳化!$Q1953)*12/3</f>
        <v>0.62888739083522571</v>
      </c>
      <c r="AD952" s="120">
        <f>(幕後結果!$AF$2+幕後結果!$AF$4*幕後結果_最佳化!$R1953)*12/3</f>
        <v>-1.3494249700352239</v>
      </c>
      <c r="AE952" s="120">
        <f>(幕後結果!$AG$2+幕後結果!$AG$4*幕後結果_最佳化!$S1953)*12/3</f>
        <v>-1.3343414183690403</v>
      </c>
      <c r="AF952" s="120">
        <f>(幕後結果!$AH$2+幕後結果!$AH$4*幕後結果_最佳化!$T1953)*12/3</f>
        <v>1.0681583329107667</v>
      </c>
      <c r="AG952" s="120">
        <f>(幕後結果!$AI$2+幕後結果!$AI$4*幕後結果_最佳化!$U1953)*12/3</f>
        <v>-0.58325691974287264</v>
      </c>
      <c r="AH952" s="120">
        <f>(幕後結果!$AJ$2+幕後結果!$AJ$4*幕後結果_最佳化!$V1953)*12/3</f>
        <v>-3.6735955732700902</v>
      </c>
      <c r="AI952" s="96">
        <f>(幕後結果!$AK$2+幕後結果!$AK$4*幕後結果_最佳化!$W1953)*12/3</f>
        <v>0.725880695340824</v>
      </c>
      <c r="AJ952" s="56"/>
      <c r="AK952" s="56"/>
      <c r="AL952" s="56"/>
      <c r="AM952" s="104">
        <v>951</v>
      </c>
      <c r="AN952" s="124">
        <f t="shared" si="183"/>
        <v>7.3048372253885399E-2</v>
      </c>
      <c r="AO952" s="124">
        <f t="shared" si="184"/>
        <v>0.17742813148277742</v>
      </c>
      <c r="AP952" s="124">
        <f t="shared" si="185"/>
        <v>6.671669986846207E-2</v>
      </c>
      <c r="AQ952" s="124">
        <f t="shared" si="186"/>
        <v>4.8355938290611529E-2</v>
      </c>
      <c r="AR952" s="124">
        <f t="shared" si="187"/>
        <v>0.11270814246691126</v>
      </c>
      <c r="AS952" s="124">
        <f t="shared" si="188"/>
        <v>0.15886884927577072</v>
      </c>
      <c r="AT952" s="124">
        <f t="shared" si="189"/>
        <v>4.0398041225925149E-2</v>
      </c>
      <c r="AU952" s="124">
        <f t="shared" si="190"/>
        <v>4.4659255582600636E-2</v>
      </c>
      <c r="AV952" s="124">
        <f t="shared" si="191"/>
        <v>0.1309862405439931</v>
      </c>
      <c r="AW952" s="124">
        <f t="shared" si="192"/>
        <v>0.14683032900906273</v>
      </c>
      <c r="AX952" s="124">
        <f t="shared" si="193"/>
        <v>1</v>
      </c>
      <c r="AY952" s="124">
        <f>SUMPRODUCT(AN952:AW952,幕後結果_最佳化!$Z$1005:$AI$1005)</f>
        <v>-0.11224678453871167</v>
      </c>
      <c r="AZ952" s="124">
        <f>(SUMPRODUCT(AN952:AW952,MMULT(AN952:AW952,幕後結果!$AB$9:$AK$18)))*252</f>
        <v>7.0766961632547518E-2</v>
      </c>
      <c r="BA952" s="124">
        <f t="shared" si="194"/>
        <v>0.26602060377449621</v>
      </c>
      <c r="BB952" s="119">
        <f t="shared" si="195"/>
        <v>-0.58321341406407945</v>
      </c>
      <c r="BC952" s="56"/>
      <c r="BD952" s="56"/>
    </row>
    <row r="953" spans="1:56">
      <c r="A953" s="91">
        <v>952</v>
      </c>
      <c r="B953" s="120">
        <v>0.52925360011453715</v>
      </c>
      <c r="C953" s="120">
        <v>0.48586156151170812</v>
      </c>
      <c r="D953" s="120">
        <v>0.65036611764175212</v>
      </c>
      <c r="E953" s="120">
        <v>0.87758870942952893</v>
      </c>
      <c r="F953" s="120">
        <v>0.42373424305216822</v>
      </c>
      <c r="G953" s="120">
        <v>0.37847607107058412</v>
      </c>
      <c r="H953" s="120">
        <v>0.29115248247496273</v>
      </c>
      <c r="I953" s="120">
        <v>0.8974281380566993</v>
      </c>
      <c r="J953" s="120">
        <v>0.44803771056204589</v>
      </c>
      <c r="K953" s="100">
        <v>0.58908346683056467</v>
      </c>
      <c r="L953" s="101"/>
      <c r="M953" s="102">
        <v>952</v>
      </c>
      <c r="N953" s="123">
        <v>7.3393738929159652E-2</v>
      </c>
      <c r="O953" s="123">
        <v>-3.5447231552833088E-2</v>
      </c>
      <c r="P953" s="123">
        <v>0.38630909606305819</v>
      </c>
      <c r="Q953" s="123">
        <v>1.163017059149865</v>
      </c>
      <c r="R953" s="123">
        <v>-0.1923494498722304</v>
      </c>
      <c r="S953" s="123">
        <v>-0.30948562927037199</v>
      </c>
      <c r="T953" s="123">
        <v>-0.55002100738910564</v>
      </c>
      <c r="U953" s="120">
        <v>1.2670323471690903</v>
      </c>
      <c r="V953" s="120">
        <v>-0.13062063132307503</v>
      </c>
      <c r="W953" s="94">
        <v>0.22518794601093337</v>
      </c>
      <c r="X953" s="56"/>
      <c r="Y953" s="95">
        <v>952</v>
      </c>
      <c r="Z953" s="120">
        <f>(幕後結果!$AB$2+幕後結果!$AB$4*幕後結果_最佳化!$N1954)*12/3</f>
        <v>4.2831700759423018E-2</v>
      </c>
      <c r="AA953" s="120">
        <f>(幕後結果!$AC$2+幕後結果!$AC$4*幕後結果_最佳化!$O1954)*12/3</f>
        <v>1.4331227121510375</v>
      </c>
      <c r="AB953" s="120">
        <f>(幕後結果!$AD$2+幕後結果!$AD$4*幕後結果_最佳化!$P1954)*12/3</f>
        <v>-0.33363558757901784</v>
      </c>
      <c r="AC953" s="120">
        <f>(幕後結果!$AE$2+幕後結果!$AE$4*幕後結果_最佳化!$Q1954)*12/3</f>
        <v>1.4864479811219595</v>
      </c>
      <c r="AD953" s="120">
        <f>(幕後結果!$AF$2+幕後結果!$AF$4*幕後結果_最佳化!$R1954)*12/3</f>
        <v>-0.37673887532769212</v>
      </c>
      <c r="AE953" s="120">
        <f>(幕後結果!$AG$2+幕後結果!$AG$4*幕後結果_最佳化!$S1954)*12/3</f>
        <v>-1.1914143333169529</v>
      </c>
      <c r="AF953" s="120">
        <f>(幕後結果!$AH$2+幕後結果!$AH$4*幕後結果_最佳化!$T1954)*12/3</f>
        <v>0.27181129819061312</v>
      </c>
      <c r="AG953" s="120">
        <f>(幕後結果!$AI$2+幕後結果!$AI$4*幕後結果_最佳化!$U1954)*12/3</f>
        <v>0.2772501562392814</v>
      </c>
      <c r="AH953" s="120">
        <f>(幕後結果!$AJ$2+幕後結果!$AJ$4*幕後結果_最佳化!$V1954)*12/3</f>
        <v>-1.6044111893277069</v>
      </c>
      <c r="AI953" s="96">
        <f>(幕後結果!$AK$2+幕後結果!$AK$4*幕後結果_最佳化!$W1954)*12/3</f>
        <v>1.0907759115640423</v>
      </c>
      <c r="AJ953" s="56"/>
      <c r="AK953" s="56"/>
      <c r="AL953" s="56"/>
      <c r="AM953" s="104">
        <v>952</v>
      </c>
      <c r="AN953" s="124">
        <f t="shared" si="183"/>
        <v>5.5809791020209103E-2</v>
      </c>
      <c r="AO953" s="124">
        <f t="shared" si="184"/>
        <v>0.21626698978738332</v>
      </c>
      <c r="AP953" s="124">
        <f t="shared" si="185"/>
        <v>2.4585098936664974E-3</v>
      </c>
      <c r="AQ953" s="124">
        <f t="shared" si="186"/>
        <v>0.14126232638558106</v>
      </c>
      <c r="AR953" s="124">
        <f t="shared" si="187"/>
        <v>0.15107260365064795</v>
      </c>
      <c r="AS953" s="124">
        <f t="shared" si="188"/>
        <v>4.4520328529379007E-3</v>
      </c>
      <c r="AT953" s="124">
        <f t="shared" si="189"/>
        <v>0.15880335467020035</v>
      </c>
      <c r="AU953" s="124">
        <f t="shared" si="190"/>
        <v>4.4428584373302597E-2</v>
      </c>
      <c r="AV953" s="124">
        <f t="shared" si="191"/>
        <v>4.9221554172672717E-2</v>
      </c>
      <c r="AW953" s="124">
        <f t="shared" si="192"/>
        <v>0.17622425319339857</v>
      </c>
      <c r="AX953" s="124">
        <f t="shared" si="193"/>
        <v>1</v>
      </c>
      <c r="AY953" s="124">
        <f>SUMPRODUCT(AN953:AW953,幕後結果_最佳化!$Z$1005:$AI$1005)</f>
        <v>0.36121165290601309</v>
      </c>
      <c r="AZ953" s="124">
        <f>(SUMPRODUCT(AN953:AW953,MMULT(AN953:AW953,幕後結果!$AB$9:$AK$18)))*252</f>
        <v>5.5680582461858183E-2</v>
      </c>
      <c r="BA953" s="124">
        <f t="shared" si="194"/>
        <v>0.23596733346346521</v>
      </c>
      <c r="BB953" s="119">
        <f t="shared" si="195"/>
        <v>1.3489649106675914</v>
      </c>
      <c r="BC953" s="56"/>
      <c r="BD953" s="56"/>
    </row>
    <row r="954" spans="1:56">
      <c r="A954" s="91">
        <v>953</v>
      </c>
      <c r="B954" s="120">
        <v>0.45505267067145816</v>
      </c>
      <c r="C954" s="120">
        <v>0.82916132599119274</v>
      </c>
      <c r="D954" s="120">
        <v>0.86175303860806696</v>
      </c>
      <c r="E954" s="120">
        <v>0.21601880012512509</v>
      </c>
      <c r="F954" s="120">
        <v>0.18543114176306252</v>
      </c>
      <c r="G954" s="120">
        <v>0.99050410345762518</v>
      </c>
      <c r="H954" s="120">
        <v>0.32846082202494653</v>
      </c>
      <c r="I954" s="120">
        <v>0.40138889964992819</v>
      </c>
      <c r="J954" s="120">
        <v>0.2308393341115571</v>
      </c>
      <c r="K954" s="100">
        <v>0.69718407753086953</v>
      </c>
      <c r="L954" s="101"/>
      <c r="M954" s="102">
        <v>953</v>
      </c>
      <c r="N954" s="123">
        <v>-0.11290566965369521</v>
      </c>
      <c r="O954" s="123">
        <v>0.95085626068323026</v>
      </c>
      <c r="P954" s="123">
        <v>1.0882292323497185</v>
      </c>
      <c r="Q954" s="123">
        <v>-0.78570966400819986</v>
      </c>
      <c r="R954" s="123">
        <v>-0.89485934178289783</v>
      </c>
      <c r="S954" s="123">
        <v>2.3456920208451262</v>
      </c>
      <c r="T954" s="123">
        <v>-0.44416728348811901</v>
      </c>
      <c r="U954" s="120">
        <v>-0.2497537360894623</v>
      </c>
      <c r="V954" s="120">
        <v>-0.73608549714188387</v>
      </c>
      <c r="W954" s="94">
        <v>0.51631868958849347</v>
      </c>
      <c r="X954" s="56"/>
      <c r="Y954" s="95">
        <v>953</v>
      </c>
      <c r="Z954" s="120">
        <f>(幕後結果!$AB$2+幕後結果!$AB$4*幕後結果_最佳化!$N1955)*12/3</f>
        <v>-0.18846840390637457</v>
      </c>
      <c r="AA954" s="120">
        <f>(幕後結果!$AC$2+幕後結果!$AC$4*幕後結果_最佳化!$O1955)*12/3</f>
        <v>2.3289443012981783</v>
      </c>
      <c r="AB954" s="120">
        <f>(幕後結果!$AD$2+幕後結果!$AD$4*幕後結果_最佳化!$P1955)*12/3</f>
        <v>0.6064319012736441</v>
      </c>
      <c r="AC954" s="120">
        <f>(幕後結果!$AE$2+幕後結果!$AE$4*幕後結果_最佳化!$Q1955)*12/3</f>
        <v>-0.29580981496820868</v>
      </c>
      <c r="AD954" s="120">
        <f>(幕後結果!$AF$2+幕後結果!$AF$4*幕後結果_最佳化!$R1955)*12/3</f>
        <v>-1.0900678965356221</v>
      </c>
      <c r="AE954" s="120">
        <f>(幕後結果!$AG$2+幕後結果!$AG$4*幕後結果_最佳化!$S1955)*12/3</f>
        <v>1.7048504641404449</v>
      </c>
      <c r="AF954" s="120">
        <f>(幕後結果!$AH$2+幕後結果!$AH$4*幕後結果_最佳化!$T1955)*12/3</f>
        <v>0.49806616354283523</v>
      </c>
      <c r="AG954" s="120">
        <f>(幕後結果!$AI$2+幕後結果!$AI$4*幕後結果_最佳化!$U1955)*12/3</f>
        <v>-0.36529035796751513</v>
      </c>
      <c r="AH954" s="120">
        <f>(幕後結果!$AJ$2+幕後結果!$AJ$4*幕後結果_最佳化!$V1955)*12/3</f>
        <v>-2.2331097317625765</v>
      </c>
      <c r="AI954" s="96">
        <f>(幕後結果!$AK$2+幕後結果!$AK$4*幕後結果_最佳化!$W1955)*12/3</f>
        <v>0.73304852288144939</v>
      </c>
      <c r="AJ954" s="56"/>
      <c r="AK954" s="56"/>
      <c r="AL954" s="56"/>
      <c r="AM954" s="104">
        <v>953</v>
      </c>
      <c r="AN954" s="124">
        <f t="shared" si="183"/>
        <v>2.0456773161014671E-2</v>
      </c>
      <c r="AO954" s="124">
        <f t="shared" si="184"/>
        <v>7.7456261269538348E-2</v>
      </c>
      <c r="AP954" s="124">
        <f t="shared" si="185"/>
        <v>9.3197708024498199E-2</v>
      </c>
      <c r="AQ954" s="124">
        <f t="shared" si="186"/>
        <v>0.23199951919459696</v>
      </c>
      <c r="AR954" s="124">
        <f t="shared" si="187"/>
        <v>0.18623526547448119</v>
      </c>
      <c r="AS954" s="124">
        <f t="shared" si="188"/>
        <v>8.6547159616371435E-3</v>
      </c>
      <c r="AT954" s="124">
        <f t="shared" si="189"/>
        <v>0.16298413540027926</v>
      </c>
      <c r="AU954" s="124">
        <f t="shared" si="190"/>
        <v>1.2976560700401723E-2</v>
      </c>
      <c r="AV954" s="124">
        <f t="shared" si="191"/>
        <v>0.11645912177601231</v>
      </c>
      <c r="AW954" s="124">
        <f t="shared" si="192"/>
        <v>8.9579939037540288E-2</v>
      </c>
      <c r="AX954" s="124">
        <f t="shared" si="193"/>
        <v>1</v>
      </c>
      <c r="AY954" s="124">
        <f>SUMPRODUCT(AN954:AW954,幕後結果_最佳化!$Z$1005:$AI$1005)</f>
        <v>-3.908447609091327E-2</v>
      </c>
      <c r="AZ954" s="124">
        <f>(SUMPRODUCT(AN954:AW954,MMULT(AN954:AW954,幕後結果!$AB$9:$AK$18)))*252</f>
        <v>6.3437539503731696E-2</v>
      </c>
      <c r="BA954" s="124">
        <f t="shared" si="194"/>
        <v>0.25186809941660276</v>
      </c>
      <c r="BB954" s="119">
        <f t="shared" si="195"/>
        <v>-0.32550559709948318</v>
      </c>
      <c r="BC954" s="56"/>
      <c r="BD954" s="56"/>
    </row>
    <row r="955" spans="1:56">
      <c r="A955" s="91">
        <v>954</v>
      </c>
      <c r="B955" s="120">
        <v>0.51338661671766683</v>
      </c>
      <c r="C955" s="120">
        <v>0.86916930015334715</v>
      </c>
      <c r="D955" s="120">
        <v>0.60981203864387923</v>
      </c>
      <c r="E955" s="120">
        <v>0.31224534411100513</v>
      </c>
      <c r="F955" s="120">
        <v>0.37331627661145106</v>
      </c>
      <c r="G955" s="120">
        <v>0.52578931131656303</v>
      </c>
      <c r="H955" s="120">
        <v>0.54751207852741279</v>
      </c>
      <c r="I955" s="120">
        <v>0.21018309872473306</v>
      </c>
      <c r="J955" s="120">
        <v>0.7016861605689948</v>
      </c>
      <c r="K955" s="100">
        <v>0.82495741952116974</v>
      </c>
      <c r="L955" s="101"/>
      <c r="M955" s="102">
        <v>954</v>
      </c>
      <c r="N955" s="123">
        <v>3.3561571410410079E-2</v>
      </c>
      <c r="O955" s="123">
        <v>1.122472956606515</v>
      </c>
      <c r="P955" s="123">
        <v>0.27882917617483999</v>
      </c>
      <c r="Q955" s="123">
        <v>-0.48949585519770944</v>
      </c>
      <c r="R955" s="123">
        <v>-0.3230827772015808</v>
      </c>
      <c r="S955" s="123">
        <v>6.4689306247887574E-2</v>
      </c>
      <c r="T955" s="123">
        <v>0.11937805952172541</v>
      </c>
      <c r="U955" s="120">
        <v>-0.80578609422464975</v>
      </c>
      <c r="V955" s="120">
        <v>0.52925628137794978</v>
      </c>
      <c r="W955" s="94">
        <v>0.93442411932553027</v>
      </c>
      <c r="X955" s="56"/>
      <c r="Y955" s="95">
        <v>954</v>
      </c>
      <c r="Z955" s="120">
        <f>(幕後結果!$AB$2+幕後結果!$AB$4*幕後結果_最佳化!$N1956)*12/3</f>
        <v>-6.621942632337334E-3</v>
      </c>
      <c r="AA955" s="120">
        <f>(幕後結果!$AC$2+幕後結果!$AC$4*幕後結果_最佳化!$O1956)*12/3</f>
        <v>2.6027040795562253</v>
      </c>
      <c r="AB955" s="120">
        <f>(幕後結果!$AD$2+幕後結果!$AD$4*幕後結果_最佳化!$P1956)*12/3</f>
        <v>-1.034755181231517E-2</v>
      </c>
      <c r="AC955" s="120">
        <f>(幕後結果!$AE$2+幕後結果!$AE$4*幕後結果_最佳化!$Q1956)*12/3</f>
        <v>2.9596396472145514E-2</v>
      </c>
      <c r="AD955" s="120">
        <f>(幕後結果!$AF$2+幕後結果!$AF$4*幕後結果_最佳化!$R1956)*12/3</f>
        <v>-0.64761047127103166</v>
      </c>
      <c r="AE955" s="120">
        <f>(幕後結果!$AG$2+幕後結果!$AG$4*幕後結果_最佳化!$S1956)*12/3</f>
        <v>-0.59016101977372282</v>
      </c>
      <c r="AF955" s="120">
        <f>(幕後結果!$AH$2+幕後結果!$AH$4*幕後結果_最佳化!$T1956)*12/3</f>
        <v>0.64304904199449575</v>
      </c>
      <c r="AG955" s="120">
        <f>(幕後結果!$AI$2+幕後結果!$AI$4*幕後結果_最佳化!$U1956)*12/3</f>
        <v>-0.64356088968528546</v>
      </c>
      <c r="AH955" s="120">
        <f>(幕後結果!$AJ$2+幕後結果!$AJ$4*幕後結果_最佳化!$V1956)*12/3</f>
        <v>-1.2624251920553302</v>
      </c>
      <c r="AI955" s="96">
        <f>(幕後結果!$AK$2+幕後結果!$AK$4*幕後結果_最佳化!$W1956)*12/3</f>
        <v>0.96747260373541744</v>
      </c>
      <c r="AJ955" s="56"/>
      <c r="AK955" s="56"/>
      <c r="AL955" s="56"/>
      <c r="AM955" s="104">
        <v>954</v>
      </c>
      <c r="AN955" s="124">
        <f t="shared" si="183"/>
        <v>5.5967111982265366E-2</v>
      </c>
      <c r="AO955" s="124">
        <f t="shared" si="184"/>
        <v>6.1693208053845948E-3</v>
      </c>
      <c r="AP955" s="124">
        <f t="shared" si="185"/>
        <v>1.687942190720567E-2</v>
      </c>
      <c r="AQ955" s="124">
        <f t="shared" si="186"/>
        <v>6.6221651161125258E-2</v>
      </c>
      <c r="AR955" s="124">
        <f t="shared" si="187"/>
        <v>0.10399819973903528</v>
      </c>
      <c r="AS955" s="124">
        <f t="shared" si="188"/>
        <v>0.2739253950961717</v>
      </c>
      <c r="AT955" s="124">
        <f t="shared" si="189"/>
        <v>6.7461537117581155E-2</v>
      </c>
      <c r="AU955" s="124">
        <f t="shared" si="190"/>
        <v>0.14528012667366783</v>
      </c>
      <c r="AV955" s="124">
        <f t="shared" si="191"/>
        <v>3.2107239422848176E-2</v>
      </c>
      <c r="AW955" s="124">
        <f t="shared" si="192"/>
        <v>0.23198999609471505</v>
      </c>
      <c r="AX955" s="124">
        <f t="shared" si="193"/>
        <v>1</v>
      </c>
      <c r="AY955" s="124">
        <f>SUMPRODUCT(AN955:AW955,幕後結果_最佳化!$Z$1005:$AI$1005)</f>
        <v>-0.19111412594685864</v>
      </c>
      <c r="AZ955" s="124">
        <f>(SUMPRODUCT(AN955:AW955,MMULT(AN955:AW955,幕後結果!$AB$9:$AK$18)))*252</f>
        <v>4.799016610229577E-2</v>
      </c>
      <c r="BA955" s="124">
        <f t="shared" si="194"/>
        <v>0.21906657915413699</v>
      </c>
      <c r="BB955" s="119">
        <f t="shared" si="195"/>
        <v>-1.0682328945402686</v>
      </c>
      <c r="BC955" s="56"/>
      <c r="BD955" s="56"/>
    </row>
    <row r="956" spans="1:56">
      <c r="A956" s="91">
        <v>955</v>
      </c>
      <c r="B956" s="120">
        <v>0.32411611270128504</v>
      </c>
      <c r="C956" s="120">
        <v>0.9318358016079249</v>
      </c>
      <c r="D956" s="120">
        <v>0.33233410799476748</v>
      </c>
      <c r="E956" s="120">
        <v>1.9912230496919259E-2</v>
      </c>
      <c r="F956" s="120">
        <v>0.70296696678094617</v>
      </c>
      <c r="G956" s="120">
        <v>0.17497796452199132</v>
      </c>
      <c r="H956" s="120">
        <v>0.99228127636399832</v>
      </c>
      <c r="I956" s="120">
        <v>0.10811130191162288</v>
      </c>
      <c r="J956" s="120">
        <v>0.33035403421504372</v>
      </c>
      <c r="K956" s="100">
        <v>0.27263729686878602</v>
      </c>
      <c r="L956" s="101"/>
      <c r="M956" s="102">
        <v>955</v>
      </c>
      <c r="N956" s="123">
        <v>-0.45621938731141637</v>
      </c>
      <c r="O956" s="123">
        <v>1.4896039728895099</v>
      </c>
      <c r="P956" s="123">
        <v>-0.43347707673750374</v>
      </c>
      <c r="Q956" s="123">
        <v>-2.055565034603192</v>
      </c>
      <c r="R956" s="123">
        <v>0.53295307096299838</v>
      </c>
      <c r="S956" s="123">
        <v>-0.93467477777656172</v>
      </c>
      <c r="T956" s="123">
        <v>2.4219506394326635</v>
      </c>
      <c r="U956" s="120">
        <v>-1.236635043490405</v>
      </c>
      <c r="V956" s="120">
        <v>-0.43893578221484053</v>
      </c>
      <c r="W956" s="94">
        <v>-0.60485613114142145</v>
      </c>
      <c r="X956" s="56"/>
      <c r="Y956" s="95">
        <v>955</v>
      </c>
      <c r="Z956" s="120">
        <f>(幕後結果!$AB$2+幕後結果!$AB$4*幕後結果_最佳化!$N1957)*12/3</f>
        <v>-0.61470968632096068</v>
      </c>
      <c r="AA956" s="120">
        <f>(幕後結果!$AC$2+幕後結果!$AC$4*幕後結果_最佳化!$O1957)*12/3</f>
        <v>2.6590818845386561</v>
      </c>
      <c r="AB956" s="120">
        <f>(幕後結果!$AD$2+幕後結果!$AD$4*幕後結果_最佳化!$P1957)*12/3</f>
        <v>-1.1349161368605938</v>
      </c>
      <c r="AC956" s="120">
        <f>(幕後結果!$AE$2+幕後結果!$AE$4*幕後結果_最佳化!$Q1957)*12/3</f>
        <v>-1.4636019906819377</v>
      </c>
      <c r="AD956" s="120">
        <f>(幕後結果!$AF$2+幕後結果!$AF$4*幕後結果_最佳化!$R1957)*12/3</f>
        <v>-0.43580892787980002</v>
      </c>
      <c r="AE956" s="120">
        <f>(幕後結果!$AG$2+幕後結果!$AG$4*幕後結果_最佳化!$S1957)*12/3</f>
        <v>-1.587097701556494</v>
      </c>
      <c r="AF956" s="120">
        <f>(幕後結果!$AH$2+幕後結果!$AH$4*幕後結果_最佳化!$T1957)*12/3</f>
        <v>1.8977925649607501</v>
      </c>
      <c r="AG956" s="120">
        <f>(幕後結果!$AI$2+幕後結果!$AI$4*幕後結果_最佳化!$U1957)*12/3</f>
        <v>-0.98753011286679249</v>
      </c>
      <c r="AH956" s="120">
        <f>(幕後結果!$AJ$2+幕後結果!$AJ$4*幕後結果_最佳化!$V1957)*12/3</f>
        <v>-3.0903536166499479</v>
      </c>
      <c r="AI956" s="96">
        <f>(幕後結果!$AK$2+幕後結果!$AK$4*幕後結果_最佳化!$W1957)*12/3</f>
        <v>0.42551354334979968</v>
      </c>
      <c r="AJ956" s="56"/>
      <c r="AK956" s="56"/>
      <c r="AL956" s="56"/>
      <c r="AM956" s="104">
        <v>955</v>
      </c>
      <c r="AN956" s="124">
        <f t="shared" si="183"/>
        <v>0.21163780178067107</v>
      </c>
      <c r="AO956" s="124">
        <f t="shared" si="184"/>
        <v>3.8325106150998892E-2</v>
      </c>
      <c r="AP956" s="124">
        <f t="shared" si="185"/>
        <v>0.19301617048601225</v>
      </c>
      <c r="AQ956" s="124">
        <f t="shared" si="186"/>
        <v>5.6762119931954173E-2</v>
      </c>
      <c r="AR956" s="124">
        <f t="shared" si="187"/>
        <v>0.12739673813296115</v>
      </c>
      <c r="AS956" s="124">
        <f t="shared" si="188"/>
        <v>0.15878502312944745</v>
      </c>
      <c r="AT956" s="124">
        <f t="shared" si="189"/>
        <v>0.10326040852127338</v>
      </c>
      <c r="AU956" s="124">
        <f t="shared" si="190"/>
        <v>6.8951453119879699E-2</v>
      </c>
      <c r="AV956" s="124">
        <f t="shared" si="191"/>
        <v>1.841487547722883E-2</v>
      </c>
      <c r="AW956" s="124">
        <f t="shared" si="192"/>
        <v>2.3450303269573047E-2</v>
      </c>
      <c r="AX956" s="124">
        <f t="shared" si="193"/>
        <v>1</v>
      </c>
      <c r="AY956" s="124">
        <f>SUMPRODUCT(AN956:AW956,幕後結果_最佳化!$Z$1005:$AI$1005)</f>
        <v>-0.30011175004888291</v>
      </c>
      <c r="AZ956" s="124">
        <f>(SUMPRODUCT(AN956:AW956,MMULT(AN956:AW956,幕後結果!$AB$9:$AK$18)))*252</f>
        <v>9.7021310200545496E-2</v>
      </c>
      <c r="BA956" s="124">
        <f t="shared" si="194"/>
        <v>0.31148243963431632</v>
      </c>
      <c r="BB956" s="119">
        <f t="shared" si="195"/>
        <v>-1.1012233962581721</v>
      </c>
      <c r="BC956" s="56"/>
      <c r="BD956" s="56"/>
    </row>
    <row r="957" spans="1:56">
      <c r="A957" s="91">
        <v>956</v>
      </c>
      <c r="B957" s="120">
        <v>0.30342569326621049</v>
      </c>
      <c r="C957" s="120">
        <v>0.81569682583082925</v>
      </c>
      <c r="D957" s="120">
        <v>0.78869792759062096</v>
      </c>
      <c r="E957" s="120">
        <v>7.9316418739592276E-2</v>
      </c>
      <c r="F957" s="120">
        <v>8.7402518859720058E-2</v>
      </c>
      <c r="G957" s="120">
        <v>2.8640856737804254E-2</v>
      </c>
      <c r="H957" s="120">
        <v>0.79349816592428613</v>
      </c>
      <c r="I957" s="120">
        <v>0.74239787329333051</v>
      </c>
      <c r="J957" s="120">
        <v>0.24244251204206857</v>
      </c>
      <c r="K957" s="100">
        <v>0.70351697015829062</v>
      </c>
      <c r="L957" s="101"/>
      <c r="M957" s="102">
        <v>956</v>
      </c>
      <c r="N957" s="123">
        <v>-0.51457307146330866</v>
      </c>
      <c r="O957" s="123">
        <v>0.89908695048703602</v>
      </c>
      <c r="P957" s="123">
        <v>0.80191151481682554</v>
      </c>
      <c r="Q957" s="123">
        <v>-1.4096845881712132</v>
      </c>
      <c r="R957" s="123">
        <v>-1.3569250146392038</v>
      </c>
      <c r="S957" s="123">
        <v>-1.9011549988489731</v>
      </c>
      <c r="T957" s="123">
        <v>0.81861927179899241</v>
      </c>
      <c r="U957" s="120">
        <v>0.65075561897696543</v>
      </c>
      <c r="V957" s="120">
        <v>-0.69846726297710005</v>
      </c>
      <c r="W957" s="94">
        <v>0.53454278026789237</v>
      </c>
      <c r="X957" s="56"/>
      <c r="Y957" s="95">
        <v>956</v>
      </c>
      <c r="Z957" s="120">
        <f>(幕後結果!$AB$2+幕後結果!$AB$4*幕後結果_最佳化!$N1958)*12/3</f>
        <v>-0.68715872603954276</v>
      </c>
      <c r="AA957" s="120">
        <f>(幕後結果!$AC$2+幕後結果!$AC$4*幕後結果_最佳化!$O1958)*12/3</f>
        <v>2.0107748799708691</v>
      </c>
      <c r="AB957" s="120">
        <f>(幕後結果!$AD$2+幕後結果!$AD$4*幕後結果_最佳化!$P1958)*12/3</f>
        <v>-0.15021484117858519</v>
      </c>
      <c r="AC957" s="120">
        <f>(幕後結果!$AE$2+幕後結果!$AE$4*幕後結果_最佳化!$Q1958)*12/3</f>
        <v>-0.95147094104044994</v>
      </c>
      <c r="AD957" s="120">
        <f>(幕後結果!$AF$2+幕後結果!$AF$4*幕後結果_最佳化!$R1958)*12/3</f>
        <v>-1.5374021290170583</v>
      </c>
      <c r="AE957" s="120">
        <f>(幕後結果!$AG$2+幕後結果!$AG$4*幕後結果_最佳化!$S1958)*12/3</f>
        <v>-2.9333760482895355</v>
      </c>
      <c r="AF957" s="120">
        <f>(幕後結果!$AH$2+幕後結果!$AH$4*幕後結果_最佳化!$T1958)*12/3</f>
        <v>0.29895692097278082</v>
      </c>
      <c r="AG957" s="120">
        <f>(幕後結果!$AI$2+幕後結果!$AI$4*幕後結果_最佳化!$U1958)*12/3</f>
        <v>-0.44235217211192984</v>
      </c>
      <c r="AH957" s="120">
        <f>(幕後結果!$AJ$2+幕後結果!$AJ$4*幕後結果_最佳化!$V1958)*12/3</f>
        <v>-3.6374740295524872</v>
      </c>
      <c r="AI957" s="96">
        <f>(幕後結果!$AK$2+幕後結果!$AK$4*幕後結果_最佳化!$W1958)*12/3</f>
        <v>0.98306403136783915</v>
      </c>
      <c r="AJ957" s="56"/>
      <c r="AK957" s="56"/>
      <c r="AL957" s="56"/>
      <c r="AM957" s="104">
        <v>956</v>
      </c>
      <c r="AN957" s="124">
        <f t="shared" si="183"/>
        <v>0.29111753353366288</v>
      </c>
      <c r="AO957" s="124">
        <f t="shared" si="184"/>
        <v>7.6641246175481181E-3</v>
      </c>
      <c r="AP957" s="124">
        <f t="shared" si="185"/>
        <v>0.1495066906665477</v>
      </c>
      <c r="AQ957" s="124">
        <f t="shared" si="186"/>
        <v>0.16711360555490454</v>
      </c>
      <c r="AR957" s="124">
        <f t="shared" si="187"/>
        <v>5.8240270678736751E-2</v>
      </c>
      <c r="AS957" s="124">
        <f t="shared" si="188"/>
        <v>0.17920438686921486</v>
      </c>
      <c r="AT957" s="124">
        <f t="shared" si="189"/>
        <v>3.6297153380527715E-3</v>
      </c>
      <c r="AU957" s="124">
        <f t="shared" si="190"/>
        <v>3.3932147594302568E-2</v>
      </c>
      <c r="AV957" s="124">
        <f t="shared" si="191"/>
        <v>0.10671933350151641</v>
      </c>
      <c r="AW957" s="124">
        <f t="shared" si="192"/>
        <v>2.8721916455133486E-3</v>
      </c>
      <c r="AX957" s="124">
        <f t="shared" si="193"/>
        <v>0.99999999999999989</v>
      </c>
      <c r="AY957" s="124">
        <f>SUMPRODUCT(AN957:AW957,幕後結果_最佳化!$Z$1005:$AI$1005)</f>
        <v>-0.44357213019292641</v>
      </c>
      <c r="AZ957" s="124">
        <f>(SUMPRODUCT(AN957:AW957,MMULT(AN957:AW957,幕後結果!$AB$9:$AK$18)))*252</f>
        <v>0.1120093916361877</v>
      </c>
      <c r="BA957" s="124">
        <f t="shared" si="194"/>
        <v>0.3346780417598198</v>
      </c>
      <c r="BB957" s="119">
        <f t="shared" si="195"/>
        <v>-1.4535525773813418</v>
      </c>
      <c r="BC957" s="56"/>
      <c r="BD957" s="56"/>
    </row>
    <row r="958" spans="1:56">
      <c r="A958" s="91">
        <v>957</v>
      </c>
      <c r="B958" s="120">
        <v>0.84058667083355232</v>
      </c>
      <c r="C958" s="120">
        <v>0.22501533228252368</v>
      </c>
      <c r="D958" s="120">
        <v>0.2234122981984672</v>
      </c>
      <c r="E958" s="120">
        <v>0.14736903050095984</v>
      </c>
      <c r="F958" s="120">
        <v>0.2831978633175718</v>
      </c>
      <c r="G958" s="120">
        <v>0.6548879448551217</v>
      </c>
      <c r="H958" s="120">
        <v>0.7385744945338073</v>
      </c>
      <c r="I958" s="120">
        <v>0.12405034807222837</v>
      </c>
      <c r="J958" s="120">
        <v>0.77545960238244005</v>
      </c>
      <c r="K958" s="100">
        <v>0.59719797370511563</v>
      </c>
      <c r="L958" s="101"/>
      <c r="M958" s="102">
        <v>957</v>
      </c>
      <c r="N958" s="123">
        <v>0.99687197098235392</v>
      </c>
      <c r="O958" s="123">
        <v>-0.75536390483093829</v>
      </c>
      <c r="P958" s="123">
        <v>-0.76071954802245756</v>
      </c>
      <c r="Q958" s="123">
        <v>-1.0477841623092705</v>
      </c>
      <c r="R958" s="123">
        <v>-0.5733677425006718</v>
      </c>
      <c r="S958" s="123">
        <v>0.3985509488857002</v>
      </c>
      <c r="T958" s="123">
        <v>0.63895683795383884</v>
      </c>
      <c r="U958" s="120">
        <v>-1.1549749221497339</v>
      </c>
      <c r="V958" s="120">
        <v>0.75694836949362654</v>
      </c>
      <c r="W958" s="94">
        <v>0.24610099535340124</v>
      </c>
      <c r="X958" s="56"/>
      <c r="Y958" s="95">
        <v>957</v>
      </c>
      <c r="Z958" s="120">
        <f>(幕後結果!$AB$2+幕後結果!$AB$4*幕後結果_最佳化!$N1959)*12/3</f>
        <v>1.1893764662812778</v>
      </c>
      <c r="AA958" s="120">
        <f>(幕後結果!$AC$2+幕後結果!$AC$4*幕後結果_最佳化!$O1959)*12/3</f>
        <v>1.2982221077123079</v>
      </c>
      <c r="AB958" s="120">
        <f>(幕後結果!$AD$2+幕後結果!$AD$4*幕後結果_最佳化!$P1959)*12/3</f>
        <v>-0.82940778485240008</v>
      </c>
      <c r="AC958" s="120">
        <f>(幕後結果!$AE$2+幕後結果!$AE$4*幕後結果_最佳化!$Q1959)*12/3</f>
        <v>-0.12205926040950366</v>
      </c>
      <c r="AD958" s="120">
        <f>(幕後結果!$AF$2+幕後結果!$AF$4*幕後結果_最佳化!$R1959)*12/3</f>
        <v>-1.0242457386257391</v>
      </c>
      <c r="AE958" s="120">
        <f>(幕後結果!$AG$2+幕後結果!$AG$4*幕後結果_最佳化!$S1959)*12/3</f>
        <v>-0.31392110665824535</v>
      </c>
      <c r="AF958" s="120">
        <f>(幕後結果!$AH$2+幕後結果!$AH$4*幕後結果_最佳化!$T1959)*12/3</f>
        <v>0.79577831396175069</v>
      </c>
      <c r="AG958" s="120">
        <f>(幕後結果!$AI$2+幕後結果!$AI$4*幕後結果_最佳化!$U1959)*12/3</f>
        <v>-0.97824178344728885</v>
      </c>
      <c r="AH958" s="120">
        <f>(幕後結果!$AJ$2+幕後結果!$AJ$4*幕後結果_最佳化!$V1959)*12/3</f>
        <v>-0.60129124143176149</v>
      </c>
      <c r="AI958" s="96">
        <f>(幕後結果!$AK$2+幕後結果!$AK$4*幕後結果_最佳化!$W1959)*12/3</f>
        <v>0.2388298864628228</v>
      </c>
      <c r="AJ958" s="56"/>
      <c r="AK958" s="56"/>
      <c r="AL958" s="56"/>
      <c r="AM958" s="104">
        <v>957</v>
      </c>
      <c r="AN958" s="124">
        <f t="shared" si="183"/>
        <v>6.3042291345732346E-2</v>
      </c>
      <c r="AO958" s="124">
        <f t="shared" si="184"/>
        <v>9.613321194986843E-2</v>
      </c>
      <c r="AP958" s="124">
        <f t="shared" si="185"/>
        <v>0.16424849275939468</v>
      </c>
      <c r="AQ958" s="124">
        <f t="shared" si="186"/>
        <v>0.11920079594317852</v>
      </c>
      <c r="AR958" s="124">
        <f t="shared" si="187"/>
        <v>0.16123437803147972</v>
      </c>
      <c r="AS958" s="124">
        <f t="shared" si="188"/>
        <v>5.6251907461704088E-2</v>
      </c>
      <c r="AT958" s="124">
        <f t="shared" si="189"/>
        <v>7.2689739279528098E-3</v>
      </c>
      <c r="AU958" s="124">
        <f t="shared" si="190"/>
        <v>0.16421039783094069</v>
      </c>
      <c r="AV958" s="124">
        <f t="shared" si="191"/>
        <v>0.11832411384411015</v>
      </c>
      <c r="AW958" s="124">
        <f t="shared" si="192"/>
        <v>5.0085436905638596E-2</v>
      </c>
      <c r="AX958" s="124">
        <f t="shared" si="193"/>
        <v>0.99999999999999989</v>
      </c>
      <c r="AY958" s="124">
        <f>SUMPRODUCT(AN958:AW958,幕後結果_最佳化!$Z$1005:$AI$1005)</f>
        <v>-0.29481158964036247</v>
      </c>
      <c r="AZ958" s="124">
        <f>(SUMPRODUCT(AN958:AW958,MMULT(AN958:AW958,幕後結果!$AB$9:$AK$18)))*252</f>
        <v>6.6548583812381434E-2</v>
      </c>
      <c r="BA958" s="124">
        <f t="shared" si="194"/>
        <v>0.25797012193736979</v>
      </c>
      <c r="BB958" s="119">
        <f t="shared" si="195"/>
        <v>-1.3091112532882874</v>
      </c>
      <c r="BC958" s="56"/>
      <c r="BD958" s="56"/>
    </row>
    <row r="959" spans="1:56">
      <c r="A959" s="91">
        <v>958</v>
      </c>
      <c r="B959" s="120">
        <v>0.9555163879368036</v>
      </c>
      <c r="C959" s="120">
        <v>0.85731034835789588</v>
      </c>
      <c r="D959" s="120">
        <v>8.1297852148671357E-2</v>
      </c>
      <c r="E959" s="120">
        <v>0.27535823835423989</v>
      </c>
      <c r="F959" s="120">
        <v>1.0607579850118176E-2</v>
      </c>
      <c r="G959" s="120">
        <v>0.67688089910522153</v>
      </c>
      <c r="H959" s="120">
        <v>0.79071525201428794</v>
      </c>
      <c r="I959" s="120">
        <v>0.23373997439586458</v>
      </c>
      <c r="J959" s="120">
        <v>0.6526724054858144</v>
      </c>
      <c r="K959" s="100">
        <v>0.68944410990762273</v>
      </c>
      <c r="L959" s="101"/>
      <c r="M959" s="102">
        <v>958</v>
      </c>
      <c r="N959" s="123">
        <v>1.7008709422471726</v>
      </c>
      <c r="O959" s="123">
        <v>1.068313095470536</v>
      </c>
      <c r="P959" s="123">
        <v>-1.3963945868193319</v>
      </c>
      <c r="Q959" s="123">
        <v>-0.596686845602733</v>
      </c>
      <c r="R959" s="123">
        <v>-2.3041333403992055</v>
      </c>
      <c r="S959" s="123">
        <v>0.45899438010371163</v>
      </c>
      <c r="T959" s="123">
        <v>0.80890551579292747</v>
      </c>
      <c r="U959" s="120">
        <v>-0.72658544233873179</v>
      </c>
      <c r="V959" s="120">
        <v>0.39254551393737031</v>
      </c>
      <c r="W959" s="94">
        <v>0.49427528079592353</v>
      </c>
      <c r="X959" s="56"/>
      <c r="Y959" s="95">
        <v>958</v>
      </c>
      <c r="Z959" s="120">
        <f>(幕後結果!$AB$2+幕後結果!$AB$4*幕後結果_最佳化!$N1960)*12/3</f>
        <v>2.0634266684629297</v>
      </c>
      <c r="AA959" s="120">
        <f>(幕後結果!$AC$2+幕後結果!$AC$4*幕後結果_最佳化!$O1960)*12/3</f>
        <v>3.6455541168732353</v>
      </c>
      <c r="AB959" s="120">
        <f>(幕後結果!$AD$2+幕後結果!$AD$4*幕後結果_最佳化!$P1960)*12/3</f>
        <v>2.3664288564058777E-2</v>
      </c>
      <c r="AC959" s="120">
        <f>(幕後結果!$AE$2+幕後結果!$AE$4*幕後結果_最佳化!$Q1960)*12/3</f>
        <v>0.48926505813721927</v>
      </c>
      <c r="AD959" s="120">
        <f>(幕後結果!$AF$2+幕後結果!$AF$4*幕後結果_最佳化!$R1960)*12/3</f>
        <v>-1.7059588551312037</v>
      </c>
      <c r="AE959" s="120">
        <f>(幕後結果!$AG$2+幕後結果!$AG$4*幕後結果_最佳化!$S1960)*12/3</f>
        <v>-0.21393050840973471</v>
      </c>
      <c r="AF959" s="120">
        <f>(幕後結果!$AH$2+幕後結果!$AH$4*幕後結果_最佳化!$T1960)*12/3</f>
        <v>1.4299535328007604</v>
      </c>
      <c r="AG959" s="120">
        <f>(幕後結果!$AI$2+幕後結果!$AI$4*幕後結果_最佳化!$U1960)*12/3</f>
        <v>-0.88694798576787359</v>
      </c>
      <c r="AH959" s="120">
        <f>(幕後結果!$AJ$2+幕後結果!$AJ$4*幕後結果_最佳化!$V1960)*12/3</f>
        <v>-1.8049547830333432</v>
      </c>
      <c r="AI959" s="96">
        <f>(幕後結果!$AK$2+幕後結果!$AK$4*幕後結果_最佳化!$W1960)*12/3</f>
        <v>0.39881301613171721</v>
      </c>
      <c r="AJ959" s="56"/>
      <c r="AK959" s="56"/>
      <c r="AL959" s="56"/>
      <c r="AM959" s="104">
        <v>958</v>
      </c>
      <c r="AN959" s="124">
        <f t="shared" si="183"/>
        <v>8.1665484003126149E-2</v>
      </c>
      <c r="AO959" s="124">
        <f t="shared" si="184"/>
        <v>5.2795990189500611E-2</v>
      </c>
      <c r="AP959" s="124">
        <f t="shared" si="185"/>
        <v>0.10506089365777664</v>
      </c>
      <c r="AQ959" s="124">
        <f t="shared" si="186"/>
        <v>8.9250307707019874E-2</v>
      </c>
      <c r="AR959" s="124">
        <f t="shared" si="187"/>
        <v>0.19241445996909226</v>
      </c>
      <c r="AS959" s="124">
        <f t="shared" si="188"/>
        <v>9.390254974632041E-2</v>
      </c>
      <c r="AT959" s="124">
        <f t="shared" si="189"/>
        <v>0.13451815277938742</v>
      </c>
      <c r="AU959" s="124">
        <f t="shared" si="190"/>
        <v>4.1216372098248237E-2</v>
      </c>
      <c r="AV959" s="124">
        <f t="shared" si="191"/>
        <v>5.2892967965675296E-2</v>
      </c>
      <c r="AW959" s="124">
        <f t="shared" si="192"/>
        <v>0.1562828218838532</v>
      </c>
      <c r="AX959" s="124">
        <f t="shared" si="193"/>
        <v>1</v>
      </c>
      <c r="AY959" s="124">
        <f>SUMPRODUCT(AN959:AW959,幕後結果_最佳化!$Z$1005:$AI$1005)</f>
        <v>-0.10101705230065898</v>
      </c>
      <c r="AZ959" s="124">
        <f>(SUMPRODUCT(AN959:AW959,MMULT(AN959:AW959,幕後結果!$AB$9:$AK$18)))*252</f>
        <v>5.817752170997241E-2</v>
      </c>
      <c r="BA959" s="124">
        <f t="shared" si="194"/>
        <v>0.24120016938213873</v>
      </c>
      <c r="BB959" s="119">
        <f t="shared" si="195"/>
        <v>-0.59667061042833691</v>
      </c>
      <c r="BC959" s="56"/>
      <c r="BD959" s="56"/>
    </row>
    <row r="960" spans="1:56">
      <c r="A960" s="91">
        <v>959</v>
      </c>
      <c r="B960" s="120">
        <v>0.52200811056019325</v>
      </c>
      <c r="C960" s="120">
        <v>0.25244019896766479</v>
      </c>
      <c r="D960" s="120">
        <v>0.82173449325111791</v>
      </c>
      <c r="E960" s="120">
        <v>0.16496166800822842</v>
      </c>
      <c r="F960" s="120">
        <v>0.72319283803358414</v>
      </c>
      <c r="G960" s="120">
        <v>0.21536343291479243</v>
      </c>
      <c r="H960" s="120">
        <v>0.2019593989905657</v>
      </c>
      <c r="I960" s="120">
        <v>6.086135089651723E-3</v>
      </c>
      <c r="J960" s="120">
        <v>0.23647877044197529</v>
      </c>
      <c r="K960" s="100">
        <v>0.90183440200094389</v>
      </c>
      <c r="L960" s="101"/>
      <c r="M960" s="102">
        <v>959</v>
      </c>
      <c r="N960" s="123">
        <v>5.5194163276831701E-2</v>
      </c>
      <c r="O960" s="123">
        <v>-0.66683051629850632</v>
      </c>
      <c r="P960" s="123">
        <v>0.92199532634613246</v>
      </c>
      <c r="Q960" s="123">
        <v>-0.97426830807828224</v>
      </c>
      <c r="R960" s="123">
        <v>0.59235286289974454</v>
      </c>
      <c r="S960" s="123">
        <v>-0.78794843940177872</v>
      </c>
      <c r="T960" s="123">
        <v>-0.8346429037488019</v>
      </c>
      <c r="U960" s="120">
        <v>-2.5071103564462791</v>
      </c>
      <c r="V960" s="120">
        <v>-0.71767526038163498</v>
      </c>
      <c r="W960" s="94">
        <v>1.2920749326081267</v>
      </c>
      <c r="X960" s="56"/>
      <c r="Y960" s="95">
        <v>959</v>
      </c>
      <c r="Z960" s="120">
        <f>(幕後結果!$AB$2+幕後結果!$AB$4*幕後結果_最佳化!$N1961)*12/3</f>
        <v>2.0236010385106043E-2</v>
      </c>
      <c r="AA960" s="120">
        <f>(幕後結果!$AC$2+幕後結果!$AC$4*幕後結果_最佳化!$O1961)*12/3</f>
        <v>0.76907364201734285</v>
      </c>
      <c r="AB960" s="120">
        <f>(幕後結果!$AD$2+幕後結果!$AD$4*幕後結果_最佳化!$P1961)*12/3</f>
        <v>-5.4183117347533893E-2</v>
      </c>
      <c r="AC960" s="120">
        <f>(幕後結果!$AE$2+幕後結果!$AE$4*幕後結果_最佳化!$Q1961)*12/3</f>
        <v>-0.39299332025764649</v>
      </c>
      <c r="AD960" s="120">
        <f>(幕後結果!$AF$2+幕後結果!$AF$4*幕後結果_最佳化!$R1961)*12/3</f>
        <v>-0.39144691985238217</v>
      </c>
      <c r="AE960" s="120">
        <f>(幕後結果!$AG$2+幕後結果!$AG$4*幕後結果_最佳化!$S1961)*12/3</f>
        <v>-1.3826616343240861</v>
      </c>
      <c r="AF960" s="120">
        <f>(幕後結果!$AH$2+幕後結果!$AH$4*幕後結果_最佳化!$T1961)*12/3</f>
        <v>-0.69807738367700767</v>
      </c>
      <c r="AG960" s="120">
        <f>(幕後結果!$AI$2+幕後結果!$AI$4*幕後結果_最佳化!$U1961)*12/3</f>
        <v>-1.3542253988873716</v>
      </c>
      <c r="AH960" s="120">
        <f>(幕後結果!$AJ$2+幕後結果!$AJ$4*幕後結果_最佳化!$V1961)*12/3</f>
        <v>-2.6323907059175733</v>
      </c>
      <c r="AI960" s="96">
        <f>(幕後結果!$AK$2+幕後結果!$AK$4*幕後結果_最佳化!$W1961)*12/3</f>
        <v>0.55887794966137472</v>
      </c>
      <c r="AJ960" s="56"/>
      <c r="AK960" s="56"/>
      <c r="AL960" s="56"/>
      <c r="AM960" s="104">
        <v>959</v>
      </c>
      <c r="AN960" s="124">
        <f t="shared" si="183"/>
        <v>9.7627213977626666E-4</v>
      </c>
      <c r="AO960" s="124">
        <f t="shared" si="184"/>
        <v>0.18196880639606797</v>
      </c>
      <c r="AP960" s="124">
        <f t="shared" si="185"/>
        <v>4.9855401184964289E-3</v>
      </c>
      <c r="AQ960" s="124">
        <f t="shared" si="186"/>
        <v>3.0390344431012763E-2</v>
      </c>
      <c r="AR960" s="124">
        <f t="shared" si="187"/>
        <v>0.1725699285209758</v>
      </c>
      <c r="AS960" s="124">
        <f t="shared" si="188"/>
        <v>5.3386627680874245E-2</v>
      </c>
      <c r="AT960" s="124">
        <f t="shared" si="189"/>
        <v>0.19775608029596592</v>
      </c>
      <c r="AU960" s="124">
        <f t="shared" si="190"/>
        <v>6.744218062577044E-2</v>
      </c>
      <c r="AV960" s="124">
        <f t="shared" si="191"/>
        <v>9.5079940568524007E-2</v>
      </c>
      <c r="AW960" s="124">
        <f t="shared" si="192"/>
        <v>0.19544427922253624</v>
      </c>
      <c r="AX960" s="124">
        <f t="shared" si="193"/>
        <v>1</v>
      </c>
      <c r="AY960" s="124">
        <f>SUMPRODUCT(AN960:AW960,幕後結果_最佳化!$Z$1005:$AI$1005)</f>
        <v>0.1625441065984124</v>
      </c>
      <c r="AZ960" s="124">
        <f>(SUMPRODUCT(AN960:AW960,MMULT(AN960:AW960,幕後結果!$AB$9:$AK$18)))*252</f>
        <v>5.2593012478358986E-2</v>
      </c>
      <c r="BA960" s="124">
        <f t="shared" si="194"/>
        <v>0.22933166479655395</v>
      </c>
      <c r="BB960" s="119">
        <f t="shared" si="195"/>
        <v>0.52170774892578298</v>
      </c>
      <c r="BC960" s="56"/>
      <c r="BD960" s="56"/>
    </row>
    <row r="961" spans="1:56">
      <c r="A961" s="91">
        <v>960</v>
      </c>
      <c r="B961" s="120">
        <v>0.92033207169252007</v>
      </c>
      <c r="C961" s="120">
        <v>0.88499076504629048</v>
      </c>
      <c r="D961" s="120">
        <v>0.8180265888291498</v>
      </c>
      <c r="E961" s="120">
        <v>0.43905758265155415</v>
      </c>
      <c r="F961" s="120">
        <v>0.25611504189622902</v>
      </c>
      <c r="G961" s="120">
        <v>0.62455644432278423</v>
      </c>
      <c r="H961" s="120">
        <v>1.092358416714978E-2</v>
      </c>
      <c r="I961" s="120">
        <v>0.87921245446327934</v>
      </c>
      <c r="J961" s="120">
        <v>0.50461684254305372</v>
      </c>
      <c r="K961" s="100">
        <v>0.96841651425050479</v>
      </c>
      <c r="L961" s="101"/>
      <c r="M961" s="102">
        <v>960</v>
      </c>
      <c r="N961" s="123">
        <v>1.4073087473960169</v>
      </c>
      <c r="O961" s="123">
        <v>1.2003112816577746</v>
      </c>
      <c r="P961" s="123">
        <v>0.90787016467000048</v>
      </c>
      <c r="Q961" s="123">
        <v>-0.15335901307495858</v>
      </c>
      <c r="R961" s="123">
        <v>-0.65536918913056186</v>
      </c>
      <c r="S961" s="123">
        <v>0.31746985262050648</v>
      </c>
      <c r="T961" s="123">
        <v>-2.2930145318890776</v>
      </c>
      <c r="U961" s="120">
        <v>1.1710589290285314</v>
      </c>
      <c r="V961" s="120">
        <v>1.157296638749521E-2</v>
      </c>
      <c r="W961" s="94">
        <v>1.8580143853813222</v>
      </c>
      <c r="X961" s="56"/>
      <c r="Y961" s="95">
        <v>960</v>
      </c>
      <c r="Z961" s="120">
        <f>(幕後結果!$AB$2+幕後結果!$AB$4*幕後結果_最佳化!$N1962)*12/3</f>
        <v>1.6989544089345514</v>
      </c>
      <c r="AA961" s="120">
        <f>(幕後結果!$AC$2+幕後結果!$AC$4*幕後結果_最佳化!$O1962)*12/3</f>
        <v>3.5884119162443913</v>
      </c>
      <c r="AB961" s="120">
        <f>(幕後結果!$AD$2+幕後結果!$AD$4*幕後結果_最佳化!$P1962)*12/3</f>
        <v>2.1701154435013033</v>
      </c>
      <c r="AC961" s="120">
        <f>(幕後結果!$AE$2+幕後結果!$AE$4*幕後結果_最佳化!$Q1962)*12/3</f>
        <v>0.71670665081366192</v>
      </c>
      <c r="AD961" s="120">
        <f>(幕後結果!$AF$2+幕後結果!$AF$4*幕後結果_最佳化!$R1962)*12/3</f>
        <v>-0.63991365396880928</v>
      </c>
      <c r="AE961" s="120">
        <f>(幕後結果!$AG$2+幕後結果!$AG$4*幕後結果_最佳化!$S1962)*12/3</f>
        <v>0.23204042438099748</v>
      </c>
      <c r="AF961" s="120">
        <f>(幕後結果!$AH$2+幕後結果!$AH$4*幕後結果_最佳化!$T1962)*12/3</f>
        <v>-0.83119600031659591</v>
      </c>
      <c r="AG961" s="120">
        <f>(幕後結果!$AI$2+幕後結果!$AI$4*幕後結果_最佳化!$U1962)*12/3</f>
        <v>0.19928711225807094</v>
      </c>
      <c r="AH961" s="120">
        <f>(幕後結果!$AJ$2+幕後結果!$AJ$4*幕後結果_最佳化!$V1962)*12/3</f>
        <v>-1.1050225953775645</v>
      </c>
      <c r="AI961" s="96">
        <f>(幕後結果!$AK$2+幕後結果!$AK$4*幕後結果_最佳化!$W1962)*12/3</f>
        <v>1.7330861619708262</v>
      </c>
      <c r="AJ961" s="56"/>
      <c r="AK961" s="56"/>
      <c r="AL961" s="56"/>
      <c r="AM961" s="104">
        <v>960</v>
      </c>
      <c r="AN961" s="124">
        <f t="shared" si="183"/>
        <v>0.13181460732225928</v>
      </c>
      <c r="AO961" s="124">
        <f t="shared" si="184"/>
        <v>0.10441980782224081</v>
      </c>
      <c r="AP961" s="124">
        <f t="shared" si="185"/>
        <v>5.9956465341937765E-4</v>
      </c>
      <c r="AQ961" s="124">
        <f t="shared" si="186"/>
        <v>3.3385401802895967E-2</v>
      </c>
      <c r="AR961" s="124">
        <f t="shared" si="187"/>
        <v>3.5698905977981893E-2</v>
      </c>
      <c r="AS961" s="124">
        <f t="shared" si="188"/>
        <v>0.10849677625990729</v>
      </c>
      <c r="AT961" s="124">
        <f t="shared" si="189"/>
        <v>0.15288306836144422</v>
      </c>
      <c r="AU961" s="124">
        <f t="shared" si="190"/>
        <v>0.17574937948425809</v>
      </c>
      <c r="AV961" s="124">
        <f t="shared" si="191"/>
        <v>0.1472172266181167</v>
      </c>
      <c r="AW961" s="124">
        <f t="shared" si="192"/>
        <v>0.10973526169747613</v>
      </c>
      <c r="AX961" s="124">
        <f t="shared" si="193"/>
        <v>0.99999999999999989</v>
      </c>
      <c r="AY961" s="124">
        <f>SUMPRODUCT(AN961:AW961,幕後結果_最佳化!$Z$1005:$AI$1005)</f>
        <v>-0.12881782719808227</v>
      </c>
      <c r="AZ961" s="124">
        <f>(SUMPRODUCT(AN961:AW961,MMULT(AN961:AW961,幕後結果!$AB$9:$AK$18)))*252</f>
        <v>5.8304067907078004E-2</v>
      </c>
      <c r="BA961" s="124">
        <f t="shared" si="194"/>
        <v>0.2414623529809109</v>
      </c>
      <c r="BB961" s="119">
        <f t="shared" si="195"/>
        <v>-0.71115776467090763</v>
      </c>
      <c r="BC961" s="56"/>
      <c r="BD961" s="56"/>
    </row>
    <row r="962" spans="1:56">
      <c r="A962" s="91">
        <v>961</v>
      </c>
      <c r="B962" s="120">
        <v>0.37987240256132582</v>
      </c>
      <c r="C962" s="120">
        <v>0.47824518434196173</v>
      </c>
      <c r="D962" s="120">
        <v>0.21558136205633027</v>
      </c>
      <c r="E962" s="120">
        <v>0.35873427020546989</v>
      </c>
      <c r="F962" s="120">
        <v>0.97707102344593499</v>
      </c>
      <c r="G962" s="120">
        <v>0.54672092635738578</v>
      </c>
      <c r="H962" s="120">
        <v>0.2627574639130601</v>
      </c>
      <c r="I962" s="120">
        <v>0.28069831960196501</v>
      </c>
      <c r="J962" s="120">
        <v>0.61127215426550707</v>
      </c>
      <c r="K962" s="100">
        <v>0.92413490719289304</v>
      </c>
      <c r="L962" s="101"/>
      <c r="M962" s="102">
        <v>961</v>
      </c>
      <c r="N962" s="123">
        <v>-0.30581592171119576</v>
      </c>
      <c r="O962" s="123">
        <v>-5.4558290389155037E-2</v>
      </c>
      <c r="P962" s="123">
        <v>-0.78720354200705933</v>
      </c>
      <c r="Q962" s="123">
        <v>-0.36184409264007034</v>
      </c>
      <c r="R962" s="123">
        <v>1.9966984271055914</v>
      </c>
      <c r="S962" s="123">
        <v>0.11738099053287171</v>
      </c>
      <c r="T962" s="123">
        <v>-0.63486735791055737</v>
      </c>
      <c r="U962" s="120">
        <v>-0.58076827531971043</v>
      </c>
      <c r="V962" s="120">
        <v>0.28263624723433278</v>
      </c>
      <c r="W962" s="94">
        <v>1.4334468225549064</v>
      </c>
      <c r="X962" s="56"/>
      <c r="Y962" s="95">
        <v>961</v>
      </c>
      <c r="Z962" s="120">
        <f>(幕後結果!$AB$2+幕後結果!$AB$4*幕後結果_最佳化!$N1963)*12/3</f>
        <v>-0.42797620391187435</v>
      </c>
      <c r="AA962" s="120">
        <f>(幕後結果!$AC$2+幕後結果!$AC$4*幕後結果_最佳化!$O1963)*12/3</f>
        <v>1.163480803784638</v>
      </c>
      <c r="AB962" s="120">
        <f>(幕後結果!$AD$2+幕後結果!$AD$4*幕後結果_最佳化!$P1963)*12/3</f>
        <v>-1.9804402162514052</v>
      </c>
      <c r="AC962" s="120">
        <f>(幕後結果!$AE$2+幕後結果!$AE$4*幕後結果_最佳化!$Q1963)*12/3</f>
        <v>7.9105451964960716E-2</v>
      </c>
      <c r="AD962" s="120">
        <f>(幕後結果!$AF$2+幕後結果!$AF$4*幕後結果_最佳化!$R1963)*12/3</f>
        <v>0.62166408803577955</v>
      </c>
      <c r="AE962" s="120">
        <f>(幕後結果!$AG$2+幕後結果!$AG$4*幕後結果_最佳化!$S1963)*12/3</f>
        <v>-0.52669318280661526</v>
      </c>
      <c r="AF962" s="120">
        <f>(幕後結果!$AH$2+幕後結果!$AH$4*幕後結果_最佳化!$T1963)*12/3</f>
        <v>-0.14913877010564675</v>
      </c>
      <c r="AG962" s="120">
        <f>(幕後結果!$AI$2+幕後結果!$AI$4*幕後結果_最佳化!$U1963)*12/3</f>
        <v>-0.3186062924537017</v>
      </c>
      <c r="AH962" s="120">
        <f>(幕後結果!$AJ$2+幕後結果!$AJ$4*幕後結果_最佳化!$V1963)*12/3</f>
        <v>-1.114883965572395</v>
      </c>
      <c r="AI962" s="96">
        <f>(幕後結果!$AK$2+幕後結果!$AK$4*幕後結果_最佳化!$W1963)*12/3</f>
        <v>1.3418403065165003</v>
      </c>
      <c r="AJ962" s="56"/>
      <c r="AK962" s="56"/>
      <c r="AL962" s="56"/>
      <c r="AM962" s="104">
        <v>961</v>
      </c>
      <c r="AN962" s="124">
        <f t="shared" si="183"/>
        <v>1.2417754099254477E-2</v>
      </c>
      <c r="AO962" s="124">
        <f t="shared" si="184"/>
        <v>0.18319539034213703</v>
      </c>
      <c r="AP962" s="124">
        <f t="shared" si="185"/>
        <v>5.2563082755965509E-2</v>
      </c>
      <c r="AQ962" s="124">
        <f t="shared" si="186"/>
        <v>0.13115837239537725</v>
      </c>
      <c r="AR962" s="124">
        <f t="shared" si="187"/>
        <v>0.12575577127666682</v>
      </c>
      <c r="AS962" s="124">
        <f t="shared" si="188"/>
        <v>0.16147182449008815</v>
      </c>
      <c r="AT962" s="124">
        <f t="shared" si="189"/>
        <v>4.0535816678428597E-3</v>
      </c>
      <c r="AU962" s="124">
        <f t="shared" si="190"/>
        <v>0.12167440031276092</v>
      </c>
      <c r="AV962" s="124">
        <f t="shared" si="191"/>
        <v>0.1201401700320771</v>
      </c>
      <c r="AW962" s="124">
        <f t="shared" si="192"/>
        <v>8.7569652627829925E-2</v>
      </c>
      <c r="AX962" s="124">
        <f t="shared" si="193"/>
        <v>0.99999999999999989</v>
      </c>
      <c r="AY962" s="124">
        <f>SUMPRODUCT(AN962:AW962,幕後結果_最佳化!$Z$1005:$AI$1005)</f>
        <v>-0.11700755889961587</v>
      </c>
      <c r="AZ962" s="124">
        <f>(SUMPRODUCT(AN962:AW962,MMULT(AN962:AW962,幕後結果!$AB$9:$AK$18)))*252</f>
        <v>5.8953015205946126E-2</v>
      </c>
      <c r="BA962" s="124">
        <f t="shared" si="194"/>
        <v>0.24280242009903058</v>
      </c>
      <c r="BB962" s="119">
        <f t="shared" si="195"/>
        <v>-0.65859128930591049</v>
      </c>
      <c r="BC962" s="56"/>
      <c r="BD962" s="56"/>
    </row>
    <row r="963" spans="1:56">
      <c r="A963" s="91">
        <v>962</v>
      </c>
      <c r="B963" s="120">
        <v>5.9956889775954147E-2</v>
      </c>
      <c r="C963" s="120">
        <v>0.30833341416168936</v>
      </c>
      <c r="D963" s="120">
        <v>0.9301234832769556</v>
      </c>
      <c r="E963" s="120">
        <v>0.772224715792446</v>
      </c>
      <c r="F963" s="120">
        <v>9.5849340827983243E-2</v>
      </c>
      <c r="G963" s="120">
        <v>0.9482056921246329</v>
      </c>
      <c r="H963" s="120">
        <v>0.60335564662236374</v>
      </c>
      <c r="I963" s="120">
        <v>0.14181464460143367</v>
      </c>
      <c r="J963" s="120">
        <v>0.46490643379276286</v>
      </c>
      <c r="K963" s="100">
        <v>0.56560574172857581</v>
      </c>
      <c r="L963" s="101"/>
      <c r="M963" s="102">
        <v>962</v>
      </c>
      <c r="N963" s="123">
        <v>-1.555135593291509</v>
      </c>
      <c r="O963" s="123">
        <v>-0.50057987581670993</v>
      </c>
      <c r="P963" s="123">
        <v>1.476711331214466</v>
      </c>
      <c r="Q963" s="123">
        <v>0.74619344314982383</v>
      </c>
      <c r="R963" s="123">
        <v>-1.3055704298688275</v>
      </c>
      <c r="S963" s="123">
        <v>1.6276995161928596</v>
      </c>
      <c r="T963" s="123">
        <v>0.26204246061779946</v>
      </c>
      <c r="U963" s="120">
        <v>-1.072202051435496</v>
      </c>
      <c r="V963" s="120">
        <v>-8.808028270409593E-2</v>
      </c>
      <c r="W963" s="94">
        <v>0.16519752083689712</v>
      </c>
      <c r="X963" s="56"/>
      <c r="Y963" s="95">
        <v>962</v>
      </c>
      <c r="Z963" s="120">
        <f>(幕後結果!$AB$2+幕後結果!$AB$4*幕後結果_最佳化!$N1964)*12/3</f>
        <v>-1.9790695380007515</v>
      </c>
      <c r="AA963" s="120">
        <f>(幕後結果!$AC$2+幕後結果!$AC$4*幕後結果_最佳化!$O1964)*12/3</f>
        <v>-0.12046521371667307</v>
      </c>
      <c r="AB963" s="120">
        <f>(幕後結果!$AD$2+幕後結果!$AD$4*幕後結果_最佳化!$P1964)*12/3</f>
        <v>-1.1520998054227309</v>
      </c>
      <c r="AC963" s="120">
        <f>(幕後結果!$AE$2+幕後結果!$AE$4*幕後結果_最佳化!$Q1964)*12/3</f>
        <v>0.60318875527050941</v>
      </c>
      <c r="AD963" s="120">
        <f>(幕後結果!$AF$2+幕後結果!$AF$4*幕後結果_最佳化!$R1964)*12/3</f>
        <v>-1.3550786417236285</v>
      </c>
      <c r="AE963" s="120">
        <f>(幕後結果!$AG$2+幕後結果!$AG$4*幕後結果_最佳化!$S1964)*12/3</f>
        <v>6.1328961748974398E-2</v>
      </c>
      <c r="AF963" s="120">
        <f>(幕後結果!$AH$2+幕後結果!$AH$4*幕後結果_最佳化!$T1964)*12/3</f>
        <v>0.6772136628969071</v>
      </c>
      <c r="AG963" s="120">
        <f>(幕後結果!$AI$2+幕後結果!$AI$4*幕後結果_最佳化!$U1964)*12/3</f>
        <v>-0.69479756491153333</v>
      </c>
      <c r="AH963" s="120">
        <f>(幕後結果!$AJ$2+幕後結果!$AJ$4*幕後結果_最佳化!$V1964)*12/3</f>
        <v>-1.8507731048219298</v>
      </c>
      <c r="AI963" s="96">
        <f>(幕後結果!$AK$2+幕後結果!$AK$4*幕後結果_最佳化!$W1964)*12/3</f>
        <v>0.2349045258664868</v>
      </c>
      <c r="AJ963" s="56"/>
      <c r="AK963" s="56"/>
      <c r="AL963" s="56"/>
      <c r="AM963" s="104">
        <v>962</v>
      </c>
      <c r="AN963" s="124">
        <f t="shared" si="183"/>
        <v>9.9594436712687875E-2</v>
      </c>
      <c r="AO963" s="124">
        <f t="shared" si="184"/>
        <v>0.17733777788132202</v>
      </c>
      <c r="AP963" s="124">
        <f t="shared" si="185"/>
        <v>6.9467121310357371E-2</v>
      </c>
      <c r="AQ963" s="124">
        <f t="shared" si="186"/>
        <v>0.1720697672755285</v>
      </c>
      <c r="AR963" s="124">
        <f t="shared" si="187"/>
        <v>0.1370115367179035</v>
      </c>
      <c r="AS963" s="124">
        <f t="shared" si="188"/>
        <v>7.7855333728960108E-3</v>
      </c>
      <c r="AT963" s="124">
        <f t="shared" si="189"/>
        <v>8.7865244070956708E-2</v>
      </c>
      <c r="AU963" s="124">
        <f t="shared" si="190"/>
        <v>2.6000699311069794E-2</v>
      </c>
      <c r="AV963" s="124">
        <f t="shared" si="191"/>
        <v>0.12726145058144353</v>
      </c>
      <c r="AW963" s="124">
        <f t="shared" si="192"/>
        <v>9.5606432765834568E-2</v>
      </c>
      <c r="AX963" s="124">
        <f t="shared" si="193"/>
        <v>0.99999999999999989</v>
      </c>
      <c r="AY963" s="124">
        <f>SUMPRODUCT(AN963:AW963,幕後結果_最佳化!$Z$1005:$AI$1005)</f>
        <v>5.7591982386888341E-2</v>
      </c>
      <c r="AZ963" s="124">
        <f>(SUMPRODUCT(AN963:AW963,MMULT(AN963:AW963,幕後結果!$AB$9:$AK$18)))*252</f>
        <v>7.0265562837551809E-2</v>
      </c>
      <c r="BA963" s="124">
        <f t="shared" si="194"/>
        <v>0.26507652260724979</v>
      </c>
      <c r="BB963" s="119">
        <f t="shared" si="195"/>
        <v>5.5425438067394195E-2</v>
      </c>
      <c r="BC963" s="56"/>
      <c r="BD963" s="56"/>
    </row>
    <row r="964" spans="1:56">
      <c r="A964" s="91">
        <v>963</v>
      </c>
      <c r="B964" s="120">
        <v>0.10216209029214962</v>
      </c>
      <c r="C964" s="120">
        <v>0.26499218775055011</v>
      </c>
      <c r="D964" s="120">
        <v>0.46862661714980458</v>
      </c>
      <c r="E964" s="120">
        <v>0.18331800042718793</v>
      </c>
      <c r="F964" s="120">
        <v>0.11436185317879088</v>
      </c>
      <c r="G964" s="120">
        <v>0.31258460809547395</v>
      </c>
      <c r="H964" s="120">
        <v>0.47962759401297728</v>
      </c>
      <c r="I964" s="120">
        <v>9.4342218261429522E-2</v>
      </c>
      <c r="J964" s="120">
        <v>0.67078883677198098</v>
      </c>
      <c r="K964" s="100">
        <v>0.99438827031175259</v>
      </c>
      <c r="L964" s="101"/>
      <c r="M964" s="102">
        <v>963</v>
      </c>
      <c r="N964" s="123">
        <v>-1.2693277848057667</v>
      </c>
      <c r="O964" s="123">
        <v>-0.62802986564265761</v>
      </c>
      <c r="P964" s="123">
        <v>-7.8722643704765449E-2</v>
      </c>
      <c r="Q964" s="123">
        <v>-0.9027925594080759</v>
      </c>
      <c r="R964" s="123">
        <v>-1.2036530489619623</v>
      </c>
      <c r="S964" s="123">
        <v>-0.48853743555579149</v>
      </c>
      <c r="T964" s="123">
        <v>-5.1088263657163305E-2</v>
      </c>
      <c r="U964" s="120">
        <v>-1.3144808554436005</v>
      </c>
      <c r="V964" s="120">
        <v>0.44209242392180786</v>
      </c>
      <c r="W964" s="94">
        <v>2.5356632777976449</v>
      </c>
      <c r="X964" s="56"/>
      <c r="Y964" s="95">
        <v>963</v>
      </c>
      <c r="Z964" s="120">
        <f>(幕後結果!$AB$2+幕後結果!$AB$4*幕後結果_最佳化!$N1965)*12/3</f>
        <v>-1.6242247399419654</v>
      </c>
      <c r="AA964" s="120">
        <f>(幕後結果!$AC$2+幕後結果!$AC$4*幕後結果_最佳化!$O1965)*12/3</f>
        <v>-6.3736167991217618E-2</v>
      </c>
      <c r="AB964" s="120">
        <f>(幕後結果!$AD$2+幕後結果!$AD$4*幕後結果_最佳化!$P1965)*12/3</f>
        <v>-2.5217859955460353</v>
      </c>
      <c r="AC964" s="120">
        <f>(幕後結果!$AE$2+幕後結果!$AE$4*幕後結果_最佳化!$Q1965)*12/3</f>
        <v>-0.69973064561433607</v>
      </c>
      <c r="AD964" s="120">
        <f>(幕後結果!$AF$2+幕後結果!$AF$4*幕後結果_最佳化!$R1965)*12/3</f>
        <v>-1.5940623108840806</v>
      </c>
      <c r="AE964" s="120">
        <f>(幕後結果!$AG$2+幕後結果!$AG$4*幕後結果_最佳化!$S1965)*12/3</f>
        <v>-2.1380310373452547</v>
      </c>
      <c r="AF964" s="120">
        <f>(幕後結果!$AH$2+幕後結果!$AH$4*幕後結果_最佳化!$T1965)*12/3</f>
        <v>-0.57340129590581057</v>
      </c>
      <c r="AG964" s="120">
        <f>(幕後結果!$AI$2+幕後結果!$AI$4*幕後結果_最佳化!$U1965)*12/3</f>
        <v>-1.095820913384171</v>
      </c>
      <c r="AH964" s="120">
        <f>(幕後結果!$AJ$2+幕後結果!$AJ$4*幕後結果_最佳化!$V1965)*12/3</f>
        <v>-2.2582981505146891</v>
      </c>
      <c r="AI964" s="96">
        <f>(幕後結果!$AK$2+幕後結果!$AK$4*幕後結果_最佳化!$W1965)*12/3</f>
        <v>1.0195255671942849</v>
      </c>
      <c r="AJ964" s="56"/>
      <c r="AK964" s="56"/>
      <c r="AL964" s="56"/>
      <c r="AM964" s="104">
        <v>963</v>
      </c>
      <c r="AN964" s="124">
        <f t="shared" ref="AN964:AN1001" si="196">B1965/SUM($B1965:$K1965)</f>
        <v>0.24293413967458716</v>
      </c>
      <c r="AO964" s="124">
        <f t="shared" ref="AO964:AO1001" si="197">C1965/SUM($B1965:$K1965)</f>
        <v>0.12713052652714843</v>
      </c>
      <c r="AP964" s="124">
        <f t="shared" ref="AP964:AP1001" si="198">D1965/SUM($B1965:$K1965)</f>
        <v>2.1577880953698312E-2</v>
      </c>
      <c r="AQ964" s="124">
        <f t="shared" ref="AQ964:AQ1001" si="199">E1965/SUM($B1965:$K1965)</f>
        <v>0.11537868048225984</v>
      </c>
      <c r="AR964" s="124">
        <f t="shared" ref="AR964:AR1001" si="200">F1965/SUM($B1965:$K1965)</f>
        <v>8.6018341738164431E-2</v>
      </c>
      <c r="AS964" s="124">
        <f t="shared" ref="AS964:AS1001" si="201">G1965/SUM($B1965:$K1965)</f>
        <v>4.5060316721135585E-2</v>
      </c>
      <c r="AT964" s="124">
        <f t="shared" ref="AT964:AT1001" si="202">H1965/SUM($B1965:$K1965)</f>
        <v>8.6608225761427571E-2</v>
      </c>
      <c r="AU964" s="124">
        <f t="shared" ref="AU964:AU1001" si="203">I1965/SUM($B1965:$K1965)</f>
        <v>0.11115763349221498</v>
      </c>
      <c r="AV964" s="124">
        <f t="shared" ref="AV964:AV1001" si="204">J1965/SUM($B1965:$K1965)</f>
        <v>0.14271354419491175</v>
      </c>
      <c r="AW964" s="124">
        <f t="shared" ref="AW964:AW1001" si="205">K1965/SUM($B1965:$K1965)</f>
        <v>2.1420710454451933E-2</v>
      </c>
      <c r="AX964" s="124">
        <f t="shared" ref="AX964:AX1001" si="206">SUM(AN964:AW964)</f>
        <v>1</v>
      </c>
      <c r="AY964" s="124">
        <f>SUMPRODUCT(AN964:AW964,幕後結果_最佳化!$Z$1005:$AI$1005)</f>
        <v>-0.11868002310289091</v>
      </c>
      <c r="AZ964" s="124">
        <f>(SUMPRODUCT(AN964:AW964,MMULT(AN964:AW964,幕後結果!$AB$9:$AK$18)))*252</f>
        <v>7.6100529224029628E-2</v>
      </c>
      <c r="BA964" s="124">
        <f t="shared" ref="BA964:BA1001" si="207">AZ964^0.5</f>
        <v>0.2758632436988111</v>
      </c>
      <c r="BB964" s="119">
        <f t="shared" ref="BB964:BB1001" si="208">(AY964-$BC$2)/$BA964</f>
        <v>-0.58572508949146118</v>
      </c>
      <c r="BC964" s="56"/>
      <c r="BD964" s="56"/>
    </row>
    <row r="965" spans="1:56">
      <c r="A965" s="91">
        <v>964</v>
      </c>
      <c r="B965" s="120">
        <v>0.92491707830213299</v>
      </c>
      <c r="C965" s="120">
        <v>0.53895874038922775</v>
      </c>
      <c r="D965" s="120">
        <v>1.3097062190307263E-2</v>
      </c>
      <c r="E965" s="120">
        <v>0.56037323340054002</v>
      </c>
      <c r="F965" s="120">
        <v>0.26759860643689293</v>
      </c>
      <c r="G965" s="120">
        <v>0.22079399471793404</v>
      </c>
      <c r="H965" s="120">
        <v>9.8901040816671948E-2</v>
      </c>
      <c r="I965" s="120">
        <v>0.82028792356194136</v>
      </c>
      <c r="J965" s="120">
        <v>0.47565947432543632</v>
      </c>
      <c r="K965" s="100">
        <v>3.7951378682524739E-2</v>
      </c>
      <c r="L965" s="101"/>
      <c r="M965" s="102">
        <v>964</v>
      </c>
      <c r="N965" s="123">
        <v>1.4389459281278822</v>
      </c>
      <c r="O965" s="123">
        <v>9.7810815271822046E-2</v>
      </c>
      <c r="P965" s="123">
        <v>-2.2233215651329612</v>
      </c>
      <c r="Q965" s="123">
        <v>0.15191556308498913</v>
      </c>
      <c r="R965" s="123">
        <v>-0.62009200902723538</v>
      </c>
      <c r="S965" s="123">
        <v>-0.76951441672377086</v>
      </c>
      <c r="T965" s="123">
        <v>-1.2878388034866226</v>
      </c>
      <c r="U965" s="120">
        <v>0.91646290908155448</v>
      </c>
      <c r="V965" s="120">
        <v>-6.1050552980555749E-2</v>
      </c>
      <c r="W965" s="94">
        <v>-1.7749705053734641</v>
      </c>
      <c r="X965" s="56"/>
      <c r="Y965" s="95">
        <v>964</v>
      </c>
      <c r="Z965" s="120">
        <f>(幕後結果!$AB$2+幕後結果!$AB$4*幕後結果_最佳化!$N1966)*12/3</f>
        <v>1.7382335632285748</v>
      </c>
      <c r="AA965" s="120">
        <f>(幕後結果!$AC$2+幕後結果!$AC$4*幕後結果_最佳化!$O1966)*12/3</f>
        <v>2.4706641299257059</v>
      </c>
      <c r="AB965" s="120">
        <f>(幕後結果!$AD$2+幕後結果!$AD$4*幕後結果_最佳化!$P1966)*12/3</f>
        <v>-1.5268731692635766</v>
      </c>
      <c r="AC965" s="120">
        <f>(幕後結果!$AE$2+幕後結果!$AE$4*幕後結果_最佳化!$Q1966)*12/3</f>
        <v>1.094479074427817</v>
      </c>
      <c r="AD965" s="120">
        <f>(幕後結果!$AF$2+幕後結果!$AF$4*幕後結果_最佳化!$R1966)*12/3</f>
        <v>-0.67180275942875645</v>
      </c>
      <c r="AE965" s="120">
        <f>(幕後結果!$AG$2+幕後結果!$AG$4*幕後結果_最佳化!$S1966)*12/3</f>
        <v>-1.5475114056257648</v>
      </c>
      <c r="AF965" s="120">
        <f>(幕後結果!$AH$2+幕後結果!$AH$4*幕後結果_最佳化!$T1966)*12/3</f>
        <v>-0.57853756624910746</v>
      </c>
      <c r="AG965" s="120">
        <f>(幕後結果!$AI$2+幕後結果!$AI$4*幕後結果_最佳化!$U1966)*12/3</f>
        <v>-5.2776243321626004E-2</v>
      </c>
      <c r="AH965" s="120">
        <f>(幕後結果!$AJ$2+幕後結果!$AJ$4*幕後結果_最佳化!$V1966)*12/3</f>
        <v>-2.2916416388569081</v>
      </c>
      <c r="AI965" s="96">
        <f>(幕後結果!$AK$2+幕後結果!$AK$4*幕後結果_最佳化!$W1966)*12/3</f>
        <v>-0.26093985960082167</v>
      </c>
      <c r="AJ965" s="56"/>
      <c r="AK965" s="56"/>
      <c r="AL965" s="56"/>
      <c r="AM965" s="104">
        <v>964</v>
      </c>
      <c r="AN965" s="124">
        <f t="shared" si="196"/>
        <v>0.13800323431335029</v>
      </c>
      <c r="AO965" s="124">
        <f t="shared" si="197"/>
        <v>3.7157929306762699E-3</v>
      </c>
      <c r="AP965" s="124">
        <f t="shared" si="198"/>
        <v>0.15933952587502814</v>
      </c>
      <c r="AQ965" s="124">
        <f t="shared" si="199"/>
        <v>9.1835159091863239E-2</v>
      </c>
      <c r="AR965" s="124">
        <f t="shared" si="200"/>
        <v>0.1164183127891181</v>
      </c>
      <c r="AS965" s="124">
        <f t="shared" si="201"/>
        <v>6.0466893138800687E-2</v>
      </c>
      <c r="AT965" s="124">
        <f t="shared" si="202"/>
        <v>4.1588625699301267E-2</v>
      </c>
      <c r="AU965" s="124">
        <f t="shared" si="203"/>
        <v>0.10421064407863333</v>
      </c>
      <c r="AV965" s="124">
        <f t="shared" si="204"/>
        <v>0.15681348924039359</v>
      </c>
      <c r="AW965" s="124">
        <f t="shared" si="205"/>
        <v>0.12760832284283508</v>
      </c>
      <c r="AX965" s="124">
        <f t="shared" si="206"/>
        <v>1</v>
      </c>
      <c r="AY965" s="124">
        <f>SUMPRODUCT(AN965:AW965,幕後結果_最佳化!$Z$1005:$AI$1005)</f>
        <v>-0.40049970196691759</v>
      </c>
      <c r="AZ965" s="124">
        <f>(SUMPRODUCT(AN965:AW965,MMULT(AN965:AW965,幕後結果!$AB$9:$AK$18)))*252</f>
        <v>7.4689070308483554E-2</v>
      </c>
      <c r="BA965" s="124">
        <f t="shared" si="207"/>
        <v>0.27329301181787208</v>
      </c>
      <c r="BB965" s="119">
        <f t="shared" si="208"/>
        <v>-1.6224333692893984</v>
      </c>
      <c r="BC965" s="56"/>
      <c r="BD965" s="56"/>
    </row>
    <row r="966" spans="1:56">
      <c r="A966" s="91">
        <v>965</v>
      </c>
      <c r="B966" s="120">
        <v>0.52030363846152916</v>
      </c>
      <c r="C966" s="120">
        <v>2.6804847193192982E-2</v>
      </c>
      <c r="D966" s="120">
        <v>0.83030556797225374</v>
      </c>
      <c r="E966" s="120">
        <v>0.64945223317303924</v>
      </c>
      <c r="F966" s="120">
        <v>0.58565820987927508</v>
      </c>
      <c r="G966" s="120">
        <v>0.25449936192722666</v>
      </c>
      <c r="H966" s="120">
        <v>7.5238114628128461E-2</v>
      </c>
      <c r="I966" s="120">
        <v>0.57691803676851161</v>
      </c>
      <c r="J966" s="120">
        <v>0.53751662237213904</v>
      </c>
      <c r="K966" s="100">
        <v>0.74862212961687957</v>
      </c>
      <c r="L966" s="101"/>
      <c r="M966" s="102">
        <v>965</v>
      </c>
      <c r="N966" s="123">
        <v>5.0915664696850896E-2</v>
      </c>
      <c r="O966" s="123">
        <v>-1.92997694546468</v>
      </c>
      <c r="P966" s="123">
        <v>0.95537347263219852</v>
      </c>
      <c r="Q966" s="123">
        <v>0.38384203096029729</v>
      </c>
      <c r="R966" s="123">
        <v>0.21639023123697407</v>
      </c>
      <c r="S966" s="123">
        <v>-0.660397581409497</v>
      </c>
      <c r="T966" s="123">
        <v>-1.4378513734491878</v>
      </c>
      <c r="U966" s="120">
        <v>0.19401526858201787</v>
      </c>
      <c r="V966" s="120">
        <v>9.417926554306548E-2</v>
      </c>
      <c r="W966" s="94">
        <v>0.6701600925741118</v>
      </c>
      <c r="X966" s="56"/>
      <c r="Y966" s="95">
        <v>965</v>
      </c>
      <c r="Z966" s="120">
        <f>(幕後結果!$AB$2+幕後結果!$AB$4*幕後結果_最佳化!$N1967)*12/3</f>
        <v>1.4924038775051759E-2</v>
      </c>
      <c r="AA966" s="120">
        <f>(幕後結果!$AC$2+幕後結果!$AC$4*幕後結果_最佳化!$O1967)*12/3</f>
        <v>-0.5382487788023933</v>
      </c>
      <c r="AB966" s="120">
        <f>(幕後結果!$AD$2+幕後結果!$AD$4*幕後結果_最佳化!$P1967)*12/3</f>
        <v>-0.54635832081902047</v>
      </c>
      <c r="AC966" s="120">
        <f>(幕後結果!$AE$2+幕後結果!$AE$4*幕後結果_最佳化!$Q1967)*12/3</f>
        <v>0.79703196932958476</v>
      </c>
      <c r="AD966" s="120">
        <f>(幕後結果!$AF$2+幕後結果!$AF$4*幕後結果_最佳化!$R1967)*12/3</f>
        <v>-0.50208020377075813</v>
      </c>
      <c r="AE966" s="120">
        <f>(幕後結果!$AG$2+幕後結果!$AG$4*幕後結果_最佳化!$S1967)*12/3</f>
        <v>-1.5988130114440962</v>
      </c>
      <c r="AF966" s="120">
        <f>(幕後結果!$AH$2+幕後結果!$AH$4*幕後結果_最佳化!$T1967)*12/3</f>
        <v>-1.0785026215963525</v>
      </c>
      <c r="AG966" s="120">
        <f>(幕後結果!$AI$2+幕後結果!$AI$4*幕後結果_最佳化!$U1967)*12/3</f>
        <v>-0.25699372056305142</v>
      </c>
      <c r="AH966" s="120">
        <f>(幕後結果!$AJ$2+幕後結果!$AJ$4*幕後結果_最佳化!$V1967)*12/3</f>
        <v>-0.98233278254698175</v>
      </c>
      <c r="AI966" s="96">
        <f>(幕後結果!$AK$2+幕後結果!$AK$4*幕後結果_最佳化!$W1967)*12/3</f>
        <v>0.75882495456661514</v>
      </c>
      <c r="AJ966" s="56"/>
      <c r="AK966" s="56"/>
      <c r="AL966" s="56"/>
      <c r="AM966" s="104">
        <v>965</v>
      </c>
      <c r="AN966" s="124">
        <f t="shared" si="196"/>
        <v>0.15734748156603748</v>
      </c>
      <c r="AO966" s="124">
        <f t="shared" si="197"/>
        <v>0.23329732824070537</v>
      </c>
      <c r="AP966" s="124">
        <f t="shared" si="198"/>
        <v>4.1196148383198038E-2</v>
      </c>
      <c r="AQ966" s="124">
        <f t="shared" si="199"/>
        <v>0.16714595059801785</v>
      </c>
      <c r="AR966" s="124">
        <f t="shared" si="200"/>
        <v>5.4883381625713351E-2</v>
      </c>
      <c r="AS966" s="124">
        <f t="shared" si="201"/>
        <v>1.3898313030101965E-2</v>
      </c>
      <c r="AT966" s="124">
        <f t="shared" si="202"/>
        <v>2.7542592982619372E-2</v>
      </c>
      <c r="AU966" s="124">
        <f t="shared" si="203"/>
        <v>0.14966086171003565</v>
      </c>
      <c r="AV966" s="124">
        <f t="shared" si="204"/>
        <v>6.3318304524344213E-2</v>
      </c>
      <c r="AW966" s="124">
        <f t="shared" si="205"/>
        <v>9.1709637339226796E-2</v>
      </c>
      <c r="AX966" s="124">
        <f t="shared" si="206"/>
        <v>1</v>
      </c>
      <c r="AY966" s="124">
        <f>SUMPRODUCT(AN966:AW966,幕後結果_最佳化!$Z$1005:$AI$1005)</f>
        <v>0.22565908415680003</v>
      </c>
      <c r="AZ966" s="124">
        <f>(SUMPRODUCT(AN966:AW966,MMULT(AN966:AW966,幕後結果!$AB$9:$AK$18)))*252</f>
        <v>6.7227449942925524E-2</v>
      </c>
      <c r="BA966" s="124">
        <f t="shared" si="207"/>
        <v>0.25928256775750569</v>
      </c>
      <c r="BB966" s="119">
        <f t="shared" si="208"/>
        <v>0.70486452574677394</v>
      </c>
      <c r="BC966" s="56"/>
      <c r="BD966" s="56"/>
    </row>
    <row r="967" spans="1:56">
      <c r="A967" s="91">
        <v>966</v>
      </c>
      <c r="B967" s="120">
        <v>0.95739425254759736</v>
      </c>
      <c r="C967" s="120">
        <v>5.0763894045600333E-2</v>
      </c>
      <c r="D967" s="120">
        <v>0.28797980874217766</v>
      </c>
      <c r="E967" s="120">
        <v>0.8506946329428402</v>
      </c>
      <c r="F967" s="120">
        <v>0.17911642087202595</v>
      </c>
      <c r="G967" s="120">
        <v>0.40754686311705601</v>
      </c>
      <c r="H967" s="120">
        <v>0.76467102319033287</v>
      </c>
      <c r="I967" s="120">
        <v>0.56009822871233661</v>
      </c>
      <c r="J967" s="120">
        <v>0.94320393774011491</v>
      </c>
      <c r="K967" s="100">
        <v>0.85911042633749601</v>
      </c>
      <c r="L967" s="101"/>
      <c r="M967" s="102">
        <v>966</v>
      </c>
      <c r="N967" s="123">
        <v>1.7212167750535348</v>
      </c>
      <c r="O967" s="123">
        <v>-1.6374916219279354</v>
      </c>
      <c r="P967" s="123">
        <v>-0.55929615726645787</v>
      </c>
      <c r="Q967" s="123">
        <v>1.0394172301041695</v>
      </c>
      <c r="R967" s="123">
        <v>-0.9187375927347442</v>
      </c>
      <c r="S967" s="123">
        <v>-0.23385992439666731</v>
      </c>
      <c r="T967" s="123">
        <v>0.72140893052670574</v>
      </c>
      <c r="U967" s="120">
        <v>0.15121826501718885</v>
      </c>
      <c r="V967" s="120">
        <v>1.5822516897711414</v>
      </c>
      <c r="W967" s="94">
        <v>1.0763312278702866</v>
      </c>
      <c r="X967" s="56"/>
      <c r="Y967" s="95">
        <v>966</v>
      </c>
      <c r="Z967" s="120">
        <f>(幕後結果!$AB$2+幕後結果!$AB$4*幕後結果_最佳化!$N1968)*12/3</f>
        <v>2.0886870452586588</v>
      </c>
      <c r="AA967" s="120">
        <f>(幕後結果!$AC$2+幕後結果!$AC$4*幕後結果_最佳化!$O1968)*12/3</f>
        <v>0.86456747883062812</v>
      </c>
      <c r="AB967" s="120">
        <f>(幕後結果!$AD$2+幕後結果!$AD$4*幕後結果_最佳化!$P1968)*12/3</f>
        <v>-0.19778186587565683</v>
      </c>
      <c r="AC967" s="120">
        <f>(幕後結果!$AE$2+幕後結果!$AE$4*幕後結果_最佳化!$Q1968)*12/3</f>
        <v>1.9149229926354883</v>
      </c>
      <c r="AD967" s="120">
        <f>(幕後結果!$AF$2+幕後結果!$AF$4*幕後結果_最佳化!$R1968)*12/3</f>
        <v>-0.85832370689531101</v>
      </c>
      <c r="AE967" s="120">
        <f>(幕後結果!$AG$2+幕後結果!$AG$4*幕後結果_最佳化!$S1968)*12/3</f>
        <v>-0.98650353390808088</v>
      </c>
      <c r="AF967" s="120">
        <f>(幕後結果!$AH$2+幕後結果!$AH$4*幕後結果_最佳化!$T1968)*12/3</f>
        <v>1.3502010562114826</v>
      </c>
      <c r="AG967" s="120">
        <f>(幕後結果!$AI$2+幕後結果!$AI$4*幕後結果_最佳化!$U1968)*12/3</f>
        <v>-0.39308127053517455</v>
      </c>
      <c r="AH967" s="120">
        <f>(幕後結果!$AJ$2+幕後結果!$AJ$4*幕後結果_最佳化!$V1968)*12/3</f>
        <v>1.0578902761446964</v>
      </c>
      <c r="AI967" s="96">
        <f>(幕後結果!$AK$2+幕後結果!$AK$4*幕後結果_最佳化!$W1968)*12/3</f>
        <v>0.97576367378695938</v>
      </c>
      <c r="AJ967" s="56"/>
      <c r="AK967" s="56"/>
      <c r="AL967" s="56"/>
      <c r="AM967" s="104">
        <v>966</v>
      </c>
      <c r="AN967" s="124">
        <f t="shared" si="196"/>
        <v>0.20857592459641291</v>
      </c>
      <c r="AO967" s="124">
        <f t="shared" si="197"/>
        <v>6.6416203116700673E-3</v>
      </c>
      <c r="AP967" s="124">
        <f t="shared" si="198"/>
        <v>7.7456057941824696E-2</v>
      </c>
      <c r="AQ967" s="124">
        <f t="shared" si="199"/>
        <v>0.11633748605722914</v>
      </c>
      <c r="AR967" s="124">
        <f t="shared" si="200"/>
        <v>0.16285535564998974</v>
      </c>
      <c r="AS967" s="124">
        <f t="shared" si="201"/>
        <v>1.649332015459468E-3</v>
      </c>
      <c r="AT967" s="124">
        <f t="shared" si="202"/>
        <v>4.6328940911573552E-2</v>
      </c>
      <c r="AU967" s="124">
        <f t="shared" si="203"/>
        <v>0.19107589910408823</v>
      </c>
      <c r="AV967" s="124">
        <f t="shared" si="204"/>
        <v>0.18128278756982263</v>
      </c>
      <c r="AW967" s="124">
        <f t="shared" si="205"/>
        <v>7.7965958419294037E-3</v>
      </c>
      <c r="AX967" s="124">
        <f t="shared" si="206"/>
        <v>0.99999999999999989</v>
      </c>
      <c r="AY967" s="124">
        <f>SUMPRODUCT(AN967:AW967,幕後結果_最佳化!$Z$1005:$AI$1005)</f>
        <v>-0.43619231703043404</v>
      </c>
      <c r="AZ967" s="124">
        <f>(SUMPRODUCT(AN967:AW967,MMULT(AN967:AW967,幕後結果!$AB$9:$AK$18)))*252</f>
        <v>6.923749759277921E-2</v>
      </c>
      <c r="BA967" s="124">
        <f t="shared" si="207"/>
        <v>0.26313019133649262</v>
      </c>
      <c r="BB967" s="119">
        <f t="shared" si="208"/>
        <v>-1.8207424795954623</v>
      </c>
      <c r="BC967" s="56"/>
      <c r="BD967" s="56"/>
    </row>
    <row r="968" spans="1:56">
      <c r="A968" s="91">
        <v>967</v>
      </c>
      <c r="B968" s="120">
        <v>0.3005009113426389</v>
      </c>
      <c r="C968" s="120">
        <v>2.3281127186168371E-2</v>
      </c>
      <c r="D968" s="120">
        <v>0.83365254057895655</v>
      </c>
      <c r="E968" s="120">
        <v>0.4297375940703827</v>
      </c>
      <c r="F968" s="120">
        <v>0.50517812614607527</v>
      </c>
      <c r="G968" s="120">
        <v>0.44670624962372285</v>
      </c>
      <c r="H968" s="120">
        <v>0.3135346033982791</v>
      </c>
      <c r="I968" s="120">
        <v>0.75061250697288417</v>
      </c>
      <c r="J968" s="120">
        <v>0.16159557305320682</v>
      </c>
      <c r="K968" s="100">
        <v>0.33920337692265878</v>
      </c>
      <c r="L968" s="101"/>
      <c r="M968" s="102">
        <v>967</v>
      </c>
      <c r="N968" s="123">
        <v>-0.52296038319760241</v>
      </c>
      <c r="O968" s="123">
        <v>-1.9902604314895462</v>
      </c>
      <c r="P968" s="123">
        <v>0.9686999473623783</v>
      </c>
      <c r="Q968" s="123">
        <v>-0.17704226894960881</v>
      </c>
      <c r="R968" s="123">
        <v>1.2980001877570859E-2</v>
      </c>
      <c r="S968" s="123">
        <v>-0.13398744892359032</v>
      </c>
      <c r="T968" s="123">
        <v>-0.48585608430826616</v>
      </c>
      <c r="U968" s="120">
        <v>0.67641848220480771</v>
      </c>
      <c r="V968" s="120">
        <v>-0.98792139553929614</v>
      </c>
      <c r="W968" s="94">
        <v>-0.41463823488052332</v>
      </c>
      <c r="X968" s="56"/>
      <c r="Y968" s="95">
        <v>967</v>
      </c>
      <c r="Z968" s="120">
        <f>(幕後結果!$AB$2+幕後結果!$AB$4*幕後結果_最佳化!$N1969)*12/3</f>
        <v>-0.69757199625206712</v>
      </c>
      <c r="AA968" s="120">
        <f>(幕後結果!$AC$2+幕後結果!$AC$4*幕後結果_最佳化!$O1969)*12/3</f>
        <v>-0.97869934661076086</v>
      </c>
      <c r="AB968" s="120">
        <f>(幕後結果!$AD$2+幕後結果!$AD$4*幕後結果_最佳化!$P1969)*12/3</f>
        <v>-1.179907474751988</v>
      </c>
      <c r="AC968" s="120">
        <f>(幕後結果!$AE$2+幕後結果!$AE$4*幕後結果_最佳化!$Q1969)*12/3</f>
        <v>0.13550135616481146</v>
      </c>
      <c r="AD968" s="120">
        <f>(幕後結果!$AF$2+幕後結果!$AF$4*幕後結果_最佳化!$R1969)*12/3</f>
        <v>-0.79921574507606274</v>
      </c>
      <c r="AE968" s="120">
        <f>(幕後結果!$AG$2+幕後結果!$AG$4*幕後結果_最佳化!$S1969)*12/3</f>
        <v>-1.2949762405895124</v>
      </c>
      <c r="AF968" s="120">
        <f>(幕後結果!$AH$2+幕後結果!$AH$4*幕後結果_最佳化!$T1969)*12/3</f>
        <v>-0.51205030677324093</v>
      </c>
      <c r="AG968" s="120">
        <f>(幕後結果!$AI$2+幕後結果!$AI$4*幕後結果_最佳化!$U1969)*12/3</f>
        <v>-0.14570334521858963</v>
      </c>
      <c r="AH968" s="120">
        <f>(幕後結果!$AJ$2+幕後結果!$AJ$4*幕後結果_最佳化!$V1969)*12/3</f>
        <v>-2.4829349552455948</v>
      </c>
      <c r="AI968" s="96">
        <f>(幕後結果!$AK$2+幕後結果!$AK$4*幕後結果_最佳化!$W1969)*12/3</f>
        <v>0.36000371628942801</v>
      </c>
      <c r="AJ968" s="56"/>
      <c r="AK968" s="56"/>
      <c r="AL968" s="56"/>
      <c r="AM968" s="104">
        <v>967</v>
      </c>
      <c r="AN968" s="124">
        <f t="shared" si="196"/>
        <v>7.4582774464276427E-2</v>
      </c>
      <c r="AO968" s="124">
        <f t="shared" si="197"/>
        <v>4.4637101772019169E-2</v>
      </c>
      <c r="AP968" s="124">
        <f t="shared" si="198"/>
        <v>7.2723060997330419E-2</v>
      </c>
      <c r="AQ968" s="124">
        <f t="shared" si="199"/>
        <v>6.7565350633390434E-2</v>
      </c>
      <c r="AR968" s="124">
        <f t="shared" si="200"/>
        <v>0.11325601677741666</v>
      </c>
      <c r="AS968" s="124">
        <f t="shared" si="201"/>
        <v>0.15862671062204106</v>
      </c>
      <c r="AT968" s="124">
        <f t="shared" si="202"/>
        <v>0.18588151563743663</v>
      </c>
      <c r="AU968" s="124">
        <f t="shared" si="203"/>
        <v>7.4760991780321029E-2</v>
      </c>
      <c r="AV968" s="124">
        <f t="shared" si="204"/>
        <v>0.13862568350642832</v>
      </c>
      <c r="AW968" s="124">
        <f t="shared" si="205"/>
        <v>6.9340793809339801E-2</v>
      </c>
      <c r="AX968" s="124">
        <f t="shared" si="206"/>
        <v>0.99999999999999989</v>
      </c>
      <c r="AY968" s="124">
        <f>SUMPRODUCT(AN968:AW968,幕後結果_最佳化!$Z$1005:$AI$1005)</f>
        <v>-0.30101795043971469</v>
      </c>
      <c r="AZ968" s="124">
        <f>(SUMPRODUCT(AN968:AW968,MMULT(AN968:AW968,幕後結果!$AB$9:$AK$18)))*252</f>
        <v>6.8835918326921153E-2</v>
      </c>
      <c r="BA968" s="124">
        <f t="shared" si="207"/>
        <v>0.26236600070687732</v>
      </c>
      <c r="BB968" s="119">
        <f t="shared" si="208"/>
        <v>-1.3108327661096206</v>
      </c>
      <c r="BC968" s="56"/>
      <c r="BD968" s="56"/>
    </row>
    <row r="969" spans="1:56">
      <c r="A969" s="91">
        <v>968</v>
      </c>
      <c r="B969" s="120">
        <v>0.56306823276344575</v>
      </c>
      <c r="C969" s="120">
        <v>0.10303009050019662</v>
      </c>
      <c r="D969" s="120">
        <v>0.1178792294521569</v>
      </c>
      <c r="E969" s="120">
        <v>0.15468836337230951</v>
      </c>
      <c r="F969" s="120">
        <v>0.82670057896957738</v>
      </c>
      <c r="G969" s="120">
        <v>0.45557789647021085</v>
      </c>
      <c r="H969" s="120">
        <v>0.55642646903392623</v>
      </c>
      <c r="I969" s="120">
        <v>0.6453415721771949</v>
      </c>
      <c r="J969" s="120">
        <v>0.35750602881729465</v>
      </c>
      <c r="K969" s="100">
        <v>0.32638172335766957</v>
      </c>
      <c r="L969" s="101"/>
      <c r="M969" s="102">
        <v>968</v>
      </c>
      <c r="N969" s="123">
        <v>0.15875293042800342</v>
      </c>
      <c r="O969" s="123">
        <v>-1.264473347782326</v>
      </c>
      <c r="P969" s="123">
        <v>-1.1856552873867685</v>
      </c>
      <c r="Q969" s="123">
        <v>-1.016530719127545</v>
      </c>
      <c r="R969" s="123">
        <v>0.94120689880295116</v>
      </c>
      <c r="S969" s="123">
        <v>-0.11158080426405984</v>
      </c>
      <c r="T969" s="123">
        <v>0.14191510636822335</v>
      </c>
      <c r="U969" s="120">
        <v>0.37277373086508087</v>
      </c>
      <c r="V969" s="120">
        <v>-0.36513309499722202</v>
      </c>
      <c r="W969" s="94">
        <v>-0.44992648918340006</v>
      </c>
      <c r="X969" s="56"/>
      <c r="Y969" s="95">
        <v>968</v>
      </c>
      <c r="Z969" s="120">
        <f>(幕後結果!$AB$2+幕後結果!$AB$4*幕後結果_最佳化!$N1970)*12/3</f>
        <v>0.14880943884273878</v>
      </c>
      <c r="AA969" s="120">
        <f>(幕後結果!$AC$2+幕後結果!$AC$4*幕後結果_最佳化!$O1970)*12/3</f>
        <v>0.2201103792663941</v>
      </c>
      <c r="AB969" s="120">
        <f>(幕後結果!$AD$2+幕後結果!$AD$4*幕後結果_最佳化!$P1970)*12/3</f>
        <v>-2.3936860284670329</v>
      </c>
      <c r="AC969" s="120">
        <f>(幕後結果!$AE$2+幕後結果!$AE$4*幕後結果_最佳化!$Q1970)*12/3</f>
        <v>-0.33082720641630914</v>
      </c>
      <c r="AD969" s="120">
        <f>(幕後結果!$AF$2+幕後結果!$AF$4*幕後結果_最佳化!$R1970)*12/3</f>
        <v>-0.23854054947601591</v>
      </c>
      <c r="AE969" s="120">
        <f>(幕後結果!$AG$2+幕後結果!$AG$4*幕後結果_最佳化!$S1970)*12/3</f>
        <v>-0.99271047960766146</v>
      </c>
      <c r="AF969" s="120">
        <f>(幕後結果!$AH$2+幕後結果!$AH$4*幕後結果_最佳化!$T1970)*12/3</f>
        <v>3.9063878450963208E-2</v>
      </c>
      <c r="AG969" s="120">
        <f>(幕後結果!$AI$2+幕後結果!$AI$4*幕後結果_最佳化!$U1970)*12/3</f>
        <v>-0.25118538179746025</v>
      </c>
      <c r="AH969" s="120">
        <f>(幕後結果!$AJ$2+幕後結果!$AJ$4*幕後結果_最佳化!$V1970)*12/3</f>
        <v>-1.9815950515994798</v>
      </c>
      <c r="AI969" s="96">
        <f>(幕後結果!$AK$2+幕後結果!$AK$4*幕後結果_最佳化!$W1970)*12/3</f>
        <v>0.39651825543800873</v>
      </c>
      <c r="AJ969" s="56"/>
      <c r="AK969" s="56"/>
      <c r="AL969" s="56"/>
      <c r="AM969" s="104">
        <v>968</v>
      </c>
      <c r="AN969" s="124">
        <f t="shared" si="196"/>
        <v>5.659487100244083E-2</v>
      </c>
      <c r="AO969" s="124">
        <f t="shared" si="197"/>
        <v>0.1419667233445609</v>
      </c>
      <c r="AP969" s="124">
        <f t="shared" si="198"/>
        <v>1.1549050663920885E-2</v>
      </c>
      <c r="AQ969" s="124">
        <f t="shared" si="199"/>
        <v>0.15445227246035068</v>
      </c>
      <c r="AR969" s="124">
        <f t="shared" si="200"/>
        <v>3.6983299138983343E-2</v>
      </c>
      <c r="AS969" s="124">
        <f t="shared" si="201"/>
        <v>0.12704910215308723</v>
      </c>
      <c r="AT969" s="124">
        <f t="shared" si="202"/>
        <v>2.0012556101409316E-2</v>
      </c>
      <c r="AU969" s="124">
        <f t="shared" si="203"/>
        <v>0.25969711884219865</v>
      </c>
      <c r="AV969" s="124">
        <f t="shared" si="204"/>
        <v>5.1810741136803836E-3</v>
      </c>
      <c r="AW969" s="124">
        <f t="shared" si="205"/>
        <v>0.18651393217936782</v>
      </c>
      <c r="AX969" s="124">
        <f t="shared" si="206"/>
        <v>1</v>
      </c>
      <c r="AY969" s="124">
        <f>SUMPRODUCT(AN969:AW969,幕後結果_最佳化!$Z$1005:$AI$1005)</f>
        <v>0.1621424811086688</v>
      </c>
      <c r="AZ969" s="124">
        <f>(SUMPRODUCT(AN969:AW969,MMULT(AN969:AW969,幕後結果!$AB$9:$AK$18)))*252</f>
        <v>3.9906187875778876E-2</v>
      </c>
      <c r="BA969" s="124">
        <f t="shared" si="207"/>
        <v>0.19976533201679134</v>
      </c>
      <c r="BB969" s="119">
        <f t="shared" si="208"/>
        <v>0.59691278714289542</v>
      </c>
      <c r="BC969" s="56"/>
      <c r="BD969" s="56"/>
    </row>
    <row r="970" spans="1:56">
      <c r="A970" s="91">
        <v>969</v>
      </c>
      <c r="B970" s="120">
        <v>0.90076070020133892</v>
      </c>
      <c r="C970" s="120">
        <v>0.50736381588845236</v>
      </c>
      <c r="D970" s="120">
        <v>0.4988479340836276</v>
      </c>
      <c r="E970" s="120">
        <v>0.5452645358414181</v>
      </c>
      <c r="F970" s="120">
        <v>0.9973316255608764</v>
      </c>
      <c r="G970" s="120">
        <v>0.71654540730780192</v>
      </c>
      <c r="H970" s="120">
        <v>6.8408746787065322E-3</v>
      </c>
      <c r="I970" s="120">
        <v>0.95005334938344399</v>
      </c>
      <c r="J970" s="120">
        <v>0.29938074817609972</v>
      </c>
      <c r="K970" s="100">
        <v>0.70045400556831439</v>
      </c>
      <c r="L970" s="101"/>
      <c r="M970" s="102">
        <v>969</v>
      </c>
      <c r="N970" s="123">
        <v>1.285898178210086</v>
      </c>
      <c r="O970" s="123">
        <v>1.8459397399542256E-2</v>
      </c>
      <c r="P970" s="123">
        <v>-2.8878050139814725E-3</v>
      </c>
      <c r="Q970" s="123">
        <v>0.11370590885325847</v>
      </c>
      <c r="R970" s="123">
        <v>2.7859719545756834</v>
      </c>
      <c r="S970" s="123">
        <v>0.57260941221997308</v>
      </c>
      <c r="T970" s="123">
        <v>-2.465512258377323</v>
      </c>
      <c r="U970" s="120">
        <v>1.6453711211407624</v>
      </c>
      <c r="V970" s="120">
        <v>-0.52618237832541848</v>
      </c>
      <c r="W970" s="94">
        <v>0.52570672741877766</v>
      </c>
      <c r="X970" s="56"/>
      <c r="Y970" s="95">
        <v>969</v>
      </c>
      <c r="Z970" s="120">
        <f>(幕後結果!$AB$2+幕後結果!$AB$4*幕後結果_最佳化!$N1971)*12/3</f>
        <v>1.5482170685755208</v>
      </c>
      <c r="AA970" s="120">
        <f>(幕後結果!$AC$2+幕後結果!$AC$4*幕後結果_最佳化!$O1971)*12/3</f>
        <v>2.2878538075041903</v>
      </c>
      <c r="AB970" s="120">
        <f>(幕後結果!$AD$2+幕後結果!$AD$4*幕後結果_最佳化!$P1971)*12/3</f>
        <v>0.59690625878415915</v>
      </c>
      <c r="AC970" s="120">
        <f>(幕後結果!$AE$2+幕後結果!$AE$4*幕後結果_最佳化!$Q1971)*12/3</f>
        <v>0.94868955720056769</v>
      </c>
      <c r="AD970" s="120">
        <f>(幕後結果!$AF$2+幕後結果!$AF$4*幕後結果_最佳化!$R1971)*12/3</f>
        <v>1.3589910685638606</v>
      </c>
      <c r="AE970" s="120">
        <f>(幕後結果!$AG$2+幕後結果!$AG$4*幕後結果_最佳化!$S1971)*12/3</f>
        <v>0.84188775242500358</v>
      </c>
      <c r="AF970" s="120">
        <f>(幕後結果!$AH$2+幕後結果!$AH$4*幕後結果_最佳化!$T1971)*12/3</f>
        <v>-0.8630136469660683</v>
      </c>
      <c r="AG970" s="120">
        <f>(幕後結果!$AI$2+幕後結果!$AI$4*幕後結果_最佳化!$U1971)*12/3</f>
        <v>0.7588542219931923</v>
      </c>
      <c r="AH970" s="120">
        <f>(幕後結果!$AJ$2+幕後結果!$AJ$4*幕後結果_最佳化!$V1971)*12/3</f>
        <v>-0.7028221892155756</v>
      </c>
      <c r="AI970" s="96">
        <f>(幕後結果!$AK$2+幕後結果!$AK$4*幕後結果_最佳化!$W1971)*12/3</f>
        <v>1.6442573804532623</v>
      </c>
      <c r="AJ970" s="56"/>
      <c r="AK970" s="56"/>
      <c r="AL970" s="56"/>
      <c r="AM970" s="104">
        <v>969</v>
      </c>
      <c r="AN970" s="124">
        <f t="shared" si="196"/>
        <v>0.14254434185436521</v>
      </c>
      <c r="AO970" s="124">
        <f t="shared" si="197"/>
        <v>1.9673801414108228E-2</v>
      </c>
      <c r="AP970" s="124">
        <f t="shared" si="198"/>
        <v>0.14247893805300216</v>
      </c>
      <c r="AQ970" s="124">
        <f t="shared" si="199"/>
        <v>0.18444401284634915</v>
      </c>
      <c r="AR970" s="124">
        <f t="shared" si="200"/>
        <v>6.4825024636936679E-2</v>
      </c>
      <c r="AS970" s="124">
        <f t="shared" si="201"/>
        <v>2.9524953988906401E-2</v>
      </c>
      <c r="AT970" s="124">
        <f t="shared" si="202"/>
        <v>0.15057497022384703</v>
      </c>
      <c r="AU970" s="124">
        <f t="shared" si="203"/>
        <v>5.2039580000433835E-2</v>
      </c>
      <c r="AV970" s="124">
        <f t="shared" si="204"/>
        <v>0.18465232186965114</v>
      </c>
      <c r="AW970" s="124">
        <f t="shared" si="205"/>
        <v>2.92420551124002E-2</v>
      </c>
      <c r="AX970" s="124">
        <f t="shared" si="206"/>
        <v>1</v>
      </c>
      <c r="AY970" s="124">
        <f>SUMPRODUCT(AN970:AW970,幕後結果_最佳化!$Z$1005:$AI$1005)</f>
        <v>-0.32255079090868594</v>
      </c>
      <c r="AZ970" s="124">
        <f>(SUMPRODUCT(AN970:AW970,MMULT(AN970:AW970,幕後結果!$AB$9:$AK$18)))*252</f>
        <v>8.9510382711196129E-2</v>
      </c>
      <c r="BA970" s="124">
        <f t="shared" si="207"/>
        <v>0.29918285831777885</v>
      </c>
      <c r="BB970" s="119">
        <f t="shared" si="208"/>
        <v>-1.2214964218321633</v>
      </c>
      <c r="BC970" s="56"/>
      <c r="BD970" s="56"/>
    </row>
    <row r="971" spans="1:56">
      <c r="A971" s="91">
        <v>970</v>
      </c>
      <c r="B971" s="120">
        <v>9.1123900272864544E-2</v>
      </c>
      <c r="C971" s="120">
        <v>0.79454903904934016</v>
      </c>
      <c r="D971" s="120">
        <v>0.15994993254031553</v>
      </c>
      <c r="E971" s="120">
        <v>0.32460907435655084</v>
      </c>
      <c r="F971" s="120">
        <v>0.46218165581166781</v>
      </c>
      <c r="G971" s="120">
        <v>0.9656930439844722</v>
      </c>
      <c r="H971" s="120">
        <v>5.9037048198609776E-2</v>
      </c>
      <c r="I971" s="120">
        <v>0.6394570955788077</v>
      </c>
      <c r="J971" s="120">
        <v>3.6433025949482056E-2</v>
      </c>
      <c r="K971" s="100">
        <v>0.4018307480329395</v>
      </c>
      <c r="L971" s="101"/>
      <c r="M971" s="102">
        <v>970</v>
      </c>
      <c r="N971" s="123">
        <v>-1.3338659253996406</v>
      </c>
      <c r="O971" s="123">
        <v>0.82230747779335678</v>
      </c>
      <c r="P971" s="123">
        <v>-0.99466367921178978</v>
      </c>
      <c r="Q971" s="123">
        <v>-0.45484862046758079</v>
      </c>
      <c r="R971" s="123">
        <v>-9.4938958786177294E-2</v>
      </c>
      <c r="S971" s="123">
        <v>1.8209535893243496</v>
      </c>
      <c r="T971" s="123">
        <v>-1.5629085922199091</v>
      </c>
      <c r="U971" s="120">
        <v>0.35700801054429993</v>
      </c>
      <c r="V971" s="120">
        <v>-1.7936687758181984</v>
      </c>
      <c r="W971" s="94">
        <v>-0.24861126211675047</v>
      </c>
      <c r="X971" s="56"/>
      <c r="Y971" s="95">
        <v>970</v>
      </c>
      <c r="Z971" s="120">
        <f>(幕後結果!$AB$2+幕後結果!$AB$4*幕後結果_最佳化!$N1972)*12/3</f>
        <v>-1.704352094010618</v>
      </c>
      <c r="AA971" s="120">
        <f>(幕後結果!$AC$2+幕後結果!$AC$4*幕後結果_最佳化!$O1972)*12/3</f>
        <v>1.3915546937764589</v>
      </c>
      <c r="AB971" s="120">
        <f>(幕後結果!$AD$2+幕後結果!$AD$4*幕後結果_最佳化!$P1972)*12/3</f>
        <v>-2.9500241763741157</v>
      </c>
      <c r="AC971" s="120">
        <f>(幕後結果!$AE$2+幕後結果!$AE$4*幕後結果_最佳化!$Q1972)*12/3</f>
        <v>-0.31152298257737532</v>
      </c>
      <c r="AD971" s="120">
        <f>(幕後結果!$AF$2+幕後結果!$AF$4*幕後結果_最佳化!$R1972)*12/3</f>
        <v>-0.66924406118708679</v>
      </c>
      <c r="AE971" s="120">
        <f>(幕後結果!$AG$2+幕後結果!$AG$4*幕後結果_最佳化!$S1972)*12/3</f>
        <v>0.4754118514402712</v>
      </c>
      <c r="AF971" s="120">
        <f>(幕後結果!$AH$2+幕後結果!$AH$4*幕後結果_最佳化!$T1972)*12/3</f>
        <v>-0.94469544410492778</v>
      </c>
      <c r="AG971" s="120">
        <f>(幕後結果!$AI$2+幕後結果!$AI$4*幕後結果_最佳化!$U1972)*12/3</f>
        <v>-2.0738124657448842E-2</v>
      </c>
      <c r="AH971" s="120">
        <f>(幕後結果!$AJ$2+幕後結果!$AJ$4*幕後結果_最佳化!$V1972)*12/3</f>
        <v>-4.6931335813950392</v>
      </c>
      <c r="AI971" s="96">
        <f>(幕後結果!$AK$2+幕後結果!$AK$4*幕後結果_最佳化!$W1972)*12/3</f>
        <v>0.32452653446128321</v>
      </c>
      <c r="AJ971" s="56"/>
      <c r="AK971" s="56"/>
      <c r="AL971" s="56"/>
      <c r="AM971" s="104">
        <v>970</v>
      </c>
      <c r="AN971" s="124">
        <f t="shared" si="196"/>
        <v>8.465719297123793E-2</v>
      </c>
      <c r="AO971" s="124">
        <f t="shared" si="197"/>
        <v>5.7642278546766706E-2</v>
      </c>
      <c r="AP971" s="124">
        <f t="shared" si="198"/>
        <v>0.1307665069577286</v>
      </c>
      <c r="AQ971" s="124">
        <f t="shared" si="199"/>
        <v>0.14501717546913789</v>
      </c>
      <c r="AR971" s="124">
        <f t="shared" si="200"/>
        <v>3.7842492320908118E-2</v>
      </c>
      <c r="AS971" s="124">
        <f t="shared" si="201"/>
        <v>3.1268041258521506E-2</v>
      </c>
      <c r="AT971" s="124">
        <f t="shared" si="202"/>
        <v>0.23526644226201412</v>
      </c>
      <c r="AU971" s="124">
        <f t="shared" si="203"/>
        <v>0.14260502788031759</v>
      </c>
      <c r="AV971" s="124">
        <f t="shared" si="204"/>
        <v>5.4820579769687239E-2</v>
      </c>
      <c r="AW971" s="124">
        <f t="shared" si="205"/>
        <v>8.01142625636804E-2</v>
      </c>
      <c r="AX971" s="124">
        <f t="shared" si="206"/>
        <v>1.0000000000000002</v>
      </c>
      <c r="AY971" s="124">
        <f>SUMPRODUCT(AN971:AW971,幕後結果_最佳化!$Z$1005:$AI$1005)</f>
        <v>-2.1446614064276615E-3</v>
      </c>
      <c r="AZ971" s="124">
        <f>(SUMPRODUCT(AN971:AW971,MMULT(AN971:AW971,幕後結果!$AB$9:$AK$18)))*252</f>
        <v>6.6212229343830822E-2</v>
      </c>
      <c r="BA971" s="124">
        <f t="shared" si="207"/>
        <v>0.25731737085519668</v>
      </c>
      <c r="BB971" s="119">
        <f t="shared" si="208"/>
        <v>-0.17505487972584716</v>
      </c>
      <c r="BC971" s="56"/>
      <c r="BD971" s="56"/>
    </row>
    <row r="972" spans="1:56">
      <c r="A972" s="91">
        <v>971</v>
      </c>
      <c r="B972" s="120">
        <v>0.3114976034520609</v>
      </c>
      <c r="C972" s="120">
        <v>0.72148021925954642</v>
      </c>
      <c r="D972" s="120">
        <v>0.79352870737483761</v>
      </c>
      <c r="E972" s="120">
        <v>0.16702997236059836</v>
      </c>
      <c r="F972" s="120">
        <v>0.4951553347730171</v>
      </c>
      <c r="G972" s="120">
        <v>0.61973139543337585</v>
      </c>
      <c r="H972" s="120">
        <v>0.98790425068437004</v>
      </c>
      <c r="I972" s="120">
        <v>0.95748135253462818</v>
      </c>
      <c r="J972" s="120">
        <v>0.51427017350629067</v>
      </c>
      <c r="K972" s="100">
        <v>0.75271334917468047</v>
      </c>
      <c r="L972" s="101"/>
      <c r="M972" s="102">
        <v>971</v>
      </c>
      <c r="N972" s="123">
        <v>-0.49160981028464285</v>
      </c>
      <c r="O972" s="123">
        <v>0.58724442272690625</v>
      </c>
      <c r="P972" s="123">
        <v>0.81872630465960938</v>
      </c>
      <c r="Q972" s="123">
        <v>-0.96596849762074533</v>
      </c>
      <c r="R972" s="123">
        <v>-1.2144073330794751E-2</v>
      </c>
      <c r="S972" s="123">
        <v>0.30477541250685558</v>
      </c>
      <c r="T972" s="123">
        <v>2.2540742287540065</v>
      </c>
      <c r="U972" s="120">
        <v>1.7221779111929072</v>
      </c>
      <c r="V972" s="120">
        <v>3.5777651735826886E-2</v>
      </c>
      <c r="W972" s="94">
        <v>0.68305308100700379</v>
      </c>
      <c r="X972" s="56"/>
      <c r="Y972" s="95">
        <v>971</v>
      </c>
      <c r="Z972" s="120">
        <f>(幕後結果!$AB$2+幕後結果!$AB$4*幕後結果_最佳化!$N1973)*12/3</f>
        <v>-0.65864868000935761</v>
      </c>
      <c r="AA972" s="120">
        <f>(幕後結果!$AC$2+幕後結果!$AC$4*幕後結果_最佳化!$O1973)*12/3</f>
        <v>1.703855536778508</v>
      </c>
      <c r="AB972" s="120">
        <f>(幕後結果!$AD$2+幕後結果!$AD$4*幕後結果_最佳化!$P1973)*12/3</f>
        <v>-0.23669575670175647</v>
      </c>
      <c r="AC972" s="120">
        <f>(幕後結果!$AE$2+幕後結果!$AE$4*幕後結果_最佳化!$Q1973)*12/3</f>
        <v>-0.55622715487573771</v>
      </c>
      <c r="AD972" s="120">
        <f>(幕後結果!$AF$2+幕後結果!$AF$4*幕後結果_最佳化!$R1973)*12/3</f>
        <v>-0.66734131032425115</v>
      </c>
      <c r="AE972" s="120">
        <f>(幕後結果!$AG$2+幕後結果!$AG$4*幕後結果_最佳化!$S1973)*12/3</f>
        <v>-0.44138933953962162</v>
      </c>
      <c r="AF972" s="120">
        <f>(幕後結果!$AH$2+幕後結果!$AH$4*幕後結果_最佳化!$T1973)*12/3</f>
        <v>2.1935059715346314</v>
      </c>
      <c r="AG972" s="120">
        <f>(幕後結果!$AI$2+幕後結果!$AI$4*幕後結果_最佳化!$U1973)*12/3</f>
        <v>0.250289105701202</v>
      </c>
      <c r="AH972" s="120">
        <f>(幕後結果!$AJ$2+幕後結果!$AJ$4*幕後結果_最佳化!$V1973)*12/3</f>
        <v>-1.2543328985682627</v>
      </c>
      <c r="AI972" s="96">
        <f>(幕後結果!$AK$2+幕後結果!$AK$4*幕後結果_最佳化!$W1973)*12/3</f>
        <v>1.6870400751831129</v>
      </c>
      <c r="AJ972" s="56"/>
      <c r="AK972" s="56"/>
      <c r="AL972" s="56"/>
      <c r="AM972" s="104">
        <v>971</v>
      </c>
      <c r="AN972" s="124">
        <f t="shared" si="196"/>
        <v>0.1543962226167617</v>
      </c>
      <c r="AO972" s="124">
        <f t="shared" si="197"/>
        <v>0.15251789928376752</v>
      </c>
      <c r="AP972" s="124">
        <f t="shared" si="198"/>
        <v>0.10855840892713525</v>
      </c>
      <c r="AQ972" s="124">
        <f t="shared" si="199"/>
        <v>6.2295624632754093E-2</v>
      </c>
      <c r="AR972" s="124">
        <f t="shared" si="200"/>
        <v>0.17263546742815067</v>
      </c>
      <c r="AS972" s="124">
        <f t="shared" si="201"/>
        <v>0.14282252885996596</v>
      </c>
      <c r="AT972" s="124">
        <f t="shared" si="202"/>
        <v>5.7844187141643466E-2</v>
      </c>
      <c r="AU972" s="124">
        <f t="shared" si="203"/>
        <v>1.6201963485429436E-2</v>
      </c>
      <c r="AV972" s="124">
        <f t="shared" si="204"/>
        <v>0.12609843774225007</v>
      </c>
      <c r="AW972" s="124">
        <f t="shared" si="205"/>
        <v>6.6292598821417695E-3</v>
      </c>
      <c r="AX972" s="124">
        <f t="shared" si="206"/>
        <v>0.99999999999999989</v>
      </c>
      <c r="AY972" s="124">
        <f>SUMPRODUCT(AN972:AW972,幕後結果_最佳化!$Z$1005:$AI$1005)</f>
        <v>-0.26611969862324081</v>
      </c>
      <c r="AZ972" s="124">
        <f>(SUMPRODUCT(AN972:AW972,MMULT(AN972:AW972,幕後結果!$AB$9:$AK$18)))*252</f>
        <v>9.1139355568635699E-2</v>
      </c>
      <c r="BA972" s="124">
        <f t="shared" si="207"/>
        <v>0.30189295382409259</v>
      </c>
      <c r="BB972" s="119">
        <f t="shared" si="208"/>
        <v>-1.0236068603419635</v>
      </c>
      <c r="BC972" s="56"/>
      <c r="BD972" s="56"/>
    </row>
    <row r="973" spans="1:56">
      <c r="A973" s="91">
        <v>972</v>
      </c>
      <c r="B973" s="120">
        <v>0.59330877845474372</v>
      </c>
      <c r="C973" s="120">
        <v>0.62041774677300698</v>
      </c>
      <c r="D973" s="120">
        <v>0.46334107227669219</v>
      </c>
      <c r="E973" s="120">
        <v>0.34481358224155656</v>
      </c>
      <c r="F973" s="120">
        <v>2.0094368847622945E-4</v>
      </c>
      <c r="G973" s="120">
        <v>0.24138561058871111</v>
      </c>
      <c r="H973" s="120">
        <v>0.18550080813092595</v>
      </c>
      <c r="I973" s="120">
        <v>0.21987221946400815</v>
      </c>
      <c r="J973" s="120">
        <v>0.94633076491161661</v>
      </c>
      <c r="K973" s="100">
        <v>0.67300231069280603</v>
      </c>
      <c r="L973" s="101"/>
      <c r="M973" s="102">
        <v>972</v>
      </c>
      <c r="N973" s="123">
        <v>0.23606472848678264</v>
      </c>
      <c r="O973" s="123">
        <v>0.30657812446395621</v>
      </c>
      <c r="P973" s="123">
        <v>-9.2020005982492534E-2</v>
      </c>
      <c r="Q973" s="123">
        <v>-0.39936108369109757</v>
      </c>
      <c r="R973" s="123">
        <v>-3.538841304870616</v>
      </c>
      <c r="S973" s="123">
        <v>-0.70185239239671737</v>
      </c>
      <c r="T973" s="123">
        <v>-0.89459875752801032</v>
      </c>
      <c r="U973" s="120">
        <v>-0.77262484068352122</v>
      </c>
      <c r="V973" s="120">
        <v>1.6102720867384874</v>
      </c>
      <c r="W973" s="94">
        <v>0.4482186855314948</v>
      </c>
      <c r="X973" s="56"/>
      <c r="Y973" s="95">
        <v>972</v>
      </c>
      <c r="Z973" s="120">
        <f>(幕後結果!$AB$2+幕後結果!$AB$4*幕後結果_最佳化!$N1974)*12/3</f>
        <v>0.24479593240663919</v>
      </c>
      <c r="AA973" s="120">
        <f>(幕後結果!$AC$2+幕後結果!$AC$4*幕後結果_最佳化!$O1974)*12/3</f>
        <v>1.89354898764671</v>
      </c>
      <c r="AB973" s="120">
        <f>(幕後結果!$AD$2+幕後結果!$AD$4*幕後結果_最佳化!$P1974)*12/3</f>
        <v>-0.51604572843571295</v>
      </c>
      <c r="AC973" s="120">
        <f>(幕後結果!$AE$2+幕後結果!$AE$4*幕後結果_最佳化!$Q1974)*12/3</f>
        <v>0.18609359026074337</v>
      </c>
      <c r="AD973" s="120">
        <f>(幕後結果!$AF$2+幕後結果!$AF$4*幕後結果_最佳化!$R1974)*12/3</f>
        <v>-2.6573173026688321</v>
      </c>
      <c r="AE973" s="120">
        <f>(幕後結果!$AG$2+幕後結果!$AG$4*幕後結果_最佳化!$S1974)*12/3</f>
        <v>-2.1602351869113079</v>
      </c>
      <c r="AF973" s="120">
        <f>(幕後結果!$AH$2+幕後結果!$AH$4*幕後結果_最佳化!$T1974)*12/3</f>
        <v>-0.79681259653706038</v>
      </c>
      <c r="AG973" s="120">
        <f>(幕後結果!$AI$2+幕後結果!$AI$4*幕後結果_最佳化!$U1974)*12/3</f>
        <v>-1.0599088180353842</v>
      </c>
      <c r="AH973" s="120">
        <f>(幕後結果!$AJ$2+幕後結果!$AJ$4*幕後結果_最佳化!$V1974)*12/3</f>
        <v>-1.0241976819944203</v>
      </c>
      <c r="AI973" s="96">
        <f>(幕後結果!$AK$2+幕後結果!$AK$4*幕後結果_最佳化!$W1974)*12/3</f>
        <v>-5.9839501625523428E-2</v>
      </c>
      <c r="AJ973" s="56"/>
      <c r="AK973" s="56"/>
      <c r="AL973" s="56"/>
      <c r="AM973" s="104">
        <v>972</v>
      </c>
      <c r="AN973" s="124">
        <f t="shared" si="196"/>
        <v>0.10988936382026283</v>
      </c>
      <c r="AO973" s="124">
        <f t="shared" si="197"/>
        <v>0.25543081271282236</v>
      </c>
      <c r="AP973" s="124">
        <f t="shared" si="198"/>
        <v>6.6534579756194576E-2</v>
      </c>
      <c r="AQ973" s="124">
        <f t="shared" si="199"/>
        <v>0.22949747078984656</v>
      </c>
      <c r="AR973" s="124">
        <f t="shared" si="200"/>
        <v>2.0806183181475923E-2</v>
      </c>
      <c r="AS973" s="124">
        <f t="shared" si="201"/>
        <v>0.13358302618011206</v>
      </c>
      <c r="AT973" s="124">
        <f t="shared" si="202"/>
        <v>7.0825474266920388E-2</v>
      </c>
      <c r="AU973" s="124">
        <f t="shared" si="203"/>
        <v>6.9874730806934043E-2</v>
      </c>
      <c r="AV973" s="124">
        <f t="shared" si="204"/>
        <v>3.2048448290233414E-2</v>
      </c>
      <c r="AW973" s="124">
        <f t="shared" si="205"/>
        <v>1.1509910195197903E-2</v>
      </c>
      <c r="AX973" s="124">
        <f t="shared" si="206"/>
        <v>1.0000000000000002</v>
      </c>
      <c r="AY973" s="124">
        <f>SUMPRODUCT(AN973:AW973,幕後結果_最佳化!$Z$1005:$AI$1005)</f>
        <v>0.21620245416599432</v>
      </c>
      <c r="AZ973" s="124">
        <f>(SUMPRODUCT(AN973:AW973,MMULT(AN973:AW973,幕後結果!$AB$9:$AK$18)))*252</f>
        <v>8.4553765018437824E-2</v>
      </c>
      <c r="BA973" s="124">
        <f t="shared" si="207"/>
        <v>0.29078130101235505</v>
      </c>
      <c r="BB973" s="119">
        <f t="shared" si="208"/>
        <v>0.59598899091049473</v>
      </c>
      <c r="BC973" s="56"/>
      <c r="BD973" s="56"/>
    </row>
    <row r="974" spans="1:56">
      <c r="A974" s="91">
        <v>973</v>
      </c>
      <c r="B974" s="120">
        <v>0.82980185401844464</v>
      </c>
      <c r="C974" s="120">
        <v>0.68472502508226918</v>
      </c>
      <c r="D974" s="120">
        <v>9.2052910378919384E-2</v>
      </c>
      <c r="E974" s="120">
        <v>0.66205489616830149</v>
      </c>
      <c r="F974" s="120">
        <v>0.30913042241790634</v>
      </c>
      <c r="G974" s="120">
        <v>0.2207727918812652</v>
      </c>
      <c r="H974" s="120">
        <v>9.7953559956710512E-2</v>
      </c>
      <c r="I974" s="120">
        <v>0.19958608267082978</v>
      </c>
      <c r="J974" s="120">
        <v>0.96832748077293784</v>
      </c>
      <c r="K974" s="100">
        <v>0.86018515829558972</v>
      </c>
      <c r="L974" s="101"/>
      <c r="M974" s="102">
        <v>973</v>
      </c>
      <c r="N974" s="123">
        <v>0.95338252543009028</v>
      </c>
      <c r="O974" s="123">
        <v>0.48095293424809943</v>
      </c>
      <c r="P974" s="123">
        <v>-1.3282188444740759</v>
      </c>
      <c r="Q974" s="123">
        <v>0.41807783825342365</v>
      </c>
      <c r="R974" s="123">
        <v>-0.49831669164702924</v>
      </c>
      <c r="S974" s="123">
        <v>-0.76958587953747759</v>
      </c>
      <c r="T974" s="123">
        <v>-1.2933005806696232</v>
      </c>
      <c r="U974" s="120">
        <v>-0.84310063197065965</v>
      </c>
      <c r="V974" s="120">
        <v>1.8567618862141684</v>
      </c>
      <c r="W974" s="94">
        <v>1.0811516002540482</v>
      </c>
      <c r="X974" s="56"/>
      <c r="Y974" s="95">
        <v>973</v>
      </c>
      <c r="Z974" s="120">
        <f>(幕後結果!$AB$2+幕後結果!$AB$4*幕後結果_最佳化!$N1975)*12/3</f>
        <v>1.1353821278954832</v>
      </c>
      <c r="AA974" s="120">
        <f>(幕後結果!$AC$2+幕後結果!$AC$4*幕後結果_最佳化!$O1975)*12/3</f>
        <v>2.5463566893641039</v>
      </c>
      <c r="AB974" s="120">
        <f>(幕後結果!$AD$2+幕後結果!$AD$4*幕後結果_最佳化!$P1975)*12/3</f>
        <v>-0.958853642696471</v>
      </c>
      <c r="AC974" s="120">
        <f>(幕後結果!$AE$2+幕後結果!$AE$4*幕後結果_最佳化!$Q1975)*12/3</f>
        <v>1.1504403779734944</v>
      </c>
      <c r="AD974" s="120">
        <f>(幕後結果!$AF$2+幕後結果!$AF$4*幕後結果_最佳化!$R1975)*12/3</f>
        <v>-0.55377143644468252</v>
      </c>
      <c r="AE974" s="120">
        <f>(幕後結果!$AG$2+幕後結果!$AG$4*幕後結果_最佳化!$S1975)*12/3</f>
        <v>-1.5336388977796667</v>
      </c>
      <c r="AF974" s="120">
        <f>(幕後結果!$AH$2+幕後結果!$AH$4*幕後結果_最佳化!$T1975)*12/3</f>
        <v>-0.48674433359373953</v>
      </c>
      <c r="AG974" s="120">
        <f>(幕後結果!$AI$2+幕後結果!$AI$4*幕後結果_最佳化!$U1975)*12/3</f>
        <v>-0.65404928579610955</v>
      </c>
      <c r="AH974" s="120">
        <f>(幕後結果!$AJ$2+幕後結果!$AJ$4*幕後結果_最佳化!$V1975)*12/3</f>
        <v>0.1400074691361779</v>
      </c>
      <c r="AI974" s="96">
        <f>(幕後結果!$AK$2+幕後結果!$AK$4*幕後結果_最佳化!$W1975)*12/3</f>
        <v>0.7446255127473469</v>
      </c>
      <c r="AJ974" s="56"/>
      <c r="AK974" s="56"/>
      <c r="AL974" s="56"/>
      <c r="AM974" s="104">
        <v>973</v>
      </c>
      <c r="AN974" s="124">
        <f t="shared" si="196"/>
        <v>2.05503505570701E-2</v>
      </c>
      <c r="AO974" s="124">
        <f t="shared" si="197"/>
        <v>6.7241019030320467E-2</v>
      </c>
      <c r="AP974" s="124">
        <f t="shared" si="198"/>
        <v>6.6392693586272367E-2</v>
      </c>
      <c r="AQ974" s="124">
        <f t="shared" si="199"/>
        <v>0.12613119579684809</v>
      </c>
      <c r="AR974" s="124">
        <f t="shared" si="200"/>
        <v>0.12775189296934417</v>
      </c>
      <c r="AS974" s="124">
        <f t="shared" si="201"/>
        <v>0.18691383121463179</v>
      </c>
      <c r="AT974" s="124">
        <f t="shared" si="202"/>
        <v>0.16243983747267304</v>
      </c>
      <c r="AU974" s="124">
        <f t="shared" si="203"/>
        <v>0.11124061385736222</v>
      </c>
      <c r="AV974" s="124">
        <f t="shared" si="204"/>
        <v>0.1267666802022982</v>
      </c>
      <c r="AW974" s="124">
        <f t="shared" si="205"/>
        <v>4.5718853131796128E-3</v>
      </c>
      <c r="AX974" s="124">
        <f t="shared" si="206"/>
        <v>1</v>
      </c>
      <c r="AY974" s="124">
        <f>SUMPRODUCT(AN974:AW974,幕後結果_最佳化!$Z$1005:$AI$1005)</f>
        <v>-0.30908462917178114</v>
      </c>
      <c r="AZ974" s="124">
        <f>(SUMPRODUCT(AN974:AW974,MMULT(AN974:AW974,幕後結果!$AB$9:$AK$18)))*252</f>
        <v>6.4816562568815003E-2</v>
      </c>
      <c r="BA974" s="124">
        <f t="shared" si="207"/>
        <v>0.25459097110623347</v>
      </c>
      <c r="BB974" s="119">
        <f t="shared" si="208"/>
        <v>-1.3825495367819156</v>
      </c>
      <c r="BC974" s="56"/>
      <c r="BD974" s="56"/>
    </row>
    <row r="975" spans="1:56">
      <c r="A975" s="91">
        <v>974</v>
      </c>
      <c r="B975" s="120">
        <v>0.73335148670458716</v>
      </c>
      <c r="C975" s="120">
        <v>2.9930770383544747E-2</v>
      </c>
      <c r="D975" s="120">
        <v>0.4387374723393147</v>
      </c>
      <c r="E975" s="120">
        <v>0.10806521552835879</v>
      </c>
      <c r="F975" s="120">
        <v>0.23764500881378647</v>
      </c>
      <c r="G975" s="120">
        <v>0.1606812033656011</v>
      </c>
      <c r="H975" s="120">
        <v>8.2680632936871223E-3</v>
      </c>
      <c r="I975" s="120">
        <v>0.52936064470757316</v>
      </c>
      <c r="J975" s="120">
        <v>0.80420650347478917</v>
      </c>
      <c r="K975" s="100">
        <v>0.51736467027741817</v>
      </c>
      <c r="L975" s="101"/>
      <c r="M975" s="102">
        <v>974</v>
      </c>
      <c r="N975" s="123">
        <v>0.62298097110602724</v>
      </c>
      <c r="O975" s="123">
        <v>-1.8818120379773429</v>
      </c>
      <c r="P975" s="123">
        <v>-0.15417095275939116</v>
      </c>
      <c r="Q975" s="123">
        <v>-1.2368832454219709</v>
      </c>
      <c r="R975" s="123">
        <v>-0.71389838249483273</v>
      </c>
      <c r="S975" s="123">
        <v>-0.99166205550739039</v>
      </c>
      <c r="T975" s="123">
        <v>-2.3968625247572031</v>
      </c>
      <c r="U975" s="120">
        <v>7.3662786240813904E-2</v>
      </c>
      <c r="V975" s="120">
        <v>0.85674289204989185</v>
      </c>
      <c r="W975" s="94">
        <v>4.3540526777448615E-2</v>
      </c>
      <c r="X975" s="56"/>
      <c r="Y975" s="95">
        <v>974</v>
      </c>
      <c r="Z975" s="120">
        <f>(幕後結果!$AB$2+幕後結果!$AB$4*幕後結果_最佳化!$N1976)*12/3</f>
        <v>0.7251719469924659</v>
      </c>
      <c r="AA975" s="120">
        <f>(幕後結果!$AC$2+幕後結果!$AC$4*幕後結果_最佳化!$O1976)*12/3</f>
        <v>-0.11150686834794321</v>
      </c>
      <c r="AB975" s="120">
        <f>(幕後結果!$AD$2+幕後結果!$AD$4*幕後結果_最佳化!$P1976)*12/3</f>
        <v>-1.0664575753788874</v>
      </c>
      <c r="AC975" s="120">
        <f>(幕後結果!$AE$2+幕後結果!$AE$4*幕後結果_最佳化!$Q1976)*12/3</f>
        <v>-0.40974017738624346</v>
      </c>
      <c r="AD975" s="120">
        <f>(幕後結果!$AF$2+幕後結果!$AF$4*幕後結果_最佳化!$R1976)*12/3</f>
        <v>-1.3157386218691236</v>
      </c>
      <c r="AE975" s="120">
        <f>(幕後結果!$AG$2+幕後結果!$AG$4*幕後結果_最佳化!$S1976)*12/3</f>
        <v>-1.9713909520855344</v>
      </c>
      <c r="AF975" s="120">
        <f>(幕後結果!$AH$2+幕後結果!$AH$4*幕後結果_最佳化!$T1976)*12/3</f>
        <v>-2.4364357766008871</v>
      </c>
      <c r="AG975" s="120">
        <f>(幕後結果!$AI$2+幕後結果!$AI$4*幕後結果_最佳化!$U1976)*12/3</f>
        <v>-0.58532916953805425</v>
      </c>
      <c r="AH975" s="120">
        <f>(幕後結果!$AJ$2+幕後結果!$AJ$4*幕後結果_最佳化!$V1976)*12/3</f>
        <v>-0.69456705694157883</v>
      </c>
      <c r="AI975" s="96">
        <f>(幕後結果!$AK$2+幕後結果!$AK$4*幕後結果_最佳化!$W1976)*12/3</f>
        <v>1.8900519659589721E-2</v>
      </c>
      <c r="AJ975" s="56"/>
      <c r="AK975" s="56"/>
      <c r="AL975" s="56"/>
      <c r="AM975" s="104">
        <v>974</v>
      </c>
      <c r="AN975" s="124">
        <f t="shared" si="196"/>
        <v>1.0398289312941638E-2</v>
      </c>
      <c r="AO975" s="124">
        <f t="shared" si="197"/>
        <v>0.12663926824756122</v>
      </c>
      <c r="AP975" s="124">
        <f t="shared" si="198"/>
        <v>0.15231071754830938</v>
      </c>
      <c r="AQ975" s="124">
        <f t="shared" si="199"/>
        <v>9.9021267229895002E-2</v>
      </c>
      <c r="AR975" s="124">
        <f t="shared" si="200"/>
        <v>0.21529828930864153</v>
      </c>
      <c r="AS975" s="124">
        <f t="shared" si="201"/>
        <v>9.3533508909132021E-2</v>
      </c>
      <c r="AT975" s="124">
        <f t="shared" si="202"/>
        <v>0.11082297535285462</v>
      </c>
      <c r="AU975" s="124">
        <f t="shared" si="203"/>
        <v>0.12041821098377191</v>
      </c>
      <c r="AV975" s="124">
        <f t="shared" si="204"/>
        <v>6.3746948766734243E-2</v>
      </c>
      <c r="AW975" s="124">
        <f t="shared" si="205"/>
        <v>7.8105243401585239E-3</v>
      </c>
      <c r="AX975" s="124">
        <f t="shared" si="206"/>
        <v>1.0000000000000002</v>
      </c>
      <c r="AY975" s="124">
        <f>SUMPRODUCT(AN975:AW975,幕後結果_最佳化!$Z$1005:$AI$1005)</f>
        <v>-0.18638241841105846</v>
      </c>
      <c r="AZ975" s="124">
        <f>(SUMPRODUCT(AN975:AW975,MMULT(AN975:AW975,幕後結果!$AB$9:$AK$18)))*252</f>
        <v>6.5076764244524327E-2</v>
      </c>
      <c r="BA975" s="124">
        <f t="shared" si="207"/>
        <v>0.25510147832681079</v>
      </c>
      <c r="BB975" s="119">
        <f t="shared" si="208"/>
        <v>-0.89878906196429209</v>
      </c>
      <c r="BC975" s="56"/>
      <c r="BD975" s="56"/>
    </row>
    <row r="976" spans="1:56">
      <c r="A976" s="91">
        <v>975</v>
      </c>
      <c r="B976" s="120">
        <v>0.47585859981309175</v>
      </c>
      <c r="C976" s="120">
        <v>0.29864244197108314</v>
      </c>
      <c r="D976" s="120">
        <v>0.86222328102402135</v>
      </c>
      <c r="E976" s="120">
        <v>0.60117686561213413</v>
      </c>
      <c r="F976" s="120">
        <v>0.1273143005689874</v>
      </c>
      <c r="G976" s="120">
        <v>2.8222068935541689E-3</v>
      </c>
      <c r="H976" s="120">
        <v>0.65838410326253083</v>
      </c>
      <c r="I976" s="120">
        <v>0.55539778022843689</v>
      </c>
      <c r="J976" s="120">
        <v>0.16479819698668918</v>
      </c>
      <c r="K976" s="100">
        <v>0.1276604677665294</v>
      </c>
      <c r="L976" s="101"/>
      <c r="M976" s="102">
        <v>975</v>
      </c>
      <c r="N976" s="123">
        <v>-6.0550495970170821E-2</v>
      </c>
      <c r="O976" s="123">
        <v>-0.5283090029721994</v>
      </c>
      <c r="P976" s="123">
        <v>1.0903626268436615</v>
      </c>
      <c r="Q976" s="123">
        <v>0.25639445537567879</v>
      </c>
      <c r="R976" s="123">
        <v>-1.1391787636853974</v>
      </c>
      <c r="S976" s="123">
        <v>-2.7677534514258033</v>
      </c>
      <c r="T976" s="123">
        <v>0.40805704711202739</v>
      </c>
      <c r="U976" s="120">
        <v>0.13931094729958365</v>
      </c>
      <c r="V976" s="120">
        <v>-0.97492715725453316</v>
      </c>
      <c r="W976" s="94">
        <v>-1.1375200791972264</v>
      </c>
      <c r="X976" s="56"/>
      <c r="Y976" s="95">
        <v>975</v>
      </c>
      <c r="Z976" s="120">
        <f>(幕後結果!$AB$2+幕後結果!$AB$4*幕後結果_最佳化!$N1977)*12/3</f>
        <v>-0.12346681724052372</v>
      </c>
      <c r="AA976" s="120">
        <f>(幕後結果!$AC$2+幕後結果!$AC$4*幕後結果_最佳化!$O1977)*12/3</f>
        <v>0.83585290377910015</v>
      </c>
      <c r="AB976" s="120">
        <f>(幕後結果!$AD$2+幕後結果!$AD$4*幕後結果_最佳化!$P1977)*12/3</f>
        <v>5.3664295971503462E-2</v>
      </c>
      <c r="AC976" s="120">
        <f>(幕後結果!$AE$2+幕後結果!$AE$4*幕後結果_最佳化!$Q1977)*12/3</f>
        <v>0.63840073538422737</v>
      </c>
      <c r="AD976" s="120">
        <f>(幕後結果!$AF$2+幕後結果!$AF$4*幕後結果_最佳化!$R1977)*12/3</f>
        <v>-1.201166529419065</v>
      </c>
      <c r="AE976" s="120">
        <f>(幕後結果!$AG$2+幕後結果!$AG$4*幕後結果_最佳化!$S1977)*12/3</f>
        <v>-3.8693371082320045</v>
      </c>
      <c r="AF976" s="120">
        <f>(幕後結果!$AH$2+幕後結果!$AH$4*幕後結果_最佳化!$T1977)*12/3</f>
        <v>0.13719646098074895</v>
      </c>
      <c r="AG976" s="120">
        <f>(幕後結果!$AI$2+幕後結果!$AI$4*幕後結果_最佳化!$U1977)*12/3</f>
        <v>-0.55997559238142269</v>
      </c>
      <c r="AH976" s="120">
        <f>(幕後結果!$AJ$2+幕後結果!$AJ$4*幕後結果_最佳化!$V1977)*12/3</f>
        <v>-3.6137880615968996</v>
      </c>
      <c r="AI976" s="96">
        <f>(幕後結果!$AK$2+幕後結果!$AK$4*幕後結果_最佳化!$W1977)*12/3</f>
        <v>6.9519573052755135E-2</v>
      </c>
      <c r="AJ976" s="56"/>
      <c r="AK976" s="56"/>
      <c r="AL976" s="56"/>
      <c r="AM976" s="104">
        <v>975</v>
      </c>
      <c r="AN976" s="124">
        <f t="shared" si="196"/>
        <v>7.9631281664180001E-2</v>
      </c>
      <c r="AO976" s="124">
        <f t="shared" si="197"/>
        <v>6.9094248646768705E-2</v>
      </c>
      <c r="AP976" s="124">
        <f t="shared" si="198"/>
        <v>0.14495707384860898</v>
      </c>
      <c r="AQ976" s="124">
        <f t="shared" si="199"/>
        <v>0.10482946850233726</v>
      </c>
      <c r="AR976" s="124">
        <f t="shared" si="200"/>
        <v>0.12291019652983839</v>
      </c>
      <c r="AS976" s="124">
        <f t="shared" si="201"/>
        <v>1.7207299596479295E-2</v>
      </c>
      <c r="AT976" s="124">
        <f t="shared" si="202"/>
        <v>1.3487464456199388E-2</v>
      </c>
      <c r="AU976" s="124">
        <f t="shared" si="203"/>
        <v>0.21900747361988218</v>
      </c>
      <c r="AV976" s="124">
        <f t="shared" si="204"/>
        <v>0.1344183843211717</v>
      </c>
      <c r="AW976" s="124">
        <f t="shared" si="205"/>
        <v>9.4457108814533938E-2</v>
      </c>
      <c r="AX976" s="124">
        <f t="shared" si="206"/>
        <v>0.99999999999999989</v>
      </c>
      <c r="AY976" s="124">
        <f>SUMPRODUCT(AN976:AW976,幕後結果_最佳化!$Z$1005:$AI$1005)</f>
        <v>-0.28107965190872003</v>
      </c>
      <c r="AZ976" s="124">
        <f>(SUMPRODUCT(AN976:AW976,MMULT(AN976:AW976,幕後結果!$AB$9:$AK$18)))*252</f>
        <v>5.9442688499911411E-2</v>
      </c>
      <c r="BA976" s="124">
        <f t="shared" si="207"/>
        <v>0.24380871292862241</v>
      </c>
      <c r="BB976" s="119">
        <f t="shared" si="208"/>
        <v>-1.3288272105499712</v>
      </c>
      <c r="BC976" s="56"/>
      <c r="BD976" s="56"/>
    </row>
    <row r="977" spans="1:56">
      <c r="A977" s="91">
        <v>976</v>
      </c>
      <c r="B977" s="120">
        <v>0.23580118118979487</v>
      </c>
      <c r="C977" s="120">
        <v>0.74828998913641342</v>
      </c>
      <c r="D977" s="120">
        <v>0.22543995721677335</v>
      </c>
      <c r="E977" s="120">
        <v>5.2006362240179627E-2</v>
      </c>
      <c r="F977" s="120">
        <v>0.83433881304720359</v>
      </c>
      <c r="G977" s="120">
        <v>0.49985278886319673</v>
      </c>
      <c r="H977" s="120">
        <v>2.1184853270670434E-3</v>
      </c>
      <c r="I977" s="120">
        <v>0.44398054643799778</v>
      </c>
      <c r="J977" s="120">
        <v>0.33642495803301631</v>
      </c>
      <c r="K977" s="100">
        <v>0.75224830244007213</v>
      </c>
      <c r="L977" s="101"/>
      <c r="M977" s="102">
        <v>976</v>
      </c>
      <c r="N977" s="123">
        <v>-0.71987434951281115</v>
      </c>
      <c r="O977" s="123">
        <v>0.66911829295912228</v>
      </c>
      <c r="P977" s="123">
        <v>-0.75394888619763512</v>
      </c>
      <c r="Q977" s="123">
        <v>-1.6257035971092784</v>
      </c>
      <c r="R977" s="123">
        <v>0.97145374949837648</v>
      </c>
      <c r="S977" s="123">
        <v>-3.6900360622579912E-4</v>
      </c>
      <c r="T977" s="123">
        <v>-2.8599580391884749</v>
      </c>
      <c r="U977" s="120">
        <v>-0.14088461941826499</v>
      </c>
      <c r="V977" s="120">
        <v>-0.42223990646522064</v>
      </c>
      <c r="W977" s="94">
        <v>0.68158184955991241</v>
      </c>
      <c r="X977" s="56"/>
      <c r="Y977" s="95">
        <v>976</v>
      </c>
      <c r="Z977" s="120">
        <f>(幕後結果!$AB$2+幕後結果!$AB$4*幕後結果_最佳化!$N1978)*12/3</f>
        <v>-0.94205060928324558</v>
      </c>
      <c r="AA977" s="120">
        <f>(幕後結果!$AC$2+幕後結果!$AC$4*幕後結果_最佳化!$O1978)*12/3</f>
        <v>1.6379800946639194</v>
      </c>
      <c r="AB977" s="120">
        <f>(幕後結果!$AD$2+幕後結果!$AD$4*幕後結果_最佳化!$P1978)*12/3</f>
        <v>-2.0955172116609528</v>
      </c>
      <c r="AC977" s="120">
        <f>(幕後結果!$AE$2+幕後結果!$AE$4*幕後結果_最佳化!$Q1978)*12/3</f>
        <v>-1.1529752701771545</v>
      </c>
      <c r="AD977" s="120">
        <f>(幕後結果!$AF$2+幕後結果!$AF$4*幕後結果_最佳化!$R1978)*12/3</f>
        <v>-0.20546297327544816</v>
      </c>
      <c r="AE977" s="120">
        <f>(幕後結果!$AG$2+幕後結果!$AG$4*幕後結果_最佳化!$S1978)*12/3</f>
        <v>-0.83414607177177957</v>
      </c>
      <c r="AF977" s="120">
        <f>(幕後結果!$AH$2+幕後結果!$AH$4*幕後結果_最佳化!$T1978)*12/3</f>
        <v>-2.5059069835122774</v>
      </c>
      <c r="AG977" s="120">
        <f>(幕後結果!$AI$2+幕後結果!$AI$4*幕後結果_最佳化!$U1978)*12/3</f>
        <v>-0.29651704795282169</v>
      </c>
      <c r="AH977" s="120">
        <f>(幕後結果!$AJ$2+幕後結果!$AJ$4*幕後結果_最佳化!$V1978)*12/3</f>
        <v>-2.8908529988521363</v>
      </c>
      <c r="AI977" s="96">
        <f>(幕後結果!$AK$2+幕後結果!$AK$4*幕後結果_最佳化!$W1978)*12/3</f>
        <v>0.6888090015426499</v>
      </c>
      <c r="AJ977" s="56"/>
      <c r="AK977" s="56"/>
      <c r="AL977" s="56"/>
      <c r="AM977" s="104">
        <v>976</v>
      </c>
      <c r="AN977" s="124">
        <f t="shared" si="196"/>
        <v>9.4188103975077681E-2</v>
      </c>
      <c r="AO977" s="124">
        <f t="shared" si="197"/>
        <v>0.20475551176942644</v>
      </c>
      <c r="AP977" s="124">
        <f t="shared" si="198"/>
        <v>1.438410109424368E-2</v>
      </c>
      <c r="AQ977" s="124">
        <f t="shared" si="199"/>
        <v>0.18556617061122169</v>
      </c>
      <c r="AR977" s="124">
        <f t="shared" si="200"/>
        <v>4.7409963485250138E-2</v>
      </c>
      <c r="AS977" s="124">
        <f t="shared" si="201"/>
        <v>2.9278652018702028E-3</v>
      </c>
      <c r="AT977" s="124">
        <f t="shared" si="202"/>
        <v>0.14236318322462191</v>
      </c>
      <c r="AU977" s="124">
        <f t="shared" si="203"/>
        <v>4.7367931947612824E-2</v>
      </c>
      <c r="AV977" s="124">
        <f t="shared" si="204"/>
        <v>0.20811984533097372</v>
      </c>
      <c r="AW977" s="124">
        <f t="shared" si="205"/>
        <v>5.2917323359701632E-2</v>
      </c>
      <c r="AX977" s="124">
        <f t="shared" si="206"/>
        <v>1</v>
      </c>
      <c r="AY977" s="124">
        <f>SUMPRODUCT(AN977:AW977,幕後結果_最佳化!$Z$1005:$AI$1005)</f>
        <v>4.9251686149298472E-2</v>
      </c>
      <c r="AZ977" s="124">
        <f>(SUMPRODUCT(AN977:AW977,MMULT(AN977:AW977,幕後結果!$AB$9:$AK$18)))*252</f>
        <v>7.7325823085622372E-2</v>
      </c>
      <c r="BA977" s="124">
        <f t="shared" si="207"/>
        <v>0.27807521120305273</v>
      </c>
      <c r="BB977" s="119">
        <f t="shared" si="208"/>
        <v>2.28416122451865E-2</v>
      </c>
      <c r="BC977" s="56"/>
      <c r="BD977" s="56"/>
    </row>
    <row r="978" spans="1:56">
      <c r="A978" s="91">
        <v>977</v>
      </c>
      <c r="B978" s="120">
        <v>0.95572454068666923</v>
      </c>
      <c r="C978" s="120">
        <v>0.65532856441571719</v>
      </c>
      <c r="D978" s="120">
        <v>0.74554066399157337</v>
      </c>
      <c r="E978" s="120">
        <v>0.85278355672942818</v>
      </c>
      <c r="F978" s="120">
        <v>5.693524200420641E-2</v>
      </c>
      <c r="G978" s="120">
        <v>0.41336977744525649</v>
      </c>
      <c r="H978" s="120">
        <v>0.806002789453514</v>
      </c>
      <c r="I978" s="120">
        <v>0.27634569716939872</v>
      </c>
      <c r="J978" s="120">
        <v>0.11881300636633818</v>
      </c>
      <c r="K978" s="100">
        <v>0.94098123460339678</v>
      </c>
      <c r="L978" s="101"/>
      <c r="M978" s="102">
        <v>977</v>
      </c>
      <c r="N978" s="123">
        <v>1.7030916483592062</v>
      </c>
      <c r="O978" s="123">
        <v>0.39974699963230559</v>
      </c>
      <c r="P978" s="123">
        <v>0.66052236356181937</v>
      </c>
      <c r="Q978" s="123">
        <v>1.0484466141751891</v>
      </c>
      <c r="R978" s="123">
        <v>-1.5810330373605095</v>
      </c>
      <c r="S978" s="123">
        <v>-0.21888509824110178</v>
      </c>
      <c r="T978" s="123">
        <v>0.86326020073311971</v>
      </c>
      <c r="U978" s="120">
        <v>-0.59373197340785455</v>
      </c>
      <c r="V978" s="120">
        <v>-1.1809413764328369</v>
      </c>
      <c r="W978" s="94">
        <v>1.5630640481816438</v>
      </c>
      <c r="X978" s="56"/>
      <c r="Y978" s="95">
        <v>977</v>
      </c>
      <c r="Z978" s="120">
        <f>(幕後結果!$AB$2+幕後結果!$AB$4*幕後結果_最佳化!$N1979)*12/3</f>
        <v>2.0661837870176938</v>
      </c>
      <c r="AA978" s="120">
        <f>(幕後結果!$AC$2+幕後結果!$AC$4*幕後結果_最佳化!$O1979)*12/3</f>
        <v>2.9565621288627373</v>
      </c>
      <c r="AB978" s="120">
        <f>(幕後結果!$AD$2+幕後結果!$AD$4*幕後結果_最佳化!$P1979)*12/3</f>
        <v>1.9011359041007576</v>
      </c>
      <c r="AC978" s="120">
        <f>(幕後結果!$AE$2+幕後結果!$AE$4*幕後結果_最佳化!$Q1979)*12/3</f>
        <v>1.8660974578396701</v>
      </c>
      <c r="AD978" s="120">
        <f>(幕後結果!$AF$2+幕後結果!$AF$4*幕後結果_最佳化!$R1979)*12/3</f>
        <v>-1.0307624353098024</v>
      </c>
      <c r="AE978" s="120">
        <f>(幕後結果!$AG$2+幕後結果!$AG$4*幕後結果_最佳化!$S1979)*12/3</f>
        <v>-0.63396658103959591</v>
      </c>
      <c r="AF978" s="120">
        <f>(幕後結果!$AH$2+幕後結果!$AH$4*幕後結果_最佳化!$T1979)*12/3</f>
        <v>1.9103777295998761</v>
      </c>
      <c r="AG978" s="120">
        <f>(幕後結果!$AI$2+幕後結果!$AI$4*幕後結果_最佳化!$U1979)*12/3</f>
        <v>-0.63932756407669755</v>
      </c>
      <c r="AH978" s="120">
        <f>(幕後結果!$AJ$2+幕後結果!$AJ$4*幕後結果_最佳化!$V1979)*12/3</f>
        <v>-2.9160080344978336</v>
      </c>
      <c r="AI978" s="96">
        <f>(幕後結果!$AK$2+幕後結果!$AK$4*幕後結果_最佳化!$W1979)*12/3</f>
        <v>1.2520186831661555</v>
      </c>
      <c r="AJ978" s="56"/>
      <c r="AK978" s="56"/>
      <c r="AL978" s="56"/>
      <c r="AM978" s="104">
        <v>977</v>
      </c>
      <c r="AN978" s="124">
        <f t="shared" si="196"/>
        <v>4.5054738170467158E-2</v>
      </c>
      <c r="AO978" s="124">
        <f t="shared" si="197"/>
        <v>0.20973358725080396</v>
      </c>
      <c r="AP978" s="124">
        <f t="shared" si="198"/>
        <v>0.10451242657030374</v>
      </c>
      <c r="AQ978" s="124">
        <f t="shared" si="199"/>
        <v>0.17380563216234912</v>
      </c>
      <c r="AR978" s="124">
        <f t="shared" si="200"/>
        <v>4.0783093301586422E-2</v>
      </c>
      <c r="AS978" s="124">
        <f t="shared" si="201"/>
        <v>7.5674732752941693E-3</v>
      </c>
      <c r="AT978" s="124">
        <f t="shared" si="202"/>
        <v>0.15073891669848433</v>
      </c>
      <c r="AU978" s="124">
        <f t="shared" si="203"/>
        <v>3.6099359456709265E-2</v>
      </c>
      <c r="AV978" s="124">
        <f t="shared" si="204"/>
        <v>7.8601685416649497E-2</v>
      </c>
      <c r="AW978" s="124">
        <f t="shared" si="205"/>
        <v>0.15310308769735229</v>
      </c>
      <c r="AX978" s="124">
        <f t="shared" si="206"/>
        <v>1</v>
      </c>
      <c r="AY978" s="124">
        <f>SUMPRODUCT(AN978:AW978,幕後結果_最佳化!$Z$1005:$AI$1005)</f>
        <v>0.2669135259793422</v>
      </c>
      <c r="AZ978" s="124">
        <f>(SUMPRODUCT(AN978:AW978,MMULT(AN978:AW978,幕後結果!$AB$9:$AK$18)))*252</f>
        <v>7.2991900470112878E-2</v>
      </c>
      <c r="BA978" s="124">
        <f t="shared" si="207"/>
        <v>0.27017013245381671</v>
      </c>
      <c r="BB978" s="119">
        <f t="shared" si="208"/>
        <v>0.8291572571132948</v>
      </c>
      <c r="BC978" s="56"/>
      <c r="BD978" s="56"/>
    </row>
    <row r="979" spans="1:56">
      <c r="A979" s="91">
        <v>978</v>
      </c>
      <c r="B979" s="120">
        <v>0.74857269911353019</v>
      </c>
      <c r="C979" s="120">
        <v>0.72939284632726498</v>
      </c>
      <c r="D979" s="120">
        <v>0.67948251467857923</v>
      </c>
      <c r="E979" s="120">
        <v>0.28366528693827342</v>
      </c>
      <c r="F979" s="120">
        <v>0.37900754882689935</v>
      </c>
      <c r="G979" s="120">
        <v>0.17424746615392106</v>
      </c>
      <c r="H979" s="120">
        <v>0.25380229743147287</v>
      </c>
      <c r="I979" s="120">
        <v>0.32204521903262129</v>
      </c>
      <c r="J979" s="120">
        <v>0.37218032937991041</v>
      </c>
      <c r="K979" s="100">
        <v>0.13787167174987691</v>
      </c>
      <c r="L979" s="101"/>
      <c r="M979" s="102">
        <v>978</v>
      </c>
      <c r="N979" s="123">
        <v>0.67000500164969534</v>
      </c>
      <c r="O979" s="123">
        <v>0.61097775472534677</v>
      </c>
      <c r="P979" s="123">
        <v>0.46625222577233688</v>
      </c>
      <c r="Q979" s="123">
        <v>-0.57198730698774491</v>
      </c>
      <c r="R979" s="123">
        <v>-0.30808836060451983</v>
      </c>
      <c r="S979" s="123">
        <v>-0.93751262573033523</v>
      </c>
      <c r="T979" s="123">
        <v>-0.66257217638140897</v>
      </c>
      <c r="U979" s="120">
        <v>-0.46198728580798448</v>
      </c>
      <c r="V979" s="120">
        <v>-0.32608418953580631</v>
      </c>
      <c r="W979" s="94">
        <v>-1.0899314456247764</v>
      </c>
      <c r="X979" s="56"/>
      <c r="Y979" s="95">
        <v>978</v>
      </c>
      <c r="Z979" s="120">
        <f>(幕後結果!$AB$2+幕後結果!$AB$4*幕後結果_最佳化!$N1980)*12/3</f>
        <v>0.78355465077716868</v>
      </c>
      <c r="AA979" s="120">
        <f>(幕後結果!$AC$2+幕後結果!$AC$4*幕後結果_最佳化!$O1980)*12/3</f>
        <v>2.4938883721384117</v>
      </c>
      <c r="AB979" s="120">
        <f>(幕後結果!$AD$2+幕後結果!$AD$4*幕後結果_最佳化!$P1980)*12/3</f>
        <v>0.66457280554960296</v>
      </c>
      <c r="AC979" s="120">
        <f>(幕後結果!$AE$2+幕後結果!$AE$4*幕後結果_最佳化!$Q1980)*12/3</f>
        <v>0.14737864999888273</v>
      </c>
      <c r="AD979" s="120">
        <f>(幕後結果!$AF$2+幕後結果!$AF$4*幕後結果_最佳化!$R1980)*12/3</f>
        <v>-0.65031204979683543</v>
      </c>
      <c r="AE979" s="120">
        <f>(幕後結果!$AG$2+幕後結果!$AG$4*幕後結果_最佳化!$S1980)*12/3</f>
        <v>-1.4036249296719194</v>
      </c>
      <c r="AF979" s="120">
        <f>(幕後結果!$AH$2+幕後結果!$AH$4*幕後結果_最佳化!$T1980)*12/3</f>
        <v>-0.16063392689341344</v>
      </c>
      <c r="AG979" s="120">
        <f>(幕後結果!$AI$2+幕後結果!$AI$4*幕後結果_最佳化!$U1980)*12/3</f>
        <v>-0.58832489742496419</v>
      </c>
      <c r="AH979" s="120">
        <f>(幕後結果!$AJ$2+幕後結果!$AJ$4*幕後結果_最佳化!$V1980)*12/3</f>
        <v>-2.2797485722780086</v>
      </c>
      <c r="AI979" s="96">
        <f>(幕後結果!$AK$2+幕後結果!$AK$4*幕後結果_最佳化!$W1980)*12/3</f>
        <v>4.8416380695786354E-2</v>
      </c>
      <c r="AJ979" s="56"/>
      <c r="AK979" s="56"/>
      <c r="AL979" s="56"/>
      <c r="AM979" s="104">
        <v>978</v>
      </c>
      <c r="AN979" s="124">
        <f t="shared" si="196"/>
        <v>0.11298992427576515</v>
      </c>
      <c r="AO979" s="124">
        <f t="shared" si="197"/>
        <v>8.4894873185268935E-2</v>
      </c>
      <c r="AP979" s="124">
        <f t="shared" si="198"/>
        <v>0.1169433373348417</v>
      </c>
      <c r="AQ979" s="124">
        <f t="shared" si="199"/>
        <v>0.16885625503348672</v>
      </c>
      <c r="AR979" s="124">
        <f t="shared" si="200"/>
        <v>4.254423092355631E-2</v>
      </c>
      <c r="AS979" s="124">
        <f t="shared" si="201"/>
        <v>8.3942470665116439E-2</v>
      </c>
      <c r="AT979" s="124">
        <f t="shared" si="202"/>
        <v>2.9567029659071379E-2</v>
      </c>
      <c r="AU979" s="124">
        <f t="shared" si="203"/>
        <v>0.16552797533953698</v>
      </c>
      <c r="AV979" s="124">
        <f t="shared" si="204"/>
        <v>0.17838685460118578</v>
      </c>
      <c r="AW979" s="124">
        <f t="shared" si="205"/>
        <v>1.6347048982170685E-2</v>
      </c>
      <c r="AX979" s="124">
        <f t="shared" si="206"/>
        <v>1.0000000000000002</v>
      </c>
      <c r="AY979" s="124">
        <f>SUMPRODUCT(AN979:AW979,幕後結果_最佳化!$Z$1005:$AI$1005)</f>
        <v>-0.33540936394988019</v>
      </c>
      <c r="AZ979" s="124">
        <f>(SUMPRODUCT(AN979:AW979,MMULT(AN979:AW979,幕後結果!$AB$9:$AK$18)))*252</f>
        <v>7.5959718233667498E-2</v>
      </c>
      <c r="BA979" s="124">
        <f t="shared" si="207"/>
        <v>0.27560790669657409</v>
      </c>
      <c r="BB979" s="119">
        <f t="shared" si="208"/>
        <v>-1.3726361064320753</v>
      </c>
      <c r="BC979" s="56"/>
      <c r="BD979" s="56"/>
    </row>
    <row r="980" spans="1:56">
      <c r="A980" s="91">
        <v>979</v>
      </c>
      <c r="B980" s="120">
        <v>0.34657206697009646</v>
      </c>
      <c r="C980" s="120">
        <v>6.0305371113547057E-3</v>
      </c>
      <c r="D980" s="120">
        <v>0.19329023664759659</v>
      </c>
      <c r="E980" s="120">
        <v>0.85605506234768347</v>
      </c>
      <c r="F980" s="120">
        <v>0.38589044242719694</v>
      </c>
      <c r="G980" s="120">
        <v>0.29501605336680292</v>
      </c>
      <c r="H980" s="120">
        <v>0.96055638275139721</v>
      </c>
      <c r="I980" s="120">
        <v>0.81473522294069967</v>
      </c>
      <c r="J980" s="120">
        <v>0.61455839142017732</v>
      </c>
      <c r="K980" s="100">
        <v>3.1234071070856517E-2</v>
      </c>
      <c r="L980" s="101"/>
      <c r="M980" s="102">
        <v>979</v>
      </c>
      <c r="N980" s="123">
        <v>-0.39459184362720484</v>
      </c>
      <c r="O980" s="123">
        <v>-2.5103523690147598</v>
      </c>
      <c r="P980" s="123">
        <v>-0.86583532679507058</v>
      </c>
      <c r="Q980" s="123">
        <v>1.0627620462421128</v>
      </c>
      <c r="R980" s="123">
        <v>-0.29004621129162389</v>
      </c>
      <c r="S980" s="123">
        <v>-0.53878950402565495</v>
      </c>
      <c r="T980" s="123">
        <v>1.7571794051134286</v>
      </c>
      <c r="U980" s="120">
        <v>0.8954818682416924</v>
      </c>
      <c r="V980" s="120">
        <v>0.2912198041331176</v>
      </c>
      <c r="W980" s="94">
        <v>-1.8629582375219347</v>
      </c>
      <c r="X980" s="56"/>
      <c r="Y980" s="95">
        <v>979</v>
      </c>
      <c r="Z980" s="120">
        <f>(幕後結果!$AB$2+幕後結果!$AB$4*幕後結果_最佳化!$N1981)*12/3</f>
        <v>-0.53819598500067645</v>
      </c>
      <c r="AA980" s="120">
        <f>(幕後結果!$AC$2+幕後結果!$AC$4*幕後結果_最佳化!$O1981)*12/3</f>
        <v>-1.431222608231</v>
      </c>
      <c r="AB980" s="120">
        <f>(幕後結果!$AD$2+幕後結果!$AD$4*幕後結果_最佳化!$P1981)*12/3</f>
        <v>-3.1747348476854049</v>
      </c>
      <c r="AC980" s="120">
        <f>(幕後結果!$AE$2+幕後結果!$AE$4*幕後結果_最佳化!$Q1981)*12/3</f>
        <v>1.3134570675298072</v>
      </c>
      <c r="AD980" s="120">
        <f>(幕後結果!$AF$2+幕後結果!$AF$4*幕後結果_最佳化!$R1981)*12/3</f>
        <v>-0.78301963084106552</v>
      </c>
      <c r="AE980" s="120">
        <f>(幕後結果!$AG$2+幕後結果!$AG$4*幕後結果_最佳化!$S1981)*12/3</f>
        <v>-2.1783233941393267</v>
      </c>
      <c r="AF980" s="120">
        <f>(幕後結果!$AH$2+幕後結果!$AH$4*幕後結果_最佳化!$T1981)*12/3</f>
        <v>1.4261863197453624</v>
      </c>
      <c r="AG980" s="120">
        <f>(幕後結果!$AI$2+幕後結果!$AI$4*幕後結果_最佳化!$U1981)*12/3</f>
        <v>-0.10932312849334092</v>
      </c>
      <c r="AH980" s="120">
        <f>(幕後結果!$AJ$2+幕後結果!$AJ$4*幕後結果_最佳化!$V1981)*12/3</f>
        <v>-1.1994437842251322</v>
      </c>
      <c r="AI980" s="96">
        <f>(幕後結果!$AK$2+幕後結果!$AK$4*幕後結果_最佳化!$W1981)*12/3</f>
        <v>-0.20110329231243607</v>
      </c>
      <c r="AJ980" s="56"/>
      <c r="AK980" s="56"/>
      <c r="AL980" s="56"/>
      <c r="AM980" s="104">
        <v>979</v>
      </c>
      <c r="AN980" s="124">
        <f t="shared" si="196"/>
        <v>1.4175188822470448E-2</v>
      </c>
      <c r="AO980" s="124">
        <f t="shared" si="197"/>
        <v>0.10053522100003548</v>
      </c>
      <c r="AP980" s="124">
        <f t="shared" si="198"/>
        <v>7.1128095858263227E-2</v>
      </c>
      <c r="AQ980" s="124">
        <f t="shared" si="199"/>
        <v>0.14185448983901935</v>
      </c>
      <c r="AR980" s="124">
        <f t="shared" si="200"/>
        <v>0.19348499381420972</v>
      </c>
      <c r="AS980" s="124">
        <f t="shared" si="201"/>
        <v>0.22589792921750704</v>
      </c>
      <c r="AT980" s="124">
        <f t="shared" si="202"/>
        <v>7.8637394213428941E-2</v>
      </c>
      <c r="AU980" s="124">
        <f t="shared" si="203"/>
        <v>3.0811620339854018E-2</v>
      </c>
      <c r="AV980" s="124">
        <f t="shared" si="204"/>
        <v>0.14274235838997723</v>
      </c>
      <c r="AW980" s="124">
        <f t="shared" si="205"/>
        <v>7.327085052344903E-4</v>
      </c>
      <c r="AX980" s="124">
        <f t="shared" si="206"/>
        <v>0.99999999999999978</v>
      </c>
      <c r="AY980" s="124">
        <f>SUMPRODUCT(AN980:AW980,幕後結果_最佳化!$Z$1005:$AI$1005)</f>
        <v>-0.36762651881797698</v>
      </c>
      <c r="AZ980" s="124">
        <f>(SUMPRODUCT(AN980:AW980,MMULT(AN980:AW980,幕後結果!$AB$9:$AK$18)))*252</f>
        <v>7.2834121801420557E-2</v>
      </c>
      <c r="BA980" s="124">
        <f t="shared" si="207"/>
        <v>0.26987797576204797</v>
      </c>
      <c r="BB980" s="119">
        <f t="shared" si="208"/>
        <v>-1.5211560619527513</v>
      </c>
      <c r="BC980" s="56"/>
      <c r="BD980" s="56"/>
    </row>
    <row r="981" spans="1:56">
      <c r="A981" s="91">
        <v>980</v>
      </c>
      <c r="B981" s="120">
        <v>0.95054523449993433</v>
      </c>
      <c r="C981" s="120">
        <v>0.79229757246421095</v>
      </c>
      <c r="D981" s="120">
        <v>0.72538349717254169</v>
      </c>
      <c r="E981" s="120">
        <v>9.1941369354358038E-2</v>
      </c>
      <c r="F981" s="120">
        <v>0.24047462525035423</v>
      </c>
      <c r="G981" s="120">
        <v>4.3608364542577771E-3</v>
      </c>
      <c r="H981" s="120">
        <v>4.4444311756441701E-2</v>
      </c>
      <c r="I981" s="120">
        <v>0.27131584214516558</v>
      </c>
      <c r="J981" s="120">
        <v>0.89568818330839894</v>
      </c>
      <c r="K981" s="100">
        <v>0.74521185862060557</v>
      </c>
      <c r="L981" s="101"/>
      <c r="M981" s="102">
        <v>980</v>
      </c>
      <c r="N981" s="123">
        <v>1.6501633481342637</v>
      </c>
      <c r="O981" s="123">
        <v>0.81441917914475637</v>
      </c>
      <c r="P981" s="123">
        <v>0.59890984544543269</v>
      </c>
      <c r="Q981" s="123">
        <v>-1.3288946210221602</v>
      </c>
      <c r="R981" s="123">
        <v>-0.70477663611786934</v>
      </c>
      <c r="S981" s="123">
        <v>-2.6227754710173916</v>
      </c>
      <c r="T981" s="123">
        <v>-1.7012895807859887</v>
      </c>
      <c r="U981" s="120">
        <v>-0.60883820951649026</v>
      </c>
      <c r="V981" s="120">
        <v>1.2573590971366118</v>
      </c>
      <c r="W981" s="94">
        <v>0.65949760619722808</v>
      </c>
      <c r="X981" s="56"/>
      <c r="Y981" s="95">
        <v>980</v>
      </c>
      <c r="Z981" s="120">
        <f>(幕後結果!$AB$2+幕後結果!$AB$4*幕後結果_最佳化!$N1982)*12/3</f>
        <v>2.0004706348668786</v>
      </c>
      <c r="AA981" s="120">
        <f>(幕後結果!$AC$2+幕後結果!$AC$4*幕後結果_最佳化!$O1982)*12/3</f>
        <v>3.3499304136944645</v>
      </c>
      <c r="AB981" s="120">
        <f>(幕後結果!$AD$2+幕後結果!$AD$4*幕後結果_最佳化!$P1982)*12/3</f>
        <v>1.9507816548665111</v>
      </c>
      <c r="AC981" s="120">
        <f>(幕後結果!$AE$2+幕後結果!$AE$4*幕後結果_最佳化!$Q1982)*12/3</f>
        <v>-0.22237611911812527</v>
      </c>
      <c r="AD981" s="120">
        <f>(幕後結果!$AF$2+幕後結果!$AF$4*幕後結果_最佳化!$R1982)*12/3</f>
        <v>-0.91737641405516734</v>
      </c>
      <c r="AE981" s="120">
        <f>(幕後結果!$AG$2+幕後結果!$AG$4*幕後結果_最佳化!$S1982)*12/3</f>
        <v>-2.7327758770189217</v>
      </c>
      <c r="AF981" s="120">
        <f>(幕後結果!$AH$2+幕後結果!$AH$4*幕後結果_最佳化!$T1982)*12/3</f>
        <v>-1.3254159063354969</v>
      </c>
      <c r="AG981" s="120">
        <f>(幕後結果!$AI$2+幕後結果!$AI$4*幕後結果_最佳化!$U1982)*12/3</f>
        <v>-0.84103105461563443</v>
      </c>
      <c r="AH981" s="120">
        <f>(幕後結果!$AJ$2+幕後結果!$AJ$4*幕後結果_最佳化!$V1982)*12/3</f>
        <v>-0.49367911943292242</v>
      </c>
      <c r="AI981" s="96">
        <f>(幕後結果!$AK$2+幕後結果!$AK$4*幕後結果_最佳化!$W1982)*12/3</f>
        <v>0.70514802659865794</v>
      </c>
      <c r="AJ981" s="56"/>
      <c r="AK981" s="56"/>
      <c r="AL981" s="56"/>
      <c r="AM981" s="104">
        <v>980</v>
      </c>
      <c r="AN981" s="124">
        <f t="shared" si="196"/>
        <v>0.10197952194333428</v>
      </c>
      <c r="AO981" s="124">
        <f t="shared" si="197"/>
        <v>7.6518241444055987E-2</v>
      </c>
      <c r="AP981" s="124">
        <f t="shared" si="198"/>
        <v>0.1485573923933895</v>
      </c>
      <c r="AQ981" s="124">
        <f t="shared" si="199"/>
        <v>0.10304482339583351</v>
      </c>
      <c r="AR981" s="124">
        <f t="shared" si="200"/>
        <v>8.5948320458065733E-2</v>
      </c>
      <c r="AS981" s="124">
        <f t="shared" si="201"/>
        <v>3.5456978742251545E-2</v>
      </c>
      <c r="AT981" s="124">
        <f t="shared" si="202"/>
        <v>9.4638894022531547E-2</v>
      </c>
      <c r="AU981" s="124">
        <f t="shared" si="203"/>
        <v>0.17537871205891278</v>
      </c>
      <c r="AV981" s="124">
        <f t="shared" si="204"/>
        <v>0.11753231189124722</v>
      </c>
      <c r="AW981" s="124">
        <f t="shared" si="205"/>
        <v>6.0944803650377841E-2</v>
      </c>
      <c r="AX981" s="124">
        <f t="shared" si="206"/>
        <v>0.99999999999999989</v>
      </c>
      <c r="AY981" s="124">
        <f>SUMPRODUCT(AN981:AW981,幕後結果_最佳化!$Z$1005:$AI$1005)</f>
        <v>-0.22308598418977466</v>
      </c>
      <c r="AZ981" s="124">
        <f>(SUMPRODUCT(AN981:AW981,MMULT(AN981:AW981,幕後結果!$AB$9:$AK$18)))*252</f>
        <v>6.7542230231351474E-2</v>
      </c>
      <c r="BA981" s="124">
        <f t="shared" si="207"/>
        <v>0.25988888054580456</v>
      </c>
      <c r="BB981" s="119">
        <f t="shared" si="208"/>
        <v>-1.0234604252062085</v>
      </c>
      <c r="BC981" s="56"/>
      <c r="BD981" s="56"/>
    </row>
    <row r="982" spans="1:56">
      <c r="A982" s="91">
        <v>981</v>
      </c>
      <c r="B982" s="120">
        <v>0.58036203406700482</v>
      </c>
      <c r="C982" s="120">
        <v>0.3891045659638741</v>
      </c>
      <c r="D982" s="120">
        <v>0.68536543941118921</v>
      </c>
      <c r="E982" s="120">
        <v>0.58271347248469896</v>
      </c>
      <c r="F982" s="120">
        <v>0.67754922372693804</v>
      </c>
      <c r="G982" s="120">
        <v>0.72339694529245269</v>
      </c>
      <c r="H982" s="120">
        <v>0.42245030208823997</v>
      </c>
      <c r="I982" s="120">
        <v>0.78539216188676786</v>
      </c>
      <c r="J982" s="120">
        <v>0.37367299763029571</v>
      </c>
      <c r="K982" s="100">
        <v>0.18025816877749024</v>
      </c>
      <c r="L982" s="101"/>
      <c r="M982" s="102">
        <v>981</v>
      </c>
      <c r="N982" s="123">
        <v>0.20281973544433862</v>
      </c>
      <c r="O982" s="123">
        <v>-0.28165360582167676</v>
      </c>
      <c r="P982" s="123">
        <v>0.48275582353114876</v>
      </c>
      <c r="Q982" s="123">
        <v>0.20884011431072647</v>
      </c>
      <c r="R982" s="123">
        <v>0.46085651401213656</v>
      </c>
      <c r="S982" s="123">
        <v>0.59296270849535127</v>
      </c>
      <c r="T982" s="123">
        <v>-0.19562894371633774</v>
      </c>
      <c r="U982" s="120">
        <v>0.79053451022671495</v>
      </c>
      <c r="V982" s="120">
        <v>-0.32214084643719187</v>
      </c>
      <c r="W982" s="94">
        <v>-0.91438165561105134</v>
      </c>
      <c r="X982" s="56"/>
      <c r="Y982" s="95">
        <v>981</v>
      </c>
      <c r="Z982" s="120">
        <f>(幕後結果!$AB$2+幕後結果!$AB$4*幕後結果_最佳化!$N1983)*12/3</f>
        <v>0.20352059810029777</v>
      </c>
      <c r="AA982" s="120">
        <f>(幕後結果!$AC$2+幕後結果!$AC$4*幕後結果_最佳化!$O1983)*12/3</f>
        <v>1.2641491203170176</v>
      </c>
      <c r="AB982" s="120">
        <f>(幕後結果!$AD$2+幕後結果!$AD$4*幕後結果_最佳化!$P1983)*12/3</f>
        <v>-0.19417834449145432</v>
      </c>
      <c r="AC982" s="120">
        <f>(幕後結果!$AE$2+幕後結果!$AE$4*幕後結果_最佳化!$Q1983)*12/3</f>
        <v>0.69286239491947266</v>
      </c>
      <c r="AD982" s="120">
        <f>(幕後結果!$AF$2+幕後結果!$AF$4*幕後結果_最佳化!$R1983)*12/3</f>
        <v>-0.18078483463860953</v>
      </c>
      <c r="AE982" s="120">
        <f>(幕後結果!$AG$2+幕後結果!$AG$4*幕後結果_最佳化!$S1983)*12/3</f>
        <v>-2.7633901308695474E-2</v>
      </c>
      <c r="AF982" s="120">
        <f>(幕後結果!$AH$2+幕後結果!$AH$4*幕後結果_最佳化!$T1983)*12/3</f>
        <v>0.55046559613883861</v>
      </c>
      <c r="AG982" s="120">
        <f>(幕後結果!$AI$2+幕後結果!$AI$4*幕後結果_最佳化!$U1983)*12/3</f>
        <v>0.10359722444806946</v>
      </c>
      <c r="AH982" s="120">
        <f>(幕後結果!$AJ$2+幕後結果!$AJ$4*幕後結果_最佳化!$V1983)*12/3</f>
        <v>-1.3637009364167829</v>
      </c>
      <c r="AI982" s="96">
        <f>(幕後結果!$AK$2+幕後結果!$AK$4*幕後結果_最佳化!$W1983)*12/3</f>
        <v>0.52240803871110486</v>
      </c>
      <c r="AJ982" s="56"/>
      <c r="AK982" s="56"/>
      <c r="AL982" s="56"/>
      <c r="AM982" s="104">
        <v>981</v>
      </c>
      <c r="AN982" s="124">
        <f t="shared" si="196"/>
        <v>0.12469076170474795</v>
      </c>
      <c r="AO982" s="124">
        <f t="shared" si="197"/>
        <v>6.3615204456033733E-2</v>
      </c>
      <c r="AP982" s="124">
        <f t="shared" si="198"/>
        <v>7.5395201156594371E-2</v>
      </c>
      <c r="AQ982" s="124">
        <f t="shared" si="199"/>
        <v>0.15234738217401742</v>
      </c>
      <c r="AR982" s="124">
        <f t="shared" si="200"/>
        <v>3.9260055416126247E-2</v>
      </c>
      <c r="AS982" s="124">
        <f t="shared" si="201"/>
        <v>0.18162593529117574</v>
      </c>
      <c r="AT982" s="124">
        <f t="shared" si="202"/>
        <v>0.10176751122869439</v>
      </c>
      <c r="AU982" s="124">
        <f t="shared" si="203"/>
        <v>0.14236735133864586</v>
      </c>
      <c r="AV982" s="124">
        <f t="shared" si="204"/>
        <v>3.4342049575877567E-2</v>
      </c>
      <c r="AW982" s="124">
        <f t="shared" si="205"/>
        <v>8.4588547658086669E-2</v>
      </c>
      <c r="AX982" s="124">
        <f t="shared" si="206"/>
        <v>1</v>
      </c>
      <c r="AY982" s="124">
        <f>SUMPRODUCT(AN982:AW982,幕後結果_最佳化!$Z$1005:$AI$1005)</f>
        <v>-0.10325251543451294</v>
      </c>
      <c r="AZ982" s="124">
        <f>(SUMPRODUCT(AN982:AW982,MMULT(AN982:AW982,幕後結果!$AB$9:$AK$18)))*252</f>
        <v>6.161034742589562E-2</v>
      </c>
      <c r="BA982" s="124">
        <f t="shared" si="207"/>
        <v>0.24821431752800968</v>
      </c>
      <c r="BB982" s="119">
        <f t="shared" si="208"/>
        <v>-0.58881581405158223</v>
      </c>
      <c r="BC982" s="56"/>
      <c r="BD982" s="56"/>
    </row>
    <row r="983" spans="1:56">
      <c r="A983" s="91">
        <v>982</v>
      </c>
      <c r="B983" s="120">
        <v>0.18074586476469623</v>
      </c>
      <c r="C983" s="120">
        <v>0.86803240911783419</v>
      </c>
      <c r="D983" s="120">
        <v>0.41335647555538668</v>
      </c>
      <c r="E983" s="120">
        <v>0.82466940248890119</v>
      </c>
      <c r="F983" s="120">
        <v>0.95394573243126168</v>
      </c>
      <c r="G983" s="120">
        <v>0.46331856160147922</v>
      </c>
      <c r="H983" s="120">
        <v>0.55350617424071902</v>
      </c>
      <c r="I983" s="120">
        <v>0.69968691920953274</v>
      </c>
      <c r="J983" s="120">
        <v>0.47738885588488578</v>
      </c>
      <c r="K983" s="100">
        <v>0.70207886542218323</v>
      </c>
      <c r="L983" s="101"/>
      <c r="M983" s="102">
        <v>982</v>
      </c>
      <c r="N983" s="123">
        <v>-0.9125263033077291</v>
      </c>
      <c r="O983" s="123">
        <v>1.1171383350333894</v>
      </c>
      <c r="P983" s="123">
        <v>-0.2189192496463595</v>
      </c>
      <c r="Q983" s="123">
        <v>0.93330755591979842</v>
      </c>
      <c r="R983" s="123">
        <v>1.6843785416084753</v>
      </c>
      <c r="S983" s="123">
        <v>-9.2076671429925913E-2</v>
      </c>
      <c r="T983" s="123">
        <v>0.13452473706858362</v>
      </c>
      <c r="U983" s="120">
        <v>0.52350027230841689</v>
      </c>
      <c r="V983" s="120">
        <v>-5.6708112257606476E-2</v>
      </c>
      <c r="W983" s="94">
        <v>0.53038897396770146</v>
      </c>
      <c r="X983" s="56"/>
      <c r="Y983" s="95">
        <v>982</v>
      </c>
      <c r="Z983" s="120">
        <f>(幕後結果!$AB$2+幕後結果!$AB$4*幕後結果_最佳化!$N1984)*12/3</f>
        <v>-1.1812377189783207</v>
      </c>
      <c r="AA983" s="120">
        <f>(幕後結果!$AC$2+幕後結果!$AC$4*幕後結果_最佳化!$O1984)*12/3</f>
        <v>1.9737079886901421</v>
      </c>
      <c r="AB983" s="120">
        <f>(幕後結果!$AD$2+幕後結果!$AD$4*幕後結果_最佳化!$P1984)*12/3</f>
        <v>-1.5595514496660761</v>
      </c>
      <c r="AC983" s="120">
        <f>(幕後結果!$AE$2+幕後結果!$AE$4*幕後結果_最佳化!$Q1984)*12/3</f>
        <v>0.99943373831583615</v>
      </c>
      <c r="AD983" s="120">
        <f>(幕後結果!$AF$2+幕後結果!$AF$4*幕後結果_最佳化!$R1984)*12/3</f>
        <v>0.75557189682725179</v>
      </c>
      <c r="AE983" s="120">
        <f>(幕後結果!$AG$2+幕後結果!$AG$4*幕後結果_最佳化!$S1984)*12/3</f>
        <v>-0.87900974812064181</v>
      </c>
      <c r="AF983" s="120">
        <f>(幕後結果!$AH$2+幕後結果!$AH$4*幕後結果_最佳化!$T1984)*12/3</f>
        <v>0.90698674387477884</v>
      </c>
      <c r="AG983" s="120">
        <f>(幕後結果!$AI$2+幕後結果!$AI$4*幕後結果_最佳化!$U1984)*12/3</f>
        <v>0.24122272806535427</v>
      </c>
      <c r="AH983" s="120">
        <f>(幕後結果!$AJ$2+幕後結果!$AJ$4*幕後結果_最佳化!$V1984)*12/3</f>
        <v>-1.7251009641322621</v>
      </c>
      <c r="AI983" s="96">
        <f>(幕後結果!$AK$2+幕後結果!$AK$4*幕後結果_最佳化!$W1984)*12/3</f>
        <v>1.4939208512716367</v>
      </c>
      <c r="AJ983" s="56"/>
      <c r="AK983" s="56"/>
      <c r="AL983" s="56"/>
      <c r="AM983" s="104">
        <v>982</v>
      </c>
      <c r="AN983" s="124">
        <f t="shared" si="196"/>
        <v>0.10098593892710842</v>
      </c>
      <c r="AO983" s="124">
        <f t="shared" si="197"/>
        <v>1.5594332115516047E-2</v>
      </c>
      <c r="AP983" s="124">
        <f t="shared" si="198"/>
        <v>0.13363238414942322</v>
      </c>
      <c r="AQ983" s="124">
        <f t="shared" si="199"/>
        <v>6.9933002506204558E-2</v>
      </c>
      <c r="AR983" s="124">
        <f t="shared" si="200"/>
        <v>0.17005776523808344</v>
      </c>
      <c r="AS983" s="124">
        <f t="shared" si="201"/>
        <v>8.7897901687825544E-3</v>
      </c>
      <c r="AT983" s="124">
        <f t="shared" si="202"/>
        <v>0.19046577404118883</v>
      </c>
      <c r="AU983" s="124">
        <f t="shared" si="203"/>
        <v>0.17570899147208682</v>
      </c>
      <c r="AV983" s="124">
        <f t="shared" si="204"/>
        <v>1.7608496323180449E-2</v>
      </c>
      <c r="AW983" s="124">
        <f t="shared" si="205"/>
        <v>0.11722352505842572</v>
      </c>
      <c r="AX983" s="124">
        <f t="shared" si="206"/>
        <v>1</v>
      </c>
      <c r="AY983" s="124">
        <f>SUMPRODUCT(AN983:AW983,幕後結果_最佳化!$Z$1005:$AI$1005)</f>
        <v>-8.1200928364605823E-2</v>
      </c>
      <c r="AZ983" s="124">
        <f>(SUMPRODUCT(AN983:AW983,MMULT(AN983:AW983,幕後結果!$AB$9:$AK$18)))*252</f>
        <v>5.3420570925780966E-2</v>
      </c>
      <c r="BA983" s="124">
        <f t="shared" si="207"/>
        <v>0.23112890543110562</v>
      </c>
      <c r="BB983" s="119">
        <f t="shared" si="208"/>
        <v>-0.53693382977404158</v>
      </c>
      <c r="BC983" s="56"/>
      <c r="BD983" s="56"/>
    </row>
    <row r="984" spans="1:56">
      <c r="A984" s="91">
        <v>983</v>
      </c>
      <c r="B984" s="120">
        <v>0.25475410675729715</v>
      </c>
      <c r="C984" s="120">
        <v>0.79915361875816404</v>
      </c>
      <c r="D984" s="120">
        <v>0.28443249123472869</v>
      </c>
      <c r="E984" s="120">
        <v>0.89919393731358621</v>
      </c>
      <c r="F984" s="120">
        <v>0.98032899193975154</v>
      </c>
      <c r="G984" s="120">
        <v>0.73707090427821198</v>
      </c>
      <c r="H984" s="120">
        <v>0.65340141793462947</v>
      </c>
      <c r="I984" s="120">
        <v>0.78872945792319227</v>
      </c>
      <c r="J984" s="120">
        <v>0.58359947490334774</v>
      </c>
      <c r="K984" s="100">
        <v>6.9508883760714291E-2</v>
      </c>
      <c r="L984" s="101"/>
      <c r="M984" s="102">
        <v>983</v>
      </c>
      <c r="N984" s="123">
        <v>-0.65960364661819981</v>
      </c>
      <c r="O984" s="123">
        <v>0.83860186727836183</v>
      </c>
      <c r="P984" s="123">
        <v>-0.5697238923386676</v>
      </c>
      <c r="Q984" s="123">
        <v>1.2769720208571029</v>
      </c>
      <c r="R984" s="123">
        <v>2.0605916282053292</v>
      </c>
      <c r="S984" s="123">
        <v>0.63434117369947729</v>
      </c>
      <c r="T984" s="123">
        <v>0.39452000014281308</v>
      </c>
      <c r="U984" s="120">
        <v>0.80202052739854202</v>
      </c>
      <c r="V984" s="120">
        <v>0.21111049598173573</v>
      </c>
      <c r="W984" s="94">
        <v>-1.4794586778261056</v>
      </c>
      <c r="X984" s="56"/>
      <c r="Y984" s="95">
        <v>983</v>
      </c>
      <c r="Z984" s="120">
        <f>(幕後結果!$AB$2+幕後結果!$AB$4*幕後結果_最佳化!$N1985)*12/3</f>
        <v>-0.86722149418380157</v>
      </c>
      <c r="AA984" s="120">
        <f>(幕後結果!$AC$2+幕後結果!$AC$4*幕後結果_最佳化!$O1985)*12/3</f>
        <v>1.852732035074875</v>
      </c>
      <c r="AB984" s="120">
        <f>(幕後結果!$AD$2+幕後結果!$AD$4*幕後結果_最佳化!$P1985)*12/3</f>
        <v>-1.7673301699171582</v>
      </c>
      <c r="AC984" s="120">
        <f>(幕後結果!$AE$2+幕後結果!$AE$4*幕後結果_最佳化!$Q1985)*12/3</f>
        <v>1.3876093812304413</v>
      </c>
      <c r="AD984" s="120">
        <f>(幕後結果!$AF$2+幕後結果!$AF$4*幕後結果_最佳化!$R1985)*12/3</f>
        <v>1.0455727280410188</v>
      </c>
      <c r="AE984" s="120">
        <f>(幕後結果!$AG$2+幕後結果!$AG$4*幕後結果_最佳化!$S1985)*12/3</f>
        <v>-7.1214768104973847E-2</v>
      </c>
      <c r="AF984" s="120">
        <f>(幕後結果!$AH$2+幕後結果!$AH$4*幕後結果_最佳化!$T1985)*12/3</f>
        <v>1.4070318505134429</v>
      </c>
      <c r="AG984" s="120">
        <f>(幕後結果!$AI$2+幕後結果!$AI$4*幕後結果_最佳化!$U1985)*12/3</f>
        <v>0.44435736860305725</v>
      </c>
      <c r="AH984" s="120">
        <f>(幕後結果!$AJ$2+幕後結果!$AJ$4*幕後結果_最佳化!$V1985)*12/3</f>
        <v>-0.9244771693160585</v>
      </c>
      <c r="AI984" s="96">
        <f>(幕後結果!$AK$2+幕後結果!$AK$4*幕後結果_最佳化!$W1985)*12/3</f>
        <v>0.71309382674544397</v>
      </c>
      <c r="AJ984" s="56"/>
      <c r="AK984" s="56"/>
      <c r="AL984" s="56"/>
      <c r="AM984" s="104">
        <v>983</v>
      </c>
      <c r="AN984" s="124">
        <f t="shared" si="196"/>
        <v>6.7098643828150395E-2</v>
      </c>
      <c r="AO984" s="124">
        <f t="shared" si="197"/>
        <v>0.17367371054107336</v>
      </c>
      <c r="AP984" s="124">
        <f t="shared" si="198"/>
        <v>0.11004038727587433</v>
      </c>
      <c r="AQ984" s="124">
        <f t="shared" si="199"/>
        <v>3.1825025378590027E-2</v>
      </c>
      <c r="AR984" s="124">
        <f t="shared" si="200"/>
        <v>0.16230888535756938</v>
      </c>
      <c r="AS984" s="124">
        <f t="shared" si="201"/>
        <v>0.15966875632122701</v>
      </c>
      <c r="AT984" s="124">
        <f t="shared" si="202"/>
        <v>4.3636502227782144E-3</v>
      </c>
      <c r="AU984" s="124">
        <f t="shared" si="203"/>
        <v>0.15384924329921917</v>
      </c>
      <c r="AV984" s="124">
        <f t="shared" si="204"/>
        <v>7.1178666575255053E-2</v>
      </c>
      <c r="AW984" s="124">
        <f t="shared" si="205"/>
        <v>6.5993031200263078E-2</v>
      </c>
      <c r="AX984" s="124">
        <f t="shared" si="206"/>
        <v>1</v>
      </c>
      <c r="AY984" s="124">
        <f>SUMPRODUCT(AN984:AW984,幕後結果_最佳化!$Z$1005:$AI$1005)</f>
        <v>-0.18454534054363655</v>
      </c>
      <c r="AZ984" s="124">
        <f>(SUMPRODUCT(AN984:AW984,MMULT(AN984:AW984,幕後結果!$AB$9:$AK$18)))*252</f>
        <v>6.720540986999099E-2</v>
      </c>
      <c r="BA984" s="124">
        <f t="shared" si="207"/>
        <v>0.25924006223959867</v>
      </c>
      <c r="BB984" s="119">
        <f t="shared" si="208"/>
        <v>-0.87735413492311098</v>
      </c>
      <c r="BC984" s="56"/>
      <c r="BD984" s="56"/>
    </row>
    <row r="985" spans="1:56">
      <c r="A985" s="91">
        <v>984</v>
      </c>
      <c r="B985" s="120">
        <v>0.66041937264469408</v>
      </c>
      <c r="C985" s="120">
        <v>0.39406309171125575</v>
      </c>
      <c r="D985" s="120">
        <v>3.6737908103411154E-2</v>
      </c>
      <c r="E985" s="120">
        <v>0.80888000394392701</v>
      </c>
      <c r="F985" s="120">
        <v>0.15997446266113657</v>
      </c>
      <c r="G985" s="120">
        <v>0.53561602174757472</v>
      </c>
      <c r="H985" s="120">
        <v>0.45555667709614456</v>
      </c>
      <c r="I985" s="120">
        <v>0.97474976975213679</v>
      </c>
      <c r="J985" s="120">
        <v>0.43382241895381712</v>
      </c>
      <c r="K985" s="100">
        <v>8.484122782297665E-2</v>
      </c>
      <c r="L985" s="101"/>
      <c r="M985" s="102">
        <v>984</v>
      </c>
      <c r="N985" s="123">
        <v>0.41360794365872167</v>
      </c>
      <c r="O985" s="123">
        <v>-0.26874465800631814</v>
      </c>
      <c r="P985" s="123">
        <v>-1.7898637589645969</v>
      </c>
      <c r="Q985" s="123">
        <v>0.87377647885330345</v>
      </c>
      <c r="R985" s="123">
        <v>-0.99456284596928801</v>
      </c>
      <c r="S985" s="123">
        <v>8.9395050938366208E-2</v>
      </c>
      <c r="T985" s="123">
        <v>-0.11163432564902463</v>
      </c>
      <c r="U985" s="120">
        <v>1.9557003754055415</v>
      </c>
      <c r="V985" s="120">
        <v>-0.16665077717664484</v>
      </c>
      <c r="W985" s="94">
        <v>-1.3732248532292495</v>
      </c>
      <c r="X985" s="56"/>
      <c r="Y985" s="95">
        <v>984</v>
      </c>
      <c r="Z985" s="120">
        <f>(幕後結果!$AB$2+幕後結果!$AB$4*幕後結果_最佳化!$N1986)*12/3</f>
        <v>0.46522478166789766</v>
      </c>
      <c r="AA985" s="120">
        <f>(幕後結果!$AC$2+幕後結果!$AC$4*幕後結果_最佳化!$O1986)*12/3</f>
        <v>1.4163934660717417</v>
      </c>
      <c r="AB985" s="120">
        <f>(幕後結果!$AD$2+幕後結果!$AD$4*幕後結果_最佳化!$P1986)*12/3</f>
        <v>-2.3373883312487944</v>
      </c>
      <c r="AC985" s="120">
        <f>(幕後結果!$AE$2+幕後結果!$AE$4*幕後結果_最佳化!$Q1986)*12/3</f>
        <v>1.4041733735995949</v>
      </c>
      <c r="AD985" s="120">
        <f>(幕後結果!$AF$2+幕後結果!$AF$4*幕後結果_最佳化!$R1986)*12/3</f>
        <v>-0.90566085758345505</v>
      </c>
      <c r="AE985" s="120">
        <f>(幕後結果!$AG$2+幕後結果!$AG$4*幕後結果_最佳化!$S1986)*12/3</f>
        <v>-1.1793825332726569</v>
      </c>
      <c r="AF985" s="120">
        <f>(幕後結果!$AH$2+幕後結果!$AH$4*幕後結果_最佳化!$T1986)*12/3</f>
        <v>0.44547608563287566</v>
      </c>
      <c r="AG985" s="120">
        <f>(幕後結果!$AI$2+幕後結果!$AI$4*幕後結果_最佳化!$U1986)*12/3</f>
        <v>0.39264538135162869</v>
      </c>
      <c r="AH985" s="120">
        <f>(幕後結果!$AJ$2+幕後結果!$AJ$4*幕後結果_最佳化!$V1986)*12/3</f>
        <v>-2.2574330443446988</v>
      </c>
      <c r="AI985" s="96">
        <f>(幕後結果!$AK$2+幕後結果!$AK$4*幕後結果_最佳化!$W1986)*12/3</f>
        <v>0.20148900324801092</v>
      </c>
      <c r="AJ985" s="56"/>
      <c r="AK985" s="56"/>
      <c r="AL985" s="56"/>
      <c r="AM985" s="104">
        <v>984</v>
      </c>
      <c r="AN985" s="124">
        <f t="shared" si="196"/>
        <v>0.11803455193053265</v>
      </c>
      <c r="AO985" s="124">
        <f t="shared" si="197"/>
        <v>0.15190833162319345</v>
      </c>
      <c r="AP985" s="124">
        <f t="shared" si="198"/>
        <v>7.4008857002715756E-2</v>
      </c>
      <c r="AQ985" s="124">
        <f t="shared" si="199"/>
        <v>0.13114400318624808</v>
      </c>
      <c r="AR985" s="124">
        <f t="shared" si="200"/>
        <v>1.9154950727255548E-2</v>
      </c>
      <c r="AS985" s="124">
        <f t="shared" si="201"/>
        <v>9.8751350794766719E-3</v>
      </c>
      <c r="AT985" s="124">
        <f t="shared" si="202"/>
        <v>0.13169285230671904</v>
      </c>
      <c r="AU985" s="124">
        <f t="shared" si="203"/>
        <v>0.10361698974663204</v>
      </c>
      <c r="AV985" s="124">
        <f t="shared" si="204"/>
        <v>4.6504513731435035E-2</v>
      </c>
      <c r="AW985" s="124">
        <f t="shared" si="205"/>
        <v>0.21405981466579166</v>
      </c>
      <c r="AX985" s="124">
        <f t="shared" si="206"/>
        <v>0.99999999999999978</v>
      </c>
      <c r="AY985" s="124">
        <f>SUMPRODUCT(AN985:AW985,幕後結果_最佳化!$Z$1005:$AI$1005)</f>
        <v>0.26138772677726763</v>
      </c>
      <c r="AZ985" s="124">
        <f>(SUMPRODUCT(AN985:AW985,MMULT(AN985:AW985,幕後結果!$AB$9:$AK$18)))*252</f>
        <v>6.0841888995101595E-2</v>
      </c>
      <c r="BA985" s="124">
        <f t="shared" si="207"/>
        <v>0.2466614866473921</v>
      </c>
      <c r="BB985" s="119">
        <f t="shared" si="208"/>
        <v>0.88577965594442609</v>
      </c>
      <c r="BC985" s="56"/>
      <c r="BD985" s="56"/>
    </row>
    <row r="986" spans="1:56">
      <c r="A986" s="91">
        <v>985</v>
      </c>
      <c r="B986" s="120">
        <v>0.21633312587544795</v>
      </c>
      <c r="C986" s="120">
        <v>0.51005932335097137</v>
      </c>
      <c r="D986" s="120">
        <v>0.56941090869422006</v>
      </c>
      <c r="E986" s="120">
        <v>8.2318321171951592E-2</v>
      </c>
      <c r="F986" s="120">
        <v>0.18647738126318902</v>
      </c>
      <c r="G986" s="120">
        <v>0.52995272884886391</v>
      </c>
      <c r="H986" s="120">
        <v>0.66681244703973408</v>
      </c>
      <c r="I986" s="120">
        <v>0.19217857778638492</v>
      </c>
      <c r="J986" s="120">
        <v>0.59113788081655927</v>
      </c>
      <c r="K986" s="100">
        <v>0.33607484958839118</v>
      </c>
      <c r="L986" s="101"/>
      <c r="M986" s="102">
        <v>985</v>
      </c>
      <c r="N986" s="123">
        <v>-0.78463730399212883</v>
      </c>
      <c r="O986" s="123">
        <v>2.5217656858599825E-2</v>
      </c>
      <c r="P986" s="123">
        <v>0.17487458264187422</v>
      </c>
      <c r="Q986" s="123">
        <v>-1.3896452023583401</v>
      </c>
      <c r="R986" s="123">
        <v>-0.89095229664072539</v>
      </c>
      <c r="S986" s="123">
        <v>7.5151035292017818E-2</v>
      </c>
      <c r="T986" s="123">
        <v>0.43112827029789885</v>
      </c>
      <c r="U986" s="120">
        <v>-0.86989615744080884</v>
      </c>
      <c r="V986" s="120">
        <v>0.23047300426418263</v>
      </c>
      <c r="W986" s="94">
        <v>-0.42319951698188979</v>
      </c>
      <c r="X986" s="56"/>
      <c r="Y986" s="95">
        <v>985</v>
      </c>
      <c r="Z986" s="120">
        <f>(幕後結果!$AB$2+幕後結果!$AB$4*幕後結果_最佳化!$N1987)*12/3</f>
        <v>-1.0224570811205964</v>
      </c>
      <c r="AA986" s="120">
        <f>(幕後結果!$AC$2+幕後結果!$AC$4*幕後結果_最佳化!$O1987)*12/3</f>
        <v>0.93031784539752216</v>
      </c>
      <c r="AB986" s="120">
        <f>(幕後結果!$AD$2+幕後結果!$AD$4*幕後結果_最佳化!$P1987)*12/3</f>
        <v>-1.4605236511669337</v>
      </c>
      <c r="AC986" s="120">
        <f>(幕後結果!$AE$2+幕後結果!$AE$4*幕後結果_最佳化!$Q1987)*12/3</f>
        <v>-0.99024108784270715</v>
      </c>
      <c r="AD986" s="120">
        <f>(幕後結果!$AF$2+幕後結果!$AF$4*幕後結果_最佳化!$R1987)*12/3</f>
        <v>-1.3756915173665192</v>
      </c>
      <c r="AE986" s="120">
        <f>(幕後結果!$AG$2+幕後結果!$AG$4*幕後結果_最佳化!$S1987)*12/3</f>
        <v>-1.1336189522520006</v>
      </c>
      <c r="AF986" s="120">
        <f>(幕後結果!$AH$2+幕後結果!$AH$4*幕後結果_最佳化!$T1987)*12/3</f>
        <v>0.13708221590355063</v>
      </c>
      <c r="AG986" s="120">
        <f>(幕後結果!$AI$2+幕後結果!$AI$4*幕後結果_最佳化!$U1987)*12/3</f>
        <v>-0.88595618854645786</v>
      </c>
      <c r="AH986" s="120">
        <f>(幕後結果!$AJ$2+幕後結果!$AJ$4*幕後結果_最佳化!$V1987)*12/3</f>
        <v>-2.0607007732096991</v>
      </c>
      <c r="AI986" s="96">
        <f>(幕後結果!$AK$2+幕後結果!$AK$4*幕後結果_最佳化!$W1987)*12/3</f>
        <v>2.8995671164534498E-3</v>
      </c>
      <c r="AJ986" s="56"/>
      <c r="AK986" s="56"/>
      <c r="AL986" s="56"/>
      <c r="AM986" s="104">
        <v>985</v>
      </c>
      <c r="AN986" s="124">
        <f t="shared" si="196"/>
        <v>6.5224183627025908E-2</v>
      </c>
      <c r="AO986" s="124">
        <f t="shared" si="197"/>
        <v>0.10401006543957847</v>
      </c>
      <c r="AP986" s="124">
        <f t="shared" si="198"/>
        <v>8.0791498900206742E-3</v>
      </c>
      <c r="AQ986" s="124">
        <f t="shared" si="199"/>
        <v>7.6094112944155148E-2</v>
      </c>
      <c r="AR986" s="124">
        <f t="shared" si="200"/>
        <v>1.0336934449866796E-2</v>
      </c>
      <c r="AS986" s="124">
        <f t="shared" si="201"/>
        <v>2.2307890936371449E-2</v>
      </c>
      <c r="AT986" s="124">
        <f t="shared" si="202"/>
        <v>0.23821002637006899</v>
      </c>
      <c r="AU986" s="124">
        <f t="shared" si="203"/>
        <v>0.15344206869310809</v>
      </c>
      <c r="AV986" s="124">
        <f t="shared" si="204"/>
        <v>0.10289910572451717</v>
      </c>
      <c r="AW986" s="124">
        <f t="shared" si="205"/>
        <v>0.21939646192528744</v>
      </c>
      <c r="AX986" s="124">
        <f t="shared" si="206"/>
        <v>1</v>
      </c>
      <c r="AY986" s="124">
        <f>SUMPRODUCT(AN986:AW986,幕後結果_最佳化!$Z$1005:$AI$1005)</f>
        <v>0.16666556719815234</v>
      </c>
      <c r="AZ986" s="124">
        <f>(SUMPRODUCT(AN986:AW986,MMULT(AN986:AW986,幕後結果!$AB$9:$AK$18)))*252</f>
        <v>5.0327877121743872E-2</v>
      </c>
      <c r="BA986" s="124">
        <f t="shared" si="207"/>
        <v>0.22433875528259462</v>
      </c>
      <c r="BB986" s="119">
        <f t="shared" si="208"/>
        <v>0.55169053176856386</v>
      </c>
      <c r="BC986" s="56"/>
      <c r="BD986" s="56"/>
    </row>
    <row r="987" spans="1:56">
      <c r="A987" s="91">
        <v>986</v>
      </c>
      <c r="B987" s="120">
        <v>0.21700410537110071</v>
      </c>
      <c r="C987" s="120">
        <v>0.70790323392290788</v>
      </c>
      <c r="D987" s="120">
        <v>0.79773220118775834</v>
      </c>
      <c r="E987" s="120">
        <v>0.51371628137470204</v>
      </c>
      <c r="F987" s="120">
        <v>4.5155249400175457E-2</v>
      </c>
      <c r="G987" s="120">
        <v>0.45108517797570857</v>
      </c>
      <c r="H987" s="120">
        <v>0.66690160317584612</v>
      </c>
      <c r="I987" s="120">
        <v>0.5144458391319775</v>
      </c>
      <c r="J987" s="120">
        <v>0.62693890622950765</v>
      </c>
      <c r="K987" s="100">
        <v>0.58209076457954678</v>
      </c>
      <c r="L987" s="101"/>
      <c r="M987" s="102">
        <v>986</v>
      </c>
      <c r="N987" s="123">
        <v>-0.7823511897601626</v>
      </c>
      <c r="O987" s="123">
        <v>0.54726959093343963</v>
      </c>
      <c r="P987" s="123">
        <v>0.833548250058606</v>
      </c>
      <c r="Q987" s="123">
        <v>3.4388395247878414E-2</v>
      </c>
      <c r="R987" s="123">
        <v>-1.6937620992806559</v>
      </c>
      <c r="S987" s="123">
        <v>-0.12292011626266351</v>
      </c>
      <c r="T987" s="123">
        <v>0.43137352968555853</v>
      </c>
      <c r="U987" s="120">
        <v>3.6218265556521301E-2</v>
      </c>
      <c r="V987" s="120">
        <v>0.32375676973758666</v>
      </c>
      <c r="W987" s="94">
        <v>0.20724506959236655</v>
      </c>
      <c r="X987" s="56"/>
      <c r="Y987" s="95">
        <v>986</v>
      </c>
      <c r="Z987" s="120">
        <f>(幕後結果!$AB$2+幕後結果!$AB$4*幕後結果_最佳化!$N1988)*12/3</f>
        <v>-1.0196187550885705</v>
      </c>
      <c r="AA987" s="120">
        <f>(幕後結果!$AC$2+幕後結果!$AC$4*幕後結果_最佳化!$O1988)*12/3</f>
        <v>1.4709687499474187</v>
      </c>
      <c r="AB987" s="120">
        <f>(幕後結果!$AD$2+幕後結果!$AD$4*幕後結果_最佳化!$P1988)*12/3</f>
        <v>-0.55312914423099391</v>
      </c>
      <c r="AC987" s="120">
        <f>(幕後結果!$AE$2+幕後結果!$AE$4*幕後結果_最佳化!$Q1988)*12/3</f>
        <v>0.22768507786246381</v>
      </c>
      <c r="AD987" s="120">
        <f>(幕後結果!$AF$2+幕後結果!$AF$4*幕後結果_最佳化!$R1988)*12/3</f>
        <v>-1.5290122409042306</v>
      </c>
      <c r="AE987" s="120">
        <f>(幕後結果!$AG$2+幕後結果!$AG$4*幕後結果_最佳化!$S1988)*12/3</f>
        <v>-1.4234917427586202</v>
      </c>
      <c r="AF987" s="120">
        <f>(幕後結果!$AH$2+幕後結果!$AH$4*幕後結果_最佳化!$T1988)*12/3</f>
        <v>0.5855079696055342</v>
      </c>
      <c r="AG987" s="120">
        <f>(幕後結果!$AI$2+幕後結果!$AI$4*幕後結果_最佳化!$U1988)*12/3</f>
        <v>-0.46110719330421607</v>
      </c>
      <c r="AH987" s="120">
        <f>(幕後結果!$AJ$2+幕後結果!$AJ$4*幕後結果_最佳化!$V1988)*12/3</f>
        <v>-1.9124401897918319</v>
      </c>
      <c r="AI987" s="96">
        <f>(幕後結果!$AK$2+幕後結果!$AK$4*幕後結果_最佳化!$W1988)*12/3</f>
        <v>0.59029909294160043</v>
      </c>
      <c r="AJ987" s="56"/>
      <c r="AK987" s="56"/>
      <c r="AL987" s="56"/>
      <c r="AM987" s="104">
        <v>986</v>
      </c>
      <c r="AN987" s="124">
        <f t="shared" si="196"/>
        <v>4.5665972778188471E-2</v>
      </c>
      <c r="AO987" s="124">
        <f t="shared" si="197"/>
        <v>2.8552745998130034E-2</v>
      </c>
      <c r="AP987" s="124">
        <f t="shared" si="198"/>
        <v>0.14250460495053205</v>
      </c>
      <c r="AQ987" s="124">
        <f t="shared" si="199"/>
        <v>0.19910524354365691</v>
      </c>
      <c r="AR987" s="124">
        <f t="shared" si="200"/>
        <v>7.4846060948060719E-2</v>
      </c>
      <c r="AS987" s="124">
        <f t="shared" si="201"/>
        <v>8.2276676750862365E-2</v>
      </c>
      <c r="AT987" s="124">
        <f t="shared" si="202"/>
        <v>0.13974680756137406</v>
      </c>
      <c r="AU987" s="124">
        <f t="shared" si="203"/>
        <v>0.14705823791218622</v>
      </c>
      <c r="AV987" s="124">
        <f t="shared" si="204"/>
        <v>9.3733197371035762E-2</v>
      </c>
      <c r="AW987" s="124">
        <f t="shared" si="205"/>
        <v>4.651045218597348E-2</v>
      </c>
      <c r="AX987" s="124">
        <f t="shared" si="206"/>
        <v>1</v>
      </c>
      <c r="AY987" s="124">
        <f>SUMPRODUCT(AN987:AW987,幕後結果_最佳化!$Z$1005:$AI$1005)</f>
        <v>-0.21545884924903635</v>
      </c>
      <c r="AZ987" s="124">
        <f>(SUMPRODUCT(AN987:AW987,MMULT(AN987:AW987,幕後結果!$AB$9:$AK$18)))*252</f>
        <v>6.3168188430115221E-2</v>
      </c>
      <c r="BA987" s="124">
        <f t="shared" si="207"/>
        <v>0.25133282402049123</v>
      </c>
      <c r="BB987" s="119">
        <f t="shared" si="208"/>
        <v>-1.0279550641899933</v>
      </c>
      <c r="BC987" s="56"/>
      <c r="BD987" s="56"/>
    </row>
    <row r="988" spans="1:56">
      <c r="A988" s="91">
        <v>987</v>
      </c>
      <c r="B988" s="120">
        <v>0.75586181378307304</v>
      </c>
      <c r="C988" s="120">
        <v>0.43882721541329528</v>
      </c>
      <c r="D988" s="120">
        <v>0.13058972676644798</v>
      </c>
      <c r="E988" s="120">
        <v>3.6498807648491338E-2</v>
      </c>
      <c r="F988" s="120">
        <v>0.54519682997384677</v>
      </c>
      <c r="G988" s="120">
        <v>0.21080224991552399</v>
      </c>
      <c r="H988" s="120">
        <v>0.96566789611590642</v>
      </c>
      <c r="I988" s="120">
        <v>0.15287321140969912</v>
      </c>
      <c r="J988" s="120">
        <v>0.8736976168327788</v>
      </c>
      <c r="K988" s="100">
        <v>0.88019097145177261</v>
      </c>
      <c r="L988" s="101"/>
      <c r="M988" s="102">
        <v>987</v>
      </c>
      <c r="N988" s="123">
        <v>0.69305287092102441</v>
      </c>
      <c r="O988" s="123">
        <v>-0.15394331486366866</v>
      </c>
      <c r="P988" s="123">
        <v>-1.1236077814343215</v>
      </c>
      <c r="Q988" s="123">
        <v>-1.7928456032886191</v>
      </c>
      <c r="R988" s="123">
        <v>0.11353509639999798</v>
      </c>
      <c r="S988" s="123">
        <v>-0.80364071861172026</v>
      </c>
      <c r="T988" s="123">
        <v>1.8206228447058244</v>
      </c>
      <c r="U988" s="120">
        <v>-1.0241881329221543</v>
      </c>
      <c r="V988" s="120">
        <v>1.1440455037151427</v>
      </c>
      <c r="W988" s="94">
        <v>1.1759419920606213</v>
      </c>
      <c r="X988" s="56"/>
      <c r="Y988" s="95">
        <v>987</v>
      </c>
      <c r="Z988" s="120">
        <f>(幕後結果!$AB$2+幕後結果!$AB$4*幕後結果_最佳化!$N1989)*12/3</f>
        <v>0.81216974201837955</v>
      </c>
      <c r="AA988" s="120">
        <f>(幕後結果!$AC$2+幕後結果!$AC$4*幕後結果_最佳化!$O1989)*12/3</f>
        <v>1.7191121023446787</v>
      </c>
      <c r="AB988" s="120">
        <f>(幕後結果!$AD$2+幕後結果!$AD$4*幕後結果_最佳化!$P1989)*12/3</f>
        <v>-1.2898359889877278</v>
      </c>
      <c r="AC988" s="120">
        <f>(幕後結果!$AE$2+幕後結果!$AE$4*幕後結果_最佳化!$Q1989)*12/3</f>
        <v>-0.85607952413437383</v>
      </c>
      <c r="AD988" s="120">
        <f>(幕後結果!$AF$2+幕後結果!$AF$4*幕後結果_最佳化!$R1989)*12/3</f>
        <v>-0.71135646002250363</v>
      </c>
      <c r="AE988" s="120">
        <f>(幕後結果!$AG$2+幕後結果!$AG$4*幕後結果_最佳化!$S1989)*12/3</f>
        <v>-1.448464533315861</v>
      </c>
      <c r="AF988" s="120">
        <f>(幕後結果!$AH$2+幕後結果!$AH$4*幕後結果_最佳化!$T1989)*12/3</f>
        <v>1.4000633206577673</v>
      </c>
      <c r="AG988" s="120">
        <f>(幕後結果!$AI$2+幕後結果!$AI$4*幕後結果_最佳化!$U1989)*12/3</f>
        <v>-1.0056039783510786</v>
      </c>
      <c r="AH988" s="120">
        <f>(幕後結果!$AJ$2+幕後結果!$AJ$4*幕後結果_最佳化!$V1989)*12/3</f>
        <v>-0.51815140919462266</v>
      </c>
      <c r="AI988" s="96">
        <f>(幕後結果!$AK$2+幕後結果!$AK$4*幕後結果_最佳化!$W1989)*12/3</f>
        <v>0.94923501676343391</v>
      </c>
      <c r="AJ988" s="56"/>
      <c r="AK988" s="56"/>
      <c r="AL988" s="56"/>
      <c r="AM988" s="104">
        <v>987</v>
      </c>
      <c r="AN988" s="124">
        <f t="shared" si="196"/>
        <v>0.18292309203948695</v>
      </c>
      <c r="AO988" s="124">
        <f t="shared" si="197"/>
        <v>5.2089555500294017E-2</v>
      </c>
      <c r="AP988" s="124">
        <f t="shared" si="198"/>
        <v>2.8306645509445307E-2</v>
      </c>
      <c r="AQ988" s="124">
        <f t="shared" si="199"/>
        <v>0.12772753990109639</v>
      </c>
      <c r="AR988" s="124">
        <f t="shared" si="200"/>
        <v>0.15811861734926808</v>
      </c>
      <c r="AS988" s="124">
        <f t="shared" si="201"/>
        <v>8.3909909561263221E-2</v>
      </c>
      <c r="AT988" s="124">
        <f t="shared" si="202"/>
        <v>0.14965211082450819</v>
      </c>
      <c r="AU988" s="124">
        <f t="shared" si="203"/>
        <v>5.2652870793040034E-2</v>
      </c>
      <c r="AV988" s="124">
        <f t="shared" si="204"/>
        <v>0.12535967337733558</v>
      </c>
      <c r="AW988" s="124">
        <f t="shared" si="205"/>
        <v>3.925998514426219E-2</v>
      </c>
      <c r="AX988" s="124">
        <f t="shared" si="206"/>
        <v>0.99999999999999978</v>
      </c>
      <c r="AY988" s="124">
        <f>SUMPRODUCT(AN988:AW988,幕後結果_最佳化!$Z$1005:$AI$1005)</f>
        <v>-0.20028686705485277</v>
      </c>
      <c r="AZ988" s="124">
        <f>(SUMPRODUCT(AN988:AW988,MMULT(AN988:AW988,幕後結果!$AB$9:$AK$18)))*252</f>
        <v>6.7802555660463934E-2</v>
      </c>
      <c r="BA988" s="124">
        <f t="shared" si="207"/>
        <v>0.26038923875702685</v>
      </c>
      <c r="BB988" s="119">
        <f t="shared" si="208"/>
        <v>-0.9339359345866598</v>
      </c>
      <c r="BC988" s="56"/>
      <c r="BD988" s="56"/>
    </row>
    <row r="989" spans="1:56">
      <c r="A989" s="91">
        <v>988</v>
      </c>
      <c r="B989" s="120">
        <v>0.30664419332727699</v>
      </c>
      <c r="C989" s="120">
        <v>0.35328144460184219</v>
      </c>
      <c r="D989" s="120">
        <v>0.8343723494599935</v>
      </c>
      <c r="E989" s="120">
        <v>0.86982384994480877</v>
      </c>
      <c r="F989" s="120">
        <v>0.96432593724241422</v>
      </c>
      <c r="G989" s="120">
        <v>0.60323861010370416</v>
      </c>
      <c r="H989" s="120">
        <v>0.25441877502533283</v>
      </c>
      <c r="I989" s="120">
        <v>0.55731488095886084</v>
      </c>
      <c r="J989" s="120">
        <v>0.51671438671928738</v>
      </c>
      <c r="K989" s="100">
        <v>1.5323601404682696E-2</v>
      </c>
      <c r="L989" s="101"/>
      <c r="M989" s="102">
        <v>988</v>
      </c>
      <c r="N989" s="123">
        <v>-0.50538509337892346</v>
      </c>
      <c r="O989" s="123">
        <v>-0.37647622245336665</v>
      </c>
      <c r="P989" s="123">
        <v>0.97158850970925359</v>
      </c>
      <c r="Q989" s="123">
        <v>1.1255588360122255</v>
      </c>
      <c r="R989" s="123">
        <v>1.8032553236748343</v>
      </c>
      <c r="S989" s="123">
        <v>0.26173885853465928</v>
      </c>
      <c r="T989" s="123">
        <v>-0.66064882428787952</v>
      </c>
      <c r="U989" s="120">
        <v>0.14416492408608997</v>
      </c>
      <c r="V989" s="120">
        <v>4.1909019040809369E-2</v>
      </c>
      <c r="W989" s="94">
        <v>-2.1616235746813035</v>
      </c>
      <c r="X989" s="56"/>
      <c r="Y989" s="95">
        <v>988</v>
      </c>
      <c r="Z989" s="120">
        <f>(幕後結果!$AB$2+幕後結果!$AB$4*幕後結果_最佳化!$N1990)*12/3</f>
        <v>-0.67575138820228808</v>
      </c>
      <c r="AA989" s="120">
        <f>(幕後結果!$AC$2+幕後結果!$AC$4*幕後結果_最佳化!$O1990)*12/3</f>
        <v>0.69950380176528404</v>
      </c>
      <c r="AB989" s="120">
        <f>(幕後結果!$AD$2+幕後結果!$AD$4*幕後結果_最佳化!$P1990)*12/3</f>
        <v>-0.49034489686340538</v>
      </c>
      <c r="AC989" s="120">
        <f>(幕後結果!$AE$2+幕後結果!$AE$4*幕後結果_最佳化!$Q1990)*12/3</f>
        <v>1.2642597828450814</v>
      </c>
      <c r="AD989" s="120">
        <f>(幕後結果!$AF$2+幕後結果!$AF$4*幕後結果_最佳化!$R1990)*12/3</f>
        <v>0.72978867572671691</v>
      </c>
      <c r="AE989" s="120">
        <f>(幕後結果!$AG$2+幕後結果!$AG$4*幕後結果_最佳化!$S1990)*12/3</f>
        <v>-0.36203975267795735</v>
      </c>
      <c r="AF989" s="120">
        <f>(幕後結果!$AH$2+幕後結果!$AH$4*幕後結果_最佳化!$T1990)*12/3</f>
        <v>0.29107908379085007</v>
      </c>
      <c r="AG989" s="120">
        <f>(幕後結果!$AI$2+幕後結果!$AI$4*幕後結果_最佳化!$U1990)*12/3</f>
        <v>0.10544808235376862</v>
      </c>
      <c r="AH989" s="120">
        <f>(幕後結果!$AJ$2+幕後結果!$AJ$4*幕後結果_最佳化!$V1990)*12/3</f>
        <v>-0.69203331694716441</v>
      </c>
      <c r="AI989" s="96">
        <f>(幕後結果!$AK$2+幕後結果!$AK$4*幕後結果_最佳化!$W1990)*12/3</f>
        <v>6.1239826464435043E-2</v>
      </c>
      <c r="AJ989" s="56"/>
      <c r="AK989" s="56"/>
      <c r="AL989" s="56"/>
      <c r="AM989" s="104">
        <v>988</v>
      </c>
      <c r="AN989" s="124">
        <f t="shared" si="196"/>
        <v>0.12163094790119949</v>
      </c>
      <c r="AO989" s="124">
        <f t="shared" si="197"/>
        <v>6.74661951127975E-2</v>
      </c>
      <c r="AP989" s="124">
        <f t="shared" si="198"/>
        <v>0.13858231074427882</v>
      </c>
      <c r="AQ989" s="124">
        <f t="shared" si="199"/>
        <v>3.6280074014641887E-2</v>
      </c>
      <c r="AR989" s="124">
        <f t="shared" si="200"/>
        <v>4.555312040688847E-2</v>
      </c>
      <c r="AS989" s="124">
        <f t="shared" si="201"/>
        <v>9.7385548067598193E-2</v>
      </c>
      <c r="AT989" s="124">
        <f t="shared" si="202"/>
        <v>0.10660940569445694</v>
      </c>
      <c r="AU989" s="124">
        <f t="shared" si="203"/>
        <v>0.12936209593794473</v>
      </c>
      <c r="AV989" s="124">
        <f t="shared" si="204"/>
        <v>0.12558741314293001</v>
      </c>
      <c r="AW989" s="124">
        <f t="shared" si="205"/>
        <v>0.13154288897726396</v>
      </c>
      <c r="AX989" s="124">
        <f t="shared" si="206"/>
        <v>1</v>
      </c>
      <c r="AY989" s="124">
        <f>SUMPRODUCT(AN989:AW989,幕後結果_最佳化!$Z$1005:$AI$1005)</f>
        <v>-0.24317228519924572</v>
      </c>
      <c r="AZ989" s="124">
        <f>(SUMPRODUCT(AN989:AW989,MMULT(AN989:AW989,幕後結果!$AB$9:$AK$18)))*252</f>
        <v>7.3321279700495928E-2</v>
      </c>
      <c r="BA989" s="124">
        <f t="shared" si="207"/>
        <v>0.2707790237453705</v>
      </c>
      <c r="BB989" s="119">
        <f t="shared" si="208"/>
        <v>-1.0564787524614772</v>
      </c>
      <c r="BC989" s="56"/>
      <c r="BD989" s="56"/>
    </row>
    <row r="990" spans="1:56">
      <c r="A990" s="91">
        <v>989</v>
      </c>
      <c r="B990" s="120">
        <v>0.58979663242410196</v>
      </c>
      <c r="C990" s="120">
        <v>0.27329330604103452</v>
      </c>
      <c r="D990" s="120">
        <v>0.10901725460205958</v>
      </c>
      <c r="E990" s="120">
        <v>2.9363346870123319E-2</v>
      </c>
      <c r="F990" s="120">
        <v>6.0760684001061049E-2</v>
      </c>
      <c r="G990" s="120">
        <v>0.20385400732728143</v>
      </c>
      <c r="H990" s="120">
        <v>0.93957102191939224</v>
      </c>
      <c r="I990" s="120">
        <v>0.48131025358401947</v>
      </c>
      <c r="J990" s="120">
        <v>0.45377262673672814</v>
      </c>
      <c r="K990" s="100">
        <v>0.26539860339696419</v>
      </c>
      <c r="L990" s="101"/>
      <c r="M990" s="102">
        <v>989</v>
      </c>
      <c r="N990" s="123">
        <v>0.22702187149829497</v>
      </c>
      <c r="O990" s="123">
        <v>-0.60288287051417611</v>
      </c>
      <c r="P990" s="123">
        <v>-1.2317713477509808</v>
      </c>
      <c r="Q990" s="123">
        <v>-1.8902338323634313</v>
      </c>
      <c r="R990" s="123">
        <v>-1.5484193392969869</v>
      </c>
      <c r="S990" s="123">
        <v>-0.82793375961122628</v>
      </c>
      <c r="T990" s="123">
        <v>1.5511824940225736</v>
      </c>
      <c r="U990" s="120">
        <v>-4.6865396750878301E-2</v>
      </c>
      <c r="V990" s="120">
        <v>-0.11613537477219089</v>
      </c>
      <c r="W990" s="94">
        <v>-0.62678953107798208</v>
      </c>
      <c r="X990" s="56"/>
      <c r="Y990" s="95">
        <v>989</v>
      </c>
      <c r="Z990" s="120">
        <f>(幕後結果!$AB$2+幕後結果!$AB$4*幕後結果_最佳化!$N1991)*12/3</f>
        <v>0.23356876972359278</v>
      </c>
      <c r="AA990" s="120">
        <f>(幕後結果!$AC$2+幕後結果!$AC$4*幕後結果_最佳化!$O1991)*12/3</f>
        <v>0.94835214919957933</v>
      </c>
      <c r="AB990" s="120">
        <f>(幕後結果!$AD$2+幕後結果!$AD$4*幕後結果_最佳化!$P1991)*12/3</f>
        <v>-2.0942252452079027</v>
      </c>
      <c r="AC990" s="120">
        <f>(幕後結果!$AE$2+幕後結果!$AE$4*幕後結果_最佳化!$Q1991)*12/3</f>
        <v>-1.0748509509439472</v>
      </c>
      <c r="AD990" s="120">
        <f>(幕後結果!$AF$2+幕後結果!$AF$4*幕後結果_最佳化!$R1991)*12/3</f>
        <v>-1.8386005664987184</v>
      </c>
      <c r="AE990" s="120">
        <f>(幕後結果!$AG$2+幕後結果!$AG$4*幕後結果_最佳化!$S1991)*12/3</f>
        <v>-2.0833452349519481</v>
      </c>
      <c r="AF990" s="120">
        <f>(幕後結果!$AH$2+幕後結果!$AH$4*幕後結果_最佳化!$T1991)*12/3</f>
        <v>0.74720471827717583</v>
      </c>
      <c r="AG990" s="120">
        <f>(幕後結果!$AI$2+幕後結果!$AI$4*幕後結果_最佳化!$U1991)*12/3</f>
        <v>-0.84516314116499114</v>
      </c>
      <c r="AH990" s="120">
        <f>(幕後結果!$AJ$2+幕後結果!$AJ$4*幕後結果_最佳化!$V1991)*12/3</f>
        <v>-2.7961481290237646</v>
      </c>
      <c r="AI990" s="96">
        <f>(幕後結果!$AK$2+幕後結果!$AK$4*幕後結果_最佳化!$W1991)*12/3</f>
        <v>-6.9893014739962456E-2</v>
      </c>
      <c r="AJ990" s="56"/>
      <c r="AK990" s="56"/>
      <c r="AL990" s="56"/>
      <c r="AM990" s="104">
        <v>989</v>
      </c>
      <c r="AN990" s="124">
        <f t="shared" si="196"/>
        <v>0.10954574404144529</v>
      </c>
      <c r="AO990" s="124">
        <f t="shared" si="197"/>
        <v>0.15583450944651683</v>
      </c>
      <c r="AP990" s="124">
        <f t="shared" si="198"/>
        <v>0.11716667314073197</v>
      </c>
      <c r="AQ990" s="124">
        <f t="shared" si="199"/>
        <v>7.4883094134629846E-2</v>
      </c>
      <c r="AR990" s="124">
        <f t="shared" si="200"/>
        <v>0.13898124958024774</v>
      </c>
      <c r="AS990" s="124">
        <f t="shared" si="201"/>
        <v>5.0685801253959967E-2</v>
      </c>
      <c r="AT990" s="124">
        <f t="shared" si="202"/>
        <v>6.7556263018467289E-2</v>
      </c>
      <c r="AU990" s="124">
        <f t="shared" si="203"/>
        <v>0.16566226874655107</v>
      </c>
      <c r="AV990" s="124">
        <f t="shared" si="204"/>
        <v>4.2353283965111663E-2</v>
      </c>
      <c r="AW990" s="124">
        <f t="shared" si="205"/>
        <v>7.733111267233847E-2</v>
      </c>
      <c r="AX990" s="124">
        <f t="shared" si="206"/>
        <v>1</v>
      </c>
      <c r="AY990" s="124">
        <f>SUMPRODUCT(AN990:AW990,幕後結果_最佳化!$Z$1005:$AI$1005)</f>
        <v>-1.3643653711314256E-2</v>
      </c>
      <c r="AZ990" s="124">
        <f>(SUMPRODUCT(AN990:AW990,MMULT(AN990:AW990,幕後結果!$AB$9:$AK$18)))*252</f>
        <v>6.3300247937266962E-2</v>
      </c>
      <c r="BA990" s="124">
        <f t="shared" si="207"/>
        <v>0.25159540523878204</v>
      </c>
      <c r="BB990" s="119">
        <f t="shared" si="208"/>
        <v>-0.22474040675603865</v>
      </c>
      <c r="BC990" s="56"/>
      <c r="BD990" s="56"/>
    </row>
    <row r="991" spans="1:56">
      <c r="A991" s="91">
        <v>990</v>
      </c>
      <c r="B991" s="120">
        <v>8.8195826142404066E-2</v>
      </c>
      <c r="C991" s="120">
        <v>0.44565905180893206</v>
      </c>
      <c r="D991" s="120">
        <v>0.65567852782588831</v>
      </c>
      <c r="E991" s="120">
        <v>7.2197735715476608E-2</v>
      </c>
      <c r="F991" s="120">
        <v>0.3984719044502909</v>
      </c>
      <c r="G991" s="120">
        <v>0.4727022021430749</v>
      </c>
      <c r="H991" s="120">
        <v>0.96983919006790287</v>
      </c>
      <c r="I991" s="120">
        <v>0.24506192784178116</v>
      </c>
      <c r="J991" s="120">
        <v>0.99492008560665424</v>
      </c>
      <c r="K991" s="100">
        <v>5.1465368869692218E-2</v>
      </c>
      <c r="L991" s="101"/>
      <c r="M991" s="102">
        <v>990</v>
      </c>
      <c r="N991" s="123">
        <v>-1.351948932851782</v>
      </c>
      <c r="O991" s="123">
        <v>-0.13663652607905724</v>
      </c>
      <c r="P991" s="123">
        <v>0.40069737408806366</v>
      </c>
      <c r="Q991" s="123">
        <v>-1.4596166109006037</v>
      </c>
      <c r="R991" s="123">
        <v>-0.25730438337916889</v>
      </c>
      <c r="S991" s="123">
        <v>-6.84789147185451E-2</v>
      </c>
      <c r="T991" s="123">
        <v>1.8784354492754207</v>
      </c>
      <c r="U991" s="120">
        <v>-0.69011184366695999</v>
      </c>
      <c r="V991" s="120">
        <v>2.5703415635990692</v>
      </c>
      <c r="W991" s="94">
        <v>-1.6308084791705069</v>
      </c>
      <c r="X991" s="56"/>
      <c r="Y991" s="95">
        <v>990</v>
      </c>
      <c r="Z991" s="120">
        <f>(幕後結果!$AB$2+幕後結果!$AB$4*幕後結果_最佳化!$N1992)*12/3</f>
        <v>-1.726803059089729</v>
      </c>
      <c r="AA991" s="120">
        <f>(幕後結果!$AC$2+幕後結果!$AC$4*幕後結果_最佳化!$O1992)*12/3</f>
        <v>0.38929713281656642</v>
      </c>
      <c r="AB991" s="120">
        <f>(幕後結果!$AD$2+幕後結果!$AD$4*幕後結果_最佳化!$P1992)*12/3</f>
        <v>-1.9066855408313286</v>
      </c>
      <c r="AC991" s="120">
        <f>(幕後結果!$AE$2+幕後結果!$AE$4*幕後結果_最佳化!$Q1992)*12/3</f>
        <v>-1.2277354076947056</v>
      </c>
      <c r="AD991" s="120">
        <f>(幕後結果!$AF$2+幕後結果!$AF$4*幕後結果_最佳化!$R1992)*12/3</f>
        <v>-1.0803711859681633</v>
      </c>
      <c r="AE991" s="120">
        <f>(幕後結果!$AG$2+幕後結果!$AG$4*幕後結果_最佳化!$S1992)*12/3</f>
        <v>-1.3535707488651874</v>
      </c>
      <c r="AF991" s="120">
        <f>(幕後結果!$AH$2+幕後結果!$AH$4*幕後結果_最佳化!$T1992)*12/3</f>
        <v>1.2031696574165018</v>
      </c>
      <c r="AG991" s="120">
        <f>(幕後結果!$AI$2+幕後結果!$AI$4*幕後結果_最佳化!$U1992)*12/3</f>
        <v>-0.80356415589612895</v>
      </c>
      <c r="AH991" s="120">
        <f>(幕後結果!$AJ$2+幕後結果!$AJ$4*幕後結果_最佳化!$V1992)*12/3</f>
        <v>1.2253129432465801</v>
      </c>
      <c r="AI991" s="96">
        <f>(幕後結果!$AK$2+幕後結果!$AK$4*幕後結果_最佳化!$W1992)*12/3</f>
        <v>-0.23814629903591067</v>
      </c>
      <c r="AJ991" s="56"/>
      <c r="AK991" s="56"/>
      <c r="AL991" s="56"/>
      <c r="AM991" s="104">
        <v>990</v>
      </c>
      <c r="AN991" s="124">
        <f t="shared" si="196"/>
        <v>0.14240740492948228</v>
      </c>
      <c r="AO991" s="124">
        <f t="shared" si="197"/>
        <v>1.9230654948493488E-2</v>
      </c>
      <c r="AP991" s="124">
        <f t="shared" si="198"/>
        <v>3.1014223019379377E-2</v>
      </c>
      <c r="AQ991" s="124">
        <f t="shared" si="199"/>
        <v>0.16171583955076513</v>
      </c>
      <c r="AR991" s="124">
        <f t="shared" si="200"/>
        <v>3.7581229419475448E-2</v>
      </c>
      <c r="AS991" s="124">
        <f t="shared" si="201"/>
        <v>9.8772267862137053E-2</v>
      </c>
      <c r="AT991" s="124">
        <f t="shared" si="202"/>
        <v>0.12091378696643312</v>
      </c>
      <c r="AU991" s="124">
        <f t="shared" si="203"/>
        <v>8.8918619000210808E-2</v>
      </c>
      <c r="AV991" s="124">
        <f t="shared" si="204"/>
        <v>0.1557341923121453</v>
      </c>
      <c r="AW991" s="124">
        <f t="shared" si="205"/>
        <v>0.14371178199147777</v>
      </c>
      <c r="AX991" s="124">
        <f t="shared" si="206"/>
        <v>0.99999999999999978</v>
      </c>
      <c r="AY991" s="124">
        <f>SUMPRODUCT(AN991:AW991,幕後結果_最佳化!$Z$1005:$AI$1005)</f>
        <v>-0.18888850915791561</v>
      </c>
      <c r="AZ991" s="124">
        <f>(SUMPRODUCT(AN991:AW991,MMULT(AN991:AW991,幕後結果!$AB$9:$AK$18)))*252</f>
        <v>6.2199369838203185E-2</v>
      </c>
      <c r="BA991" s="124">
        <f t="shared" si="207"/>
        <v>0.24939801490429547</v>
      </c>
      <c r="BB991" s="119">
        <f t="shared" si="208"/>
        <v>-0.92939195705652511</v>
      </c>
      <c r="BC991" s="56"/>
      <c r="BD991" s="56"/>
    </row>
    <row r="992" spans="1:56">
      <c r="A992" s="91">
        <v>991</v>
      </c>
      <c r="B992" s="120">
        <v>0.89233460620319849</v>
      </c>
      <c r="C992" s="120">
        <v>6.7002361598647475E-2</v>
      </c>
      <c r="D992" s="120">
        <v>0.96175572281578137</v>
      </c>
      <c r="E992" s="120">
        <v>0.35829612544159839</v>
      </c>
      <c r="F992" s="120">
        <v>0.33762384456656913</v>
      </c>
      <c r="G992" s="120">
        <v>0.73853246195687139</v>
      </c>
      <c r="H992" s="120">
        <v>0.85108761820579049</v>
      </c>
      <c r="I992" s="120">
        <v>0.51339384260873544</v>
      </c>
      <c r="J992" s="120">
        <v>0.82846985401870477</v>
      </c>
      <c r="K992" s="100">
        <v>0.51488029902949295</v>
      </c>
      <c r="L992" s="101"/>
      <c r="M992" s="102">
        <v>991</v>
      </c>
      <c r="N992" s="123">
        <v>1.2390397232293791</v>
      </c>
      <c r="O992" s="123">
        <v>-1.4984948749256879</v>
      </c>
      <c r="P992" s="123">
        <v>1.7714340270303159</v>
      </c>
      <c r="Q992" s="123">
        <v>-0.3630169120538993</v>
      </c>
      <c r="R992" s="123">
        <v>-0.41895682112747257</v>
      </c>
      <c r="S992" s="123">
        <v>0.63882762328332809</v>
      </c>
      <c r="T992" s="123">
        <v>1.0411094297606938</v>
      </c>
      <c r="U992" s="120">
        <v>3.3579694242497224E-2</v>
      </c>
      <c r="V992" s="120">
        <v>0.94813586513974113</v>
      </c>
      <c r="W992" s="94">
        <v>3.7308031249886152E-2</v>
      </c>
      <c r="X992" s="56"/>
      <c r="Y992" s="95">
        <v>991</v>
      </c>
      <c r="Z992" s="120">
        <f>(幕後結果!$AB$2+幕後結果!$AB$4*幕後結果_最佳化!$N1993)*12/3</f>
        <v>1.4900399351967275</v>
      </c>
      <c r="AA992" s="120">
        <f>(幕後結果!$AC$2+幕後結果!$AC$4*幕後結果_最佳化!$O1993)*12/3</f>
        <v>0.69035281603143739</v>
      </c>
      <c r="AB992" s="120">
        <f>(幕後結果!$AD$2+幕後結果!$AD$4*幕後結果_最佳化!$P1993)*12/3</f>
        <v>1.7746333097447768</v>
      </c>
      <c r="AC992" s="120">
        <f>(幕後結果!$AE$2+幕後結果!$AE$4*幕後結果_最佳化!$Q1993)*12/3</f>
        <v>0.47644076567464749</v>
      </c>
      <c r="AD992" s="120">
        <f>(幕後結果!$AF$2+幕後結果!$AF$4*幕後結果_最佳化!$R1993)*12/3</f>
        <v>-0.86760617967170051</v>
      </c>
      <c r="AE992" s="120">
        <f>(幕後結果!$AG$2+幕後結果!$AG$4*幕後結果_最佳化!$S1993)*12/3</f>
        <v>0.31706689876562288</v>
      </c>
      <c r="AF992" s="120">
        <f>(幕後結果!$AH$2+幕後結果!$AH$4*幕後結果_最佳化!$T1993)*12/3</f>
        <v>1.5314616470692595</v>
      </c>
      <c r="AG992" s="120">
        <f>(幕後結果!$AI$2+幕後結果!$AI$4*幕後結果_最佳化!$U1993)*12/3</f>
        <v>-0.44339929267217304</v>
      </c>
      <c r="AH992" s="120">
        <f>(幕後結果!$AJ$2+幕後結果!$AJ$4*幕後結果_最佳化!$V1993)*12/3</f>
        <v>1.0961661543938028</v>
      </c>
      <c r="AI992" s="96">
        <f>(幕後結果!$AK$2+幕後結果!$AK$4*幕後結果_最佳化!$W1993)*12/3</f>
        <v>0.70404379968858122</v>
      </c>
      <c r="AJ992" s="56"/>
      <c r="AK992" s="56"/>
      <c r="AL992" s="56"/>
      <c r="AM992" s="104">
        <v>991</v>
      </c>
      <c r="AN992" s="124">
        <f t="shared" si="196"/>
        <v>0.16588449389345397</v>
      </c>
      <c r="AO992" s="124">
        <f t="shared" si="197"/>
        <v>0.15149653884807779</v>
      </c>
      <c r="AP992" s="124">
        <f t="shared" si="198"/>
        <v>0.20281084677008515</v>
      </c>
      <c r="AQ992" s="124">
        <f t="shared" si="199"/>
        <v>5.0748792568642419E-2</v>
      </c>
      <c r="AR992" s="124">
        <f t="shared" si="200"/>
        <v>4.1233629911082766E-2</v>
      </c>
      <c r="AS992" s="124">
        <f t="shared" si="201"/>
        <v>5.4427207565867622E-2</v>
      </c>
      <c r="AT992" s="124">
        <f t="shared" si="202"/>
        <v>6.2445180910915478E-2</v>
      </c>
      <c r="AU992" s="124">
        <f t="shared" si="203"/>
        <v>9.304566991942384E-2</v>
      </c>
      <c r="AV992" s="124">
        <f t="shared" si="204"/>
        <v>0.12548801599357159</v>
      </c>
      <c r="AW992" s="124">
        <f t="shared" si="205"/>
        <v>5.2419623618879196E-2</v>
      </c>
      <c r="AX992" s="124">
        <f t="shared" si="206"/>
        <v>0.99999999999999989</v>
      </c>
      <c r="AY992" s="124">
        <f>SUMPRODUCT(AN992:AW992,幕後結果_最佳化!$Z$1005:$AI$1005)</f>
        <v>-0.20004288511968327</v>
      </c>
      <c r="AZ992" s="124">
        <f>(SUMPRODUCT(AN992:AW992,MMULT(AN992:AW992,幕後結果!$AB$9:$AK$18)))*252</f>
        <v>0.10567828179831064</v>
      </c>
      <c r="BA992" s="124">
        <f t="shared" si="207"/>
        <v>0.32508196166245618</v>
      </c>
      <c r="BB992" s="119">
        <f t="shared" si="208"/>
        <v>-0.74732810112650683</v>
      </c>
      <c r="BC992" s="56"/>
      <c r="BD992" s="56"/>
    </row>
    <row r="993" spans="1:56">
      <c r="A993" s="91">
        <v>992</v>
      </c>
      <c r="B993" s="120">
        <v>0.8747322587835038</v>
      </c>
      <c r="C993" s="120">
        <v>0.49350350547592803</v>
      </c>
      <c r="D993" s="120">
        <v>2.4902063286789566E-2</v>
      </c>
      <c r="E993" s="120">
        <v>0.6700547156789789</v>
      </c>
      <c r="F993" s="120">
        <v>0.12366096341112121</v>
      </c>
      <c r="G993" s="120">
        <v>0.87777222765437424</v>
      </c>
      <c r="H993" s="120">
        <v>0.57196284009398091</v>
      </c>
      <c r="I993" s="120">
        <v>0.91319044713285802</v>
      </c>
      <c r="J993" s="120">
        <v>0.10915955353718854</v>
      </c>
      <c r="K993" s="100">
        <v>8.0669226976401109E-2</v>
      </c>
      <c r="L993" s="101"/>
      <c r="M993" s="102">
        <v>992</v>
      </c>
      <c r="N993" s="123">
        <v>1.1490497126205188</v>
      </c>
      <c r="O993" s="123">
        <v>-1.6285016633921765E-2</v>
      </c>
      <c r="P993" s="123">
        <v>-1.961642448446405</v>
      </c>
      <c r="Q993" s="123">
        <v>0.44006425690997403</v>
      </c>
      <c r="R993" s="123">
        <v>-1.1568786886534497</v>
      </c>
      <c r="S993" s="123">
        <v>1.1639221934107729</v>
      </c>
      <c r="T993" s="123">
        <v>0.18137362488987774</v>
      </c>
      <c r="U993" s="120">
        <v>1.3606665002888831</v>
      </c>
      <c r="V993" s="120">
        <v>-1.2310100457957627</v>
      </c>
      <c r="W993" s="94">
        <v>-1.4005841815345175</v>
      </c>
      <c r="X993" s="56"/>
      <c r="Y993" s="95">
        <v>992</v>
      </c>
      <c r="Z993" s="120">
        <f>(幕後結果!$AB$2+幕後結果!$AB$4*幕後結果_最佳化!$N1994)*12/3</f>
        <v>1.3783128018094601</v>
      </c>
      <c r="AA993" s="120">
        <f>(幕後結果!$AC$2+幕後結果!$AC$4*幕後結果_最佳化!$O1994)*12/3</f>
        <v>2.1617865403209229</v>
      </c>
      <c r="AB993" s="120">
        <f>(幕後結果!$AD$2+幕後結果!$AD$4*幕後結果_最佳化!$P1994)*12/3</f>
        <v>-1.6148279317985168</v>
      </c>
      <c r="AC993" s="120">
        <f>(幕後結果!$AE$2+幕後結果!$AE$4*幕後結果_最佳化!$Q1994)*12/3</f>
        <v>1.2511579735988017</v>
      </c>
      <c r="AD993" s="120">
        <f>(幕後結果!$AF$2+幕後結果!$AF$4*幕後結果_最佳化!$R1994)*12/3</f>
        <v>-0.98524166600970553</v>
      </c>
      <c r="AE993" s="120">
        <f>(幕後結果!$AG$2+幕後結果!$AG$4*幕後結果_最佳化!$S1994)*12/3</f>
        <v>0.22065341536264849</v>
      </c>
      <c r="AF993" s="120">
        <f>(幕後結果!$AH$2+幕後結果!$AH$4*幕後結果_最佳化!$T1994)*12/3</f>
        <v>1.0320073861826233</v>
      </c>
      <c r="AG993" s="120">
        <f>(幕後結果!$AI$2+幕後結果!$AI$4*幕後結果_最佳化!$U1994)*12/3</f>
        <v>0.16245312539432211</v>
      </c>
      <c r="AH993" s="120">
        <f>(幕後結果!$AJ$2+幕後結果!$AJ$4*幕後結果_最佳化!$V1994)*12/3</f>
        <v>-3.3220852545963502</v>
      </c>
      <c r="AI993" s="96">
        <f>(幕後結果!$AK$2+幕後結果!$AK$4*幕後結果_最佳化!$W1994)*12/3</f>
        <v>3.9894537925081464E-2</v>
      </c>
      <c r="AJ993" s="56"/>
      <c r="AK993" s="56"/>
      <c r="AL993" s="56"/>
      <c r="AM993" s="104">
        <v>992</v>
      </c>
      <c r="AN993" s="124">
        <f t="shared" si="196"/>
        <v>0.11484524345455872</v>
      </c>
      <c r="AO993" s="124">
        <f t="shared" si="197"/>
        <v>8.2193171302904558E-2</v>
      </c>
      <c r="AP993" s="124">
        <f t="shared" si="198"/>
        <v>0.26683252346546088</v>
      </c>
      <c r="AQ993" s="124">
        <f t="shared" si="199"/>
        <v>4.4550162734861391E-2</v>
      </c>
      <c r="AR993" s="124">
        <f t="shared" si="200"/>
        <v>3.6123558693421223E-2</v>
      </c>
      <c r="AS993" s="124">
        <f t="shared" si="201"/>
        <v>5.5362800655959644E-2</v>
      </c>
      <c r="AT993" s="124">
        <f t="shared" si="202"/>
        <v>3.1136917834604535E-2</v>
      </c>
      <c r="AU993" s="124">
        <f t="shared" si="203"/>
        <v>6.1285399338181328E-2</v>
      </c>
      <c r="AV993" s="124">
        <f t="shared" si="204"/>
        <v>0.13660730383999431</v>
      </c>
      <c r="AW993" s="124">
        <f t="shared" si="205"/>
        <v>0.17106291868005336</v>
      </c>
      <c r="AX993" s="124">
        <f t="shared" si="206"/>
        <v>0.99999999999999978</v>
      </c>
      <c r="AY993" s="124">
        <f>SUMPRODUCT(AN993:AW993,幕後結果_最佳化!$Z$1005:$AI$1005)</f>
        <v>-0.28875270535356695</v>
      </c>
      <c r="AZ993" s="124">
        <f>(SUMPRODUCT(AN993:AW993,MMULT(AN993:AW993,幕後結果!$AB$9:$AK$18)))*252</f>
        <v>0.10487195424455822</v>
      </c>
      <c r="BA993" s="124">
        <f t="shared" si="207"/>
        <v>0.32383939575746218</v>
      </c>
      <c r="BB993" s="119">
        <f t="shared" si="208"/>
        <v>-1.0241271126937148</v>
      </c>
      <c r="BC993" s="56"/>
      <c r="BD993" s="56"/>
    </row>
    <row r="994" spans="1:56">
      <c r="A994" s="91">
        <v>993</v>
      </c>
      <c r="B994" s="120">
        <v>0.5544444225811278</v>
      </c>
      <c r="C994" s="120">
        <v>0.48798020577745493</v>
      </c>
      <c r="D994" s="120">
        <v>6.9930145249703646E-2</v>
      </c>
      <c r="E994" s="120">
        <v>2.0088905444786809E-2</v>
      </c>
      <c r="F994" s="120">
        <v>0.2983078310009295</v>
      </c>
      <c r="G994" s="120">
        <v>7.809439798166129E-2</v>
      </c>
      <c r="H994" s="120">
        <v>0.52291312665108891</v>
      </c>
      <c r="I994" s="120">
        <v>0.34530913139430397</v>
      </c>
      <c r="J994" s="120">
        <v>0.4907831615032896</v>
      </c>
      <c r="K994" s="100">
        <v>0.71620318827302665</v>
      </c>
      <c r="L994" s="101"/>
      <c r="M994" s="102">
        <v>993</v>
      </c>
      <c r="N994" s="123">
        <v>0.13689833510885707</v>
      </c>
      <c r="O994" s="123">
        <v>-3.0133715873125393E-2</v>
      </c>
      <c r="P994" s="123">
        <v>-1.4763114919450475</v>
      </c>
      <c r="Q994" s="123">
        <v>-2.051916161857867</v>
      </c>
      <c r="R994" s="123">
        <v>-0.52927360658887146</v>
      </c>
      <c r="S994" s="123">
        <v>-1.4180067435510146</v>
      </c>
      <c r="T994" s="123">
        <v>5.7466304688144475E-2</v>
      </c>
      <c r="U994" s="120">
        <v>-0.398016174928425</v>
      </c>
      <c r="V994" s="120">
        <v>-2.3105243611787826E-2</v>
      </c>
      <c r="W994" s="94">
        <v>0.57159907323853676</v>
      </c>
      <c r="X994" s="56"/>
      <c r="Y994" s="95">
        <v>993</v>
      </c>
      <c r="Z994" s="120">
        <f>(幕後結果!$AB$2+幕後結果!$AB$4*幕後結果_最佳化!$N1995)*12/3</f>
        <v>0.12167585735045479</v>
      </c>
      <c r="AA994" s="120">
        <f>(幕後結果!$AC$2+幕後結果!$AC$4*幕後結果_最佳化!$O1995)*12/3</f>
        <v>1.4804607254892332</v>
      </c>
      <c r="AB994" s="120">
        <f>(幕後結果!$AD$2+幕後結果!$AD$4*幕後結果_最佳化!$P1995)*12/3</f>
        <v>-2.210894763340022</v>
      </c>
      <c r="AC994" s="120">
        <f>(幕後結果!$AE$2+幕後結果!$AE$4*幕後結果_最佳化!$Q1995)*12/3</f>
        <v>-1.2395599403687245</v>
      </c>
      <c r="AD994" s="120">
        <f>(幕後結果!$AF$2+幕後結果!$AF$4*幕後結果_最佳化!$R1995)*12/3</f>
        <v>-1.1926863913991224</v>
      </c>
      <c r="AE994" s="120">
        <f>(幕後結果!$AG$2+幕後結果!$AG$4*幕後結果_最佳化!$S1995)*12/3</f>
        <v>-2.4580089827201732</v>
      </c>
      <c r="AF994" s="120">
        <f>(幕後結果!$AH$2+幕後結果!$AH$4*幕後結果_最佳化!$T1995)*12/3</f>
        <v>-0.53440377630159563</v>
      </c>
      <c r="AG994" s="120">
        <f>(幕後結果!$AI$2+幕後結果!$AI$4*幕後結果_最佳化!$U1995)*12/3</f>
        <v>-0.84279983294375294</v>
      </c>
      <c r="AH994" s="120">
        <f>(幕後結果!$AJ$2+幕後結果!$AJ$4*幕後結果_最佳化!$V1995)*12/3</f>
        <v>-2.8861845100012715</v>
      </c>
      <c r="AI994" s="96">
        <f>(幕後結果!$AK$2+幕後結果!$AK$4*幕後結果_最佳化!$W1995)*12/3</f>
        <v>0.47112419904240371</v>
      </c>
      <c r="AJ994" s="56"/>
      <c r="AK994" s="56"/>
      <c r="AL994" s="56"/>
      <c r="AM994" s="104">
        <v>993</v>
      </c>
      <c r="AN994" s="124">
        <f t="shared" si="196"/>
        <v>0.10154754310594115</v>
      </c>
      <c r="AO994" s="124">
        <f t="shared" si="197"/>
        <v>4.9250423451169145E-2</v>
      </c>
      <c r="AP994" s="124">
        <f t="shared" si="198"/>
        <v>9.0529997903713827E-2</v>
      </c>
      <c r="AQ994" s="124">
        <f t="shared" si="199"/>
        <v>6.2516670850602821E-2</v>
      </c>
      <c r="AR994" s="124">
        <f t="shared" si="200"/>
        <v>0.22582911183569712</v>
      </c>
      <c r="AS994" s="124">
        <f t="shared" si="201"/>
        <v>0.27441723958727704</v>
      </c>
      <c r="AT994" s="124">
        <f t="shared" si="202"/>
        <v>0.11004698422695777</v>
      </c>
      <c r="AU994" s="124">
        <f t="shared" si="203"/>
        <v>3.7209061392775578E-2</v>
      </c>
      <c r="AV994" s="124">
        <f t="shared" si="204"/>
        <v>3.5546550512667821E-2</v>
      </c>
      <c r="AW994" s="124">
        <f t="shared" si="205"/>
        <v>1.3106417133197809E-2</v>
      </c>
      <c r="AX994" s="124">
        <f t="shared" si="206"/>
        <v>1.0000000000000002</v>
      </c>
      <c r="AY994" s="124">
        <f>SUMPRODUCT(AN994:AW994,幕後結果_最佳化!$Z$1005:$AI$1005)</f>
        <v>-0.35884403362909079</v>
      </c>
      <c r="AZ994" s="124">
        <f>(SUMPRODUCT(AN994:AW994,MMULT(AN994:AW994,幕後結果!$AB$9:$AK$18)))*252</f>
        <v>7.53597054903027E-2</v>
      </c>
      <c r="BA994" s="124">
        <f t="shared" si="207"/>
        <v>0.27451722257501932</v>
      </c>
      <c r="BB994" s="119">
        <f t="shared" si="208"/>
        <v>-1.4634565724534943</v>
      </c>
      <c r="BC994" s="56"/>
      <c r="BD994" s="56"/>
    </row>
    <row r="995" spans="1:56">
      <c r="A995" s="91">
        <v>994</v>
      </c>
      <c r="B995" s="120">
        <v>0.45993210094693637</v>
      </c>
      <c r="C995" s="120">
        <v>0.16211950677918563</v>
      </c>
      <c r="D995" s="120">
        <v>0.16318776158730852</v>
      </c>
      <c r="E995" s="120">
        <v>0.10038147164963473</v>
      </c>
      <c r="F995" s="120">
        <v>0.67990831802174401</v>
      </c>
      <c r="G995" s="120">
        <v>0.26631757317120885</v>
      </c>
      <c r="H995" s="120">
        <v>0.93556461702816796</v>
      </c>
      <c r="I995" s="120">
        <v>0.50995663777867573</v>
      </c>
      <c r="J995" s="120">
        <v>0.73652515415207653</v>
      </c>
      <c r="K995" s="100">
        <v>0.39548958658006739</v>
      </c>
      <c r="L995" s="101"/>
      <c r="M995" s="102">
        <v>994</v>
      </c>
      <c r="N995" s="123">
        <v>-0.10060478022246927</v>
      </c>
      <c r="O995" s="123">
        <v>-0.98578421450330367</v>
      </c>
      <c r="P995" s="123">
        <v>-0.98144057961671616</v>
      </c>
      <c r="Q995" s="123">
        <v>-1.2793809374409779</v>
      </c>
      <c r="R995" s="123">
        <v>0.46744244095987353</v>
      </c>
      <c r="S995" s="123">
        <v>-0.62398848655530204</v>
      </c>
      <c r="T995" s="123">
        <v>1.5185700052118727</v>
      </c>
      <c r="U995" s="120">
        <v>2.496018127722761E-2</v>
      </c>
      <c r="V995" s="120">
        <v>0.63266919302013103</v>
      </c>
      <c r="W995" s="94">
        <v>-0.26503931799391328</v>
      </c>
      <c r="X995" s="56"/>
      <c r="Y995" s="95">
        <v>994</v>
      </c>
      <c r="Z995" s="120">
        <f>(幕後結果!$AB$2+幕後結果!$AB$4*幕後結果_最佳化!$N1996)*12/3</f>
        <v>-0.17319622975097684</v>
      </c>
      <c r="AA995" s="120">
        <f>(幕後結果!$AC$2+幕後結果!$AC$4*幕後結果_最佳化!$O1996)*12/3</f>
        <v>0.33700319488555786</v>
      </c>
      <c r="AB995" s="120">
        <f>(幕後結果!$AD$2+幕後結果!$AD$4*幕後結果_最佳化!$P1996)*12/3</f>
        <v>-2.3461618556329853</v>
      </c>
      <c r="AC995" s="120">
        <f>(幕後結果!$AE$2+幕後結果!$AE$4*幕後結果_最佳化!$Q1996)*12/3</f>
        <v>-0.6461052606227865</v>
      </c>
      <c r="AD995" s="120">
        <f>(幕後結果!$AF$2+幕後結果!$AF$4*幕後結果_最佳化!$R1996)*12/3</f>
        <v>-0.57224678672424611</v>
      </c>
      <c r="AE995" s="120">
        <f>(幕後結果!$AG$2+幕後結果!$AG$4*幕後結果_最佳化!$S1996)*12/3</f>
        <v>-1.6324782076936106</v>
      </c>
      <c r="AF995" s="120">
        <f>(幕後結果!$AH$2+幕後結果!$AH$4*幕後結果_最佳化!$T1996)*12/3</f>
        <v>0.98002427111686663</v>
      </c>
      <c r="AG995" s="120">
        <f>(幕後結果!$AI$2+幕後結果!$AI$4*幕後結果_最佳化!$U1996)*12/3</f>
        <v>-0.52132554187896429</v>
      </c>
      <c r="AH995" s="120">
        <f>(幕後結果!$AJ$2+幕後結果!$AJ$4*幕後結果_最佳化!$V1996)*12/3</f>
        <v>-1.0082840766680672</v>
      </c>
      <c r="AI995" s="96">
        <f>(幕後結果!$AK$2+幕後結果!$AK$4*幕後結果_最佳化!$W1996)*12/3</f>
        <v>0.48591152958618872</v>
      </c>
      <c r="AJ995" s="56"/>
      <c r="AK995" s="56"/>
      <c r="AL995" s="56"/>
      <c r="AM995" s="104">
        <v>994</v>
      </c>
      <c r="AN995" s="124">
        <f t="shared" si="196"/>
        <v>0.10033478433987388</v>
      </c>
      <c r="AO995" s="124">
        <f t="shared" si="197"/>
        <v>9.3042522860877677E-2</v>
      </c>
      <c r="AP995" s="124">
        <f t="shared" si="198"/>
        <v>0.15349991525553053</v>
      </c>
      <c r="AQ995" s="124">
        <f t="shared" si="199"/>
        <v>3.0891667883346861E-3</v>
      </c>
      <c r="AR995" s="124">
        <f t="shared" si="200"/>
        <v>0.1000158464227633</v>
      </c>
      <c r="AS995" s="124">
        <f t="shared" si="201"/>
        <v>9.4290170305329726E-2</v>
      </c>
      <c r="AT995" s="124">
        <f t="shared" si="202"/>
        <v>8.3423939696190011E-2</v>
      </c>
      <c r="AU995" s="124">
        <f t="shared" si="203"/>
        <v>0.15836559121908608</v>
      </c>
      <c r="AV995" s="124">
        <f t="shared" si="204"/>
        <v>0.13351236535235605</v>
      </c>
      <c r="AW995" s="124">
        <f t="shared" si="205"/>
        <v>8.0425697759658091E-2</v>
      </c>
      <c r="AX995" s="124">
        <f t="shared" si="206"/>
        <v>1</v>
      </c>
      <c r="AY995" s="124">
        <f>SUMPRODUCT(AN995:AW995,幕後結果_最佳化!$Z$1005:$AI$1005)</f>
        <v>-0.32064105531578679</v>
      </c>
      <c r="AZ995" s="124">
        <f>(SUMPRODUCT(AN995:AW995,MMULT(AN995:AW995,幕後結果!$AB$9:$AK$18)))*252</f>
        <v>7.4940127452823968E-2</v>
      </c>
      <c r="BA995" s="124">
        <f t="shared" si="207"/>
        <v>0.27375194511240275</v>
      </c>
      <c r="BB995" s="119">
        <f t="shared" si="208"/>
        <v>-1.3279944190588913</v>
      </c>
      <c r="BC995" s="56"/>
      <c r="BD995" s="56"/>
    </row>
    <row r="996" spans="1:56">
      <c r="A996" s="91">
        <v>995</v>
      </c>
      <c r="B996" s="120">
        <v>0.17890510125131009</v>
      </c>
      <c r="C996" s="120">
        <v>3.7581785932204292E-2</v>
      </c>
      <c r="D996" s="120">
        <v>0.74901310630392204</v>
      </c>
      <c r="E996" s="120">
        <v>0.12963486014007586</v>
      </c>
      <c r="F996" s="120">
        <v>0.52332709779795517</v>
      </c>
      <c r="G996" s="120">
        <v>0.75300471199973051</v>
      </c>
      <c r="H996" s="120">
        <v>0.31336932949342478</v>
      </c>
      <c r="I996" s="120">
        <v>0.47518820720815946</v>
      </c>
      <c r="J996" s="120">
        <v>0.89587948407231721</v>
      </c>
      <c r="K996" s="100">
        <v>0.40549560338938062</v>
      </c>
      <c r="L996" s="101"/>
      <c r="M996" s="102">
        <v>995</v>
      </c>
      <c r="N996" s="123">
        <v>-0.91954572117585864</v>
      </c>
      <c r="O996" s="123">
        <v>-1.7794649160721125</v>
      </c>
      <c r="P996" s="123">
        <v>0.67138737206411514</v>
      </c>
      <c r="Q996" s="123">
        <v>-1.1281188714581747</v>
      </c>
      <c r="R996" s="123">
        <v>5.8505722505919081E-2</v>
      </c>
      <c r="S996" s="123">
        <v>0.68397559614878201</v>
      </c>
      <c r="T996" s="123">
        <v>-0.48632231661514236</v>
      </c>
      <c r="U996" s="120">
        <v>-6.2234090985197346E-2</v>
      </c>
      <c r="V996" s="120">
        <v>1.2584168758861205</v>
      </c>
      <c r="W996" s="94">
        <v>-0.23914750475586158</v>
      </c>
      <c r="X996" s="56"/>
      <c r="Y996" s="95">
        <v>995</v>
      </c>
      <c r="Z996" s="120">
        <f>(幕後結果!$AB$2+幕後結果!$AB$4*幕後結果_最佳化!$N1997)*12/3</f>
        <v>-1.1899526800184104</v>
      </c>
      <c r="AA996" s="120">
        <f>(幕後結果!$AC$2+幕後結果!$AC$4*幕後結果_最佳化!$O1997)*12/3</f>
        <v>-1.0223582062017236</v>
      </c>
      <c r="AB996" s="120">
        <f>(幕後結果!$AD$2+幕後結果!$AD$4*幕後結果_最佳化!$P1997)*12/3</f>
        <v>-1.8339429081830201</v>
      </c>
      <c r="AC996" s="120">
        <f>(幕後結果!$AE$2+幕後結果!$AE$4*幕後結果_最佳化!$Q1997)*12/3</f>
        <v>-0.80517320508930157</v>
      </c>
      <c r="AD996" s="120">
        <f>(幕後結果!$AF$2+幕後結果!$AF$4*幕後結果_最佳化!$R1997)*12/3</f>
        <v>-0.97076225809282624</v>
      </c>
      <c r="AE996" s="120">
        <f>(幕後結果!$AG$2+幕後結果!$AG$4*幕後結果_最佳化!$S1997)*12/3</f>
        <v>-0.55331152237779557</v>
      </c>
      <c r="AF996" s="120">
        <f>(幕後結果!$AH$2+幕後結果!$AH$4*幕後結果_最佳化!$T1997)*12/3</f>
        <v>-0.7047815328810344</v>
      </c>
      <c r="AG996" s="120">
        <f>(幕後結果!$AI$2+幕後結果!$AI$4*幕後結果_最佳化!$U1997)*12/3</f>
        <v>-0.45996772472156672</v>
      </c>
      <c r="AH996" s="120">
        <f>(幕後結果!$AJ$2+幕後結果!$AJ$4*幕後結果_最佳化!$V1997)*12/3</f>
        <v>0.31155548556520674</v>
      </c>
      <c r="AI996" s="96">
        <f>(幕後結果!$AK$2+幕後結果!$AK$4*幕後結果_最佳化!$W1997)*12/3</f>
        <v>0.19073813539014642</v>
      </c>
      <c r="AJ996" s="56"/>
      <c r="AK996" s="56"/>
      <c r="AL996" s="56"/>
      <c r="AM996" s="104">
        <v>995</v>
      </c>
      <c r="AN996" s="124">
        <f t="shared" si="196"/>
        <v>0.11279085184380415</v>
      </c>
      <c r="AO996" s="124">
        <f t="shared" si="197"/>
        <v>5.4939516709158157E-2</v>
      </c>
      <c r="AP996" s="124">
        <f t="shared" si="198"/>
        <v>0.14507983082816209</v>
      </c>
      <c r="AQ996" s="124">
        <f t="shared" si="199"/>
        <v>3.111435129680945E-2</v>
      </c>
      <c r="AR996" s="124">
        <f t="shared" si="200"/>
        <v>0.16849780578713616</v>
      </c>
      <c r="AS996" s="124">
        <f t="shared" si="201"/>
        <v>0.11672126043740924</v>
      </c>
      <c r="AT996" s="124">
        <f t="shared" si="202"/>
        <v>9.5418958458186556E-2</v>
      </c>
      <c r="AU996" s="124">
        <f t="shared" si="203"/>
        <v>4.5333149223102366E-2</v>
      </c>
      <c r="AV996" s="124">
        <f t="shared" si="204"/>
        <v>8.2668424311610825E-2</v>
      </c>
      <c r="AW996" s="124">
        <f t="shared" si="205"/>
        <v>0.14743585110462118</v>
      </c>
      <c r="AX996" s="124">
        <f t="shared" si="206"/>
        <v>1.0000000000000002</v>
      </c>
      <c r="AY996" s="124">
        <f>SUMPRODUCT(AN996:AW996,幕後結果_最佳化!$Z$1005:$AI$1005)</f>
        <v>-0.24186401679835207</v>
      </c>
      <c r="AZ996" s="124">
        <f>(SUMPRODUCT(AN996:AW996,MMULT(AN996:AW996,幕後結果!$AB$9:$AK$18)))*252</f>
        <v>7.0923072633357259E-2</v>
      </c>
      <c r="BA996" s="124">
        <f t="shared" si="207"/>
        <v>0.26631386113636152</v>
      </c>
      <c r="BB996" s="119">
        <f t="shared" si="208"/>
        <v>-1.0692797422682534</v>
      </c>
      <c r="BC996" s="56"/>
      <c r="BD996" s="56"/>
    </row>
    <row r="997" spans="1:56">
      <c r="A997" s="91">
        <v>996</v>
      </c>
      <c r="B997" s="120">
        <v>6.8956198047009032E-2</v>
      </c>
      <c r="C997" s="120">
        <v>0.42331633542401148</v>
      </c>
      <c r="D997" s="120">
        <v>0.57331592523255015</v>
      </c>
      <c r="E997" s="120">
        <v>2.456329409946445E-2</v>
      </c>
      <c r="F997" s="120">
        <v>0.21497887743580701</v>
      </c>
      <c r="G997" s="120">
        <v>0.53216894719020447</v>
      </c>
      <c r="H997" s="120">
        <v>0.70620157236885484</v>
      </c>
      <c r="I997" s="120">
        <v>0.69549092500692722</v>
      </c>
      <c r="J997" s="120">
        <v>0.1523776878030727</v>
      </c>
      <c r="K997" s="100">
        <v>0.87741612167423133</v>
      </c>
      <c r="L997" s="101"/>
      <c r="M997" s="102">
        <v>996</v>
      </c>
      <c r="N997" s="123">
        <v>-1.4836100708971045</v>
      </c>
      <c r="O997" s="123">
        <v>-0.19341665762309498</v>
      </c>
      <c r="P997" s="123">
        <v>0.18482264011493946</v>
      </c>
      <c r="Q997" s="123">
        <v>-1.9674913845087263</v>
      </c>
      <c r="R997" s="123">
        <v>-0.7892639451774055</v>
      </c>
      <c r="S997" s="123">
        <v>8.0723175445403764E-2</v>
      </c>
      <c r="T997" s="123">
        <v>0.54232177834315465</v>
      </c>
      <c r="U997" s="120">
        <v>0.51147548527114772</v>
      </c>
      <c r="V997" s="120">
        <v>-1.0262890108203151</v>
      </c>
      <c r="W997" s="94">
        <v>1.1621667038197725</v>
      </c>
      <c r="X997" s="56"/>
      <c r="Y997" s="95">
        <v>996</v>
      </c>
      <c r="Z997" s="120">
        <f>(幕後結果!$AB$2+幕後結果!$AB$4*幕後結果_最佳化!$N1998)*12/3</f>
        <v>-1.8902669972844517</v>
      </c>
      <c r="AA997" s="120">
        <f>(幕後結果!$AC$2+幕後結果!$AC$4*幕後結果_最佳化!$O1998)*12/3</f>
        <v>0.24389121219029275</v>
      </c>
      <c r="AB997" s="120">
        <f>(幕後結果!$AD$2+幕後結果!$AD$4*幕後結果_最佳化!$P1998)*12/3</f>
        <v>-2.2988100495741399</v>
      </c>
      <c r="AC997" s="120">
        <f>(幕後結果!$AE$2+幕後結果!$AE$4*幕後結果_最佳化!$Q1998)*12/3</f>
        <v>-1.7030030511793068</v>
      </c>
      <c r="AD997" s="120">
        <f>(幕後結果!$AF$2+幕後結果!$AF$4*幕後結果_最佳化!$R1998)*12/3</f>
        <v>-1.5214064719518463</v>
      </c>
      <c r="AE997" s="120">
        <f>(幕後結果!$AG$2+幕後結果!$AG$4*幕後結果_最佳化!$S1998)*12/3</f>
        <v>-1.3726193281428716</v>
      </c>
      <c r="AF997" s="120">
        <f>(幕後結果!$AH$2+幕後結果!$AH$4*幕後結果_最佳化!$T1998)*12/3</f>
        <v>-0.16759566413355129</v>
      </c>
      <c r="AG997" s="120">
        <f>(幕後結果!$AI$2+幕後結果!$AI$4*幕後結果_最佳化!$U1998)*12/3</f>
        <v>-0.40934614337623976</v>
      </c>
      <c r="AH997" s="120">
        <f>(幕後結果!$AJ$2+幕後結果!$AJ$4*幕後結果_最佳化!$V1998)*12/3</f>
        <v>-3.8054725894884256</v>
      </c>
      <c r="AI997" s="96">
        <f>(幕後結果!$AK$2+幕後結果!$AK$4*幕後結果_最佳化!$W1998)*12/3</f>
        <v>0.98660661260164106</v>
      </c>
      <c r="AJ997" s="56"/>
      <c r="AK997" s="56"/>
      <c r="AL997" s="56"/>
      <c r="AM997" s="104">
        <v>996</v>
      </c>
      <c r="AN997" s="124">
        <f t="shared" si="196"/>
        <v>9.4118894626031097E-2</v>
      </c>
      <c r="AO997" s="124">
        <f t="shared" si="197"/>
        <v>4.9647970650493756E-3</v>
      </c>
      <c r="AP997" s="124">
        <f t="shared" si="198"/>
        <v>9.0200888038575344E-2</v>
      </c>
      <c r="AQ997" s="124">
        <f t="shared" si="199"/>
        <v>0.16831524799194628</v>
      </c>
      <c r="AR997" s="124">
        <f t="shared" si="200"/>
        <v>0.10999872361939621</v>
      </c>
      <c r="AS997" s="124">
        <f t="shared" si="201"/>
        <v>0.11453679670131606</v>
      </c>
      <c r="AT997" s="124">
        <f t="shared" si="202"/>
        <v>8.3697636499454428E-2</v>
      </c>
      <c r="AU997" s="124">
        <f t="shared" si="203"/>
        <v>0.11121446951605879</v>
      </c>
      <c r="AV997" s="124">
        <f t="shared" si="204"/>
        <v>0.14463361421211265</v>
      </c>
      <c r="AW997" s="124">
        <f t="shared" si="205"/>
        <v>7.8318931730059896E-2</v>
      </c>
      <c r="AX997" s="124">
        <f t="shared" si="206"/>
        <v>1.0000000000000002</v>
      </c>
      <c r="AY997" s="124">
        <f>SUMPRODUCT(AN997:AW997,幕後結果_最佳化!$Z$1005:$AI$1005)</f>
        <v>-0.34489108633837967</v>
      </c>
      <c r="AZ997" s="124">
        <f>(SUMPRODUCT(AN997:AW997,MMULT(AN997:AW997,幕後結果!$AB$9:$AK$18)))*252</f>
        <v>6.2926543478199398E-2</v>
      </c>
      <c r="BA997" s="124">
        <f t="shared" si="207"/>
        <v>0.25085163638732638</v>
      </c>
      <c r="BB997" s="119">
        <f t="shared" si="208"/>
        <v>-1.5458981728132422</v>
      </c>
      <c r="BC997" s="56"/>
      <c r="BD997" s="56"/>
    </row>
    <row r="998" spans="1:56">
      <c r="A998" s="91">
        <v>997</v>
      </c>
      <c r="B998" s="120">
        <v>0.67639013186911123</v>
      </c>
      <c r="C998" s="120">
        <v>0.65806930477825443</v>
      </c>
      <c r="D998" s="120">
        <v>0.12373447753000044</v>
      </c>
      <c r="E998" s="120">
        <v>6.4173194146328383E-2</v>
      </c>
      <c r="F998" s="120">
        <v>4.814463457928686E-2</v>
      </c>
      <c r="G998" s="120">
        <v>0.44213281771065405</v>
      </c>
      <c r="H998" s="120">
        <v>0.45836019106253123</v>
      </c>
      <c r="I998" s="120">
        <v>0.5181046687199915</v>
      </c>
      <c r="J998" s="120">
        <v>7.599931423879891E-2</v>
      </c>
      <c r="K998" s="100">
        <v>0.60710906666214925</v>
      </c>
      <c r="L998" s="101"/>
      <c r="M998" s="102">
        <v>997</v>
      </c>
      <c r="N998" s="123">
        <v>0.45762798243263186</v>
      </c>
      <c r="O998" s="123">
        <v>0.40719960669951022</v>
      </c>
      <c r="P998" s="123">
        <v>-1.1565189448614848</v>
      </c>
      <c r="Q998" s="123">
        <v>-1.5206551935795094</v>
      </c>
      <c r="R998" s="123">
        <v>-1.6631157430032444</v>
      </c>
      <c r="S998" s="123">
        <v>-0.14556394126060032</v>
      </c>
      <c r="T998" s="123">
        <v>-0.10456576397193461</v>
      </c>
      <c r="U998" s="120">
        <v>4.5397262987208059E-2</v>
      </c>
      <c r="V998" s="120">
        <v>-1.4325075166624555</v>
      </c>
      <c r="W998" s="94">
        <v>0.27179211724053676</v>
      </c>
      <c r="X998" s="56"/>
      <c r="Y998" s="95">
        <v>997</v>
      </c>
      <c r="Z998" s="120">
        <f>(幕後結果!$AB$2+幕後結果!$AB$4*幕後結果_最佳化!$N1999)*12/3</f>
        <v>0.51987787827861309</v>
      </c>
      <c r="AA998" s="120">
        <f>(幕後結果!$AC$2+幕後結果!$AC$4*幕後結果_最佳化!$O1999)*12/3</f>
        <v>2.1434785690590363</v>
      </c>
      <c r="AB998" s="120">
        <f>(幕後結果!$AD$2+幕後結果!$AD$4*幕後結果_最佳化!$P1999)*12/3</f>
        <v>-1.3475632473804444</v>
      </c>
      <c r="AC998" s="120">
        <f>(幕後結果!$AE$2+幕後結果!$AE$4*幕後結果_最佳化!$Q1999)*12/3</f>
        <v>-0.6928039509963092</v>
      </c>
      <c r="AD998" s="120">
        <f>(幕後結果!$AF$2+幕後結果!$AF$4*幕後結果_最佳化!$R1999)*12/3</f>
        <v>-1.6973686285127407</v>
      </c>
      <c r="AE998" s="120">
        <f>(幕後結果!$AG$2+幕後結果!$AG$4*幕後結果_最佳化!$S1999)*12/3</f>
        <v>-1.18411094492702</v>
      </c>
      <c r="AF998" s="120">
        <f>(幕後結果!$AH$2+幕後結果!$AH$4*幕後結果_最佳化!$T1999)*12/3</f>
        <v>-0.15202698301164613</v>
      </c>
      <c r="AG998" s="120">
        <f>(幕後結果!$AI$2+幕後結果!$AI$4*幕後結果_最佳化!$U1999)*12/3</f>
        <v>-0.64084516213530629</v>
      </c>
      <c r="AH998" s="120">
        <f>(幕後結果!$AJ$2+幕後結果!$AJ$4*幕後結果_最佳化!$V1999)*12/3</f>
        <v>-4.5403115686037729</v>
      </c>
      <c r="AI998" s="96">
        <f>(幕後結果!$AK$2+幕後結果!$AK$4*幕後結果_最佳化!$W1999)*12/3</f>
        <v>0.32319091661724031</v>
      </c>
      <c r="AJ998" s="56"/>
      <c r="AK998" s="56"/>
      <c r="AL998" s="56"/>
      <c r="AM998" s="104">
        <v>997</v>
      </c>
      <c r="AN998" s="124">
        <f t="shared" si="196"/>
        <v>0.12721218925173461</v>
      </c>
      <c r="AO998" s="124">
        <f t="shared" si="197"/>
        <v>0.12617494943250121</v>
      </c>
      <c r="AP998" s="124">
        <f t="shared" si="198"/>
        <v>0.13654964256458901</v>
      </c>
      <c r="AQ998" s="124">
        <f t="shared" si="199"/>
        <v>0.11769436934785583</v>
      </c>
      <c r="AR998" s="124">
        <f t="shared" si="200"/>
        <v>8.2873840504276042E-2</v>
      </c>
      <c r="AS998" s="124">
        <f t="shared" si="201"/>
        <v>0.10267492068395527</v>
      </c>
      <c r="AT998" s="124">
        <f t="shared" si="202"/>
        <v>5.0537799654792083E-2</v>
      </c>
      <c r="AU998" s="124">
        <f t="shared" si="203"/>
        <v>0.12471687707751565</v>
      </c>
      <c r="AV998" s="124">
        <f t="shared" si="204"/>
        <v>4.6773192260993253E-2</v>
      </c>
      <c r="AW998" s="124">
        <f t="shared" si="205"/>
        <v>8.4792219221787021E-2</v>
      </c>
      <c r="AX998" s="124">
        <f t="shared" si="206"/>
        <v>1</v>
      </c>
      <c r="AY998" s="124">
        <f>SUMPRODUCT(AN998:AW998,幕後結果_最佳化!$Z$1005:$AI$1005)</f>
        <v>-7.1437065097282842E-2</v>
      </c>
      <c r="AZ998" s="124">
        <f>(SUMPRODUCT(AN998:AW998,MMULT(AN998:AW998,幕後結果!$AB$9:$AK$18)))*252</f>
        <v>7.1721002585355714E-2</v>
      </c>
      <c r="BA998" s="124">
        <f t="shared" si="207"/>
        <v>0.26780777170454878</v>
      </c>
      <c r="BB998" s="119">
        <f t="shared" si="208"/>
        <v>-0.4269370689638608</v>
      </c>
      <c r="BC998" s="56"/>
      <c r="BD998" s="56"/>
    </row>
    <row r="999" spans="1:56">
      <c r="A999" s="91">
        <v>998</v>
      </c>
      <c r="B999" s="120">
        <v>0.54907159519542814</v>
      </c>
      <c r="C999" s="120">
        <v>0.33594775868328641</v>
      </c>
      <c r="D999" s="120">
        <v>0.16159980350015335</v>
      </c>
      <c r="E999" s="120">
        <v>0.14548044787907788</v>
      </c>
      <c r="F999" s="120">
        <v>0.21217113808735943</v>
      </c>
      <c r="G999" s="120">
        <v>0.71247491549870201</v>
      </c>
      <c r="H999" s="120">
        <v>0.56968547027935434</v>
      </c>
      <c r="I999" s="120">
        <v>0.39904602111577492</v>
      </c>
      <c r="J999" s="120">
        <v>0.53165494086624521</v>
      </c>
      <c r="K999" s="100">
        <v>0.18701376598243336</v>
      </c>
      <c r="L999" s="101"/>
      <c r="M999" s="102">
        <v>998</v>
      </c>
      <c r="N999" s="123">
        <v>0.1233160779919589</v>
      </c>
      <c r="O999" s="123">
        <v>-0.42354795620398261</v>
      </c>
      <c r="P999" s="123">
        <v>-0.98790412102953162</v>
      </c>
      <c r="Q999" s="123">
        <v>-1.0560160202858504</v>
      </c>
      <c r="R999" s="123">
        <v>-0.79891055851819126</v>
      </c>
      <c r="S999" s="123">
        <v>0.56062945270075271</v>
      </c>
      <c r="T999" s="123">
        <v>0.17557345342870292</v>
      </c>
      <c r="U999" s="120">
        <v>-0.25581713501447068</v>
      </c>
      <c r="V999" s="120">
        <v>7.9430615059210674E-2</v>
      </c>
      <c r="W999" s="94">
        <v>-0.88895450282604183</v>
      </c>
      <c r="X999" s="56"/>
      <c r="Y999" s="95">
        <v>998</v>
      </c>
      <c r="Z999" s="120">
        <f>(幕後結果!$AB$2+幕後結果!$AB$4*幕後結果_最佳化!$N2000)*12/3</f>
        <v>0.10481280063635294</v>
      </c>
      <c r="AA999" s="120">
        <f>(幕後結果!$AC$2+幕後結果!$AC$4*幕後結果_最佳化!$O2000)*12/3</f>
        <v>1.0652148764722955</v>
      </c>
      <c r="AB999" s="120">
        <f>(幕後結果!$AD$2+幕後結果!$AD$4*幕後結果_最佳化!$P2000)*12/3</f>
        <v>-1.8774621610284334</v>
      </c>
      <c r="AC999" s="120">
        <f>(幕後結果!$AE$2+幕後結果!$AE$4*幕後結果_最佳化!$Q2000)*12/3</f>
        <v>-0.38783197510037209</v>
      </c>
      <c r="AD999" s="120">
        <f>(幕後結果!$AF$2+幕後結果!$AF$4*幕後結果_最佳化!$R2000)*12/3</f>
        <v>-1.2114734747458482</v>
      </c>
      <c r="AE999" s="120">
        <f>(幕後結果!$AG$2+幕後結果!$AG$4*幕後結果_最佳化!$S2000)*12/3</f>
        <v>-0.52902745849583277</v>
      </c>
      <c r="AF999" s="120">
        <f>(幕後結果!$AH$2+幕後結果!$AH$4*幕後結果_最佳化!$T2000)*12/3</f>
        <v>0.20581980737090552</v>
      </c>
      <c r="AG999" s="120">
        <f>(幕後結果!$AI$2+幕後結果!$AI$4*幕後結果_最佳化!$U2000)*12/3</f>
        <v>-0.61123826205589793</v>
      </c>
      <c r="AH999" s="120">
        <f>(幕後結果!$AJ$2+幕後結果!$AJ$4*幕後結果_最佳化!$V2000)*12/3</f>
        <v>-1.9473565772424302</v>
      </c>
      <c r="AI999" s="96">
        <f>(幕後結果!$AK$2+幕後結果!$AK$4*幕後結果_最佳化!$W2000)*12/3</f>
        <v>-0.16588732369088022</v>
      </c>
      <c r="AJ999" s="56"/>
      <c r="AK999" s="56"/>
      <c r="AL999" s="56"/>
      <c r="AM999" s="104">
        <v>998</v>
      </c>
      <c r="AN999" s="124">
        <f t="shared" si="196"/>
        <v>0.17585167286759715</v>
      </c>
      <c r="AO999" s="124">
        <f t="shared" si="197"/>
        <v>9.9882876167168413E-2</v>
      </c>
      <c r="AP999" s="124">
        <f t="shared" si="198"/>
        <v>6.8603322754554497E-2</v>
      </c>
      <c r="AQ999" s="124">
        <f t="shared" si="199"/>
        <v>0.13523284573769523</v>
      </c>
      <c r="AR999" s="124">
        <f t="shared" si="200"/>
        <v>1.3725908139296623E-2</v>
      </c>
      <c r="AS999" s="124">
        <f t="shared" si="201"/>
        <v>0.14249931818659423</v>
      </c>
      <c r="AT999" s="124">
        <f t="shared" si="202"/>
        <v>5.2266272891817359E-2</v>
      </c>
      <c r="AU999" s="124">
        <f t="shared" si="203"/>
        <v>7.340254032894479E-2</v>
      </c>
      <c r="AV999" s="124">
        <f t="shared" si="204"/>
        <v>7.520442335121276E-2</v>
      </c>
      <c r="AW999" s="124">
        <f t="shared" si="205"/>
        <v>0.16333081957511883</v>
      </c>
      <c r="AX999" s="124">
        <f t="shared" si="206"/>
        <v>1</v>
      </c>
      <c r="AY999" s="124">
        <f>SUMPRODUCT(AN999:AW999,幕後結果_最佳化!$Z$1005:$AI$1005)</f>
        <v>-3.1142133784571785E-2</v>
      </c>
      <c r="AZ999" s="124">
        <f>(SUMPRODUCT(AN999:AW999,MMULT(AN999:AW999,幕後結果!$AB$9:$AK$18)))*252</f>
        <v>6.9361601997426303E-2</v>
      </c>
      <c r="BA999" s="124">
        <f t="shared" si="207"/>
        <v>0.263365908950696</v>
      </c>
      <c r="BB999" s="119">
        <f t="shared" si="208"/>
        <v>-0.28113788181458593</v>
      </c>
      <c r="BC999" s="56"/>
      <c r="BD999" s="56"/>
    </row>
    <row r="1000" spans="1:56">
      <c r="A1000" s="91">
        <v>999</v>
      </c>
      <c r="B1000" s="120">
        <v>7.9528441799623595E-2</v>
      </c>
      <c r="C1000" s="120">
        <v>0.25545590334711021</v>
      </c>
      <c r="D1000" s="120">
        <v>0.4146644053646702</v>
      </c>
      <c r="E1000" s="120">
        <v>6.3748508804542414E-2</v>
      </c>
      <c r="F1000" s="120">
        <v>0.48792295240828643</v>
      </c>
      <c r="G1000" s="120">
        <v>0.60020942174515501</v>
      </c>
      <c r="H1000" s="120">
        <v>0.29455439067993661</v>
      </c>
      <c r="I1000" s="120">
        <v>0.15847509111066094</v>
      </c>
      <c r="J1000" s="120">
        <v>2.6142294772123709E-2</v>
      </c>
      <c r="K1000" s="100">
        <v>0.86735019883217168</v>
      </c>
      <c r="L1000" s="101"/>
      <c r="M1000" s="102">
        <v>999</v>
      </c>
      <c r="N1000" s="123">
        <v>-1.408250580575255</v>
      </c>
      <c r="O1000" s="123">
        <v>-0.65741858197159808</v>
      </c>
      <c r="P1000" s="123">
        <v>-0.21556247238477322</v>
      </c>
      <c r="Q1000" s="123">
        <v>-1.5240468127323668</v>
      </c>
      <c r="R1000" s="123">
        <v>-3.0277294270780172E-2</v>
      </c>
      <c r="S1000" s="123">
        <v>0.25388920274562254</v>
      </c>
      <c r="T1000" s="123">
        <v>-0.54012797203266827</v>
      </c>
      <c r="U1000" s="120">
        <v>-1.0007448419330787</v>
      </c>
      <c r="V1000" s="120">
        <v>-1.9407831180827839</v>
      </c>
      <c r="W1000" s="94">
        <v>1.1139524126848508</v>
      </c>
      <c r="X1000" s="56"/>
      <c r="Y1000" s="95">
        <v>999</v>
      </c>
      <c r="Z1000" s="120">
        <f>(幕後結果!$AB$2+幕後結果!$AB$4*幕後結果_最佳化!$N2001)*12/3</f>
        <v>-1.7967043921661812</v>
      </c>
      <c r="AA1000" s="120">
        <f>(幕後結果!$AC$2+幕後結果!$AC$4*幕後結果_最佳化!$O2001)*12/3</f>
        <v>-0.18563940403136314</v>
      </c>
      <c r="AB1000" s="120">
        <f>(幕後結果!$AD$2+幕後結果!$AD$4*幕後結果_最佳化!$P2001)*12/3</f>
        <v>-2.8277862988530256</v>
      </c>
      <c r="AC1000" s="120">
        <f>(幕後結果!$AE$2+幕後結果!$AE$4*幕後結果_最佳化!$Q2001)*12/3</f>
        <v>-1.2785541493292913</v>
      </c>
      <c r="AD1000" s="120">
        <f>(幕後結果!$AF$2+幕後結果!$AF$4*幕後結果_最佳化!$R2001)*12/3</f>
        <v>-1.0182959122926256</v>
      </c>
      <c r="AE1000" s="120">
        <f>(幕後結果!$AG$2+幕後結果!$AG$4*幕後結果_最佳化!$S2001)*12/3</f>
        <v>-1.1645801887021776</v>
      </c>
      <c r="AF1000" s="120">
        <f>(幕後結果!$AH$2+幕後結果!$AH$4*幕後結果_最佳化!$T2001)*12/3</f>
        <v>-0.95662987986167858</v>
      </c>
      <c r="AG1000" s="120">
        <f>(幕後結果!$AI$2+幕後結果!$AI$4*幕後結果_最佳化!$U2001)*12/3</f>
        <v>-0.84370100157389494</v>
      </c>
      <c r="AH1000" s="120">
        <f>(幕後結果!$AJ$2+幕後結果!$AJ$4*幕後結果_最佳化!$V2001)*12/3</f>
        <v>-4.9886831401165201</v>
      </c>
      <c r="AI1000" s="96">
        <f>(幕後結果!$AK$2+幕後結果!$AK$4*幕後結果_最佳化!$W2001)*12/3</f>
        <v>0.53229459126818157</v>
      </c>
      <c r="AJ1000" s="56"/>
      <c r="AK1000" s="56"/>
      <c r="AL1000" s="56"/>
      <c r="AM1000" s="104">
        <v>999</v>
      </c>
      <c r="AN1000" s="124">
        <f t="shared" si="196"/>
        <v>0.18224454807233165</v>
      </c>
      <c r="AO1000" s="124">
        <f t="shared" si="197"/>
        <v>3.754259322645119E-2</v>
      </c>
      <c r="AP1000" s="124">
        <f t="shared" si="198"/>
        <v>0.18615314935977442</v>
      </c>
      <c r="AQ1000" s="124">
        <f t="shared" si="199"/>
        <v>5.3232380609985662E-2</v>
      </c>
      <c r="AR1000" s="124">
        <f t="shared" si="200"/>
        <v>0.12068190434311968</v>
      </c>
      <c r="AS1000" s="124">
        <f t="shared" si="201"/>
        <v>9.3605094304061734E-2</v>
      </c>
      <c r="AT1000" s="124">
        <f t="shared" si="202"/>
        <v>5.3430401399308596E-2</v>
      </c>
      <c r="AU1000" s="124">
        <f t="shared" si="203"/>
        <v>2.4982201841885893E-2</v>
      </c>
      <c r="AV1000" s="124">
        <f t="shared" si="204"/>
        <v>6.8060243531243819E-2</v>
      </c>
      <c r="AW1000" s="124">
        <f t="shared" si="205"/>
        <v>0.18006748331183753</v>
      </c>
      <c r="AX1000" s="124">
        <f t="shared" si="206"/>
        <v>1.0000000000000002</v>
      </c>
      <c r="AY1000" s="124">
        <f>SUMPRODUCT(AN1000:AW1000,幕後結果_最佳化!$Z$1005:$AI$1005)</f>
        <v>-0.22062687263326206</v>
      </c>
      <c r="AZ1000" s="124">
        <f>(SUMPRODUCT(AN1000:AW1000,MMULT(AN1000:AW1000,幕後結果!$AB$9:$AK$18)))*252</f>
        <v>8.4512600840487284E-2</v>
      </c>
      <c r="BA1000" s="124">
        <f t="shared" si="207"/>
        <v>0.29071051037155032</v>
      </c>
      <c r="BB1000" s="119">
        <f t="shared" si="208"/>
        <v>-0.90649241507111156</v>
      </c>
      <c r="BC1000" s="56"/>
      <c r="BD1000" s="56"/>
    </row>
    <row r="1001" spans="1:56" ht="17.5" thickBot="1">
      <c r="A1001" s="116">
        <v>1000</v>
      </c>
      <c r="B1001" s="120">
        <v>0.59814206362448386</v>
      </c>
      <c r="C1001" s="120">
        <v>0.10941333693956201</v>
      </c>
      <c r="D1001" s="120">
        <v>0.68440058843757057</v>
      </c>
      <c r="E1001" s="120">
        <v>0.57708900735185886</v>
      </c>
      <c r="F1001" s="120">
        <v>0.50855477561663731</v>
      </c>
      <c r="G1001" s="120">
        <v>6.5818538290470796E-2</v>
      </c>
      <c r="H1001" s="120">
        <v>0.50976157043596415</v>
      </c>
      <c r="I1001" s="120">
        <v>0.94640185439927982</v>
      </c>
      <c r="J1001" s="120">
        <v>0.44484705162349947</v>
      </c>
      <c r="K1001" s="100">
        <v>0.2234849152905003</v>
      </c>
      <c r="L1001" s="101"/>
      <c r="M1001" s="105">
        <v>1000</v>
      </c>
      <c r="N1001" s="123">
        <v>0.24854097265552336</v>
      </c>
      <c r="O1001" s="123">
        <v>-1.229654067943007</v>
      </c>
      <c r="P1001" s="123">
        <v>0.48004017942214228</v>
      </c>
      <c r="Q1001" s="123">
        <v>0.19445198908387853</v>
      </c>
      <c r="R1001" s="123">
        <v>2.1445286112636876E-2</v>
      </c>
      <c r="S1001" s="123">
        <v>-1.5076775399928728</v>
      </c>
      <c r="T1001" s="123">
        <v>2.4471070588863428E-2</v>
      </c>
      <c r="U1001" s="120">
        <v>1.6109239866211236</v>
      </c>
      <c r="V1001" s="120">
        <v>-0.13869128734917299</v>
      </c>
      <c r="W1001" s="94">
        <v>-0.76047646731431917</v>
      </c>
      <c r="X1001" s="56"/>
      <c r="Y1001" s="106">
        <v>1000</v>
      </c>
      <c r="Z1001" s="107">
        <f>(幕後結果!$AB$2+幕後結果!$AB$4*幕後結果_最佳化!$N2002)*12/3</f>
        <v>0.26028581830599434</v>
      </c>
      <c r="AA1001" s="107">
        <f>(幕後結果!$AC$2+幕後結果!$AC$4*幕後結果_最佳化!$O2002)*12/3</f>
        <v>0.31524140325652028</v>
      </c>
      <c r="AB1001" s="107">
        <f>(幕後結果!$AD$2+幕後結果!$AD$4*幕後結果_最佳化!$P2002)*12/3</f>
        <v>-0.53952052392557537</v>
      </c>
      <c r="AC1001" s="107">
        <f>(幕後結果!$AE$2+幕後結果!$AE$4*幕後結果_最佳化!$Q2002)*12/3</f>
        <v>0.70090048482631684</v>
      </c>
      <c r="AD1001" s="107">
        <f>(幕後結果!$AF$2+幕後結果!$AF$4*幕後結果_最佳化!$R2002)*12/3</f>
        <v>-0.55526497215565462</v>
      </c>
      <c r="AE1001" s="107">
        <f>(幕後結果!$AG$2+幕後結果!$AG$4*幕後結果_最佳化!$S2002)*12/3</f>
        <v>-2.3982637565293112</v>
      </c>
      <c r="AF1001" s="107">
        <f>(幕後結果!$AH$2+幕後結果!$AH$4*幕後結果_最佳化!$T2002)*12/3</f>
        <v>7.1601929065993108E-2</v>
      </c>
      <c r="AG1001" s="107">
        <f>(幕後結果!$AI$2+幕後結果!$AI$4*幕後結果_最佳化!$U2002)*12/3</f>
        <v>0.1788283990700231</v>
      </c>
      <c r="AH1001" s="107">
        <f>(幕後結果!$AJ$2+幕後結果!$AJ$4*幕後結果_最佳化!$V2002)*12/3</f>
        <v>-1.5444044694845342</v>
      </c>
      <c r="AI1001" s="108">
        <f>(幕後結果!$AK$2+幕後結果!$AK$4*幕後結果_最佳化!$W2002)*12/3</f>
        <v>0.6474050263818284</v>
      </c>
      <c r="AJ1001" s="56"/>
      <c r="AK1001" s="56"/>
      <c r="AL1001" s="56"/>
      <c r="AM1001" s="109">
        <v>1000</v>
      </c>
      <c r="AN1001" s="136">
        <f t="shared" si="196"/>
        <v>8.4096087863494359E-2</v>
      </c>
      <c r="AO1001" s="136">
        <f t="shared" si="197"/>
        <v>9.5757675294970451E-2</v>
      </c>
      <c r="AP1001" s="136">
        <f t="shared" si="198"/>
        <v>0.16276604944377493</v>
      </c>
      <c r="AQ1001" s="136">
        <f t="shared" si="199"/>
        <v>4.5290165267470275E-2</v>
      </c>
      <c r="AR1001" s="136">
        <f t="shared" si="200"/>
        <v>7.9655831795559062E-4</v>
      </c>
      <c r="AS1001" s="136">
        <f t="shared" si="201"/>
        <v>6.500170577794169E-2</v>
      </c>
      <c r="AT1001" s="136">
        <f t="shared" si="202"/>
        <v>0.13042956260468505</v>
      </c>
      <c r="AU1001" s="136">
        <f t="shared" si="203"/>
        <v>0.14246742555371977</v>
      </c>
      <c r="AV1001" s="136">
        <f t="shared" si="204"/>
        <v>0.15797680757309462</v>
      </c>
      <c r="AW1001" s="136">
        <f t="shared" si="205"/>
        <v>0.11541796230289317</v>
      </c>
      <c r="AX1001" s="136">
        <f t="shared" si="206"/>
        <v>0.99999999999999978</v>
      </c>
      <c r="AY1001" s="136">
        <f>SUMPRODUCT(AN1001:AW1001,幕後結果_最佳化!$Z$1005:$AI$1005)</f>
        <v>-0.22465869119392873</v>
      </c>
      <c r="AZ1001" s="136">
        <f>(SUMPRODUCT(AN1001:AW1001,MMULT(AN1001:AW1001,幕後結果!$AB$9:$AK$18)))*252</f>
        <v>8.0198775543527556E-2</v>
      </c>
      <c r="BA1001" s="136">
        <f t="shared" si="207"/>
        <v>0.28319388330881645</v>
      </c>
      <c r="BB1001" s="137">
        <f t="shared" si="208"/>
        <v>-0.94478979583807643</v>
      </c>
      <c r="BC1001" s="56"/>
      <c r="BD1001" s="56"/>
    </row>
    <row r="1002" spans="1:56" ht="19.5" thickTop="1">
      <c r="A1002" s="69" t="s">
        <v>724</v>
      </c>
      <c r="B1002" s="70" t="s">
        <v>739</v>
      </c>
      <c r="C1002" s="71" t="s">
        <v>773</v>
      </c>
      <c r="D1002" s="72" t="s">
        <v>774</v>
      </c>
      <c r="E1002" s="71" t="s">
        <v>746</v>
      </c>
      <c r="F1002" s="72" t="s">
        <v>775</v>
      </c>
      <c r="G1002" s="70" t="s">
        <v>776</v>
      </c>
      <c r="H1002" s="71" t="s">
        <v>777</v>
      </c>
      <c r="I1002" s="72" t="s">
        <v>778</v>
      </c>
      <c r="J1002" s="71" t="s">
        <v>779</v>
      </c>
      <c r="K1002" s="73" t="s">
        <v>780</v>
      </c>
      <c r="M1002" s="52" t="s">
        <v>707</v>
      </c>
      <c r="N1002" s="112" t="s">
        <v>738</v>
      </c>
      <c r="O1002" s="113" t="s">
        <v>765</v>
      </c>
      <c r="P1002" s="114" t="s">
        <v>766</v>
      </c>
      <c r="Q1002" s="113" t="s">
        <v>745</v>
      </c>
      <c r="R1002" s="114" t="s">
        <v>767</v>
      </c>
      <c r="S1002" s="112" t="s">
        <v>768</v>
      </c>
      <c r="T1002" s="113" t="s">
        <v>769</v>
      </c>
      <c r="U1002" s="114" t="s">
        <v>770</v>
      </c>
      <c r="V1002" s="113" t="s">
        <v>771</v>
      </c>
      <c r="W1002" s="115" t="s">
        <v>772</v>
      </c>
    </row>
    <row r="1003" spans="1:56" ht="19.5" thickBot="1">
      <c r="A1003" s="91">
        <v>1</v>
      </c>
      <c r="B1003" s="122">
        <v>0</v>
      </c>
      <c r="C1003" s="122">
        <v>0</v>
      </c>
      <c r="D1003" s="122">
        <v>0</v>
      </c>
      <c r="E1003" s="122">
        <v>0</v>
      </c>
      <c r="F1003" s="122">
        <v>0</v>
      </c>
      <c r="G1003" s="122">
        <v>0</v>
      </c>
      <c r="H1003" s="122">
        <v>0</v>
      </c>
      <c r="I1003" s="122">
        <v>0</v>
      </c>
      <c r="J1003" s="122">
        <v>0</v>
      </c>
      <c r="K1003" s="54">
        <v>0</v>
      </c>
      <c r="M1003" s="47">
        <v>1</v>
      </c>
      <c r="N1003" s="122" cm="1">
        <f t="array" ref="N1003:W1003">(TRANSPOSE(MMULT(幕後結果!$AB$37:$AK$46, TRANSPOSE(N2:W2))))</f>
        <v>2.0924096132012973</v>
      </c>
      <c r="O1003" s="122">
        <v>-0.64683069809733573</v>
      </c>
      <c r="P1003" s="122">
        <v>1.9003163856004202E-2</v>
      </c>
      <c r="Q1003" s="122">
        <v>0.69944118818963352</v>
      </c>
      <c r="R1003" s="122">
        <v>-0.14749234966316802</v>
      </c>
      <c r="S1003" s="122">
        <v>-0.82495659562227042</v>
      </c>
      <c r="T1003" s="122">
        <v>-1.8273319107682491</v>
      </c>
      <c r="U1003" s="122">
        <v>-0.22917954489920489</v>
      </c>
      <c r="V1003" s="122">
        <v>0.13000286187611229</v>
      </c>
      <c r="W1003" s="46">
        <v>0.42867932790629193</v>
      </c>
    </row>
    <row r="1004" spans="1:56" ht="19.5" thickTop="1">
      <c r="A1004" s="91">
        <v>2</v>
      </c>
      <c r="B1004" s="122">
        <v>0.55213786531904674</v>
      </c>
      <c r="C1004" s="122">
        <v>0.48359402371142801</v>
      </c>
      <c r="D1004" s="122">
        <v>7.7196215687880487E-2</v>
      </c>
      <c r="E1004" s="122">
        <v>0.60714119741311778</v>
      </c>
      <c r="F1004" s="122">
        <v>0.37655868066499765</v>
      </c>
      <c r="G1004" s="122">
        <v>0.12113876177997107</v>
      </c>
      <c r="H1004" s="122">
        <v>0.93553248416334744</v>
      </c>
      <c r="I1004" s="122">
        <v>0.40913563669786379</v>
      </c>
      <c r="J1004" s="122">
        <v>0.38775456505960815</v>
      </c>
      <c r="K1004" s="54">
        <v>0.87054632203967452</v>
      </c>
      <c r="M1004" s="47">
        <v>2</v>
      </c>
      <c r="N1004" s="122" cm="1">
        <f t="array" ref="N1004:W1004">(TRANSPOSE(MMULT(幕後結果!$AB$37:$AK$46, TRANSPOSE(N3:W3))))</f>
        <v>1.3912868640787552</v>
      </c>
      <c r="O1004" s="122">
        <v>2.0629307898333895</v>
      </c>
      <c r="P1004" s="122">
        <v>2.354199788975313</v>
      </c>
      <c r="Q1004" s="122">
        <v>1.5942318206288002</v>
      </c>
      <c r="R1004" s="122">
        <v>1.1266687916488807</v>
      </c>
      <c r="S1004" s="122">
        <v>1.736956929861067</v>
      </c>
      <c r="T1004" s="122">
        <v>0.38572190146586549</v>
      </c>
      <c r="U1004" s="122">
        <v>1.6791346462600276</v>
      </c>
      <c r="V1004" s="122">
        <v>1.0728456871755485</v>
      </c>
      <c r="W1004" s="46">
        <v>1.5541676836763285</v>
      </c>
      <c r="Y1004" s="51"/>
      <c r="Z1004" s="80" t="s">
        <v>739</v>
      </c>
      <c r="AA1004" s="81" t="s">
        <v>773</v>
      </c>
      <c r="AB1004" s="82" t="s">
        <v>774</v>
      </c>
      <c r="AC1004" s="81" t="s">
        <v>746</v>
      </c>
      <c r="AD1004" s="82" t="s">
        <v>775</v>
      </c>
      <c r="AE1004" s="80" t="s">
        <v>776</v>
      </c>
      <c r="AF1004" s="81" t="s">
        <v>777</v>
      </c>
      <c r="AG1004" s="82" t="s">
        <v>778</v>
      </c>
      <c r="AH1004" s="81" t="s">
        <v>779</v>
      </c>
      <c r="AI1004" s="83" t="s">
        <v>780</v>
      </c>
    </row>
    <row r="1005" spans="1:56" ht="19.5" thickBot="1">
      <c r="A1005" s="91">
        <v>3</v>
      </c>
      <c r="B1005" s="122">
        <v>0.14376566572612615</v>
      </c>
      <c r="C1005" s="122">
        <v>0.68251961255634908</v>
      </c>
      <c r="D1005" s="122">
        <v>3.6464915209043047E-2</v>
      </c>
      <c r="E1005" s="122">
        <v>0.20361518141152213</v>
      </c>
      <c r="F1005" s="122">
        <v>6.8768190853449429E-2</v>
      </c>
      <c r="G1005" s="122">
        <v>0.91393954730856009</v>
      </c>
      <c r="H1005" s="122">
        <v>0.44574484345272625</v>
      </c>
      <c r="I1005" s="122">
        <v>8.1696596606837257E-3</v>
      </c>
      <c r="J1005" s="122">
        <v>0.48170348388965967</v>
      </c>
      <c r="K1005" s="54">
        <v>0.169963409224551</v>
      </c>
      <c r="M1005" s="47">
        <v>3</v>
      </c>
      <c r="N1005" s="122" cm="1">
        <f t="array" ref="N1005:W1005">(TRANSPOSE(MMULT(幕後結果!$AB$37:$AK$46, TRANSPOSE(N4:W4))))</f>
        <v>0.57475030738727384</v>
      </c>
      <c r="O1005" s="122">
        <v>-0.26996471224678742</v>
      </c>
      <c r="P1005" s="122">
        <v>-1.1032599371780771</v>
      </c>
      <c r="Q1005" s="122">
        <v>-8.0009934462035748E-2</v>
      </c>
      <c r="R1005" s="122">
        <v>0.52013628405029577</v>
      </c>
      <c r="S1005" s="122">
        <v>3.0661682672696866E-3</v>
      </c>
      <c r="T1005" s="122">
        <v>-0.7764267876095704</v>
      </c>
      <c r="U1005" s="122">
        <v>-0.65333759929371482</v>
      </c>
      <c r="V1005" s="122">
        <v>-0.82432660065085284</v>
      </c>
      <c r="W1005" s="46">
        <v>-1.5280166365170347</v>
      </c>
      <c r="Y1005" s="50" t="s">
        <v>706</v>
      </c>
      <c r="Z1005" s="49">
        <f>AVERAGE(Z2:Z1001)</f>
        <v>-0.10489343493267507</v>
      </c>
      <c r="AA1005" s="49">
        <f t="shared" ref="AA1005:AI1005" si="209">AVERAGE(AA2:AA1001)</f>
        <v>1.3653571235337154</v>
      </c>
      <c r="AB1005" s="49">
        <f t="shared" si="209"/>
        <v>-0.83555226028307894</v>
      </c>
      <c r="AC1005" s="49">
        <f t="shared" si="209"/>
        <v>0.43310979878866884</v>
      </c>
      <c r="AD1005" s="49">
        <f t="shared" si="209"/>
        <v>-0.47461648370809023</v>
      </c>
      <c r="AE1005" s="49">
        <f t="shared" si="209"/>
        <v>-0.89369335400278505</v>
      </c>
      <c r="AF1005" s="49">
        <f t="shared" si="209"/>
        <v>0.42251126978637588</v>
      </c>
      <c r="AG1005" s="49">
        <f t="shared" si="209"/>
        <v>-0.28499611336618619</v>
      </c>
      <c r="AH1005" s="49">
        <f t="shared" si="209"/>
        <v>-1.6576929711442467</v>
      </c>
      <c r="AI1005" s="48">
        <f t="shared" si="209"/>
        <v>0.65539483623440931</v>
      </c>
    </row>
    <row r="1006" spans="1:56" ht="19.5" thickTop="1">
      <c r="A1006" s="91">
        <v>4</v>
      </c>
      <c r="B1006" s="122">
        <v>0.4700916047675312</v>
      </c>
      <c r="C1006" s="122">
        <v>0.92323400593346983</v>
      </c>
      <c r="D1006" s="122">
        <v>0.95882735173020706</v>
      </c>
      <c r="E1006" s="122">
        <v>0.12455142103481465</v>
      </c>
      <c r="F1006" s="122">
        <v>0.44888612889912261</v>
      </c>
      <c r="G1006" s="122">
        <v>1.7461062779059233E-2</v>
      </c>
      <c r="H1006" s="122">
        <v>0.60263231503834414</v>
      </c>
      <c r="I1006" s="122">
        <v>0.34080242057307841</v>
      </c>
      <c r="J1006" s="122">
        <v>0.97544372873133711</v>
      </c>
      <c r="K1006" s="54">
        <v>0.19760881692589494</v>
      </c>
      <c r="M1006" s="47">
        <v>4</v>
      </c>
      <c r="N1006" s="122" cm="1">
        <f t="array" ref="N1006:W1006">(TRANSPOSE(MMULT(幕後結果!$AB$37:$AK$46, TRANSPOSE(N5:W5))))</f>
        <v>-0.26058012076668668</v>
      </c>
      <c r="O1006" s="122">
        <v>-0.74298643697215738</v>
      </c>
      <c r="P1006" s="122">
        <v>-9.1296685127170374E-2</v>
      </c>
      <c r="Q1006" s="122">
        <v>0.10643786841392883</v>
      </c>
      <c r="R1006" s="122">
        <v>-0.79011333632752256</v>
      </c>
      <c r="S1006" s="122">
        <v>0.70317184212159556</v>
      </c>
      <c r="T1006" s="122">
        <v>0.23921001334666253</v>
      </c>
      <c r="U1006" s="122">
        <v>-1.6766748259274018</v>
      </c>
      <c r="V1006" s="122">
        <v>-1.696676640831065</v>
      </c>
      <c r="W1006" s="46">
        <v>-1.969413617710206</v>
      </c>
    </row>
    <row r="1007" spans="1:56" ht="19">
      <c r="A1007" s="91">
        <v>5</v>
      </c>
      <c r="B1007" s="122">
        <v>0.43943421116908632</v>
      </c>
      <c r="C1007" s="122">
        <v>0.89238838065590342</v>
      </c>
      <c r="D1007" s="122">
        <v>0.47980923312752144</v>
      </c>
      <c r="E1007" s="122">
        <v>0.10416636626652354</v>
      </c>
      <c r="F1007" s="122">
        <v>0.85946632897204989</v>
      </c>
      <c r="G1007" s="122">
        <v>0.28001950533914899</v>
      </c>
      <c r="H1007" s="122">
        <v>0.8021370358516986</v>
      </c>
      <c r="I1007" s="122">
        <v>0.96290959700024636</v>
      </c>
      <c r="J1007" s="122">
        <v>0.19847713720328364</v>
      </c>
      <c r="K1007" s="54">
        <v>0.39317895456374918</v>
      </c>
      <c r="M1007" s="47">
        <v>5</v>
      </c>
      <c r="N1007" s="122" cm="1">
        <f t="array" ref="N1007:W1007">(TRANSPOSE(MMULT(幕後結果!$AB$37:$AK$46, TRANSPOSE(N6:W6))))</f>
        <v>-0.4962210217597483</v>
      </c>
      <c r="O1007" s="122">
        <v>3.4631758153195913E-2</v>
      </c>
      <c r="P1007" s="122">
        <v>0.46157776247133753</v>
      </c>
      <c r="Q1007" s="122">
        <v>0.11028212988348962</v>
      </c>
      <c r="R1007" s="122">
        <v>-0.5924117130843175</v>
      </c>
      <c r="S1007" s="122">
        <v>-0.42402912136679399</v>
      </c>
      <c r="T1007" s="122">
        <v>-0.37689042429117903</v>
      </c>
      <c r="U1007" s="122">
        <v>0.90575259828058541</v>
      </c>
      <c r="V1007" s="122">
        <v>-2.8429827059808788</v>
      </c>
      <c r="W1007" s="46">
        <v>-0.14881998906479343</v>
      </c>
    </row>
    <row r="1008" spans="1:56" ht="19">
      <c r="A1008" s="91">
        <v>6</v>
      </c>
      <c r="B1008" s="122">
        <v>0.70640230879825006</v>
      </c>
      <c r="C1008" s="122">
        <v>0.6248847967921074</v>
      </c>
      <c r="D1008" s="122">
        <v>0.6759079047087817</v>
      </c>
      <c r="E1008" s="122">
        <v>0.78490178165271374</v>
      </c>
      <c r="F1008" s="122">
        <v>0.99430420896400928</v>
      </c>
      <c r="G1008" s="122">
        <v>0.6775467587355537</v>
      </c>
      <c r="H1008" s="122">
        <v>0.46116848806007815</v>
      </c>
      <c r="I1008" s="122">
        <v>0.98485764469757697</v>
      </c>
      <c r="J1008" s="122">
        <v>0.87190706746770563</v>
      </c>
      <c r="K1008" s="54">
        <v>0.25345840745140125</v>
      </c>
      <c r="M1008" s="47">
        <v>6</v>
      </c>
      <c r="N1008" s="122" cm="1">
        <f t="array" ref="N1008:W1008">(TRANSPOSE(MMULT(幕後結果!$AB$37:$AK$46, TRANSPOSE(N7:W7))))</f>
        <v>-1.2258554919005136</v>
      </c>
      <c r="O1008" s="122">
        <v>5.2097026462376683E-2</v>
      </c>
      <c r="P1008" s="122">
        <v>0.67296639987426909</v>
      </c>
      <c r="Q1008" s="122">
        <v>0.13178887309509846</v>
      </c>
      <c r="R1008" s="122">
        <v>-0.24392264342071121</v>
      </c>
      <c r="S1008" s="122">
        <v>0.89314652973980779</v>
      </c>
      <c r="T1008" s="122">
        <v>1.7076575848742312</v>
      </c>
      <c r="U1008" s="122">
        <v>1.2535785490615838</v>
      </c>
      <c r="V1008" s="122">
        <v>-6.1120890932268246E-2</v>
      </c>
      <c r="W1008" s="46">
        <v>2.3238239287312186</v>
      </c>
    </row>
    <row r="1009" spans="1:23" ht="19">
      <c r="A1009" s="91">
        <v>7</v>
      </c>
      <c r="B1009" s="122">
        <v>0.78170163350709498</v>
      </c>
      <c r="C1009" s="122">
        <v>0.50804387739808687</v>
      </c>
      <c r="D1009" s="122">
        <v>0.40727627769957064</v>
      </c>
      <c r="E1009" s="122">
        <v>0.65204060245368889</v>
      </c>
      <c r="F1009" s="122">
        <v>6.8878499830967943E-2</v>
      </c>
      <c r="G1009" s="122">
        <v>0.97051161328054669</v>
      </c>
      <c r="H1009" s="122">
        <v>0.14298223861842807</v>
      </c>
      <c r="I1009" s="122">
        <v>0.27331913123430218</v>
      </c>
      <c r="J1009" s="122">
        <v>0.42365008005230353</v>
      </c>
      <c r="K1009" s="54">
        <v>0.26018205473092904</v>
      </c>
      <c r="M1009" s="47">
        <v>7</v>
      </c>
      <c r="N1009" s="122" cm="1">
        <f t="array" ref="N1009:W1009">(TRANSPOSE(MMULT(幕後結果!$AB$37:$AK$46, TRANSPOSE(N8:W8))))</f>
        <v>-0.34490350585615109</v>
      </c>
      <c r="O1009" s="122">
        <v>0.46928926877708654</v>
      </c>
      <c r="P1009" s="122">
        <v>-1.7474855220293885E-2</v>
      </c>
      <c r="Q1009" s="122">
        <v>1.1080097869375638E-3</v>
      </c>
      <c r="R1009" s="122">
        <v>0.99012274384391685</v>
      </c>
      <c r="S1009" s="122">
        <v>-0.61333981799584825</v>
      </c>
      <c r="T1009" s="122">
        <v>0.94431488943777131</v>
      </c>
      <c r="U1009" s="122">
        <v>-0.66266586877439337</v>
      </c>
      <c r="V1009" s="122">
        <v>-0.45177815717677056</v>
      </c>
      <c r="W1009" s="46">
        <v>1.251253138296246</v>
      </c>
    </row>
    <row r="1010" spans="1:23" ht="19">
      <c r="A1010" s="91">
        <v>8</v>
      </c>
      <c r="B1010" s="122">
        <v>0.43354541368849486</v>
      </c>
      <c r="C1010" s="122">
        <v>0.29329121077182152</v>
      </c>
      <c r="D1010" s="122">
        <v>0.71792759270291562</v>
      </c>
      <c r="E1010" s="122">
        <v>0.230279464319324</v>
      </c>
      <c r="F1010" s="122">
        <v>0.95992314367338238</v>
      </c>
      <c r="G1010" s="122">
        <v>0.57141809428500534</v>
      </c>
      <c r="H1010" s="122">
        <v>7.1201801763935535E-2</v>
      </c>
      <c r="I1010" s="122">
        <v>0.6943693048416848</v>
      </c>
      <c r="J1010" s="122">
        <v>0.67701616588585534</v>
      </c>
      <c r="K1010" s="54">
        <v>0.24782526118464876</v>
      </c>
      <c r="M1010" s="47">
        <v>8</v>
      </c>
      <c r="N1010" s="122" cm="1">
        <f t="array" ref="N1010:W1010">(TRANSPOSE(MMULT(幕後結果!$AB$37:$AK$46, TRANSPOSE(N9:W9))))</f>
        <v>1.7320706540643237E-2</v>
      </c>
      <c r="O1010" s="122">
        <v>0.53748292237791828</v>
      </c>
      <c r="P1010" s="122">
        <v>0.56616113482139441</v>
      </c>
      <c r="Q1010" s="122">
        <v>0.7792726637060059</v>
      </c>
      <c r="R1010" s="122">
        <v>0.21842165355859941</v>
      </c>
      <c r="S1010" s="122">
        <v>0.87748577447273357</v>
      </c>
      <c r="T1010" s="122">
        <v>0.92083829812303364</v>
      </c>
      <c r="U1010" s="122">
        <v>0.45719503544419327</v>
      </c>
      <c r="V1010" s="122">
        <v>0.85472845148074661</v>
      </c>
      <c r="W1010" s="46">
        <v>0.72871646039161564</v>
      </c>
    </row>
    <row r="1011" spans="1:23" ht="19">
      <c r="A1011" s="91">
        <v>9</v>
      </c>
      <c r="B1011" s="122">
        <v>0.6357444975358284</v>
      </c>
      <c r="C1011" s="122">
        <v>0.22883135981328562</v>
      </c>
      <c r="D1011" s="122">
        <v>0.73973840202300933</v>
      </c>
      <c r="E1011" s="122">
        <v>0.59668305816476064</v>
      </c>
      <c r="F1011" s="122">
        <v>0.19715394967341293</v>
      </c>
      <c r="G1011" s="122">
        <v>0.71134699193012008</v>
      </c>
      <c r="H1011" s="122">
        <v>7.6406573531265343E-2</v>
      </c>
      <c r="I1011" s="122">
        <v>0.88480265315837703</v>
      </c>
      <c r="J1011" s="122">
        <v>0.29668008360063358</v>
      </c>
      <c r="K1011" s="54">
        <v>0.52786362312612289</v>
      </c>
      <c r="M1011" s="47">
        <v>9</v>
      </c>
      <c r="N1011" s="122" cm="1">
        <f t="array" ref="N1011:W1011">(TRANSPOSE(MMULT(幕後結果!$AB$37:$AK$46, TRANSPOSE(N10:W10))))</f>
        <v>1.0478986335877574</v>
      </c>
      <c r="O1011" s="122">
        <v>8.4306898571925137E-2</v>
      </c>
      <c r="P1011" s="122">
        <v>0.7222201795178409</v>
      </c>
      <c r="Q1011" s="122">
        <v>-0.41013107101526541</v>
      </c>
      <c r="R1011" s="122">
        <v>-0.30502977543338183</v>
      </c>
      <c r="S1011" s="122">
        <v>0.14452901429004636</v>
      </c>
      <c r="T1011" s="122">
        <v>-1.2594853651082401</v>
      </c>
      <c r="U1011" s="122">
        <v>-0.30665916706115354</v>
      </c>
      <c r="V1011" s="122">
        <v>0.42516943320899314</v>
      </c>
      <c r="W1011" s="46">
        <v>-0.46693644620092523</v>
      </c>
    </row>
    <row r="1012" spans="1:23" ht="19">
      <c r="A1012" s="91">
        <v>10</v>
      </c>
      <c r="B1012" s="122">
        <v>0.46881203885484801</v>
      </c>
      <c r="C1012" s="122">
        <v>0.87244231806275541</v>
      </c>
      <c r="D1012" s="122">
        <v>0.76672766054761921</v>
      </c>
      <c r="E1012" s="122">
        <v>0.20897286078635324</v>
      </c>
      <c r="F1012" s="122">
        <v>2.6045783999481653E-2</v>
      </c>
      <c r="G1012" s="122">
        <v>0.38637297556956862</v>
      </c>
      <c r="H1012" s="122">
        <v>0.33517142065443384</v>
      </c>
      <c r="I1012" s="122">
        <v>0.33806253810803044</v>
      </c>
      <c r="J1012" s="122">
        <v>0.21213542638925098</v>
      </c>
      <c r="K1012" s="54">
        <v>0.64588333192324154</v>
      </c>
      <c r="M1012" s="47">
        <v>10</v>
      </c>
      <c r="N1012" s="122" cm="1">
        <f t="array" ref="N1012:W1012">(TRANSPOSE(MMULT(幕後結果!$AB$37:$AK$46, TRANSPOSE(N11:W11))))</f>
        <v>1.317017840761306</v>
      </c>
      <c r="O1012" s="122">
        <v>1.6711440591247004</v>
      </c>
      <c r="P1012" s="122">
        <v>1.689922294617169</v>
      </c>
      <c r="Q1012" s="122">
        <v>0.13152672636532453</v>
      </c>
      <c r="R1012" s="122">
        <v>0.19517716393587137</v>
      </c>
      <c r="S1012" s="122">
        <v>0.27843940693572367</v>
      </c>
      <c r="T1012" s="122">
        <v>0.1057743890183292</v>
      </c>
      <c r="U1012" s="122">
        <v>-8.5431648254313305E-2</v>
      </c>
      <c r="V1012" s="122">
        <v>-0.53069379199002831</v>
      </c>
      <c r="W1012" s="46">
        <v>1.2387887240671098</v>
      </c>
    </row>
    <row r="1013" spans="1:23" ht="19">
      <c r="A1013" s="91">
        <v>11</v>
      </c>
      <c r="B1013" s="122">
        <v>0.47129722385900097</v>
      </c>
      <c r="C1013" s="122">
        <v>0.8809401347128345</v>
      </c>
      <c r="D1013" s="122">
        <v>6.1473402956674361E-2</v>
      </c>
      <c r="E1013" s="122">
        <v>0.74278264991662435</v>
      </c>
      <c r="F1013" s="122">
        <v>0.5453947935090866</v>
      </c>
      <c r="G1013" s="122">
        <v>0.31382078777108124</v>
      </c>
      <c r="H1013" s="122">
        <v>0.19841812647308466</v>
      </c>
      <c r="I1013" s="122">
        <v>0.29440754173027472</v>
      </c>
      <c r="J1013" s="122">
        <v>0.93093585657356281</v>
      </c>
      <c r="K1013" s="54">
        <v>0.40963724068319363</v>
      </c>
      <c r="M1013" s="47">
        <v>11</v>
      </c>
      <c r="N1013" s="122" cm="1">
        <f t="array" ref="N1013:W1013">(TRANSPOSE(MMULT(幕後結果!$AB$37:$AK$46, TRANSPOSE(N12:W12))))</f>
        <v>-0.51749311735403702</v>
      </c>
      <c r="O1013" s="122">
        <v>-0.12543174234296114</v>
      </c>
      <c r="P1013" s="122">
        <v>-1.2452880536742097</v>
      </c>
      <c r="Q1013" s="122">
        <v>-2.2073124249604767E-2</v>
      </c>
      <c r="R1013" s="122">
        <v>-0.38197422064334763</v>
      </c>
      <c r="S1013" s="122">
        <v>-0.77726991430182535</v>
      </c>
      <c r="T1013" s="122">
        <v>1.2057501039994221</v>
      </c>
      <c r="U1013" s="122">
        <v>0.50154904992948179</v>
      </c>
      <c r="V1013" s="122">
        <v>-1.2755132393086632</v>
      </c>
      <c r="W1013" s="46">
        <v>1.1037752666711138</v>
      </c>
    </row>
    <row r="1014" spans="1:23" ht="19">
      <c r="A1014" s="91">
        <v>12</v>
      </c>
      <c r="B1014" s="122">
        <v>0.27656434358629656</v>
      </c>
      <c r="C1014" s="122">
        <v>0.11036452777157968</v>
      </c>
      <c r="D1014" s="122">
        <v>0.57640842337495957</v>
      </c>
      <c r="E1014" s="122">
        <v>0.31656417368788459</v>
      </c>
      <c r="F1014" s="122">
        <v>0.27309085220514007</v>
      </c>
      <c r="G1014" s="122">
        <v>0.92591531849980591</v>
      </c>
      <c r="H1014" s="122">
        <v>0.47019151577839913</v>
      </c>
      <c r="I1014" s="122">
        <v>0.76524264301756739</v>
      </c>
      <c r="J1014" s="122">
        <v>0.95899282987722168</v>
      </c>
      <c r="K1014" s="54">
        <v>0.76372156318515261</v>
      </c>
      <c r="M1014" s="47">
        <v>12</v>
      </c>
      <c r="N1014" s="122" cm="1">
        <f t="array" ref="N1014:W1014">(TRANSPOSE(MMULT(幕後結果!$AB$37:$AK$46, TRANSPOSE(N13:W13))))</f>
        <v>-0.20466277801627855</v>
      </c>
      <c r="O1014" s="122">
        <v>-0.81709366142288509</v>
      </c>
      <c r="P1014" s="122">
        <v>-0.85660655057782398</v>
      </c>
      <c r="Q1014" s="122">
        <v>0.71877054942442387</v>
      </c>
      <c r="R1014" s="122">
        <v>0.95000590303397181</v>
      </c>
      <c r="S1014" s="122">
        <v>-1.4437112481518806</v>
      </c>
      <c r="T1014" s="122">
        <v>-2.4917841841209647</v>
      </c>
      <c r="U1014" s="122">
        <v>0.12751974982154984</v>
      </c>
      <c r="V1014" s="122">
        <v>-1.7014812185844219E-2</v>
      </c>
      <c r="W1014" s="46">
        <v>-1.2373226461452811</v>
      </c>
    </row>
    <row r="1015" spans="1:23" ht="19">
      <c r="A1015" s="91">
        <v>13</v>
      </c>
      <c r="B1015" s="122">
        <v>0.82579674289151117</v>
      </c>
      <c r="C1015" s="122">
        <v>0.70191481512609388</v>
      </c>
      <c r="D1015" s="122">
        <v>0.37462549906418485</v>
      </c>
      <c r="E1015" s="122">
        <v>0.46101914031064717</v>
      </c>
      <c r="F1015" s="122">
        <v>3.7388164898713105E-2</v>
      </c>
      <c r="G1015" s="122">
        <v>0.18966192930140768</v>
      </c>
      <c r="H1015" s="122">
        <v>0.13716035017936967</v>
      </c>
      <c r="I1015" s="122">
        <v>0.47834743753358366</v>
      </c>
      <c r="J1015" s="122">
        <v>0.6349516134248947</v>
      </c>
      <c r="K1015" s="54">
        <v>0.15592597823629717</v>
      </c>
      <c r="M1015" s="47">
        <v>13</v>
      </c>
      <c r="N1015" s="122" cm="1">
        <f t="array" ref="N1015:W1015">(TRANSPOSE(MMULT(幕後結果!$AB$37:$AK$46, TRANSPOSE(N14:W14))))</f>
        <v>0.97790471692149761</v>
      </c>
      <c r="O1015" s="122">
        <v>0.17411908674395915</v>
      </c>
      <c r="P1015" s="122">
        <v>7.437942082992266E-2</v>
      </c>
      <c r="Q1015" s="122">
        <v>-0.60006989085875695</v>
      </c>
      <c r="R1015" s="122">
        <v>-0.29366691610551837</v>
      </c>
      <c r="S1015" s="122">
        <v>-0.51930552449036438</v>
      </c>
      <c r="T1015" s="122">
        <v>5.7135002419250736E-3</v>
      </c>
      <c r="U1015" s="122">
        <v>-1.1690767994709299</v>
      </c>
      <c r="V1015" s="122">
        <v>-1.317590071198387</v>
      </c>
      <c r="W1015" s="46">
        <v>-0.75815523964291898</v>
      </c>
    </row>
    <row r="1016" spans="1:23" ht="19">
      <c r="A1016" s="91">
        <v>14</v>
      </c>
      <c r="B1016" s="122">
        <v>0.88903706457604326</v>
      </c>
      <c r="C1016" s="122">
        <v>0.38655359468053918</v>
      </c>
      <c r="D1016" s="122">
        <v>0.60229919094549578</v>
      </c>
      <c r="E1016" s="122">
        <v>3.4977216664789479E-2</v>
      </c>
      <c r="F1016" s="122">
        <v>0.1657190619974378</v>
      </c>
      <c r="G1016" s="122">
        <v>0.71798610484643755</v>
      </c>
      <c r="H1016" s="122">
        <v>0.14720529104341895</v>
      </c>
      <c r="I1016" s="122">
        <v>0.88430189085543787</v>
      </c>
      <c r="J1016" s="122">
        <v>0.83953910525962971</v>
      </c>
      <c r="K1016" s="54">
        <v>0.83798963248029046</v>
      </c>
      <c r="M1016" s="47">
        <v>14</v>
      </c>
      <c r="N1016" s="122" cm="1">
        <f t="array" ref="N1016:W1016">(TRANSPOSE(MMULT(幕後結果!$AB$37:$AK$46, TRANSPOSE(N15:W15))))</f>
        <v>-2.7465328543266478</v>
      </c>
      <c r="O1016" s="122">
        <v>-2.2022941768101472</v>
      </c>
      <c r="P1016" s="122">
        <v>-3.2760974429368677</v>
      </c>
      <c r="Q1016" s="122">
        <v>-8.0313164889535105E-2</v>
      </c>
      <c r="R1016" s="122">
        <v>5.1805710591880882E-2</v>
      </c>
      <c r="S1016" s="122">
        <v>-1.869883796466882</v>
      </c>
      <c r="T1016" s="122">
        <v>-0.12554521209425407</v>
      </c>
      <c r="U1016" s="122">
        <v>-1.5150181671894587</v>
      </c>
      <c r="V1016" s="122">
        <v>0.66269204096121803</v>
      </c>
      <c r="W1016" s="46">
        <v>-1.9636874185248798</v>
      </c>
    </row>
    <row r="1017" spans="1:23" ht="19">
      <c r="A1017" s="91">
        <v>15</v>
      </c>
      <c r="B1017" s="122">
        <v>0.27466075884897423</v>
      </c>
      <c r="C1017" s="122">
        <v>0.63622300288506728</v>
      </c>
      <c r="D1017" s="122">
        <v>0.99267710365793915</v>
      </c>
      <c r="E1017" s="122">
        <v>0.63536630001104322</v>
      </c>
      <c r="F1017" s="122">
        <v>0.14990550356972498</v>
      </c>
      <c r="G1017" s="122">
        <v>0.45189731214720164</v>
      </c>
      <c r="H1017" s="122">
        <v>0.36502444556578539</v>
      </c>
      <c r="I1017" s="122">
        <v>0.72971634973879063</v>
      </c>
      <c r="J1017" s="122">
        <v>0.11815974856315314</v>
      </c>
      <c r="K1017" s="54">
        <v>1.8075168852242696E-2</v>
      </c>
      <c r="M1017" s="47">
        <v>15</v>
      </c>
      <c r="N1017" s="122" cm="1">
        <f t="array" ref="N1017:W1017">(TRANSPOSE(MMULT(幕後結果!$AB$37:$AK$46, TRANSPOSE(N16:W16))))</f>
        <v>8.0386156722611249E-2</v>
      </c>
      <c r="O1017" s="122">
        <v>0.9841957797739741</v>
      </c>
      <c r="P1017" s="122">
        <v>0.11101069002656114</v>
      </c>
      <c r="Q1017" s="122">
        <v>-0.63843185005865621</v>
      </c>
      <c r="R1017" s="122">
        <v>0.41599619097967144</v>
      </c>
      <c r="S1017" s="122">
        <v>-0.23555138688316199</v>
      </c>
      <c r="T1017" s="122">
        <v>-0.56472061404501217</v>
      </c>
      <c r="U1017" s="122">
        <v>-0.83110796001387754</v>
      </c>
      <c r="V1017" s="122">
        <v>-0.23557225370435239</v>
      </c>
      <c r="W1017" s="46">
        <v>-0.37017192146277916</v>
      </c>
    </row>
    <row r="1018" spans="1:23" ht="19">
      <c r="A1018" s="91">
        <v>16</v>
      </c>
      <c r="B1018" s="122">
        <v>0.44751430250136859</v>
      </c>
      <c r="C1018" s="122">
        <v>0.37315254498854089</v>
      </c>
      <c r="D1018" s="122">
        <v>0.33339876135828894</v>
      </c>
      <c r="E1018" s="122">
        <v>0.43046170326193423</v>
      </c>
      <c r="F1018" s="122">
        <v>0.20641164752680541</v>
      </c>
      <c r="G1018" s="122">
        <v>0.19678358695383236</v>
      </c>
      <c r="H1018" s="122">
        <v>0.33680905392496374</v>
      </c>
      <c r="I1018" s="122">
        <v>0.57012848284962203</v>
      </c>
      <c r="J1018" s="122">
        <v>0.14468250697707763</v>
      </c>
      <c r="K1018" s="54">
        <v>0.23070754005357674</v>
      </c>
      <c r="M1018" s="47">
        <v>16</v>
      </c>
      <c r="N1018" s="122" cm="1">
        <f t="array" ref="N1018:W1018">(TRANSPOSE(MMULT(幕後結果!$AB$37:$AK$46, TRANSPOSE(N17:W17))))</f>
        <v>-0.65373146630841328</v>
      </c>
      <c r="O1018" s="122">
        <v>-0.77914320651697122</v>
      </c>
      <c r="P1018" s="122">
        <v>-0.87851775576335966</v>
      </c>
      <c r="Q1018" s="122">
        <v>-0.31641430413836091</v>
      </c>
      <c r="R1018" s="122">
        <v>-1.0388946545070969</v>
      </c>
      <c r="S1018" s="122">
        <v>-1.3300763703900376</v>
      </c>
      <c r="T1018" s="122">
        <v>-1.0306174495209601</v>
      </c>
      <c r="U1018" s="122">
        <v>0.48336085476152046</v>
      </c>
      <c r="V1018" s="122">
        <v>0.94601012029497311</v>
      </c>
      <c r="W1018" s="46">
        <v>-0.33986906559687674</v>
      </c>
    </row>
    <row r="1019" spans="1:23" ht="19">
      <c r="A1019" s="91">
        <v>17</v>
      </c>
      <c r="B1019" s="122">
        <v>0.39446953054827794</v>
      </c>
      <c r="C1019" s="122">
        <v>0.82893912552303495</v>
      </c>
      <c r="D1019" s="122">
        <v>0.65866736244686619</v>
      </c>
      <c r="E1019" s="122">
        <v>0.50139625897500095</v>
      </c>
      <c r="F1019" s="122">
        <v>0.71660408627792105</v>
      </c>
      <c r="G1019" s="122">
        <v>0.72061681663379673</v>
      </c>
      <c r="H1019" s="122">
        <v>0.53750144491832619</v>
      </c>
      <c r="I1019" s="122">
        <v>0.94357354723167286</v>
      </c>
      <c r="J1019" s="122">
        <v>0.74265676371406819</v>
      </c>
      <c r="K1019" s="54">
        <v>0.96749236451014498</v>
      </c>
      <c r="M1019" s="47">
        <v>17</v>
      </c>
      <c r="N1019" s="122" cm="1">
        <f t="array" ref="N1019:W1019">(TRANSPOSE(MMULT(幕後結果!$AB$37:$AK$46, TRANSPOSE(N18:W18))))</f>
        <v>0.13497164439897211</v>
      </c>
      <c r="O1019" s="122">
        <v>0.96112911741721696</v>
      </c>
      <c r="P1019" s="122">
        <v>0.17494798314614085</v>
      </c>
      <c r="Q1019" s="122">
        <v>-0.66474328675754391</v>
      </c>
      <c r="R1019" s="122">
        <v>-1.4711319427683935</v>
      </c>
      <c r="S1019" s="122">
        <v>1.1491197070665522</v>
      </c>
      <c r="T1019" s="122">
        <v>-0.1293675975192764</v>
      </c>
      <c r="U1019" s="122">
        <v>2.1382273930022473</v>
      </c>
      <c r="V1019" s="122">
        <v>-0.61070057012175161</v>
      </c>
      <c r="W1019" s="46">
        <v>-0.50563529850527822</v>
      </c>
    </row>
    <row r="1020" spans="1:23" ht="19">
      <c r="A1020" s="91">
        <v>18</v>
      </c>
      <c r="B1020" s="122">
        <v>0.70619878487385201</v>
      </c>
      <c r="C1020" s="122">
        <v>0.40543457559803397</v>
      </c>
      <c r="D1020" s="122">
        <v>0.56600277144125011</v>
      </c>
      <c r="E1020" s="122">
        <v>0.84732631918015811</v>
      </c>
      <c r="F1020" s="122">
        <v>0.98319803695646946</v>
      </c>
      <c r="G1020" s="122">
        <v>0.62300392524089165</v>
      </c>
      <c r="H1020" s="122">
        <v>6.6348147930821E-2</v>
      </c>
      <c r="I1020" s="122">
        <v>0.35753604816935525</v>
      </c>
      <c r="J1020" s="122">
        <v>0.19335755958306011</v>
      </c>
      <c r="K1020" s="54">
        <v>0.19172929658045712</v>
      </c>
      <c r="M1020" s="47">
        <v>18</v>
      </c>
      <c r="N1020" s="122" cm="1">
        <f t="array" ref="N1020:W1020">(TRANSPOSE(MMULT(幕後結果!$AB$37:$AK$46, TRANSPOSE(N19:W19))))</f>
        <v>-0.6898561192231617</v>
      </c>
      <c r="O1020" s="122">
        <v>-1.3647064678135457</v>
      </c>
      <c r="P1020" s="122">
        <v>-0.35865206070368649</v>
      </c>
      <c r="Q1020" s="122">
        <v>-0.77759304304945309</v>
      </c>
      <c r="R1020" s="122">
        <v>0.66508025444564445</v>
      </c>
      <c r="S1020" s="122">
        <v>-1.4862077440240351</v>
      </c>
      <c r="T1020" s="122">
        <v>-0.69973150776111015</v>
      </c>
      <c r="U1020" s="122">
        <v>-0.47078976144347229</v>
      </c>
      <c r="V1020" s="122">
        <v>0.15275365011406444</v>
      </c>
      <c r="W1020" s="46">
        <v>-0.37910930893740213</v>
      </c>
    </row>
    <row r="1021" spans="1:23" ht="19">
      <c r="A1021" s="91">
        <v>19</v>
      </c>
      <c r="B1021" s="122">
        <v>0.45917543685777296</v>
      </c>
      <c r="C1021" s="122">
        <v>0.78548858329056892</v>
      </c>
      <c r="D1021" s="122">
        <v>0.16391587614337277</v>
      </c>
      <c r="E1021" s="122">
        <v>0.40225540916148206</v>
      </c>
      <c r="F1021" s="122">
        <v>0.13999340270800742</v>
      </c>
      <c r="G1021" s="122">
        <v>0.9510135113154834</v>
      </c>
      <c r="H1021" s="122">
        <v>0.72355139832371007</v>
      </c>
      <c r="I1021" s="122">
        <v>0.88595344405978227</v>
      </c>
      <c r="J1021" s="122">
        <v>0.4895292733758092</v>
      </c>
      <c r="K1021" s="54">
        <v>0.58079366929924459</v>
      </c>
      <c r="M1021" s="47">
        <v>19</v>
      </c>
      <c r="N1021" s="122" cm="1">
        <f t="array" ref="N1021:W1021">(TRANSPOSE(MMULT(幕後結果!$AB$37:$AK$46, TRANSPOSE(N20:W20))))</f>
        <v>-0.32018324396724002</v>
      </c>
      <c r="O1021" s="122">
        <v>0.1712433677921657</v>
      </c>
      <c r="P1021" s="122">
        <v>0.7282166922505966</v>
      </c>
      <c r="Q1021" s="122">
        <v>-1.2710661891225319</v>
      </c>
      <c r="R1021" s="122">
        <v>-1.0897472435359246</v>
      </c>
      <c r="S1021" s="122">
        <v>-0.77759447740287402</v>
      </c>
      <c r="T1021" s="122">
        <v>-1.1785803922357698</v>
      </c>
      <c r="U1021" s="122">
        <v>0.19941911930885725</v>
      </c>
      <c r="V1021" s="122">
        <v>0.58068095255122176</v>
      </c>
      <c r="W1021" s="46">
        <v>0.12497640067500394</v>
      </c>
    </row>
    <row r="1022" spans="1:23" ht="19">
      <c r="A1022" s="91">
        <v>20</v>
      </c>
      <c r="B1022" s="122">
        <v>0.92066654400094805</v>
      </c>
      <c r="C1022" s="122">
        <v>0.73007343880745301</v>
      </c>
      <c r="D1022" s="122">
        <v>6.6198458165760199E-2</v>
      </c>
      <c r="E1022" s="122">
        <v>0.29763018099376271</v>
      </c>
      <c r="F1022" s="122">
        <v>0.53153327148514418</v>
      </c>
      <c r="G1022" s="122">
        <v>0.49259607535566818</v>
      </c>
      <c r="H1022" s="122">
        <v>0.19014021158914396</v>
      </c>
      <c r="I1022" s="122">
        <v>0.80980101541883021</v>
      </c>
      <c r="J1022" s="122">
        <v>0.52242886922166321</v>
      </c>
      <c r="K1022" s="54">
        <v>0.93407784522536286</v>
      </c>
      <c r="M1022" s="47">
        <v>20</v>
      </c>
      <c r="N1022" s="122" cm="1">
        <f t="array" ref="N1022:W1022">(TRANSPOSE(MMULT(幕後結果!$AB$37:$AK$46, TRANSPOSE(N21:W21))))</f>
        <v>3.6879148605474442E-2</v>
      </c>
      <c r="O1022" s="122">
        <v>0.54813371286433377</v>
      </c>
      <c r="P1022" s="122">
        <v>1.1051951385807983</v>
      </c>
      <c r="Q1022" s="122">
        <v>-0.43471599223204754</v>
      </c>
      <c r="R1022" s="122">
        <v>0.20854363465587827</v>
      </c>
      <c r="S1022" s="122">
        <v>0.36297412887766867</v>
      </c>
      <c r="T1022" s="122">
        <v>0.31109826940343172</v>
      </c>
      <c r="U1022" s="122">
        <v>0.31142723317926613</v>
      </c>
      <c r="V1022" s="122">
        <v>1.0395998974259415</v>
      </c>
      <c r="W1022" s="46">
        <v>-0.50878512028774459</v>
      </c>
    </row>
    <row r="1023" spans="1:23" ht="19">
      <c r="A1023" s="91">
        <v>21</v>
      </c>
      <c r="B1023" s="122">
        <v>0.30803619479984956</v>
      </c>
      <c r="C1023" s="122">
        <v>0.70987811748124696</v>
      </c>
      <c r="D1023" s="122">
        <v>0.74561293041390075</v>
      </c>
      <c r="E1023" s="122">
        <v>0.92914035175964371</v>
      </c>
      <c r="F1023" s="122">
        <v>0.37245098085110562</v>
      </c>
      <c r="G1023" s="122">
        <v>0.89445667186595879</v>
      </c>
      <c r="H1023" s="122">
        <v>1.9343133390219869E-2</v>
      </c>
      <c r="I1023" s="122">
        <v>0.8490879167020029</v>
      </c>
      <c r="J1023" s="122">
        <v>0.11336500243314185</v>
      </c>
      <c r="K1023" s="54">
        <v>0.23573310129078395</v>
      </c>
      <c r="M1023" s="47">
        <v>21</v>
      </c>
      <c r="N1023" s="122" cm="1">
        <f t="array" ref="N1023:W1023">(TRANSPOSE(MMULT(幕後結果!$AB$37:$AK$46, TRANSPOSE(N22:W22))))</f>
        <v>-1.606025088731132</v>
      </c>
      <c r="O1023" s="122">
        <v>-0.55677193113263912</v>
      </c>
      <c r="P1023" s="122">
        <v>-0.82998782387290992</v>
      </c>
      <c r="Q1023" s="122">
        <v>-0.83017301067524119</v>
      </c>
      <c r="R1023" s="122">
        <v>0.64213561395203689</v>
      </c>
      <c r="S1023" s="122">
        <v>-5.1767858204443518E-2</v>
      </c>
      <c r="T1023" s="122">
        <v>-0.67023319632785316</v>
      </c>
      <c r="U1023" s="122">
        <v>0.88847670694076764</v>
      </c>
      <c r="V1023" s="122">
        <v>0.40613261621749741</v>
      </c>
      <c r="W1023" s="46">
        <v>1.3438450526722012</v>
      </c>
    </row>
    <row r="1024" spans="1:23" ht="19">
      <c r="A1024" s="91">
        <v>22</v>
      </c>
      <c r="B1024" s="122">
        <v>0.23570484511853329</v>
      </c>
      <c r="C1024" s="122">
        <v>0.42649234631568667</v>
      </c>
      <c r="D1024" s="122">
        <v>0.75838950921296067</v>
      </c>
      <c r="E1024" s="122">
        <v>0.58635754917295602</v>
      </c>
      <c r="F1024" s="122">
        <v>0.64234301711224018</v>
      </c>
      <c r="G1024" s="122">
        <v>4.7237749434240195E-2</v>
      </c>
      <c r="H1024" s="122">
        <v>0.46947105685090418</v>
      </c>
      <c r="I1024" s="122">
        <v>0.30693974803963298</v>
      </c>
      <c r="J1024" s="122">
        <v>8.7956486035003056E-2</v>
      </c>
      <c r="K1024" s="54">
        <v>0.72704165077820471</v>
      </c>
      <c r="M1024" s="47">
        <v>22</v>
      </c>
      <c r="N1024" s="122" cm="1">
        <f t="array" ref="N1024:W1024">(TRANSPOSE(MMULT(幕後結果!$AB$37:$AK$46, TRANSPOSE(N23:W23))))</f>
        <v>-0.54412705785139459</v>
      </c>
      <c r="O1024" s="122">
        <v>1.3838151961618759</v>
      </c>
      <c r="P1024" s="122">
        <v>0.76800903830887235</v>
      </c>
      <c r="Q1024" s="122">
        <v>0.515262750379894</v>
      </c>
      <c r="R1024" s="122">
        <v>0.51111673599820284</v>
      </c>
      <c r="S1024" s="122">
        <v>0.15252402223673261</v>
      </c>
      <c r="T1024" s="122">
        <v>1.1792472878319358</v>
      </c>
      <c r="U1024" s="122">
        <v>1.0736419562422199</v>
      </c>
      <c r="V1024" s="122">
        <v>-1.1231277219267346</v>
      </c>
      <c r="W1024" s="46">
        <v>1.3702606806727642</v>
      </c>
    </row>
    <row r="1025" spans="1:23" ht="19">
      <c r="A1025" s="91">
        <v>23</v>
      </c>
      <c r="B1025" s="122">
        <v>0.61884188854449684</v>
      </c>
      <c r="C1025" s="122">
        <v>4.6313850435341752E-2</v>
      </c>
      <c r="D1025" s="122">
        <v>0.18256400160672959</v>
      </c>
      <c r="E1025" s="122">
        <v>0.19529778657299879</v>
      </c>
      <c r="F1025" s="122">
        <v>0.24416409552808194</v>
      </c>
      <c r="G1025" s="122">
        <v>0.87641759802585351</v>
      </c>
      <c r="H1025" s="122">
        <v>0.16419034465339544</v>
      </c>
      <c r="I1025" s="122">
        <v>0.76715382501770124</v>
      </c>
      <c r="J1025" s="122">
        <v>0.15833563882750856</v>
      </c>
      <c r="K1025" s="54">
        <v>0.51225899619025594</v>
      </c>
      <c r="M1025" s="47">
        <v>23</v>
      </c>
      <c r="N1025" s="122" cm="1">
        <f t="array" ref="N1025:W1025">(TRANSPOSE(MMULT(幕後結果!$AB$37:$AK$46, TRANSPOSE(N24:W24))))</f>
        <v>0.1276610965027779</v>
      </c>
      <c r="O1025" s="122">
        <v>1.043491875876734</v>
      </c>
      <c r="P1025" s="122">
        <v>0.8843552553641989</v>
      </c>
      <c r="Q1025" s="122">
        <v>0.76423269235845204</v>
      </c>
      <c r="R1025" s="122">
        <v>0.81515857421010651</v>
      </c>
      <c r="S1025" s="122">
        <v>-0.39377363666901488</v>
      </c>
      <c r="T1025" s="122">
        <v>0.51880596829233017</v>
      </c>
      <c r="U1025" s="122">
        <v>0.28734123599211975</v>
      </c>
      <c r="V1025" s="122">
        <v>-2.8694737852877093E-2</v>
      </c>
      <c r="W1025" s="46">
        <v>0.6554444165987674</v>
      </c>
    </row>
    <row r="1026" spans="1:23" ht="19">
      <c r="A1026" s="91">
        <v>24</v>
      </c>
      <c r="B1026" s="122">
        <v>0.45394877090281471</v>
      </c>
      <c r="C1026" s="122">
        <v>0.4697342621229823</v>
      </c>
      <c r="D1026" s="122">
        <v>0.78478377627893559</v>
      </c>
      <c r="E1026" s="122">
        <v>0.32371374066235536</v>
      </c>
      <c r="F1026" s="122">
        <v>0.44686014612500702</v>
      </c>
      <c r="G1026" s="122">
        <v>0.3502227021907911</v>
      </c>
      <c r="H1026" s="122">
        <v>0.34851247357353388</v>
      </c>
      <c r="I1026" s="122">
        <v>0.28380774450479485</v>
      </c>
      <c r="J1026" s="122">
        <v>0.38202935842894425</v>
      </c>
      <c r="K1026" s="54">
        <v>0.70536849394537482</v>
      </c>
      <c r="M1026" s="47">
        <v>24</v>
      </c>
      <c r="N1026" s="122" cm="1">
        <f t="array" ref="N1026:W1026">(TRANSPOSE(MMULT(幕後結果!$AB$37:$AK$46, TRANSPOSE(N25:W25))))</f>
        <v>0.48433210284934819</v>
      </c>
      <c r="O1026" s="122">
        <v>-0.49398227655426019</v>
      </c>
      <c r="P1026" s="122">
        <v>0.65761319235721805</v>
      </c>
      <c r="Q1026" s="122">
        <v>1.1873211455772366</v>
      </c>
      <c r="R1026" s="122">
        <v>-0.63343524924691741</v>
      </c>
      <c r="S1026" s="122">
        <v>-0.54016127198446096</v>
      </c>
      <c r="T1026" s="122">
        <v>-1.9184626096302824</v>
      </c>
      <c r="U1026" s="122">
        <v>0.89756648866288957</v>
      </c>
      <c r="V1026" s="122">
        <v>0.43500038068770597</v>
      </c>
      <c r="W1026" s="46">
        <v>-1.4045592134829485</v>
      </c>
    </row>
    <row r="1027" spans="1:23" ht="19">
      <c r="A1027" s="91">
        <v>25</v>
      </c>
      <c r="B1027" s="122">
        <v>0.34522055374308103</v>
      </c>
      <c r="C1027" s="122">
        <v>0.23448343576297059</v>
      </c>
      <c r="D1027" s="122">
        <v>0.67654684183366243</v>
      </c>
      <c r="E1027" s="122">
        <v>0.16715608197608556</v>
      </c>
      <c r="F1027" s="122">
        <v>0.41119291238352651</v>
      </c>
      <c r="G1027" s="122">
        <v>0.69913090868432093</v>
      </c>
      <c r="H1027" s="122">
        <v>0.92048381375251909</v>
      </c>
      <c r="I1027" s="122">
        <v>0.94389427131381765</v>
      </c>
      <c r="J1027" s="122">
        <v>2.6174453561124134E-2</v>
      </c>
      <c r="K1027" s="54">
        <v>0.51847546895286456</v>
      </c>
      <c r="M1027" s="47">
        <v>25</v>
      </c>
      <c r="N1027" s="122" cm="1">
        <f t="array" ref="N1027:W1027">(TRANSPOSE(MMULT(幕後結果!$AB$37:$AK$46, TRANSPOSE(N26:W26))))</f>
        <v>-0.72973113079385654</v>
      </c>
      <c r="O1027" s="122">
        <v>-0.97183893013373501</v>
      </c>
      <c r="P1027" s="122">
        <v>-0.59557801010583145</v>
      </c>
      <c r="Q1027" s="122">
        <v>0.29908175207812276</v>
      </c>
      <c r="R1027" s="122">
        <v>0.55670475382860585</v>
      </c>
      <c r="S1027" s="122">
        <v>-0.5426915809409476</v>
      </c>
      <c r="T1027" s="122">
        <v>0.89254235663982029</v>
      </c>
      <c r="U1027" s="122">
        <v>0.42652393030845043</v>
      </c>
      <c r="V1027" s="122">
        <v>0.72902090216656923</v>
      </c>
      <c r="W1027" s="46">
        <v>0.81477815046582536</v>
      </c>
    </row>
    <row r="1028" spans="1:23" ht="19">
      <c r="A1028" s="91">
        <v>26</v>
      </c>
      <c r="B1028" s="122">
        <v>5.9117228374822473E-2</v>
      </c>
      <c r="C1028" s="122">
        <v>0.9444914963746478</v>
      </c>
      <c r="D1028" s="122">
        <v>0.12715250556094837</v>
      </c>
      <c r="E1028" s="122">
        <v>0.32191915867612342</v>
      </c>
      <c r="F1028" s="122">
        <v>0.10389421179181091</v>
      </c>
      <c r="G1028" s="122">
        <v>0.61592878640272875</v>
      </c>
      <c r="H1028" s="122">
        <v>0.92209920751630103</v>
      </c>
      <c r="I1028" s="122">
        <v>0.94080803083170306</v>
      </c>
      <c r="J1028" s="122">
        <v>0.96592748354711433</v>
      </c>
      <c r="K1028" s="54">
        <v>0.78403893135972025</v>
      </c>
      <c r="M1028" s="47">
        <v>26</v>
      </c>
      <c r="N1028" s="122" cm="1">
        <f t="array" ref="N1028:W1028">(TRANSPOSE(MMULT(幕後結果!$AB$37:$AK$46, TRANSPOSE(N27:W27))))</f>
        <v>-1.1163393899985108</v>
      </c>
      <c r="O1028" s="122">
        <v>-1.9971255890927475</v>
      </c>
      <c r="P1028" s="122">
        <v>-1.8861951975539242</v>
      </c>
      <c r="Q1028" s="122">
        <v>-0.76449132077090654</v>
      </c>
      <c r="R1028" s="122">
        <v>-7.8589567094622392E-4</v>
      </c>
      <c r="S1028" s="122">
        <v>-1.2414026986877467</v>
      </c>
      <c r="T1028" s="122">
        <v>-1.7512125710741198</v>
      </c>
      <c r="U1028" s="122">
        <v>1.6985593291631602</v>
      </c>
      <c r="V1028" s="122">
        <v>0.64598413748956707</v>
      </c>
      <c r="W1028" s="46">
        <v>0.93871536465795957</v>
      </c>
    </row>
    <row r="1029" spans="1:23" ht="19">
      <c r="A1029" s="91">
        <v>27</v>
      </c>
      <c r="B1029" s="122">
        <v>3.6741832073958536E-2</v>
      </c>
      <c r="C1029" s="122">
        <v>9.2322248918484062E-2</v>
      </c>
      <c r="D1029" s="122">
        <v>8.3356660622313283E-2</v>
      </c>
      <c r="E1029" s="122">
        <v>0.3495502129458925</v>
      </c>
      <c r="F1029" s="122">
        <v>0.55552919121382827</v>
      </c>
      <c r="G1029" s="122">
        <v>0.69002229361348788</v>
      </c>
      <c r="H1029" s="122">
        <v>0.50177371776591295</v>
      </c>
      <c r="I1029" s="122">
        <v>0.61641270595188602</v>
      </c>
      <c r="J1029" s="122">
        <v>0.7368854959425386</v>
      </c>
      <c r="K1029" s="54">
        <v>0.86907353605925675</v>
      </c>
      <c r="M1029" s="47">
        <v>27</v>
      </c>
      <c r="N1029" s="122" cm="1">
        <f t="array" ref="N1029:W1029">(TRANSPOSE(MMULT(幕後結果!$AB$37:$AK$46, TRANSPOSE(N28:W28))))</f>
        <v>0.7092526595654548</v>
      </c>
      <c r="O1029" s="122">
        <v>-1.0630889132995351</v>
      </c>
      <c r="P1029" s="122">
        <v>-0.1726846163968383</v>
      </c>
      <c r="Q1029" s="122">
        <v>0.3093345198714752</v>
      </c>
      <c r="R1029" s="122">
        <v>0.66530039762319859</v>
      </c>
      <c r="S1029" s="122">
        <v>-1.1827046123316689</v>
      </c>
      <c r="T1029" s="122">
        <v>-0.92581386296489865</v>
      </c>
      <c r="U1029" s="122">
        <v>-0.95683343611700111</v>
      </c>
      <c r="V1029" s="122">
        <v>-1.3265759906751087</v>
      </c>
      <c r="W1029" s="46">
        <v>-1.1159836423686054</v>
      </c>
    </row>
    <row r="1030" spans="1:23" ht="19">
      <c r="A1030" s="91">
        <v>28</v>
      </c>
      <c r="B1030" s="122">
        <v>0.2485740290992815</v>
      </c>
      <c r="C1030" s="122">
        <v>0.11753577332043497</v>
      </c>
      <c r="D1030" s="122">
        <v>0.89945355439797914</v>
      </c>
      <c r="E1030" s="122">
        <v>0.51067235414255752</v>
      </c>
      <c r="F1030" s="122">
        <v>0.54677844969293132</v>
      </c>
      <c r="G1030" s="122">
        <v>0.52946190478592725</v>
      </c>
      <c r="H1030" s="122">
        <v>6.9988769383477756E-3</v>
      </c>
      <c r="I1030" s="122">
        <v>3.1845388339647229E-2</v>
      </c>
      <c r="J1030" s="122">
        <v>0.12883249702357569</v>
      </c>
      <c r="K1030" s="54">
        <v>0.87768167428683608</v>
      </c>
      <c r="M1030" s="47">
        <v>28</v>
      </c>
      <c r="N1030" s="122" cm="1">
        <f t="array" ref="N1030:W1030">(TRANSPOSE(MMULT(幕後結果!$AB$37:$AK$46, TRANSPOSE(N29:W29))))</f>
        <v>-0.99481487372817923</v>
      </c>
      <c r="O1030" s="122">
        <v>-0.62061068040795075</v>
      </c>
      <c r="P1030" s="122">
        <v>-1.0351580691311084</v>
      </c>
      <c r="Q1030" s="122">
        <v>-0.23003367078139342</v>
      </c>
      <c r="R1030" s="122">
        <v>-0.21659006342553438</v>
      </c>
      <c r="S1030" s="122">
        <v>-0.481921552442587</v>
      </c>
      <c r="T1030" s="122">
        <v>-0.79647775355115524</v>
      </c>
      <c r="U1030" s="122">
        <v>-1.106616293419334</v>
      </c>
      <c r="V1030" s="122">
        <v>-1.0778177928098347</v>
      </c>
      <c r="W1030" s="46">
        <v>-0.71328876277479281</v>
      </c>
    </row>
    <row r="1031" spans="1:23" ht="19">
      <c r="A1031" s="91">
        <v>29</v>
      </c>
      <c r="B1031" s="122">
        <v>0.92550216631056403</v>
      </c>
      <c r="C1031" s="122">
        <v>0.51269488386323725</v>
      </c>
      <c r="D1031" s="122">
        <v>0.65244288478186774</v>
      </c>
      <c r="E1031" s="122">
        <v>0.839436868706531</v>
      </c>
      <c r="F1031" s="122">
        <v>0.82069455053157503</v>
      </c>
      <c r="G1031" s="122">
        <v>0.2251777993640629</v>
      </c>
      <c r="H1031" s="122">
        <v>0.77970789347957381</v>
      </c>
      <c r="I1031" s="122">
        <v>0.95626547644183768</v>
      </c>
      <c r="J1031" s="122">
        <v>0.12379759913506483</v>
      </c>
      <c r="K1031" s="54">
        <v>0.57185831392271069</v>
      </c>
      <c r="M1031" s="47">
        <v>29</v>
      </c>
      <c r="N1031" s="122" cm="1">
        <f t="array" ref="N1031:W1031">(TRANSPOSE(MMULT(幕後結果!$AB$37:$AK$46, TRANSPOSE(N30:W30))))</f>
        <v>4.7819346923639122E-2</v>
      </c>
      <c r="O1031" s="122">
        <v>1.3373842735917973</v>
      </c>
      <c r="P1031" s="122">
        <v>-0.48885228078704479</v>
      </c>
      <c r="Q1031" s="122">
        <v>-0.74471858117116574</v>
      </c>
      <c r="R1031" s="122">
        <v>-0.4823886127292224</v>
      </c>
      <c r="S1031" s="122">
        <v>0.66876662240606666</v>
      </c>
      <c r="T1031" s="122">
        <v>0.7785685193744013</v>
      </c>
      <c r="U1031" s="122">
        <v>0.66966584869225176</v>
      </c>
      <c r="V1031" s="122">
        <v>0.78571888325419492</v>
      </c>
      <c r="W1031" s="46">
        <v>2.0088690009722066</v>
      </c>
    </row>
    <row r="1032" spans="1:23" ht="19">
      <c r="A1032" s="91">
        <v>30</v>
      </c>
      <c r="B1032" s="122">
        <v>0.66587490522835013</v>
      </c>
      <c r="C1032" s="122">
        <v>0.13484289761381074</v>
      </c>
      <c r="D1032" s="122">
        <v>0.69307717634261712</v>
      </c>
      <c r="E1032" s="122">
        <v>0.36622699669691117</v>
      </c>
      <c r="F1032" s="122">
        <v>0.60046953136610015</v>
      </c>
      <c r="G1032" s="122">
        <v>0.17830755477454119</v>
      </c>
      <c r="H1032" s="122">
        <v>0.68487499289925324</v>
      </c>
      <c r="I1032" s="122">
        <v>0.86110481351361257</v>
      </c>
      <c r="J1032" s="122">
        <v>0.718923805448066</v>
      </c>
      <c r="K1032" s="54">
        <v>0.47109554186903013</v>
      </c>
      <c r="M1032" s="47">
        <v>30</v>
      </c>
      <c r="N1032" s="122" cm="1">
        <f t="array" ref="N1032:W1032">(TRANSPOSE(MMULT(幕後結果!$AB$37:$AK$46, TRANSPOSE(N31:W31))))</f>
        <v>-0.10239877240658958</v>
      </c>
      <c r="O1032" s="122">
        <v>-0.30277677906995848</v>
      </c>
      <c r="P1032" s="122">
        <v>0.4710167342013164</v>
      </c>
      <c r="Q1032" s="122">
        <v>-0.8091094589885659</v>
      </c>
      <c r="R1032" s="122">
        <v>-0.5506832507626418</v>
      </c>
      <c r="S1032" s="122">
        <v>-1.022530464745889</v>
      </c>
      <c r="T1032" s="122">
        <v>-1.8913012571446162</v>
      </c>
      <c r="U1032" s="122">
        <v>1.1554199261840856</v>
      </c>
      <c r="V1032" s="122">
        <v>0.98225363645524322</v>
      </c>
      <c r="W1032" s="46">
        <v>1.1356118270329554</v>
      </c>
    </row>
    <row r="1033" spans="1:23" ht="19">
      <c r="A1033" s="91">
        <v>31</v>
      </c>
      <c r="B1033" s="122">
        <v>0.50465024658650459</v>
      </c>
      <c r="C1033" s="122">
        <v>0.70425148472181998</v>
      </c>
      <c r="D1033" s="122">
        <v>0.88301056353192453</v>
      </c>
      <c r="E1033" s="122">
        <v>0.2494995797710946</v>
      </c>
      <c r="F1033" s="122">
        <v>0.38011135343014435</v>
      </c>
      <c r="G1033" s="122">
        <v>0.17476542423029362</v>
      </c>
      <c r="H1033" s="122">
        <v>0.21820042238042259</v>
      </c>
      <c r="I1033" s="122">
        <v>0.67333141691127651</v>
      </c>
      <c r="J1033" s="122">
        <v>0.17090523420813675</v>
      </c>
      <c r="K1033" s="54">
        <v>0.69207898845457883</v>
      </c>
      <c r="M1033" s="47">
        <v>31</v>
      </c>
      <c r="N1033" s="122" cm="1">
        <f t="array" ref="N1033:W1033">(TRANSPOSE(MMULT(幕後結果!$AB$37:$AK$46, TRANSPOSE(N32:W32))))</f>
        <v>-8.5614104209986955E-2</v>
      </c>
      <c r="O1033" s="122">
        <v>0.7313418878437824</v>
      </c>
      <c r="P1033" s="122">
        <v>0.41466729712504058</v>
      </c>
      <c r="Q1033" s="122">
        <v>-0.19053411537482828</v>
      </c>
      <c r="R1033" s="122">
        <v>0.28704954113319486</v>
      </c>
      <c r="S1033" s="122">
        <v>0.55598247694455227</v>
      </c>
      <c r="T1033" s="122">
        <v>0.93681050307888492</v>
      </c>
      <c r="U1033" s="122">
        <v>-0.1303793702275711</v>
      </c>
      <c r="V1033" s="122">
        <v>1.8400992202620148E-2</v>
      </c>
      <c r="W1033" s="46">
        <v>0.7691059500497871</v>
      </c>
    </row>
    <row r="1034" spans="1:23" ht="19">
      <c r="A1034" s="91">
        <v>32</v>
      </c>
      <c r="B1034" s="122">
        <v>0.78468943584539685</v>
      </c>
      <c r="C1034" s="122">
        <v>0.20697202204404297</v>
      </c>
      <c r="D1034" s="122">
        <v>0.57608020101747437</v>
      </c>
      <c r="E1034" s="122">
        <v>0.98134103124455496</v>
      </c>
      <c r="F1034" s="122">
        <v>0.20236051534404709</v>
      </c>
      <c r="G1034" s="122">
        <v>4.3120392954827391E-3</v>
      </c>
      <c r="H1034" s="122">
        <v>0.3337582613043526</v>
      </c>
      <c r="I1034" s="122">
        <v>0.67739268209735481</v>
      </c>
      <c r="J1034" s="122">
        <v>0.55547299786258608</v>
      </c>
      <c r="K1034" s="54">
        <v>0.64387226301458789</v>
      </c>
      <c r="M1034" s="47">
        <v>32</v>
      </c>
      <c r="N1034" s="122" cm="1">
        <f t="array" ref="N1034:W1034">(TRANSPOSE(MMULT(幕後結果!$AB$37:$AK$46, TRANSPOSE(N33:W33))))</f>
        <v>0.28895570352389022</v>
      </c>
      <c r="O1034" s="122">
        <v>-0.78981212899528574</v>
      </c>
      <c r="P1034" s="122">
        <v>0.67825249766268514</v>
      </c>
      <c r="Q1034" s="122">
        <v>0.96818432229149287</v>
      </c>
      <c r="R1034" s="122">
        <v>-0.79563971581697301</v>
      </c>
      <c r="S1034" s="122">
        <v>-0.26787597113193329</v>
      </c>
      <c r="T1034" s="122">
        <v>0.93806265098811259</v>
      </c>
      <c r="U1034" s="122">
        <v>-1.6095415534493829</v>
      </c>
      <c r="V1034" s="122">
        <v>0.65136491005166275</v>
      </c>
      <c r="W1034" s="46">
        <v>-0.62689876058237859</v>
      </c>
    </row>
    <row r="1035" spans="1:23" ht="19">
      <c r="A1035" s="91">
        <v>33</v>
      </c>
      <c r="B1035" s="122">
        <v>0.61382656293201432</v>
      </c>
      <c r="C1035" s="122">
        <v>0.10851646904083667</v>
      </c>
      <c r="D1035" s="122">
        <v>0.45289300065389848</v>
      </c>
      <c r="E1035" s="122">
        <v>0.58937553892203876</v>
      </c>
      <c r="F1035" s="122">
        <v>0.16810535356620959</v>
      </c>
      <c r="G1035" s="122">
        <v>0.59235219180367493</v>
      </c>
      <c r="H1035" s="122">
        <v>0.86164486258259121</v>
      </c>
      <c r="I1035" s="122">
        <v>0.40597690325328162</v>
      </c>
      <c r="J1035" s="122">
        <v>0.34788223558144638</v>
      </c>
      <c r="K1035" s="54">
        <v>0.68276778707610575</v>
      </c>
      <c r="M1035" s="47">
        <v>33</v>
      </c>
      <c r="N1035" s="122" cm="1">
        <f t="array" ref="N1035:W1035">(TRANSPOSE(MMULT(幕後結果!$AB$37:$AK$46, TRANSPOSE(N34:W34))))</f>
        <v>0.40276348043074062</v>
      </c>
      <c r="O1035" s="122">
        <v>0.94286053896033684</v>
      </c>
      <c r="P1035" s="122">
        <v>0.67336796791255837</v>
      </c>
      <c r="Q1035" s="122">
        <v>0.49046938306171883</v>
      </c>
      <c r="R1035" s="122">
        <v>-0.30337082817434713</v>
      </c>
      <c r="S1035" s="122">
        <v>0.43723915579727246</v>
      </c>
      <c r="T1035" s="122">
        <v>-7.5466074861323063E-2</v>
      </c>
      <c r="U1035" s="122">
        <v>0.4290805651912718</v>
      </c>
      <c r="V1035" s="122">
        <v>1.953105070932575</v>
      </c>
      <c r="W1035" s="46">
        <v>1.461790992282753</v>
      </c>
    </row>
    <row r="1036" spans="1:23" ht="19">
      <c r="A1036" s="91">
        <v>34</v>
      </c>
      <c r="B1036" s="122">
        <v>0.65213902771162324</v>
      </c>
      <c r="C1036" s="122">
        <v>0.8841987902580839</v>
      </c>
      <c r="D1036" s="122">
        <v>0.87037917641750173</v>
      </c>
      <c r="E1036" s="122">
        <v>0.11001103855329886</v>
      </c>
      <c r="F1036" s="122">
        <v>0.47282750568133292</v>
      </c>
      <c r="G1036" s="122">
        <v>0.17215645210112673</v>
      </c>
      <c r="H1036" s="122">
        <v>0.73663809776248423</v>
      </c>
      <c r="I1036" s="122">
        <v>0.35938032175557555</v>
      </c>
      <c r="J1036" s="122">
        <v>0.80931274022293387</v>
      </c>
      <c r="K1036" s="54">
        <v>0.21584272142121996</v>
      </c>
      <c r="M1036" s="47">
        <v>34</v>
      </c>
      <c r="N1036" s="122" cm="1">
        <f t="array" ref="N1036:W1036">(TRANSPOSE(MMULT(幕後結果!$AB$37:$AK$46, TRANSPOSE(N35:W35))))</f>
        <v>0.29149092334994925</v>
      </c>
      <c r="O1036" s="122">
        <v>-0.83614012393313586</v>
      </c>
      <c r="P1036" s="122">
        <v>0.22268343449793282</v>
      </c>
      <c r="Q1036" s="122">
        <v>0.11446073934655479</v>
      </c>
      <c r="R1036" s="122">
        <v>-0.46265142073259158</v>
      </c>
      <c r="S1036" s="122">
        <v>2.041864976838351</v>
      </c>
      <c r="T1036" s="122">
        <v>0.87680546793144254</v>
      </c>
      <c r="U1036" s="122">
        <v>-1.4556329256438094</v>
      </c>
      <c r="V1036" s="122">
        <v>0.69146792659211731</v>
      </c>
      <c r="W1036" s="46">
        <v>-2.0199801714019854</v>
      </c>
    </row>
    <row r="1037" spans="1:23" ht="19">
      <c r="A1037" s="91">
        <v>35</v>
      </c>
      <c r="B1037" s="122">
        <v>0.51494606091195205</v>
      </c>
      <c r="C1037" s="122">
        <v>3.2891621046781117E-2</v>
      </c>
      <c r="D1037" s="122">
        <v>0.74347043060993401</v>
      </c>
      <c r="E1037" s="122">
        <v>0.80368429405614039</v>
      </c>
      <c r="F1037" s="122">
        <v>0.38894434683364532</v>
      </c>
      <c r="G1037" s="122">
        <v>0.73380911545394278</v>
      </c>
      <c r="H1037" s="122">
        <v>7.7776929516571336E-2</v>
      </c>
      <c r="I1037" s="122">
        <v>0.45864437489359489</v>
      </c>
      <c r="J1037" s="122">
        <v>0.42462234462746995</v>
      </c>
      <c r="K1037" s="54">
        <v>0.55662330040245367</v>
      </c>
      <c r="M1037" s="47">
        <v>35</v>
      </c>
      <c r="N1037" s="122" cm="1">
        <f t="array" ref="N1037:W1037">(TRANSPOSE(MMULT(幕後結果!$AB$37:$AK$46, TRANSPOSE(N36:W36))))</f>
        <v>-2.9385659850686402E-4</v>
      </c>
      <c r="O1037" s="122">
        <v>0.50361284500519199</v>
      </c>
      <c r="P1037" s="122">
        <v>1.1151541061856549</v>
      </c>
      <c r="Q1037" s="122">
        <v>0.23147304626345216</v>
      </c>
      <c r="R1037" s="122">
        <v>-0.35066317739150832</v>
      </c>
      <c r="S1037" s="122">
        <v>-0.20138685256155545</v>
      </c>
      <c r="T1037" s="122">
        <v>0.85069923716119633</v>
      </c>
      <c r="U1037" s="122">
        <v>0.62692706743609128</v>
      </c>
      <c r="V1037" s="122">
        <v>-1.0090074418140027</v>
      </c>
      <c r="W1037" s="46">
        <v>1.8033024058923899</v>
      </c>
    </row>
    <row r="1038" spans="1:23" ht="19">
      <c r="A1038" s="91">
        <v>36</v>
      </c>
      <c r="B1038" s="122">
        <v>0.69885906455202984</v>
      </c>
      <c r="C1038" s="122">
        <v>0.11433233171924595</v>
      </c>
      <c r="D1038" s="122">
        <v>0.65984239946460566</v>
      </c>
      <c r="E1038" s="122">
        <v>0.62901420035545419</v>
      </c>
      <c r="F1038" s="122">
        <v>0.87744926018262981</v>
      </c>
      <c r="G1038" s="122">
        <v>0.5698851788615753</v>
      </c>
      <c r="H1038" s="122">
        <v>0.40408554310669631</v>
      </c>
      <c r="I1038" s="122">
        <v>0.91252425886652366</v>
      </c>
      <c r="J1038" s="122">
        <v>0.8869763393913539</v>
      </c>
      <c r="K1038" s="54">
        <v>0.5908580109665571</v>
      </c>
      <c r="M1038" s="47">
        <v>36</v>
      </c>
      <c r="N1038" s="122" cm="1">
        <f t="array" ref="N1038:W1038">(TRANSPOSE(MMULT(幕後結果!$AB$37:$AK$46, TRANSPOSE(N37:W37))))</f>
        <v>-0.77724547837476909</v>
      </c>
      <c r="O1038" s="122">
        <v>-1.1317587622477707</v>
      </c>
      <c r="P1038" s="122">
        <v>0.5021272365790681</v>
      </c>
      <c r="Q1038" s="122">
        <v>-0.94138032650976111</v>
      </c>
      <c r="R1038" s="122">
        <v>5.5434657307345647E-2</v>
      </c>
      <c r="S1038" s="122">
        <v>1.1475013170278316</v>
      </c>
      <c r="T1038" s="122">
        <v>-1.02173251576934</v>
      </c>
      <c r="U1038" s="122">
        <v>3.0034981485292767E-2</v>
      </c>
      <c r="V1038" s="122">
        <v>1.0990938579954945</v>
      </c>
      <c r="W1038" s="46">
        <v>0.37786372486707481</v>
      </c>
    </row>
    <row r="1039" spans="1:23" ht="19">
      <c r="A1039" s="91">
        <v>37</v>
      </c>
      <c r="B1039" s="122">
        <v>0.64966274387863798</v>
      </c>
      <c r="C1039" s="122">
        <v>0.98907381634037694</v>
      </c>
      <c r="D1039" s="122">
        <v>0.70883697221466746</v>
      </c>
      <c r="E1039" s="122">
        <v>0.99815463442672825</v>
      </c>
      <c r="F1039" s="122">
        <v>0.98163631266149109</v>
      </c>
      <c r="G1039" s="122">
        <v>0.9839677882180673</v>
      </c>
      <c r="H1039" s="122">
        <v>0.93239304893487196</v>
      </c>
      <c r="I1039" s="122">
        <v>0.36220502034684454</v>
      </c>
      <c r="J1039" s="122">
        <v>3.1453013813988351E-2</v>
      </c>
      <c r="K1039" s="54">
        <v>0.13974513089760432</v>
      </c>
      <c r="M1039" s="47">
        <v>37</v>
      </c>
      <c r="N1039" s="122" cm="1">
        <f t="array" ref="N1039:W1039">(TRANSPOSE(MMULT(幕後結果!$AB$37:$AK$46, TRANSPOSE(N38:W38))))</f>
        <v>-0.60078195824512193</v>
      </c>
      <c r="O1039" s="122">
        <v>-0.27063583895731935</v>
      </c>
      <c r="P1039" s="122">
        <v>-0.43950214019616596</v>
      </c>
      <c r="Q1039" s="122">
        <v>0.37213651943425008</v>
      </c>
      <c r="R1039" s="122">
        <v>0.14481295827726376</v>
      </c>
      <c r="S1039" s="122">
        <v>0.71867632499762768</v>
      </c>
      <c r="T1039" s="122">
        <v>-0.46069047608921049</v>
      </c>
      <c r="U1039" s="122">
        <v>-0.83723715995505532</v>
      </c>
      <c r="V1039" s="122">
        <v>-0.26698979398543149</v>
      </c>
      <c r="W1039" s="46">
        <v>0.27157385257426936</v>
      </c>
    </row>
    <row r="1040" spans="1:23" ht="19">
      <c r="A1040" s="91">
        <v>38</v>
      </c>
      <c r="B1040" s="122">
        <v>0.83814091244416566</v>
      </c>
      <c r="C1040" s="122">
        <v>0.41070270616172944</v>
      </c>
      <c r="D1040" s="122">
        <v>0.40388820937902148</v>
      </c>
      <c r="E1040" s="122">
        <v>0.92506387320020722</v>
      </c>
      <c r="F1040" s="122">
        <v>1.6326090839984264E-2</v>
      </c>
      <c r="G1040" s="122">
        <v>0.53563719917989072</v>
      </c>
      <c r="H1040" s="122">
        <v>0.19660129390989667</v>
      </c>
      <c r="I1040" s="122">
        <v>0.47204415252247767</v>
      </c>
      <c r="J1040" s="122">
        <v>0.75213359519207668</v>
      </c>
      <c r="K1040" s="54">
        <v>0.55452285377058086</v>
      </c>
      <c r="M1040" s="47">
        <v>38</v>
      </c>
      <c r="N1040" s="122" cm="1">
        <f t="array" ref="N1040:W1040">(TRANSPOSE(MMULT(幕後結果!$AB$37:$AK$46, TRANSPOSE(N39:W39))))</f>
        <v>-2.7101442370397817</v>
      </c>
      <c r="O1040" s="122">
        <v>-2.2614092485058874</v>
      </c>
      <c r="P1040" s="122">
        <v>-2.4178558395706782</v>
      </c>
      <c r="Q1040" s="122">
        <v>-0.69768979932470276</v>
      </c>
      <c r="R1040" s="122">
        <v>-1.9201970295607993</v>
      </c>
      <c r="S1040" s="122">
        <v>-0.59189299460353528</v>
      </c>
      <c r="T1040" s="122">
        <v>-0.94102459937469229</v>
      </c>
      <c r="U1040" s="122">
        <v>-0.20303263194134114</v>
      </c>
      <c r="V1040" s="122">
        <v>-1.1070283868303754</v>
      </c>
      <c r="W1040" s="46">
        <v>-2.0292504423577604</v>
      </c>
    </row>
    <row r="1041" spans="1:23" ht="19">
      <c r="A1041" s="91">
        <v>39</v>
      </c>
      <c r="B1041" s="122">
        <v>0.85988137383751018</v>
      </c>
      <c r="C1041" s="122">
        <v>0.19025763197509615</v>
      </c>
      <c r="D1041" s="122">
        <v>0.69216873892193642</v>
      </c>
      <c r="E1041" s="122">
        <v>0.59000157828208444</v>
      </c>
      <c r="F1041" s="122">
        <v>0.90171634116626476</v>
      </c>
      <c r="G1041" s="122">
        <v>5.6155881468547442E-2</v>
      </c>
      <c r="H1041" s="122">
        <v>0.7283591479635152</v>
      </c>
      <c r="I1041" s="122">
        <v>0.97496529568210355</v>
      </c>
      <c r="J1041" s="122">
        <v>0.56548778531281263</v>
      </c>
      <c r="K1041" s="54">
        <v>0.64587006451596518</v>
      </c>
      <c r="M1041" s="47">
        <v>39</v>
      </c>
      <c r="N1041" s="122" cm="1">
        <f t="array" ref="N1041:W1041">(TRANSPOSE(MMULT(幕後結果!$AB$37:$AK$46, TRANSPOSE(N40:W40))))</f>
        <v>1.40216618177914</v>
      </c>
      <c r="O1041" s="122">
        <v>0.21114204542609827</v>
      </c>
      <c r="P1041" s="122">
        <v>0.59959303297854438</v>
      </c>
      <c r="Q1041" s="122">
        <v>1.2375342855271187</v>
      </c>
      <c r="R1041" s="122">
        <v>-2.0349057475216341</v>
      </c>
      <c r="S1041" s="122">
        <v>0.96474462431583696</v>
      </c>
      <c r="T1041" s="122">
        <v>0.70444636295115004</v>
      </c>
      <c r="U1041" s="122">
        <v>1.5697987847223704E-2</v>
      </c>
      <c r="V1041" s="122">
        <v>0.25199182465447334</v>
      </c>
      <c r="W1041" s="46">
        <v>-5.3056782389930945E-2</v>
      </c>
    </row>
    <row r="1042" spans="1:23" ht="19">
      <c r="A1042" s="91">
        <v>40</v>
      </c>
      <c r="B1042" s="122">
        <v>0.99718374726219472</v>
      </c>
      <c r="C1042" s="122">
        <v>0.16170647524021198</v>
      </c>
      <c r="D1042" s="122">
        <v>0.45470422304371261</v>
      </c>
      <c r="E1042" s="122">
        <v>0.64664958029112607</v>
      </c>
      <c r="F1042" s="122">
        <v>6.1106763789646523E-2</v>
      </c>
      <c r="G1042" s="122">
        <v>0.74318797082787258</v>
      </c>
      <c r="H1042" s="122">
        <v>0.8045126099062796</v>
      </c>
      <c r="I1042" s="122">
        <v>0.85088524486719663</v>
      </c>
      <c r="J1042" s="122">
        <v>0.60269019761007114</v>
      </c>
      <c r="K1042" s="54">
        <v>0.51938286867654448</v>
      </c>
      <c r="M1042" s="47">
        <v>40</v>
      </c>
      <c r="N1042" s="122" cm="1">
        <f t="array" ref="N1042:W1042">(TRANSPOSE(MMULT(幕後結果!$AB$37:$AK$46, TRANSPOSE(N41:W41))))</f>
        <v>-0.40667594798982909</v>
      </c>
      <c r="O1042" s="122">
        <v>1.1008484286064206</v>
      </c>
      <c r="P1042" s="122">
        <v>0.84817920217847953</v>
      </c>
      <c r="Q1042" s="122">
        <v>-2.3196004238437234E-2</v>
      </c>
      <c r="R1042" s="122">
        <v>2.2157184448800327</v>
      </c>
      <c r="S1042" s="122">
        <v>-0.72028769810370152</v>
      </c>
      <c r="T1042" s="122">
        <v>1.914773625738263</v>
      </c>
      <c r="U1042" s="122">
        <v>0.41835667153534822</v>
      </c>
      <c r="V1042" s="122">
        <v>0.33412498679688252</v>
      </c>
      <c r="W1042" s="46">
        <v>0.66950650982119142</v>
      </c>
    </row>
    <row r="1043" spans="1:23" ht="19">
      <c r="A1043" s="91">
        <v>41</v>
      </c>
      <c r="B1043" s="122">
        <v>0.35682603213980024</v>
      </c>
      <c r="C1043" s="122">
        <v>0.44768740953295039</v>
      </c>
      <c r="D1043" s="122">
        <v>0.98253619980257967</v>
      </c>
      <c r="E1043" s="122">
        <v>0.77633976743718502</v>
      </c>
      <c r="F1043" s="122">
        <v>0.24598132274165585</v>
      </c>
      <c r="G1043" s="122">
        <v>8.6592637581607734E-2</v>
      </c>
      <c r="H1043" s="122">
        <v>0.95041681662618571</v>
      </c>
      <c r="I1043" s="122">
        <v>0.23744541578743905</v>
      </c>
      <c r="J1043" s="122">
        <v>0.63632643065108319</v>
      </c>
      <c r="K1043" s="54">
        <v>0.95032778383007632</v>
      </c>
      <c r="M1043" s="47">
        <v>41</v>
      </c>
      <c r="N1043" s="122" cm="1">
        <f t="array" ref="N1043:W1043">(TRANSPOSE(MMULT(幕後結果!$AB$37:$AK$46, TRANSPOSE(N42:W42))))</f>
        <v>1.67417049394277</v>
      </c>
      <c r="O1043" s="122">
        <v>1.9516293082007832</v>
      </c>
      <c r="P1043" s="122">
        <v>5.8699115927112855E-2</v>
      </c>
      <c r="Q1043" s="122">
        <v>0.68376039513013298</v>
      </c>
      <c r="R1043" s="122">
        <v>2.1759180694590157</v>
      </c>
      <c r="S1043" s="122">
        <v>0.61407550801123756</v>
      </c>
      <c r="T1043" s="122">
        <v>2.214851633523319</v>
      </c>
      <c r="U1043" s="122">
        <v>4.396743152047311E-2</v>
      </c>
      <c r="V1043" s="122">
        <v>0.21474521453218406</v>
      </c>
      <c r="W1043" s="46">
        <v>0.28772555293023261</v>
      </c>
    </row>
    <row r="1044" spans="1:23" ht="19">
      <c r="A1044" s="91">
        <v>42</v>
      </c>
      <c r="B1044" s="122">
        <v>0.58403895963852248</v>
      </c>
      <c r="C1044" s="122">
        <v>0.45720856009853916</v>
      </c>
      <c r="D1044" s="122">
        <v>1.689372688759172E-2</v>
      </c>
      <c r="E1044" s="122">
        <v>0.83940439301164926</v>
      </c>
      <c r="F1044" s="122">
        <v>5.7743223915867725E-2</v>
      </c>
      <c r="G1044" s="122">
        <v>0.45463309514815231</v>
      </c>
      <c r="H1044" s="122">
        <v>0.81740614837428738</v>
      </c>
      <c r="I1044" s="122">
        <v>0.27095005243183889</v>
      </c>
      <c r="J1044" s="122">
        <v>4.4717139459414579E-2</v>
      </c>
      <c r="K1044" s="54">
        <v>0.42714115962435018</v>
      </c>
      <c r="M1044" s="47">
        <v>42</v>
      </c>
      <c r="N1044" s="122" cm="1">
        <f t="array" ref="N1044:W1044">(TRANSPOSE(MMULT(幕後結果!$AB$37:$AK$46, TRANSPOSE(N43:W43))))</f>
        <v>-0.11085780414721449</v>
      </c>
      <c r="O1044" s="122">
        <v>1.1589342869258845</v>
      </c>
      <c r="P1044" s="122">
        <v>0.18727748818582562</v>
      </c>
      <c r="Q1044" s="122">
        <v>0.31977495569830888</v>
      </c>
      <c r="R1044" s="122">
        <v>0.85285965827359722</v>
      </c>
      <c r="S1044" s="122">
        <v>-0.25616587824943049</v>
      </c>
      <c r="T1044" s="122">
        <v>0.75880216805525591</v>
      </c>
      <c r="U1044" s="122">
        <v>-0.67975073613663339</v>
      </c>
      <c r="V1044" s="122">
        <v>-1.2915043560879487</v>
      </c>
      <c r="W1044" s="46">
        <v>0.16178241706101182</v>
      </c>
    </row>
    <row r="1045" spans="1:23" ht="19">
      <c r="A1045" s="91">
        <v>43</v>
      </c>
      <c r="B1045" s="122">
        <v>0.51679581793363583</v>
      </c>
      <c r="C1045" s="122">
        <v>4.9268859158013711E-5</v>
      </c>
      <c r="D1045" s="122">
        <v>0.27573411738472853</v>
      </c>
      <c r="E1045" s="122">
        <v>0.30368807360267169</v>
      </c>
      <c r="F1045" s="122">
        <v>0.66337900411477113</v>
      </c>
      <c r="G1045" s="122">
        <v>0.54615606025178165</v>
      </c>
      <c r="H1045" s="122">
        <v>0.42275515349785908</v>
      </c>
      <c r="I1045" s="122">
        <v>5.9982883494492212E-2</v>
      </c>
      <c r="J1045" s="122">
        <v>0.58977613570380605</v>
      </c>
      <c r="K1045" s="54">
        <v>0.16350266471971908</v>
      </c>
      <c r="M1045" s="47">
        <v>43</v>
      </c>
      <c r="N1045" s="122" cm="1">
        <f t="array" ref="N1045:W1045">(TRANSPOSE(MMULT(幕後結果!$AB$37:$AK$46, TRANSPOSE(N44:W44))))</f>
        <v>-0.32505932079250915</v>
      </c>
      <c r="O1045" s="122">
        <v>-0.95291317772992301</v>
      </c>
      <c r="P1045" s="122">
        <v>-1.1237327367739356</v>
      </c>
      <c r="Q1045" s="122">
        <v>0.58873593275810843</v>
      </c>
      <c r="R1045" s="122">
        <v>-0.58973538078388454</v>
      </c>
      <c r="S1045" s="122">
        <v>1.026217610394041</v>
      </c>
      <c r="T1045" s="122">
        <v>-0.11908034070723034</v>
      </c>
      <c r="U1045" s="122">
        <v>-0.78035348827666362</v>
      </c>
      <c r="V1045" s="122">
        <v>-0.124665649262097</v>
      </c>
      <c r="W1045" s="46">
        <v>-1.754065372039753</v>
      </c>
    </row>
    <row r="1046" spans="1:23" ht="19">
      <c r="A1046" s="91">
        <v>44</v>
      </c>
      <c r="B1046" s="122">
        <v>0.82036750653097279</v>
      </c>
      <c r="C1046" s="122">
        <v>0.60517271541230611</v>
      </c>
      <c r="D1046" s="122">
        <v>0.86875308339734603</v>
      </c>
      <c r="E1046" s="122">
        <v>0.72350028926482701</v>
      </c>
      <c r="F1046" s="122">
        <v>0.97713744305898231</v>
      </c>
      <c r="G1046" s="122">
        <v>9.484061967323365E-2</v>
      </c>
      <c r="H1046" s="122">
        <v>0.30183567323955707</v>
      </c>
      <c r="I1046" s="122">
        <v>0.71100454738209828</v>
      </c>
      <c r="J1046" s="122">
        <v>0.62929268786953663</v>
      </c>
      <c r="K1046" s="54">
        <v>0.70236340074595716</v>
      </c>
      <c r="M1046" s="47">
        <v>44</v>
      </c>
      <c r="N1046" s="122" cm="1">
        <f t="array" ref="N1046:W1046">(TRANSPOSE(MMULT(幕後結果!$AB$37:$AK$46, TRANSPOSE(N45:W45))))</f>
        <v>1.1442485036172099</v>
      </c>
      <c r="O1046" s="122">
        <v>0.91521139689244824</v>
      </c>
      <c r="P1046" s="122">
        <v>0.76077232897334934</v>
      </c>
      <c r="Q1046" s="122">
        <v>0.4381698321970976</v>
      </c>
      <c r="R1046" s="122">
        <v>-1.3925831338451322</v>
      </c>
      <c r="S1046" s="122">
        <v>0.65043782784243098</v>
      </c>
      <c r="T1046" s="122">
        <v>0.41275933092182066</v>
      </c>
      <c r="U1046" s="122">
        <v>-0.70020941744094789</v>
      </c>
      <c r="V1046" s="122">
        <v>1.2178665804743305</v>
      </c>
      <c r="W1046" s="46">
        <v>0.85355399881282923</v>
      </c>
    </row>
    <row r="1047" spans="1:23" ht="19">
      <c r="A1047" s="91">
        <v>45</v>
      </c>
      <c r="B1047" s="122">
        <v>0.37282664194028792</v>
      </c>
      <c r="C1047" s="122">
        <v>0.83968135481655892</v>
      </c>
      <c r="D1047" s="122">
        <v>0.68299601040452096</v>
      </c>
      <c r="E1047" s="122">
        <v>0.53428172742441027</v>
      </c>
      <c r="F1047" s="122">
        <v>0.31964909570305533</v>
      </c>
      <c r="G1047" s="122">
        <v>0.70861737522329959</v>
      </c>
      <c r="H1047" s="122">
        <v>0.3553076663534811</v>
      </c>
      <c r="I1047" s="122">
        <v>0.74666401879973332</v>
      </c>
      <c r="J1047" s="122">
        <v>0.93052713459057501</v>
      </c>
      <c r="K1047" s="54">
        <v>0.45897182604251197</v>
      </c>
      <c r="M1047" s="47">
        <v>45</v>
      </c>
      <c r="N1047" s="122" cm="1">
        <f t="array" ref="N1047:W1047">(TRANSPOSE(MMULT(幕後結果!$AB$37:$AK$46, TRANSPOSE(N46:W46))))</f>
        <v>-1.8646175820499331</v>
      </c>
      <c r="O1047" s="122">
        <v>-0.8215969440085058</v>
      </c>
      <c r="P1047" s="122">
        <v>-1.6347461732881821</v>
      </c>
      <c r="Q1047" s="122">
        <v>0.83303075799133719</v>
      </c>
      <c r="R1047" s="122">
        <v>0.20954502143719114</v>
      </c>
      <c r="S1047" s="122">
        <v>-1.0511915289231395</v>
      </c>
      <c r="T1047" s="122">
        <v>-0.81581507010611587</v>
      </c>
      <c r="U1047" s="122">
        <v>1.3327965762231293</v>
      </c>
      <c r="V1047" s="122">
        <v>-1.1021815333680682</v>
      </c>
      <c r="W1047" s="46">
        <v>1.3788993956462734</v>
      </c>
    </row>
    <row r="1048" spans="1:23" ht="19">
      <c r="A1048" s="91">
        <v>46</v>
      </c>
      <c r="B1048" s="122">
        <v>0.42495741960466415</v>
      </c>
      <c r="C1048" s="122">
        <v>0.24961648832274297</v>
      </c>
      <c r="D1048" s="122">
        <v>0.68065217931373501</v>
      </c>
      <c r="E1048" s="122">
        <v>0.54032685173664996</v>
      </c>
      <c r="F1048" s="122">
        <v>0.15471474819573894</v>
      </c>
      <c r="G1048" s="122">
        <v>0.34691097433841267</v>
      </c>
      <c r="H1048" s="122">
        <v>0.57126310110767431</v>
      </c>
      <c r="I1048" s="122">
        <v>0.46634928972987622</v>
      </c>
      <c r="J1048" s="122">
        <v>0.54645459714180999</v>
      </c>
      <c r="K1048" s="54">
        <v>0.26451264763089299</v>
      </c>
      <c r="M1048" s="47">
        <v>46</v>
      </c>
      <c r="N1048" s="122" cm="1">
        <f t="array" ref="N1048:W1048">(TRANSPOSE(MMULT(幕後結果!$AB$37:$AK$46, TRANSPOSE(N47:W47))))</f>
        <v>-0.56016587945083485</v>
      </c>
      <c r="O1048" s="122">
        <v>-9.5569980492798967E-3</v>
      </c>
      <c r="P1048" s="122">
        <v>1.0729883525128148</v>
      </c>
      <c r="Q1048" s="122">
        <v>0.4006662396990297</v>
      </c>
      <c r="R1048" s="122">
        <v>0.70876656614425071</v>
      </c>
      <c r="S1048" s="122">
        <v>-0.80862006353858007</v>
      </c>
      <c r="T1048" s="122">
        <v>0.75498795905971927</v>
      </c>
      <c r="U1048" s="122">
        <v>1.9554333884841943</v>
      </c>
      <c r="V1048" s="122">
        <v>0.64242587961348585</v>
      </c>
      <c r="W1048" s="46">
        <v>2.4175048171329552</v>
      </c>
    </row>
    <row r="1049" spans="1:23" ht="19">
      <c r="A1049" s="91">
        <v>47</v>
      </c>
      <c r="B1049" s="122">
        <v>0.92267187163984077</v>
      </c>
      <c r="C1049" s="122">
        <v>0.84592821679007524</v>
      </c>
      <c r="D1049" s="122">
        <v>0.66128905187001519</v>
      </c>
      <c r="E1049" s="122">
        <v>0.83086964315818812</v>
      </c>
      <c r="F1049" s="122">
        <v>0.38164041247870339</v>
      </c>
      <c r="G1049" s="122">
        <v>0.20926484691374103</v>
      </c>
      <c r="H1049" s="122">
        <v>0.52150960347470376</v>
      </c>
      <c r="I1049" s="122">
        <v>0.83738679273090622</v>
      </c>
      <c r="J1049" s="122">
        <v>0.97495620724690712</v>
      </c>
      <c r="K1049" s="54">
        <v>4.4462967694102851E-2</v>
      </c>
      <c r="M1049" s="47">
        <v>47</v>
      </c>
      <c r="N1049" s="122" cm="1">
        <f t="array" ref="N1049:W1049">(TRANSPOSE(MMULT(幕後結果!$AB$37:$AK$46, TRANSPOSE(N48:W48))))</f>
        <v>-0.56779455465592965</v>
      </c>
      <c r="O1049" s="122">
        <v>0.95812116002381564</v>
      </c>
      <c r="P1049" s="122">
        <v>0.84820202887745588</v>
      </c>
      <c r="Q1049" s="122">
        <v>-0.86889625345507437</v>
      </c>
      <c r="R1049" s="122">
        <v>0.12321732241420486</v>
      </c>
      <c r="S1049" s="122">
        <v>1.0711456964217227</v>
      </c>
      <c r="T1049" s="122">
        <v>0.52319267794874147</v>
      </c>
      <c r="U1049" s="122">
        <v>0.31725208902080171</v>
      </c>
      <c r="V1049" s="122">
        <v>1.0015045651577117</v>
      </c>
      <c r="W1049" s="46">
        <v>0.41571357777892715</v>
      </c>
    </row>
    <row r="1050" spans="1:23" ht="19">
      <c r="A1050" s="91">
        <v>48</v>
      </c>
      <c r="B1050" s="122">
        <v>0.87313756218037231</v>
      </c>
      <c r="C1050" s="122">
        <v>0.92962452614208946</v>
      </c>
      <c r="D1050" s="122">
        <v>0.40447836968114559</v>
      </c>
      <c r="E1050" s="122">
        <v>0.76535856138189362</v>
      </c>
      <c r="F1050" s="122">
        <v>0.51974756516514664</v>
      </c>
      <c r="G1050" s="122">
        <v>0.92465015758907443</v>
      </c>
      <c r="H1050" s="122">
        <v>0.50412482298003192</v>
      </c>
      <c r="I1050" s="122">
        <v>0.79855105359412137</v>
      </c>
      <c r="J1050" s="122">
        <v>0.82266208401294838</v>
      </c>
      <c r="K1050" s="54">
        <v>0.41303461252062501</v>
      </c>
      <c r="M1050" s="47">
        <v>48</v>
      </c>
      <c r="N1050" s="122" cm="1">
        <f t="array" ref="N1050:W1050">(TRANSPOSE(MMULT(幕後結果!$AB$37:$AK$46, TRANSPOSE(N49:W49))))</f>
        <v>1.1399217925993534</v>
      </c>
      <c r="O1050" s="122">
        <v>-0.64963279094625659</v>
      </c>
      <c r="P1050" s="122">
        <v>0.58386190697702878</v>
      </c>
      <c r="Q1050" s="122">
        <v>1.2002845119117107</v>
      </c>
      <c r="R1050" s="122">
        <v>0.83179888629268817</v>
      </c>
      <c r="S1050" s="122">
        <v>0.14332932682540703</v>
      </c>
      <c r="T1050" s="122">
        <v>-0.5822847271821705</v>
      </c>
      <c r="U1050" s="122">
        <v>-0.20489875433406854</v>
      </c>
      <c r="V1050" s="122">
        <v>0.28164009748951624</v>
      </c>
      <c r="W1050" s="46">
        <v>-1.1557279279309967</v>
      </c>
    </row>
    <row r="1051" spans="1:23" ht="19">
      <c r="A1051" s="91">
        <v>49</v>
      </c>
      <c r="B1051" s="122">
        <v>0.53823928499994267</v>
      </c>
      <c r="C1051" s="122">
        <v>0.903621433055118</v>
      </c>
      <c r="D1051" s="122">
        <v>0.40295945498186758</v>
      </c>
      <c r="E1051" s="122">
        <v>0.34959572145524453</v>
      </c>
      <c r="F1051" s="122">
        <v>0.39573234112891686</v>
      </c>
      <c r="G1051" s="122">
        <v>0.18986746384742048</v>
      </c>
      <c r="H1051" s="122">
        <v>0.3031040078614915</v>
      </c>
      <c r="I1051" s="122">
        <v>0.92253004112419879</v>
      </c>
      <c r="J1051" s="122">
        <v>5.1954158195871347E-2</v>
      </c>
      <c r="K1051" s="54">
        <v>0.73777008565602142</v>
      </c>
      <c r="M1051" s="47">
        <v>49</v>
      </c>
      <c r="N1051" s="122" cm="1">
        <f t="array" ref="N1051:W1051">(TRANSPOSE(MMULT(幕後結果!$AB$37:$AK$46, TRANSPOSE(N50:W50))))</f>
        <v>7.2891744313413151E-2</v>
      </c>
      <c r="O1051" s="122">
        <v>7.9728870659811518E-2</v>
      </c>
      <c r="P1051" s="122">
        <v>0.49526341802290025</v>
      </c>
      <c r="Q1051" s="122">
        <v>-0.76567628626697981</v>
      </c>
      <c r="R1051" s="122">
        <v>0.80450405206698683</v>
      </c>
      <c r="S1051" s="122">
        <v>-4.6042069764245352E-2</v>
      </c>
      <c r="T1051" s="122">
        <v>2.5444141676254084E-3</v>
      </c>
      <c r="U1051" s="122">
        <v>3.1204872335014358E-2</v>
      </c>
      <c r="V1051" s="122">
        <v>1.1370773700841155</v>
      </c>
      <c r="W1051" s="46">
        <v>-1.2311414502302467</v>
      </c>
    </row>
    <row r="1052" spans="1:23" ht="19">
      <c r="A1052" s="91">
        <v>50</v>
      </c>
      <c r="B1052" s="122">
        <v>0.10973912740021152</v>
      </c>
      <c r="C1052" s="122">
        <v>0.54098028563100309</v>
      </c>
      <c r="D1052" s="122">
        <v>2.9860799474702659E-2</v>
      </c>
      <c r="E1052" s="122">
        <v>0.80701589310592281</v>
      </c>
      <c r="F1052" s="122">
        <v>0.21945288430389587</v>
      </c>
      <c r="G1052" s="122">
        <v>6.3658090868872641E-2</v>
      </c>
      <c r="H1052" s="122">
        <v>0.52001885780640866</v>
      </c>
      <c r="I1052" s="122">
        <v>0.12077007803337136</v>
      </c>
      <c r="J1052" s="122">
        <v>0.51657384388491301</v>
      </c>
      <c r="K1052" s="54">
        <v>0.16064813588335602</v>
      </c>
      <c r="M1052" s="47">
        <v>50</v>
      </c>
      <c r="N1052" s="122" cm="1">
        <f t="array" ref="N1052:W1052">(TRANSPOSE(MMULT(幕後結果!$AB$37:$AK$46, TRANSPOSE(N51:W51))))</f>
        <v>-0.55919352296993519</v>
      </c>
      <c r="O1052" s="122">
        <v>0.50512644994595224</v>
      </c>
      <c r="P1052" s="122">
        <v>-0.89393591013425999</v>
      </c>
      <c r="Q1052" s="122">
        <v>4.1325452969104864E-2</v>
      </c>
      <c r="R1052" s="122">
        <v>1.8672638346373061E-2</v>
      </c>
      <c r="S1052" s="122">
        <v>-0.20958218501578943</v>
      </c>
      <c r="T1052" s="122">
        <v>1.3829431598461783</v>
      </c>
      <c r="U1052" s="122">
        <v>-9.8415026811160641E-2</v>
      </c>
      <c r="V1052" s="122">
        <v>6.0189774959017506E-2</v>
      </c>
      <c r="W1052" s="46">
        <v>-0.69952685853549057</v>
      </c>
    </row>
    <row r="1053" spans="1:23" ht="19">
      <c r="A1053" s="91">
        <v>51</v>
      </c>
      <c r="B1053" s="122">
        <v>0.3817957458169654</v>
      </c>
      <c r="C1053" s="122">
        <v>0.11028769625721857</v>
      </c>
      <c r="D1053" s="122">
        <v>0.74035976836877126</v>
      </c>
      <c r="E1053" s="122">
        <v>0.71525171902776719</v>
      </c>
      <c r="F1053" s="122">
        <v>0.68327419659698085</v>
      </c>
      <c r="G1053" s="122">
        <v>0.66093827264698368</v>
      </c>
      <c r="H1053" s="122">
        <v>0.32527735256411372</v>
      </c>
      <c r="I1053" s="122">
        <v>0.39961042621688514</v>
      </c>
      <c r="J1053" s="122">
        <v>0.97404998721324931</v>
      </c>
      <c r="K1053" s="54">
        <v>0.20192146495821528</v>
      </c>
      <c r="M1053" s="47">
        <v>51</v>
      </c>
      <c r="N1053" s="122" cm="1">
        <f t="array" ref="N1053:W1053">(TRANSPOSE(MMULT(幕後結果!$AB$37:$AK$46, TRANSPOSE(N52:W52))))</f>
        <v>-0.31294459285393583</v>
      </c>
      <c r="O1053" s="122">
        <v>-1.9323446763677496</v>
      </c>
      <c r="P1053" s="122">
        <v>-0.20754739423863633</v>
      </c>
      <c r="Q1053" s="122">
        <v>-0.48239272357352131</v>
      </c>
      <c r="R1053" s="122">
        <v>-0.24338220224539836</v>
      </c>
      <c r="S1053" s="122">
        <v>0.20007648610047521</v>
      </c>
      <c r="T1053" s="122">
        <v>0.5150826256780483</v>
      </c>
      <c r="U1053" s="122">
        <v>1.1648674857934926</v>
      </c>
      <c r="V1053" s="122">
        <v>0.51014424277708803</v>
      </c>
      <c r="W1053" s="46">
        <v>0.21739839889997109</v>
      </c>
    </row>
    <row r="1054" spans="1:23" ht="19">
      <c r="A1054" s="91">
        <v>52</v>
      </c>
      <c r="B1054" s="122">
        <v>4.826544513229436E-2</v>
      </c>
      <c r="C1054" s="122">
        <v>0.37059869866422557</v>
      </c>
      <c r="D1054" s="122">
        <v>2.0919010564118823E-2</v>
      </c>
      <c r="E1054" s="122">
        <v>0.99991791168497768</v>
      </c>
      <c r="F1054" s="122">
        <v>0.93604081082927038</v>
      </c>
      <c r="G1054" s="122">
        <v>0.95178240925715274</v>
      </c>
      <c r="H1054" s="122">
        <v>0.73184416421518272</v>
      </c>
      <c r="I1054" s="122">
        <v>0.41950752262574609</v>
      </c>
      <c r="J1054" s="122">
        <v>0.47922869169837723</v>
      </c>
      <c r="K1054" s="54">
        <v>0.58038459337171666</v>
      </c>
      <c r="M1054" s="47">
        <v>52</v>
      </c>
      <c r="N1054" s="122" cm="1">
        <f t="array" ref="N1054:W1054">(TRANSPOSE(MMULT(幕後結果!$AB$37:$AK$46, TRANSPOSE(N53:W53))))</f>
        <v>-0.90105877251249455</v>
      </c>
      <c r="O1054" s="122">
        <v>-1.1099061840210924</v>
      </c>
      <c r="P1054" s="122">
        <v>-0.57102009368976558</v>
      </c>
      <c r="Q1054" s="122">
        <v>-0.39441374732305251</v>
      </c>
      <c r="R1054" s="122">
        <v>-9.5439282298661082E-2</v>
      </c>
      <c r="S1054" s="122">
        <v>-0.95201908260604096</v>
      </c>
      <c r="T1054" s="122">
        <v>-1.9300989400456707</v>
      </c>
      <c r="U1054" s="122">
        <v>0.90156809261537019</v>
      </c>
      <c r="V1054" s="122">
        <v>1.0226196360004605</v>
      </c>
      <c r="W1054" s="46">
        <v>0.22485566433893317</v>
      </c>
    </row>
    <row r="1055" spans="1:23" ht="19">
      <c r="A1055" s="91">
        <v>53</v>
      </c>
      <c r="B1055" s="122">
        <v>0.92041779855776262</v>
      </c>
      <c r="C1055" s="122">
        <v>0.85380423473853062</v>
      </c>
      <c r="D1055" s="122">
        <v>0.96049821734556984</v>
      </c>
      <c r="E1055" s="122">
        <v>0.99806648010681154</v>
      </c>
      <c r="F1055" s="122">
        <v>1.8086207704139934E-3</v>
      </c>
      <c r="G1055" s="122">
        <v>0.84902951257890846</v>
      </c>
      <c r="H1055" s="122">
        <v>0.51639392089258407</v>
      </c>
      <c r="I1055" s="122">
        <v>0.61052950249265359</v>
      </c>
      <c r="J1055" s="122">
        <v>0.87190270653207946</v>
      </c>
      <c r="K1055" s="54">
        <v>0.95631491734250029</v>
      </c>
      <c r="M1055" s="47">
        <v>53</v>
      </c>
      <c r="N1055" s="122" cm="1">
        <f t="array" ref="N1055:W1055">(TRANSPOSE(MMULT(幕後結果!$AB$37:$AK$46, TRANSPOSE(N54:W54))))</f>
        <v>0.62055587034133208</v>
      </c>
      <c r="O1055" s="122">
        <v>0.37405365839565186</v>
      </c>
      <c r="P1055" s="122">
        <v>0.25117792576434417</v>
      </c>
      <c r="Q1055" s="122">
        <v>1.3281885420666051</v>
      </c>
      <c r="R1055" s="122">
        <v>1.8705233568132951</v>
      </c>
      <c r="S1055" s="122">
        <v>-0.80527929123289954</v>
      </c>
      <c r="T1055" s="122">
        <v>1.0943682622689295</v>
      </c>
      <c r="U1055" s="122">
        <v>1.9606054856134243</v>
      </c>
      <c r="V1055" s="122">
        <v>-0.64363636435402261</v>
      </c>
      <c r="W1055" s="46">
        <v>1.9117367840002641</v>
      </c>
    </row>
    <row r="1056" spans="1:23" ht="19">
      <c r="A1056" s="91">
        <v>54</v>
      </c>
      <c r="B1056" s="122">
        <v>0.86092790784296969</v>
      </c>
      <c r="C1056" s="122">
        <v>0.95568057750855884</v>
      </c>
      <c r="D1056" s="122">
        <v>0.50534338601666362</v>
      </c>
      <c r="E1056" s="122">
        <v>0.47204615247979631</v>
      </c>
      <c r="F1056" s="122">
        <v>0.85908041562461346</v>
      </c>
      <c r="G1056" s="122">
        <v>0.7703096271089247</v>
      </c>
      <c r="H1056" s="122">
        <v>0.71266276178553256</v>
      </c>
      <c r="I1056" s="122">
        <v>0.32998798728553669</v>
      </c>
      <c r="J1056" s="122">
        <v>0.47421694979657869</v>
      </c>
      <c r="K1056" s="54">
        <v>0.9539671335992792</v>
      </c>
      <c r="M1056" s="47">
        <v>54</v>
      </c>
      <c r="N1056" s="122" cm="1">
        <f t="array" ref="N1056:W1056">(TRANSPOSE(MMULT(幕後結果!$AB$37:$AK$46, TRANSPOSE(N55:W55))))</f>
        <v>-0.92694501331511381</v>
      </c>
      <c r="O1056" s="122">
        <v>-0.34324022366471885</v>
      </c>
      <c r="P1056" s="122">
        <v>-3.7427335951384255E-2</v>
      </c>
      <c r="Q1056" s="122">
        <v>-1.9032391791683227</v>
      </c>
      <c r="R1056" s="122">
        <v>0.52833266821636993</v>
      </c>
      <c r="S1056" s="122">
        <v>0.46818573156452975</v>
      </c>
      <c r="T1056" s="122">
        <v>1.7503908618177355E-2</v>
      </c>
      <c r="U1056" s="122">
        <v>-0.37637179826449219</v>
      </c>
      <c r="V1056" s="122">
        <v>0.56325923371489073</v>
      </c>
      <c r="W1056" s="46">
        <v>0.6043406798104809</v>
      </c>
    </row>
    <row r="1057" spans="1:23" ht="19">
      <c r="A1057" s="91">
        <v>55</v>
      </c>
      <c r="B1057" s="122">
        <v>0.92111111926345957</v>
      </c>
      <c r="C1057" s="122">
        <v>0.58708083350346629</v>
      </c>
      <c r="D1057" s="122">
        <v>0.62556228788019341</v>
      </c>
      <c r="E1057" s="122">
        <v>0.67236483155624072</v>
      </c>
      <c r="F1057" s="122">
        <v>0.46500790596009201</v>
      </c>
      <c r="G1057" s="122">
        <v>0.68431168565803246</v>
      </c>
      <c r="H1057" s="122">
        <v>0.13572506931151684</v>
      </c>
      <c r="I1057" s="122">
        <v>0.72903872389893842</v>
      </c>
      <c r="J1057" s="122">
        <v>0.50056164903328382</v>
      </c>
      <c r="K1057" s="54">
        <v>0.81036027283174716</v>
      </c>
      <c r="M1057" s="47">
        <v>55</v>
      </c>
      <c r="N1057" s="122" cm="1">
        <f t="array" ref="N1057:W1057">(TRANSPOSE(MMULT(幕後結果!$AB$37:$AK$46, TRANSPOSE(N56:W56))))</f>
        <v>-1.2933620930789744</v>
      </c>
      <c r="O1057" s="122">
        <v>-0.97257584171120748</v>
      </c>
      <c r="P1057" s="122">
        <v>-0.25392117924692392</v>
      </c>
      <c r="Q1057" s="122">
        <v>-0.25511327709317516</v>
      </c>
      <c r="R1057" s="122">
        <v>0.29957506688652591</v>
      </c>
      <c r="S1057" s="122">
        <v>-0.12623441942188512</v>
      </c>
      <c r="T1057" s="122">
        <v>-0.75214089836435305</v>
      </c>
      <c r="U1057" s="122">
        <v>0.65527635395129991</v>
      </c>
      <c r="V1057" s="122">
        <v>-1.8141054525423579</v>
      </c>
      <c r="W1057" s="46">
        <v>0.43307456644875142</v>
      </c>
    </row>
    <row r="1058" spans="1:23" ht="19">
      <c r="A1058" s="91">
        <v>56</v>
      </c>
      <c r="B1058" s="122">
        <v>0.11273053139932521</v>
      </c>
      <c r="C1058" s="122">
        <v>0.10567386109152554</v>
      </c>
      <c r="D1058" s="122">
        <v>0.32090888451001764</v>
      </c>
      <c r="E1058" s="122">
        <v>0.59190353307390997</v>
      </c>
      <c r="F1058" s="122">
        <v>0.10673548400348798</v>
      </c>
      <c r="G1058" s="122">
        <v>0.13436094857939884</v>
      </c>
      <c r="H1058" s="122">
        <v>0.80851935827603794</v>
      </c>
      <c r="I1058" s="122">
        <v>0.91374085655899484</v>
      </c>
      <c r="J1058" s="122">
        <v>3.7538737012991596E-2</v>
      </c>
      <c r="K1058" s="54">
        <v>0.63309180772613827</v>
      </c>
      <c r="M1058" s="47">
        <v>56</v>
      </c>
      <c r="N1058" s="122" cm="1">
        <f t="array" ref="N1058:W1058">(TRANSPOSE(MMULT(幕後結果!$AB$37:$AK$46, TRANSPOSE(N57:W57))))</f>
        <v>-1.1758091811368501</v>
      </c>
      <c r="O1058" s="122">
        <v>0.77388341257869731</v>
      </c>
      <c r="P1058" s="122">
        <v>-0.80358812320781936</v>
      </c>
      <c r="Q1058" s="122">
        <v>1.2472573602555435</v>
      </c>
      <c r="R1058" s="122">
        <v>0.5552657981313518</v>
      </c>
      <c r="S1058" s="122">
        <v>-0.46085656589698526</v>
      </c>
      <c r="T1058" s="122">
        <v>-3.5055625091183151E-2</v>
      </c>
      <c r="U1058" s="122">
        <v>0.86850949148237822</v>
      </c>
      <c r="V1058" s="122">
        <v>-4.7375661125681812E-2</v>
      </c>
      <c r="W1058" s="46">
        <v>0.79376126323989649</v>
      </c>
    </row>
    <row r="1059" spans="1:23" ht="19">
      <c r="A1059" s="91">
        <v>57</v>
      </c>
      <c r="B1059" s="122">
        <v>0.70720824773081148</v>
      </c>
      <c r="C1059" s="122">
        <v>0.22294741618173086</v>
      </c>
      <c r="D1059" s="122">
        <v>3.5996954027153194E-3</v>
      </c>
      <c r="E1059" s="122">
        <v>0.87604082559865049</v>
      </c>
      <c r="F1059" s="122">
        <v>0.83023671861764403</v>
      </c>
      <c r="G1059" s="122">
        <v>0.31581252075290256</v>
      </c>
      <c r="H1059" s="122">
        <v>0.47802695730400213</v>
      </c>
      <c r="I1059" s="122">
        <v>0.60848999651379554</v>
      </c>
      <c r="J1059" s="122">
        <v>0.74775304302324774</v>
      </c>
      <c r="K1059" s="54">
        <v>0.12314808735311122</v>
      </c>
      <c r="M1059" s="47">
        <v>57</v>
      </c>
      <c r="N1059" s="122" cm="1">
        <f t="array" ref="N1059:W1059">(TRANSPOSE(MMULT(幕後結果!$AB$37:$AK$46, TRANSPOSE(N58:W58))))</f>
        <v>1.6781527789643509</v>
      </c>
      <c r="O1059" s="122">
        <v>1.4102609608618586</v>
      </c>
      <c r="P1059" s="122">
        <v>1.4272899526569018</v>
      </c>
      <c r="Q1059" s="122">
        <v>0.7373572937332592</v>
      </c>
      <c r="R1059" s="122">
        <v>-0.2524969161851941</v>
      </c>
      <c r="S1059" s="122">
        <v>1.130848677196465</v>
      </c>
      <c r="T1059" s="122">
        <v>1.4572586383942576</v>
      </c>
      <c r="U1059" s="122">
        <v>0.25688775173584122</v>
      </c>
      <c r="V1059" s="122">
        <v>0.68540913307659912</v>
      </c>
      <c r="W1059" s="46">
        <v>0.3939316022524762</v>
      </c>
    </row>
    <row r="1060" spans="1:23" ht="19">
      <c r="A1060" s="91">
        <v>58</v>
      </c>
      <c r="B1060" s="122">
        <v>0.17192745334761694</v>
      </c>
      <c r="C1060" s="122">
        <v>0.68551408820645321</v>
      </c>
      <c r="D1060" s="122">
        <v>0.8641919277368646</v>
      </c>
      <c r="E1060" s="122">
        <v>0.55667089060111619</v>
      </c>
      <c r="F1060" s="122">
        <v>0.52675639931542939</v>
      </c>
      <c r="G1060" s="122">
        <v>0.33696454343765381</v>
      </c>
      <c r="H1060" s="122">
        <v>0.65361015704247705</v>
      </c>
      <c r="I1060" s="122">
        <v>0.98335967489283282</v>
      </c>
      <c r="J1060" s="122">
        <v>0.9006467138479608</v>
      </c>
      <c r="K1060" s="54">
        <v>0.65566057573882941</v>
      </c>
      <c r="M1060" s="47">
        <v>58</v>
      </c>
      <c r="N1060" s="122" cm="1">
        <f t="array" ref="N1060:W1060">(TRANSPOSE(MMULT(幕後結果!$AB$37:$AK$46, TRANSPOSE(N59:W59))))</f>
        <v>0.93761210748084578</v>
      </c>
      <c r="O1060" s="122">
        <v>-0.11114667499425035</v>
      </c>
      <c r="P1060" s="122">
        <v>0.41377152659957811</v>
      </c>
      <c r="Q1060" s="122">
        <v>0.61842305054731017</v>
      </c>
      <c r="R1060" s="122">
        <v>-1.8848506626877253</v>
      </c>
      <c r="S1060" s="122">
        <v>-0.41522601246696628</v>
      </c>
      <c r="T1060" s="122">
        <v>1.323079407233068</v>
      </c>
      <c r="U1060" s="122">
        <v>-0.74806568693011799</v>
      </c>
      <c r="V1060" s="122">
        <v>-0.22534356543546</v>
      </c>
      <c r="W1060" s="46">
        <v>-1.354766741177162</v>
      </c>
    </row>
    <row r="1061" spans="1:23" ht="19">
      <c r="A1061" s="91">
        <v>59</v>
      </c>
      <c r="B1061" s="122">
        <v>0.76277729004142758</v>
      </c>
      <c r="C1061" s="122">
        <v>0.90808028765038862</v>
      </c>
      <c r="D1061" s="122">
        <v>7.9515560754533476E-2</v>
      </c>
      <c r="E1061" s="122">
        <v>0.76070824970588546</v>
      </c>
      <c r="F1061" s="122">
        <v>0.47979265547748851</v>
      </c>
      <c r="G1061" s="122">
        <v>0.57890813168786237</v>
      </c>
      <c r="H1061" s="122">
        <v>0.51056973921710158</v>
      </c>
      <c r="I1061" s="122">
        <v>0.86896775673786686</v>
      </c>
      <c r="J1061" s="122">
        <v>0.98836500427519769</v>
      </c>
      <c r="K1061" s="54">
        <v>0.40693362504608266</v>
      </c>
      <c r="M1061" s="47">
        <v>59</v>
      </c>
      <c r="N1061" s="122" cm="1">
        <f t="array" ref="N1061:W1061">(TRANSPOSE(MMULT(幕後結果!$AB$37:$AK$46, TRANSPOSE(N60:W60))))</f>
        <v>1.1810796031305619</v>
      </c>
      <c r="O1061" s="122">
        <v>1.4740335005436813</v>
      </c>
      <c r="P1061" s="122">
        <v>1.3414532663208778</v>
      </c>
      <c r="Q1061" s="122">
        <v>-8.2760931513942426E-2</v>
      </c>
      <c r="R1061" s="122">
        <v>1.1313897135651818</v>
      </c>
      <c r="S1061" s="122">
        <v>-0.9391050780892547</v>
      </c>
      <c r="T1061" s="122">
        <v>1.4611151759013721</v>
      </c>
      <c r="U1061" s="122">
        <v>-0.13648414431166606</v>
      </c>
      <c r="V1061" s="122">
        <v>1.5604636109717867</v>
      </c>
      <c r="W1061" s="46">
        <v>0.37788970099788488</v>
      </c>
    </row>
    <row r="1062" spans="1:23" ht="19">
      <c r="A1062" s="91">
        <v>60</v>
      </c>
      <c r="B1062" s="122">
        <v>0.56474400969682681</v>
      </c>
      <c r="C1062" s="122">
        <v>0.58880323523634148</v>
      </c>
      <c r="D1062" s="122">
        <v>0.18616604227967004</v>
      </c>
      <c r="E1062" s="122">
        <v>0.61983289246349149</v>
      </c>
      <c r="F1062" s="122">
        <v>0.21583116446778594</v>
      </c>
      <c r="G1062" s="122">
        <v>0.20046674580680812</v>
      </c>
      <c r="H1062" s="122">
        <v>0.94729924649253139</v>
      </c>
      <c r="I1062" s="122">
        <v>0.40783058998982802</v>
      </c>
      <c r="J1062" s="122">
        <v>0.78578859109079868</v>
      </c>
      <c r="K1062" s="54">
        <v>0.17810728523927244</v>
      </c>
      <c r="M1062" s="47">
        <v>60</v>
      </c>
      <c r="N1062" s="122" cm="1">
        <f t="array" ref="N1062:W1062">(TRANSPOSE(MMULT(幕後結果!$AB$37:$AK$46, TRANSPOSE(N61:W61))))</f>
        <v>-1.0272094474336575</v>
      </c>
      <c r="O1062" s="122">
        <v>-0.61981614349909175</v>
      </c>
      <c r="P1062" s="122">
        <v>-0.52854919408380918</v>
      </c>
      <c r="Q1062" s="122">
        <v>-2.6057615300933161</v>
      </c>
      <c r="R1062" s="122">
        <v>-2.6400268953961081E-2</v>
      </c>
      <c r="S1062" s="122">
        <v>0.36911195504377459</v>
      </c>
      <c r="T1062" s="122">
        <v>0.36720227017827634</v>
      </c>
      <c r="U1062" s="122">
        <v>-5.6772611212448643E-2</v>
      </c>
      <c r="V1062" s="122">
        <v>1.8132063064109665</v>
      </c>
      <c r="W1062" s="46">
        <v>0.90684733320764577</v>
      </c>
    </row>
    <row r="1063" spans="1:23" ht="19">
      <c r="A1063" s="91">
        <v>61</v>
      </c>
      <c r="B1063" s="122">
        <v>0.18838042158055313</v>
      </c>
      <c r="C1063" s="122">
        <v>0.91884819848521904</v>
      </c>
      <c r="D1063" s="122">
        <v>0.45637842161773845</v>
      </c>
      <c r="E1063" s="122">
        <v>0.89405437771623153</v>
      </c>
      <c r="F1063" s="122">
        <v>0.75063890967028168</v>
      </c>
      <c r="G1063" s="122">
        <v>0.36325286362575127</v>
      </c>
      <c r="H1063" s="122">
        <v>0.90730832037876463</v>
      </c>
      <c r="I1063" s="122">
        <v>0.30049760891212762</v>
      </c>
      <c r="J1063" s="122">
        <v>0.27764842217257302</v>
      </c>
      <c r="K1063" s="54">
        <v>0.42994225893018512</v>
      </c>
      <c r="M1063" s="47">
        <v>61</v>
      </c>
      <c r="N1063" s="122" cm="1">
        <f t="array" ref="N1063:W1063">(TRANSPOSE(MMULT(幕後結果!$AB$37:$AK$46, TRANSPOSE(N62:W62))))</f>
        <v>-0.56776617926552819</v>
      </c>
      <c r="O1063" s="122">
        <v>1.2024248266534527</v>
      </c>
      <c r="P1063" s="122">
        <v>0.35895908365205093</v>
      </c>
      <c r="Q1063" s="122">
        <v>1.4593125111051091</v>
      </c>
      <c r="R1063" s="122">
        <v>0.10751206511849187</v>
      </c>
      <c r="S1063" s="122">
        <v>-0.70005926819176501</v>
      </c>
      <c r="T1063" s="122">
        <v>0.46126344784210604</v>
      </c>
      <c r="U1063" s="122">
        <v>3.2350650215752941</v>
      </c>
      <c r="V1063" s="122">
        <v>1.7812812873934889</v>
      </c>
      <c r="W1063" s="46">
        <v>1.1909185999078211</v>
      </c>
    </row>
    <row r="1064" spans="1:23" ht="19">
      <c r="A1064" s="91">
        <v>62</v>
      </c>
      <c r="B1064" s="122">
        <v>0.23680034467792721</v>
      </c>
      <c r="C1064" s="122">
        <v>0.15289110773218617</v>
      </c>
      <c r="D1064" s="122">
        <v>0.5183301924156023</v>
      </c>
      <c r="E1064" s="122">
        <v>0.87843894495235664</v>
      </c>
      <c r="F1064" s="122">
        <v>0.45345498941577422</v>
      </c>
      <c r="G1064" s="122">
        <v>0.87309988876896161</v>
      </c>
      <c r="H1064" s="122">
        <v>0.62033823633327612</v>
      </c>
      <c r="I1064" s="122">
        <v>0.78532924762968004</v>
      </c>
      <c r="J1064" s="122">
        <v>0.4003587506005426</v>
      </c>
      <c r="K1064" s="54">
        <v>0.10208858590045544</v>
      </c>
      <c r="M1064" s="47">
        <v>62</v>
      </c>
      <c r="N1064" s="122" cm="1">
        <f t="array" ref="N1064:W1064">(TRANSPOSE(MMULT(幕後結果!$AB$37:$AK$46, TRANSPOSE(N63:W63))))</f>
        <v>0.2719726743205515</v>
      </c>
      <c r="O1064" s="122">
        <v>0.48837739766922217</v>
      </c>
      <c r="P1064" s="122">
        <v>-0.57067960365298154</v>
      </c>
      <c r="Q1064" s="122">
        <v>0.71398327361276759</v>
      </c>
      <c r="R1064" s="122">
        <v>2.3328640525839757</v>
      </c>
      <c r="S1064" s="122">
        <v>2.7828386960236096E-2</v>
      </c>
      <c r="T1064" s="122">
        <v>-4.2911554376983019E-2</v>
      </c>
      <c r="U1064" s="122">
        <v>0.62978945027561928</v>
      </c>
      <c r="V1064" s="122">
        <v>0.46643932846941011</v>
      </c>
      <c r="W1064" s="46">
        <v>-0.15973756168370867</v>
      </c>
    </row>
    <row r="1065" spans="1:23" ht="19">
      <c r="A1065" s="91">
        <v>63</v>
      </c>
      <c r="B1065" s="122">
        <v>0.53922024816066827</v>
      </c>
      <c r="C1065" s="122">
        <v>0.43126644952223203</v>
      </c>
      <c r="D1065" s="122">
        <v>0.70692834555386863</v>
      </c>
      <c r="E1065" s="122">
        <v>0.18586718540817726</v>
      </c>
      <c r="F1065" s="122">
        <v>0.34604933234627389</v>
      </c>
      <c r="G1065" s="122">
        <v>0.88773524031243034</v>
      </c>
      <c r="H1065" s="122">
        <v>0.37053957050880038</v>
      </c>
      <c r="I1065" s="122">
        <v>0.27653297650075181</v>
      </c>
      <c r="J1065" s="122">
        <v>0.78423441983724373</v>
      </c>
      <c r="K1065" s="54">
        <v>0.16556827538767593</v>
      </c>
      <c r="M1065" s="47">
        <v>63</v>
      </c>
      <c r="N1065" s="122" cm="1">
        <f t="array" ref="N1065:W1065">(TRANSPOSE(MMULT(幕後結果!$AB$37:$AK$46, TRANSPOSE(N64:W64))))</f>
        <v>6.073517801039223E-2</v>
      </c>
      <c r="O1065" s="122">
        <v>-0.14871246800561497</v>
      </c>
      <c r="P1065" s="122">
        <v>0.95860133409277837</v>
      </c>
      <c r="Q1065" s="122">
        <v>-0.48090100124337998</v>
      </c>
      <c r="R1065" s="122">
        <v>-0.65599357398718516</v>
      </c>
      <c r="S1065" s="122">
        <v>-0.38487607358953635</v>
      </c>
      <c r="T1065" s="122">
        <v>0.69215298340464804</v>
      </c>
      <c r="U1065" s="122">
        <v>-0.79408156128532892</v>
      </c>
      <c r="V1065" s="122">
        <v>0.24928314825155684</v>
      </c>
      <c r="W1065" s="46">
        <v>0.14480407187586253</v>
      </c>
    </row>
    <row r="1066" spans="1:23" ht="19">
      <c r="A1066" s="91">
        <v>64</v>
      </c>
      <c r="B1066" s="122">
        <v>0.47303605759353906</v>
      </c>
      <c r="C1066" s="122">
        <v>0.3576659953438639</v>
      </c>
      <c r="D1066" s="122">
        <v>0.10496589626777753</v>
      </c>
      <c r="E1066" s="122">
        <v>0.13991568417794564</v>
      </c>
      <c r="F1066" s="122">
        <v>0.62939542034701801</v>
      </c>
      <c r="G1066" s="122">
        <v>0.18347379446049428</v>
      </c>
      <c r="H1066" s="122">
        <v>0.43331901250332705</v>
      </c>
      <c r="I1066" s="122">
        <v>0.44386195780110094</v>
      </c>
      <c r="J1066" s="122">
        <v>0.96396904592723431</v>
      </c>
      <c r="K1066" s="54">
        <v>0.27719795264089209</v>
      </c>
      <c r="M1066" s="47">
        <v>64</v>
      </c>
      <c r="N1066" s="122" cm="1">
        <f t="array" ref="N1066:W1066">(TRANSPOSE(MMULT(幕後結果!$AB$37:$AK$46, TRANSPOSE(N65:W65))))</f>
        <v>1.7844221884409019</v>
      </c>
      <c r="O1066" s="122">
        <v>1.5540175254129518</v>
      </c>
      <c r="P1066" s="122">
        <v>2.3241728308352276</v>
      </c>
      <c r="Q1066" s="122">
        <v>0.60600190567236933</v>
      </c>
      <c r="R1066" s="122">
        <v>1.1135953074360645</v>
      </c>
      <c r="S1066" s="122">
        <v>1.4457407355153928</v>
      </c>
      <c r="T1066" s="122">
        <v>0.98886464372990068</v>
      </c>
      <c r="U1066" s="122">
        <v>1.9114179405418876</v>
      </c>
      <c r="V1066" s="122">
        <v>0.41680581979105902</v>
      </c>
      <c r="W1066" s="46">
        <v>2.1641222661786372</v>
      </c>
    </row>
    <row r="1067" spans="1:23" ht="19">
      <c r="A1067" s="91">
        <v>65</v>
      </c>
      <c r="B1067" s="122">
        <v>0.96026932598120052</v>
      </c>
      <c r="C1067" s="122">
        <v>0.88456048637155771</v>
      </c>
      <c r="D1067" s="122">
        <v>0.39219085555711675</v>
      </c>
      <c r="E1067" s="122">
        <v>0.3384510874451987</v>
      </c>
      <c r="F1067" s="122">
        <v>0.77977843129098257</v>
      </c>
      <c r="G1067" s="122">
        <v>0.82599006064311586</v>
      </c>
      <c r="H1067" s="122">
        <v>0.70069572687888404</v>
      </c>
      <c r="I1067" s="122">
        <v>0.66666444516262535</v>
      </c>
      <c r="J1067" s="122">
        <v>0.37072184209344905</v>
      </c>
      <c r="K1067" s="54">
        <v>2.1501376719190057E-2</v>
      </c>
      <c r="M1067" s="47">
        <v>65</v>
      </c>
      <c r="N1067" s="122" cm="1">
        <f t="array" ref="N1067:W1067">(TRANSPOSE(MMULT(幕後結果!$AB$37:$AK$46, TRANSPOSE(N66:W66))))</f>
        <v>1.7608089679144621</v>
      </c>
      <c r="O1067" s="122">
        <v>-2.3775196928581988E-2</v>
      </c>
      <c r="P1067" s="122">
        <v>0.82502516875042353</v>
      </c>
      <c r="Q1067" s="122">
        <v>-0.3794815125986184</v>
      </c>
      <c r="R1067" s="122">
        <v>0.70127838578202828</v>
      </c>
      <c r="S1067" s="122">
        <v>0.81685068032096086</v>
      </c>
      <c r="T1067" s="122">
        <v>-8.8190308363513922E-2</v>
      </c>
      <c r="U1067" s="122">
        <v>-0.3639339746073601</v>
      </c>
      <c r="V1067" s="122">
        <v>1.2970418468692408</v>
      </c>
      <c r="W1067" s="46">
        <v>0.92288340645817768</v>
      </c>
    </row>
    <row r="1068" spans="1:23" ht="19">
      <c r="A1068" s="91">
        <v>66</v>
      </c>
      <c r="B1068" s="122">
        <v>0.18943065976201479</v>
      </c>
      <c r="C1068" s="122">
        <v>0.83435335746821515</v>
      </c>
      <c r="D1068" s="122">
        <v>0.3004342299633096</v>
      </c>
      <c r="E1068" s="122">
        <v>0.35861908185758562</v>
      </c>
      <c r="F1068" s="122">
        <v>0.16560888837499887</v>
      </c>
      <c r="G1068" s="122">
        <v>0.80180256911701631</v>
      </c>
      <c r="H1068" s="122">
        <v>5.1581111630841114E-2</v>
      </c>
      <c r="I1068" s="122">
        <v>2.6395959537238944E-2</v>
      </c>
      <c r="J1068" s="122">
        <v>0.74095243672640954</v>
      </c>
      <c r="K1068" s="54">
        <v>0.12144963090089966</v>
      </c>
      <c r="M1068" s="47">
        <v>66</v>
      </c>
      <c r="N1068" s="122" cm="1">
        <f t="array" ref="N1068:W1068">(TRANSPOSE(MMULT(幕後結果!$AB$37:$AK$46, TRANSPOSE(N67:W67))))</f>
        <v>-0.84204446482343587</v>
      </c>
      <c r="O1068" s="122">
        <v>-0.84445418393573712</v>
      </c>
      <c r="P1068" s="122">
        <v>0.39405687278958124</v>
      </c>
      <c r="Q1068" s="122">
        <v>1.3160071350777667</v>
      </c>
      <c r="R1068" s="122">
        <v>0.39106990005316833</v>
      </c>
      <c r="S1068" s="122">
        <v>0.13462651166681294</v>
      </c>
      <c r="T1068" s="122">
        <v>1.346160861617407</v>
      </c>
      <c r="U1068" s="122">
        <v>-0.29420856114261695</v>
      </c>
      <c r="V1068" s="122">
        <v>1.0312854304168768</v>
      </c>
      <c r="W1068" s="46">
        <v>-1.0807006825896004</v>
      </c>
    </row>
    <row r="1069" spans="1:23" ht="19">
      <c r="A1069" s="91">
        <v>67</v>
      </c>
      <c r="B1069" s="122">
        <v>0.66628514843169184</v>
      </c>
      <c r="C1069" s="122">
        <v>0.83763785972408389</v>
      </c>
      <c r="D1069" s="122">
        <v>0.59407378316143444</v>
      </c>
      <c r="E1069" s="122">
        <v>9.1369529011717132E-2</v>
      </c>
      <c r="F1069" s="122">
        <v>0.57716214618830031</v>
      </c>
      <c r="G1069" s="122">
        <v>0.12856910534959676</v>
      </c>
      <c r="H1069" s="122">
        <v>0.35122164628761299</v>
      </c>
      <c r="I1069" s="122">
        <v>0.83862464765215128</v>
      </c>
      <c r="J1069" s="122">
        <v>0.98850174481306086</v>
      </c>
      <c r="K1069" s="54">
        <v>0.68821314828359537</v>
      </c>
      <c r="M1069" s="47">
        <v>67</v>
      </c>
      <c r="N1069" s="122" cm="1">
        <f t="array" ref="N1069:W1069">(TRANSPOSE(MMULT(幕後結果!$AB$37:$AK$46, TRANSPOSE(N68:W68))))</f>
        <v>-0.54849884206966271</v>
      </c>
      <c r="O1069" s="122">
        <v>0.33615714520849338</v>
      </c>
      <c r="P1069" s="122">
        <v>0.58521481313949453</v>
      </c>
      <c r="Q1069" s="122">
        <v>-1.4747196839512391</v>
      </c>
      <c r="R1069" s="122">
        <v>1.1712141551045758</v>
      </c>
      <c r="S1069" s="122">
        <v>-1.3397410957240448</v>
      </c>
      <c r="T1069" s="122">
        <v>0.66741804675314154</v>
      </c>
      <c r="U1069" s="122">
        <v>-1.5476913039107048</v>
      </c>
      <c r="V1069" s="122">
        <v>-0.8010409109680392</v>
      </c>
      <c r="W1069" s="46">
        <v>0.56779410138264863</v>
      </c>
    </row>
    <row r="1070" spans="1:23" ht="19">
      <c r="A1070" s="91">
        <v>68</v>
      </c>
      <c r="B1070" s="122">
        <v>0.2116948465912567</v>
      </c>
      <c r="C1070" s="122">
        <v>0.74138424509305834</v>
      </c>
      <c r="D1070" s="122">
        <v>0.14034487644147342</v>
      </c>
      <c r="E1070" s="122">
        <v>0.88885459649198006</v>
      </c>
      <c r="F1070" s="122">
        <v>5.6957359619209669E-2</v>
      </c>
      <c r="G1070" s="122">
        <v>6.2600834451027598E-3</v>
      </c>
      <c r="H1070" s="122">
        <v>0.82416940103375103</v>
      </c>
      <c r="I1070" s="122">
        <v>0.88247249615245216</v>
      </c>
      <c r="J1070" s="122">
        <v>0.16757779187606081</v>
      </c>
      <c r="K1070" s="54">
        <v>0.27405557501912137</v>
      </c>
      <c r="M1070" s="47">
        <v>68</v>
      </c>
      <c r="N1070" s="122" cm="1">
        <f t="array" ref="N1070:W1070">(TRANSPOSE(MMULT(幕後結果!$AB$37:$AK$46, TRANSPOSE(N69:W69))))</f>
        <v>-2.6844981552267431</v>
      </c>
      <c r="O1070" s="122">
        <v>-1.9559412022589966</v>
      </c>
      <c r="P1070" s="122">
        <v>-2.2597370839800521</v>
      </c>
      <c r="Q1070" s="122">
        <v>-0.83142512001104496</v>
      </c>
      <c r="R1070" s="122">
        <v>-0.17505480322924583</v>
      </c>
      <c r="S1070" s="122">
        <v>-0.14339155319413299</v>
      </c>
      <c r="T1070" s="122">
        <v>-0.94395235979800396</v>
      </c>
      <c r="U1070" s="122">
        <v>0.19419349006187406</v>
      </c>
      <c r="V1070" s="122">
        <v>0.24817511269814529</v>
      </c>
      <c r="W1070" s="46">
        <v>-0.34709982145615192</v>
      </c>
    </row>
    <row r="1071" spans="1:23" ht="19">
      <c r="A1071" s="91">
        <v>69</v>
      </c>
      <c r="B1071" s="122">
        <v>0.82262356155678851</v>
      </c>
      <c r="C1071" s="122">
        <v>0.9092467272444853</v>
      </c>
      <c r="D1071" s="122">
        <v>0.85582542531333572</v>
      </c>
      <c r="E1071" s="122">
        <v>0.6726201054347094</v>
      </c>
      <c r="F1071" s="122">
        <v>3.2804430020061393E-3</v>
      </c>
      <c r="G1071" s="122">
        <v>0.52778745288968909</v>
      </c>
      <c r="H1071" s="122">
        <v>0.19287575786768318</v>
      </c>
      <c r="I1071" s="122">
        <v>0.80826980046353913</v>
      </c>
      <c r="J1071" s="122">
        <v>0.96482460471865306</v>
      </c>
      <c r="K1071" s="54">
        <v>0.85225898440913817</v>
      </c>
      <c r="M1071" s="47">
        <v>69</v>
      </c>
      <c r="N1071" s="122" cm="1">
        <f t="array" ref="N1071:W1071">(TRANSPOSE(MMULT(幕後結果!$AB$37:$AK$46, TRANSPOSE(N70:W70))))</f>
        <v>-0.9500038811250856</v>
      </c>
      <c r="O1071" s="122">
        <v>9.96919678309095E-2</v>
      </c>
      <c r="P1071" s="122">
        <v>-0.2063913665929934</v>
      </c>
      <c r="Q1071" s="122">
        <v>-1.0617839882146869</v>
      </c>
      <c r="R1071" s="122">
        <v>-1.4730672826446738</v>
      </c>
      <c r="S1071" s="122">
        <v>-1.0545744399952599</v>
      </c>
      <c r="T1071" s="122">
        <v>-1.3113825017331842</v>
      </c>
      <c r="U1071" s="122">
        <v>-0.60498630106093432</v>
      </c>
      <c r="V1071" s="122">
        <v>0.24258094906246108</v>
      </c>
      <c r="W1071" s="46">
        <v>-1.364892484035469</v>
      </c>
    </row>
    <row r="1072" spans="1:23" ht="19">
      <c r="A1072" s="91">
        <v>70</v>
      </c>
      <c r="B1072" s="122">
        <v>0.29427739996504254</v>
      </c>
      <c r="C1072" s="122">
        <v>0.98373258761318749</v>
      </c>
      <c r="D1072" s="122">
        <v>0.86550481940629331</v>
      </c>
      <c r="E1072" s="122">
        <v>0.49323071948847441</v>
      </c>
      <c r="F1072" s="122">
        <v>0.54886352623045265</v>
      </c>
      <c r="G1072" s="122">
        <v>0.61438546348867007</v>
      </c>
      <c r="H1072" s="122">
        <v>0.18585935032435064</v>
      </c>
      <c r="I1072" s="122">
        <v>0.52336546277163731</v>
      </c>
      <c r="J1072" s="122">
        <v>0.87707854379187222</v>
      </c>
      <c r="K1072" s="54">
        <v>0.80844432008419709</v>
      </c>
      <c r="M1072" s="47">
        <v>70</v>
      </c>
      <c r="N1072" s="122" cm="1">
        <f t="array" ref="N1072:W1072">(TRANSPOSE(MMULT(幕後結果!$AB$37:$AK$46, TRANSPOSE(N71:W71))))</f>
        <v>-2.6992120529282244E-2</v>
      </c>
      <c r="O1072" s="122">
        <v>0.97721662426104194</v>
      </c>
      <c r="P1072" s="122">
        <v>-0.42182186320205306</v>
      </c>
      <c r="Q1072" s="122">
        <v>0.59334070868207234</v>
      </c>
      <c r="R1072" s="122">
        <v>-0.93692232394402475</v>
      </c>
      <c r="S1072" s="122">
        <v>-0.89550622973231553</v>
      </c>
      <c r="T1072" s="122">
        <v>-3.0968831410737627E-2</v>
      </c>
      <c r="U1072" s="122">
        <v>0.73025520953992773</v>
      </c>
      <c r="V1072" s="122">
        <v>-1.6130033482377302</v>
      </c>
      <c r="W1072" s="46">
        <v>0.37108075799535195</v>
      </c>
    </row>
    <row r="1073" spans="1:23" ht="19">
      <c r="A1073" s="91">
        <v>71</v>
      </c>
      <c r="B1073" s="122">
        <v>0.58863713789147543</v>
      </c>
      <c r="C1073" s="122">
        <v>0.62087786105089782</v>
      </c>
      <c r="D1073" s="122">
        <v>0.731669433653793</v>
      </c>
      <c r="E1073" s="122">
        <v>0.81196810178674195</v>
      </c>
      <c r="F1073" s="122">
        <v>0.88400128312210735</v>
      </c>
      <c r="G1073" s="122">
        <v>0.37362686652955301</v>
      </c>
      <c r="H1073" s="122">
        <v>0.78872375612586754</v>
      </c>
      <c r="I1073" s="122">
        <v>0.26834754914768033</v>
      </c>
      <c r="J1073" s="122">
        <v>0.9455720793377782</v>
      </c>
      <c r="K1073" s="54">
        <v>0.70900387722621483</v>
      </c>
      <c r="M1073" s="47">
        <v>71</v>
      </c>
      <c r="N1073" s="122" cm="1">
        <f t="array" ref="N1073:W1073">(TRANSPOSE(MMULT(幕後結果!$AB$37:$AK$46, TRANSPOSE(N72:W72))))</f>
        <v>7.2026816899017285E-2</v>
      </c>
      <c r="O1073" s="122">
        <v>-9.0698312701432582E-2</v>
      </c>
      <c r="P1073" s="122">
        <v>-0.6485503033382487</v>
      </c>
      <c r="Q1073" s="122">
        <v>-1.2488672986879115</v>
      </c>
      <c r="R1073" s="122">
        <v>0.5661501146552147</v>
      </c>
      <c r="S1073" s="122">
        <v>1.7735860338003455</v>
      </c>
      <c r="T1073" s="122">
        <v>-1.1200193396677154</v>
      </c>
      <c r="U1073" s="122">
        <v>1.0579380950348436</v>
      </c>
      <c r="V1073" s="122">
        <v>-0.37868657455959198</v>
      </c>
      <c r="W1073" s="46">
        <v>0.67481591625778647</v>
      </c>
    </row>
    <row r="1074" spans="1:23" ht="19">
      <c r="A1074" s="91">
        <v>72</v>
      </c>
      <c r="B1074" s="122">
        <v>0.71855916081961002</v>
      </c>
      <c r="C1074" s="122">
        <v>0.52125003625681576</v>
      </c>
      <c r="D1074" s="122">
        <v>0.68452257905644376</v>
      </c>
      <c r="E1074" s="122">
        <v>0.68439319494221329</v>
      </c>
      <c r="F1074" s="122">
        <v>1.8737875725927777E-2</v>
      </c>
      <c r="G1074" s="122">
        <v>0.41978480096659876</v>
      </c>
      <c r="H1074" s="122">
        <v>0.2149379200550583</v>
      </c>
      <c r="I1074" s="122">
        <v>0.46377463378728989</v>
      </c>
      <c r="J1074" s="122">
        <v>0.74203887526720891</v>
      </c>
      <c r="K1074" s="54">
        <v>0.60189768492015072</v>
      </c>
      <c r="M1074" s="47">
        <v>72</v>
      </c>
      <c r="N1074" s="122" cm="1">
        <f t="array" ref="N1074:W1074">(TRANSPOSE(MMULT(幕後結果!$AB$37:$AK$46, TRANSPOSE(N73:W73))))</f>
        <v>1.1851407706666728</v>
      </c>
      <c r="O1074" s="122">
        <v>0.10814657395913707</v>
      </c>
      <c r="P1074" s="122">
        <v>1.9118628904327966</v>
      </c>
      <c r="Q1074" s="122">
        <v>1.5391525811574935E-2</v>
      </c>
      <c r="R1074" s="122">
        <v>-0.17854202168443734</v>
      </c>
      <c r="S1074" s="122">
        <v>0.54629449291946786</v>
      </c>
      <c r="T1074" s="122">
        <v>1.2718513088359424</v>
      </c>
      <c r="U1074" s="122">
        <v>-0.61163687889318519</v>
      </c>
      <c r="V1074" s="122">
        <v>0.38762906010228032</v>
      </c>
      <c r="W1074" s="46">
        <v>0.3294062472292747</v>
      </c>
    </row>
    <row r="1075" spans="1:23" ht="19">
      <c r="A1075" s="91">
        <v>73</v>
      </c>
      <c r="B1075" s="122">
        <v>0.1952531565051574</v>
      </c>
      <c r="C1075" s="122">
        <v>0.63443036137928588</v>
      </c>
      <c r="D1075" s="122">
        <v>0.18600390156791469</v>
      </c>
      <c r="E1075" s="122">
        <v>0.6815225551574684</v>
      </c>
      <c r="F1075" s="122">
        <v>0.19640014939040684</v>
      </c>
      <c r="G1075" s="122">
        <v>0.57326663302643088</v>
      </c>
      <c r="H1075" s="122">
        <v>0.12435839427857154</v>
      </c>
      <c r="I1075" s="122">
        <v>0.19534178045884154</v>
      </c>
      <c r="J1075" s="122">
        <v>0.58305466429802566</v>
      </c>
      <c r="K1075" s="54">
        <v>0.84845893633412683</v>
      </c>
      <c r="M1075" s="47">
        <v>73</v>
      </c>
      <c r="N1075" s="122" cm="1">
        <f t="array" ref="N1075:W1075">(TRANSPOSE(MMULT(幕後結果!$AB$37:$AK$46, TRANSPOSE(N74:W74))))</f>
        <v>0.59718995126157393</v>
      </c>
      <c r="O1075" s="122">
        <v>0.21781843702191622</v>
      </c>
      <c r="P1075" s="122">
        <v>-0.3822224884550609</v>
      </c>
      <c r="Q1075" s="122">
        <v>-1.0585787988608919</v>
      </c>
      <c r="R1075" s="122">
        <v>1.4222786494054749</v>
      </c>
      <c r="S1075" s="122">
        <v>1.5477937004299744</v>
      </c>
      <c r="T1075" s="122">
        <v>0.76687500639159634</v>
      </c>
      <c r="U1075" s="122">
        <v>0.57846726755236733</v>
      </c>
      <c r="V1075" s="122">
        <v>0.77164114994022592</v>
      </c>
      <c r="W1075" s="46">
        <v>1.2061424177622477</v>
      </c>
    </row>
    <row r="1076" spans="1:23" ht="19">
      <c r="A1076" s="91">
        <v>74</v>
      </c>
      <c r="B1076" s="122">
        <v>0.83673716458203207</v>
      </c>
      <c r="C1076" s="122">
        <v>0.99267497483777567</v>
      </c>
      <c r="D1076" s="122">
        <v>0.68725648103143144</v>
      </c>
      <c r="E1076" s="122">
        <v>1.3865862758907221E-2</v>
      </c>
      <c r="F1076" s="122">
        <v>0.82458294921750741</v>
      </c>
      <c r="G1076" s="122">
        <v>0.13901061313943419</v>
      </c>
      <c r="H1076" s="122">
        <v>0.49812002392124888</v>
      </c>
      <c r="I1076" s="122">
        <v>0.3700498055098651</v>
      </c>
      <c r="J1076" s="122">
        <v>0.4529230149538217</v>
      </c>
      <c r="K1076" s="54">
        <v>0.82245625502213171</v>
      </c>
      <c r="M1076" s="47">
        <v>74</v>
      </c>
      <c r="N1076" s="122" cm="1">
        <f t="array" ref="N1076:W1076">(TRANSPOSE(MMULT(幕後結果!$AB$37:$AK$46, TRANSPOSE(N75:W75))))</f>
        <v>-1.3411688018668408</v>
      </c>
      <c r="O1076" s="122">
        <v>-1.0440730899437516</v>
      </c>
      <c r="P1076" s="122">
        <v>-1.0387653523367044</v>
      </c>
      <c r="Q1076" s="122">
        <v>0.12529362038009662</v>
      </c>
      <c r="R1076" s="122">
        <v>-0.46522275642748279</v>
      </c>
      <c r="S1076" s="122">
        <v>0.61965571932543573</v>
      </c>
      <c r="T1076" s="122">
        <v>-9.7528557467814136E-2</v>
      </c>
      <c r="U1076" s="122">
        <v>0.77103849957868265</v>
      </c>
      <c r="V1076" s="122">
        <v>3.9116170064643088E-2</v>
      </c>
      <c r="W1076" s="46">
        <v>0.3835524199455338</v>
      </c>
    </row>
    <row r="1077" spans="1:23" ht="19">
      <c r="A1077" s="91">
        <v>75</v>
      </c>
      <c r="B1077" s="122">
        <v>0.13777452363909348</v>
      </c>
      <c r="C1077" s="122">
        <v>0.4528963824850194</v>
      </c>
      <c r="D1077" s="122">
        <v>0.73362346843111026</v>
      </c>
      <c r="E1077" s="122">
        <v>0.88141556070425442</v>
      </c>
      <c r="F1077" s="122">
        <v>0.82925913461652945</v>
      </c>
      <c r="G1077" s="122">
        <v>0.9385471734477997</v>
      </c>
      <c r="H1077" s="122">
        <v>0.75102574939670697</v>
      </c>
      <c r="I1077" s="122">
        <v>0.5071189452815752</v>
      </c>
      <c r="J1077" s="122">
        <v>0.96736641752593222</v>
      </c>
      <c r="K1077" s="54">
        <v>0.25149690594050766</v>
      </c>
      <c r="M1077" s="47">
        <v>75</v>
      </c>
      <c r="N1077" s="122" cm="1">
        <f t="array" ref="N1077:W1077">(TRANSPOSE(MMULT(幕後結果!$AB$37:$AK$46, TRANSPOSE(N76:W76))))</f>
        <v>0.86847156099922351</v>
      </c>
      <c r="O1077" s="122">
        <v>0.95121524353224784</v>
      </c>
      <c r="P1077" s="122">
        <v>1.835137202936296</v>
      </c>
      <c r="Q1077" s="122">
        <v>0.56249351085285637</v>
      </c>
      <c r="R1077" s="122">
        <v>0.20249019386290693</v>
      </c>
      <c r="S1077" s="122">
        <v>0.46923721213820679</v>
      </c>
      <c r="T1077" s="122">
        <v>-0.22299163000568389</v>
      </c>
      <c r="U1077" s="122">
        <v>-0.95771594586476816</v>
      </c>
      <c r="V1077" s="122">
        <v>0.4443369075375464</v>
      </c>
      <c r="W1077" s="46">
        <v>-0.95808019824303825</v>
      </c>
    </row>
    <row r="1078" spans="1:23" ht="19">
      <c r="A1078" s="91">
        <v>76</v>
      </c>
      <c r="B1078" s="122">
        <v>0.43970892450762999</v>
      </c>
      <c r="C1078" s="122">
        <v>0.52870977778957329</v>
      </c>
      <c r="D1078" s="122">
        <v>3.2235016207879719E-2</v>
      </c>
      <c r="E1078" s="122">
        <v>0.26494439592113905</v>
      </c>
      <c r="F1078" s="122">
        <v>0.58137315672514167</v>
      </c>
      <c r="G1078" s="122">
        <v>0.73218881383901535</v>
      </c>
      <c r="H1078" s="122">
        <v>0.98921323044503362</v>
      </c>
      <c r="I1078" s="122">
        <v>0.7165188227570225</v>
      </c>
      <c r="J1078" s="122">
        <v>0.9723596150923961</v>
      </c>
      <c r="K1078" s="54">
        <v>0.60044941455813161</v>
      </c>
      <c r="M1078" s="47">
        <v>76</v>
      </c>
      <c r="N1078" s="122" cm="1">
        <f t="array" ref="N1078:W1078">(TRANSPOSE(MMULT(幕後結果!$AB$37:$AK$46, TRANSPOSE(N77:W77))))</f>
        <v>0.5770610120663231</v>
      </c>
      <c r="O1078" s="122">
        <v>-0.24934460052146429</v>
      </c>
      <c r="P1078" s="122">
        <v>-0.75977902900962235</v>
      </c>
      <c r="Q1078" s="122">
        <v>1.4615859198315631</v>
      </c>
      <c r="R1078" s="122">
        <v>0.86852458599340832</v>
      </c>
      <c r="S1078" s="122">
        <v>1.2751253489703602</v>
      </c>
      <c r="T1078" s="122">
        <v>1.5344647888695708</v>
      </c>
      <c r="U1078" s="122">
        <v>-5.1459679304378281E-2</v>
      </c>
      <c r="V1078" s="122">
        <v>-0.18610086887407273</v>
      </c>
      <c r="W1078" s="46">
        <v>-0.4045351261494145</v>
      </c>
    </row>
    <row r="1079" spans="1:23" ht="19">
      <c r="A1079" s="91">
        <v>77</v>
      </c>
      <c r="B1079" s="122">
        <v>0.36145797590700157</v>
      </c>
      <c r="C1079" s="122">
        <v>0.37912252316167239</v>
      </c>
      <c r="D1079" s="122">
        <v>0.14369496434941009</v>
      </c>
      <c r="E1079" s="122">
        <v>0.29115092935906528</v>
      </c>
      <c r="F1079" s="122">
        <v>0.89602579724773634</v>
      </c>
      <c r="G1079" s="122">
        <v>0.2512146603819414</v>
      </c>
      <c r="H1079" s="122">
        <v>0.31565361200036612</v>
      </c>
      <c r="I1079" s="122">
        <v>0.51327782959236479</v>
      </c>
      <c r="J1079" s="122">
        <v>0.65545253013798987</v>
      </c>
      <c r="K1079" s="54">
        <v>0.90748757097288468</v>
      </c>
      <c r="M1079" s="47">
        <v>77</v>
      </c>
      <c r="N1079" s="122" cm="1">
        <f t="array" ref="N1079:W1079">(TRANSPOSE(MMULT(幕後結果!$AB$37:$AK$46, TRANSPOSE(N78:W78))))</f>
        <v>3.4971577264250028E-2</v>
      </c>
      <c r="O1079" s="122">
        <v>0.56836655889464294</v>
      </c>
      <c r="P1079" s="122">
        <v>1.2725709830937246</v>
      </c>
      <c r="Q1079" s="122">
        <v>2.3679976695887617</v>
      </c>
      <c r="R1079" s="122">
        <v>1.6777900671773838</v>
      </c>
      <c r="S1079" s="122">
        <v>-0.17131515331053931</v>
      </c>
      <c r="T1079" s="122">
        <v>1.7517611883572592</v>
      </c>
      <c r="U1079" s="122">
        <v>1.1526645166423153</v>
      </c>
      <c r="V1079" s="122">
        <v>0.24617659962408195</v>
      </c>
      <c r="W1079" s="46">
        <v>0.59533000634820088</v>
      </c>
    </row>
    <row r="1080" spans="1:23" ht="19">
      <c r="A1080" s="91">
        <v>78</v>
      </c>
      <c r="B1080" s="122">
        <v>0.42251506624478652</v>
      </c>
      <c r="C1080" s="122">
        <v>0.99719627799079791</v>
      </c>
      <c r="D1080" s="122">
        <v>0.31614354424284774</v>
      </c>
      <c r="E1080" s="122">
        <v>0.77407454418228072</v>
      </c>
      <c r="F1080" s="122">
        <v>0.63120098462232588</v>
      </c>
      <c r="G1080" s="122">
        <v>0.85226285266181323</v>
      </c>
      <c r="H1080" s="122">
        <v>0.82641175728504801</v>
      </c>
      <c r="I1080" s="122">
        <v>8.2392974462626167E-2</v>
      </c>
      <c r="J1080" s="122">
        <v>0.13298620735128153</v>
      </c>
      <c r="K1080" s="54">
        <v>0.83199657403940863</v>
      </c>
      <c r="M1080" s="47">
        <v>78</v>
      </c>
      <c r="N1080" s="122" cm="1">
        <f t="array" ref="N1080:W1080">(TRANSPOSE(MMULT(幕後結果!$AB$37:$AK$46, TRANSPOSE(N79:W79))))</f>
        <v>0.92948245683560504</v>
      </c>
      <c r="O1080" s="122">
        <v>-0.46334632815424137</v>
      </c>
      <c r="P1080" s="122">
        <v>-0.20824692314139964</v>
      </c>
      <c r="Q1080" s="122">
        <v>1.8705976047484321</v>
      </c>
      <c r="R1080" s="122">
        <v>0.84515940968665515</v>
      </c>
      <c r="S1080" s="122">
        <v>-0.38764522686664754</v>
      </c>
      <c r="T1080" s="122">
        <v>-0.57460916547704466</v>
      </c>
      <c r="U1080" s="122">
        <v>0.20498434962707276</v>
      </c>
      <c r="V1080" s="122">
        <v>0.89591150137356657</v>
      </c>
      <c r="W1080" s="46">
        <v>-0.41640331429300936</v>
      </c>
    </row>
    <row r="1081" spans="1:23" ht="19">
      <c r="A1081" s="91">
        <v>79</v>
      </c>
      <c r="B1081" s="122">
        <v>0.70470292088982411</v>
      </c>
      <c r="C1081" s="122">
        <v>0.57856305991930879</v>
      </c>
      <c r="D1081" s="122">
        <v>0.60850657151790877</v>
      </c>
      <c r="E1081" s="122">
        <v>0.39008523023838615</v>
      </c>
      <c r="F1081" s="122">
        <v>0.39214242986863335</v>
      </c>
      <c r="G1081" s="122">
        <v>0.90785575884188918</v>
      </c>
      <c r="H1081" s="122">
        <v>0.32496129325392342</v>
      </c>
      <c r="I1081" s="122">
        <v>0.97190373093098548</v>
      </c>
      <c r="J1081" s="122">
        <v>0.15795648970653042</v>
      </c>
      <c r="K1081" s="54">
        <v>0.60334942032745897</v>
      </c>
      <c r="M1081" s="47">
        <v>79</v>
      </c>
      <c r="N1081" s="122" cm="1">
        <f t="array" ref="N1081:W1081">(TRANSPOSE(MMULT(幕後結果!$AB$37:$AK$46, TRANSPOSE(N80:W80))))</f>
        <v>-0.72926323847358743</v>
      </c>
      <c r="O1081" s="122">
        <v>-0.73089755798661793</v>
      </c>
      <c r="P1081" s="122">
        <v>0.46344322164577667</v>
      </c>
      <c r="Q1081" s="122">
        <v>-0.17558839678879085</v>
      </c>
      <c r="R1081" s="122">
        <v>-1.0650020074772231</v>
      </c>
      <c r="S1081" s="122">
        <v>1.1983713132027685</v>
      </c>
      <c r="T1081" s="122">
        <v>0.2184295601141247</v>
      </c>
      <c r="U1081" s="122">
        <v>-9.8018043062004082E-2</v>
      </c>
      <c r="V1081" s="122">
        <v>0.38529588691648153</v>
      </c>
      <c r="W1081" s="46">
        <v>-0.88226370431832946</v>
      </c>
    </row>
    <row r="1082" spans="1:23" ht="19">
      <c r="A1082" s="91">
        <v>80</v>
      </c>
      <c r="B1082" s="122">
        <v>0.87884595455891223</v>
      </c>
      <c r="C1082" s="122">
        <v>0.90054978457141366</v>
      </c>
      <c r="D1082" s="122">
        <v>0.35574207383168766</v>
      </c>
      <c r="E1082" s="122">
        <v>0.1372361932758932</v>
      </c>
      <c r="F1082" s="122">
        <v>0.15785479175269423</v>
      </c>
      <c r="G1082" s="122">
        <v>0.5957828535968146</v>
      </c>
      <c r="H1082" s="122">
        <v>4.7466150243157923E-2</v>
      </c>
      <c r="I1082" s="122">
        <v>0.68453857280847208</v>
      </c>
      <c r="J1082" s="122">
        <v>0.94595292274155818</v>
      </c>
      <c r="K1082" s="54">
        <v>0.93606493091588638</v>
      </c>
      <c r="M1082" s="47">
        <v>80</v>
      </c>
      <c r="N1082" s="122" cm="1">
        <f t="array" ref="N1082:W1082">(TRANSPOSE(MMULT(幕後結果!$AB$37:$AK$46, TRANSPOSE(N81:W81))))</f>
        <v>-2.3167314042413607</v>
      </c>
      <c r="O1082" s="122">
        <v>-2.120392457933387</v>
      </c>
      <c r="P1082" s="122">
        <v>0.44824053784553231</v>
      </c>
      <c r="Q1082" s="122">
        <v>-0.64023500167617797</v>
      </c>
      <c r="R1082" s="122">
        <v>-0.22239098257185469</v>
      </c>
      <c r="S1082" s="122">
        <v>0.1190649212820058</v>
      </c>
      <c r="T1082" s="122">
        <v>0.17110123183355452</v>
      </c>
      <c r="U1082" s="122">
        <v>-0.53486203762583573</v>
      </c>
      <c r="V1082" s="122">
        <v>2.0326544727891034</v>
      </c>
      <c r="W1082" s="46">
        <v>0.86600695915636816</v>
      </c>
    </row>
    <row r="1083" spans="1:23" ht="19">
      <c r="A1083" s="91">
        <v>81</v>
      </c>
      <c r="B1083" s="122">
        <v>0.75149369657777743</v>
      </c>
      <c r="C1083" s="122">
        <v>0.15090802109476664</v>
      </c>
      <c r="D1083" s="122">
        <v>0.45033262178740996</v>
      </c>
      <c r="E1083" s="122">
        <v>0.81080826044223997</v>
      </c>
      <c r="F1083" s="122">
        <v>0.98927617996481265</v>
      </c>
      <c r="G1083" s="122">
        <v>0.18221838864526152</v>
      </c>
      <c r="H1083" s="122">
        <v>0.70520199012159646</v>
      </c>
      <c r="I1083" s="122">
        <v>0.6913198704318988</v>
      </c>
      <c r="J1083" s="122">
        <v>8.5184529177266599E-2</v>
      </c>
      <c r="K1083" s="54">
        <v>0.67759643535673009</v>
      </c>
      <c r="M1083" s="47">
        <v>81</v>
      </c>
      <c r="N1083" s="122" cm="1">
        <f t="array" ref="N1083:W1083">(TRANSPOSE(MMULT(幕後結果!$AB$37:$AK$46, TRANSPOSE(N82:W82))))</f>
        <v>-1.0818727066294167</v>
      </c>
      <c r="O1083" s="122">
        <v>-0.7310568109242549</v>
      </c>
      <c r="P1083" s="122">
        <v>-0.32273729824728858</v>
      </c>
      <c r="Q1083" s="122">
        <v>-0.76247224701633798</v>
      </c>
      <c r="R1083" s="122">
        <v>-2.237072173984239</v>
      </c>
      <c r="S1083" s="122">
        <v>-0.30088668372120653</v>
      </c>
      <c r="T1083" s="122">
        <v>-0.58304234826286438</v>
      </c>
      <c r="U1083" s="122">
        <v>-1.0469945618451681</v>
      </c>
      <c r="V1083" s="122">
        <v>-1.2347918850837469</v>
      </c>
      <c r="W1083" s="46">
        <v>-1.2961889219628451</v>
      </c>
    </row>
    <row r="1084" spans="1:23" ht="19">
      <c r="A1084" s="91">
        <v>82</v>
      </c>
      <c r="B1084" s="122">
        <v>0.83075316240428165</v>
      </c>
      <c r="C1084" s="122">
        <v>0.79230088356833206</v>
      </c>
      <c r="D1084" s="122">
        <v>0.15644549880767933</v>
      </c>
      <c r="E1084" s="122">
        <v>0.60704687660837009</v>
      </c>
      <c r="F1084" s="122">
        <v>0.96477291487877337</v>
      </c>
      <c r="G1084" s="122">
        <v>0.40273524992291398</v>
      </c>
      <c r="H1084" s="122">
        <v>0.41592321179226421</v>
      </c>
      <c r="I1084" s="122">
        <v>8.8453073190712717E-2</v>
      </c>
      <c r="J1084" s="122">
        <v>0.916815825798452</v>
      </c>
      <c r="K1084" s="54">
        <v>0.69850522648925573</v>
      </c>
      <c r="M1084" s="47">
        <v>82</v>
      </c>
      <c r="N1084" s="122" cm="1">
        <f t="array" ref="N1084:W1084">(TRANSPOSE(MMULT(幕後結果!$AB$37:$AK$46, TRANSPOSE(N83:W83))))</f>
        <v>-1.1665919181827746</v>
      </c>
      <c r="O1084" s="122">
        <v>-1.3413521802767567</v>
      </c>
      <c r="P1084" s="122">
        <v>-1.4108448453402849</v>
      </c>
      <c r="Q1084" s="122">
        <v>1.1482914237248749</v>
      </c>
      <c r="R1084" s="122">
        <v>0.73496941883851463</v>
      </c>
      <c r="S1084" s="122">
        <v>2.0499581541032819E-2</v>
      </c>
      <c r="T1084" s="122">
        <v>1.1615061702188261</v>
      </c>
      <c r="U1084" s="122">
        <v>1.3620539932800986</v>
      </c>
      <c r="V1084" s="122">
        <v>-0.99894699891465333</v>
      </c>
      <c r="W1084" s="46">
        <v>-0.24501744785460589</v>
      </c>
    </row>
    <row r="1085" spans="1:23" ht="19">
      <c r="A1085" s="91">
        <v>83</v>
      </c>
      <c r="B1085" s="122">
        <v>0.59638953655593663</v>
      </c>
      <c r="C1085" s="122">
        <v>0.34359762147067507</v>
      </c>
      <c r="D1085" s="122">
        <v>0.85040539509833102</v>
      </c>
      <c r="E1085" s="122">
        <v>0.78119948167754671</v>
      </c>
      <c r="F1085" s="122">
        <v>0.79623422438323366</v>
      </c>
      <c r="G1085" s="122">
        <v>0.86632526381054098</v>
      </c>
      <c r="H1085" s="122">
        <v>0.96379009416475392</v>
      </c>
      <c r="I1085" s="122">
        <v>0.32522264957605462</v>
      </c>
      <c r="J1085" s="122">
        <v>0.28007294455040332</v>
      </c>
      <c r="K1085" s="54">
        <v>0.82239347508893368</v>
      </c>
      <c r="M1085" s="47">
        <v>83</v>
      </c>
      <c r="N1085" s="122" cm="1">
        <f t="array" ref="N1085:W1085">(TRANSPOSE(MMULT(幕後結果!$AB$37:$AK$46, TRANSPOSE(N84:W84))))</f>
        <v>-0.37087552303388488</v>
      </c>
      <c r="O1085" s="122">
        <v>0.5207848812138377</v>
      </c>
      <c r="P1085" s="122">
        <v>0.25227590810138339</v>
      </c>
      <c r="Q1085" s="122">
        <v>0.17502877232923067</v>
      </c>
      <c r="R1085" s="122">
        <v>-0.54504388091878053</v>
      </c>
      <c r="S1085" s="122">
        <v>-1.0811558108409649</v>
      </c>
      <c r="T1085" s="122">
        <v>-0.28291394396656117</v>
      </c>
      <c r="U1085" s="122">
        <v>-0.4547340050256472</v>
      </c>
      <c r="V1085" s="122">
        <v>-0.3219609856257904</v>
      </c>
      <c r="W1085" s="46">
        <v>-0.6642739872475294</v>
      </c>
    </row>
    <row r="1086" spans="1:23" ht="19">
      <c r="A1086" s="91">
        <v>84</v>
      </c>
      <c r="B1086" s="122">
        <v>0.93268312722122748</v>
      </c>
      <c r="C1086" s="122">
        <v>4.7772340898412535E-2</v>
      </c>
      <c r="D1086" s="122">
        <v>0.59103148098047242</v>
      </c>
      <c r="E1086" s="122">
        <v>0.78313464466060001</v>
      </c>
      <c r="F1086" s="122">
        <v>0.40382862682657983</v>
      </c>
      <c r="G1086" s="122">
        <v>0.85977166358345136</v>
      </c>
      <c r="H1086" s="122">
        <v>0.65943352032142344</v>
      </c>
      <c r="I1086" s="122">
        <v>0.5862708694074743</v>
      </c>
      <c r="J1086" s="122">
        <v>0.10209481533204534</v>
      </c>
      <c r="K1086" s="54">
        <v>0.16212827928484419</v>
      </c>
      <c r="M1086" s="47">
        <v>84</v>
      </c>
      <c r="N1086" s="122" cm="1">
        <f t="array" ref="N1086:W1086">(TRANSPOSE(MMULT(幕後結果!$AB$37:$AK$46, TRANSPOSE(N85:W85))))</f>
        <v>0.9222715316294523</v>
      </c>
      <c r="O1086" s="122">
        <v>0.34710496366805388</v>
      </c>
      <c r="P1086" s="122">
        <v>-0.24022453900026208</v>
      </c>
      <c r="Q1086" s="122">
        <v>-0.8613344319162719</v>
      </c>
      <c r="R1086" s="122">
        <v>-2.1640061671108715</v>
      </c>
      <c r="S1086" s="122">
        <v>0.13405961203819144</v>
      </c>
      <c r="T1086" s="122">
        <v>-0.21157905634081167</v>
      </c>
      <c r="U1086" s="122">
        <v>-0.36293325235062046</v>
      </c>
      <c r="V1086" s="122">
        <v>-0.56847485219176908</v>
      </c>
      <c r="W1086" s="46">
        <v>-1.4771210003852437</v>
      </c>
    </row>
    <row r="1087" spans="1:23" ht="19">
      <c r="A1087" s="91">
        <v>85</v>
      </c>
      <c r="B1087" s="122">
        <v>0.58743459971591316</v>
      </c>
      <c r="C1087" s="122">
        <v>0.48806019219128616</v>
      </c>
      <c r="D1087" s="122">
        <v>0.47390717958529871</v>
      </c>
      <c r="E1087" s="122">
        <v>0.32230318158366167</v>
      </c>
      <c r="F1087" s="122">
        <v>0.80731728560956939</v>
      </c>
      <c r="G1087" s="122">
        <v>8.2089622436987142E-3</v>
      </c>
      <c r="H1087" s="122">
        <v>0.33981346126564227</v>
      </c>
      <c r="I1087" s="122">
        <v>0.48613392447137471</v>
      </c>
      <c r="J1087" s="122">
        <v>0.16243959248321227</v>
      </c>
      <c r="K1087" s="54">
        <v>0.76359511752684628</v>
      </c>
      <c r="M1087" s="47">
        <v>85</v>
      </c>
      <c r="N1087" s="122" cm="1">
        <f t="array" ref="N1087:W1087">(TRANSPOSE(MMULT(幕後結果!$AB$37:$AK$46, TRANSPOSE(N86:W86))))</f>
        <v>-1.0538897394022668</v>
      </c>
      <c r="O1087" s="122">
        <v>-1.0473964590446507</v>
      </c>
      <c r="P1087" s="122">
        <v>-1.4663935437586422</v>
      </c>
      <c r="Q1087" s="122">
        <v>-1.0670348742593494</v>
      </c>
      <c r="R1087" s="122">
        <v>1.0999748002432557</v>
      </c>
      <c r="S1087" s="122">
        <v>-3.116794278529153E-2</v>
      </c>
      <c r="T1087" s="122">
        <v>1.6089509309251873</v>
      </c>
      <c r="U1087" s="122">
        <v>0.28160487803175371</v>
      </c>
      <c r="V1087" s="122">
        <v>-1.4618361140951754</v>
      </c>
      <c r="W1087" s="46">
        <v>0.52112886772059308</v>
      </c>
    </row>
    <row r="1088" spans="1:23" ht="19">
      <c r="A1088" s="91">
        <v>86</v>
      </c>
      <c r="B1088" s="122">
        <v>0.12077373996872964</v>
      </c>
      <c r="C1088" s="122">
        <v>0.73232498444261496</v>
      </c>
      <c r="D1088" s="122">
        <v>0.95850961832005876</v>
      </c>
      <c r="E1088" s="122">
        <v>0.26851354228717206</v>
      </c>
      <c r="F1088" s="122">
        <v>0.27396664662780146</v>
      </c>
      <c r="G1088" s="122">
        <v>0.17323072131099426</v>
      </c>
      <c r="H1088" s="122">
        <v>0.83670583246382013</v>
      </c>
      <c r="I1088" s="122">
        <v>0.69063337463153185</v>
      </c>
      <c r="J1088" s="122">
        <v>0.97638540593111856</v>
      </c>
      <c r="K1088" s="54">
        <v>0.24635428474674392</v>
      </c>
      <c r="M1088" s="47">
        <v>86</v>
      </c>
      <c r="N1088" s="122" cm="1">
        <f t="array" ref="N1088:W1088">(TRANSPOSE(MMULT(幕後結果!$AB$37:$AK$46, TRANSPOSE(N87:W87))))</f>
        <v>7.5086528241421757E-2</v>
      </c>
      <c r="O1088" s="122">
        <v>-0.3100349175938959</v>
      </c>
      <c r="P1088" s="122">
        <v>0.10113272621454721</v>
      </c>
      <c r="Q1088" s="122">
        <v>0.82091459669684075</v>
      </c>
      <c r="R1088" s="122">
        <v>0.84712382807801312</v>
      </c>
      <c r="S1088" s="122">
        <v>0.40859774182889652</v>
      </c>
      <c r="T1088" s="122">
        <v>1.013236479313633</v>
      </c>
      <c r="U1088" s="122">
        <v>-0.12342734902103814</v>
      </c>
      <c r="V1088" s="122">
        <v>0.58696311329701167</v>
      </c>
      <c r="W1088" s="46">
        <v>4.7569734728471022E-2</v>
      </c>
    </row>
    <row r="1089" spans="1:23" ht="19">
      <c r="A1089" s="91">
        <v>87</v>
      </c>
      <c r="B1089" s="122">
        <v>0.45036885074760225</v>
      </c>
      <c r="C1089" s="122">
        <v>0.42536143042315921</v>
      </c>
      <c r="D1089" s="122">
        <v>0.26021135171941068</v>
      </c>
      <c r="E1089" s="122">
        <v>0.25934587335392756</v>
      </c>
      <c r="F1089" s="122">
        <v>0.27431115135960216</v>
      </c>
      <c r="G1089" s="122">
        <v>0.82719004197554891</v>
      </c>
      <c r="H1089" s="122">
        <v>0.80889632374427012</v>
      </c>
      <c r="I1089" s="122">
        <v>0.29534436985886869</v>
      </c>
      <c r="J1089" s="122">
        <v>0.9318489473049647</v>
      </c>
      <c r="K1089" s="54">
        <v>0.41904498971816362</v>
      </c>
      <c r="M1089" s="47">
        <v>87</v>
      </c>
      <c r="N1089" s="122" cm="1">
        <f t="array" ref="N1089:W1089">(TRANSPOSE(MMULT(幕後結果!$AB$37:$AK$46, TRANSPOSE(N88:W88))))</f>
        <v>-0.49942903411964706</v>
      </c>
      <c r="O1089" s="122">
        <v>1.4749439699211415</v>
      </c>
      <c r="P1089" s="122">
        <v>-0.77137013548977795</v>
      </c>
      <c r="Q1089" s="122">
        <v>1.0646553038787043</v>
      </c>
      <c r="R1089" s="122">
        <v>0.69821775060949376</v>
      </c>
      <c r="S1089" s="122">
        <v>-0.4632794879229219</v>
      </c>
      <c r="T1089" s="122">
        <v>0.30300611025234025</v>
      </c>
      <c r="U1089" s="122">
        <v>1.7382963661555249</v>
      </c>
      <c r="V1089" s="122">
        <v>2.4235600746245756E-2</v>
      </c>
      <c r="W1089" s="46">
        <v>-0.51256050832373179</v>
      </c>
    </row>
    <row r="1090" spans="1:23" ht="19">
      <c r="A1090" s="91">
        <v>88</v>
      </c>
      <c r="B1090" s="122">
        <v>0.7914365843274378</v>
      </c>
      <c r="C1090" s="122">
        <v>0.84371369755856684</v>
      </c>
      <c r="D1090" s="122">
        <v>0.10782803483181969</v>
      </c>
      <c r="E1090" s="122">
        <v>0.42132697037443267</v>
      </c>
      <c r="F1090" s="122">
        <v>0.17165931779858723</v>
      </c>
      <c r="G1090" s="122">
        <v>0.52545173364611819</v>
      </c>
      <c r="H1090" s="122">
        <v>0.84583473457929448</v>
      </c>
      <c r="I1090" s="122">
        <v>0.49165481146084833</v>
      </c>
      <c r="J1090" s="122">
        <v>0.19800573204821426</v>
      </c>
      <c r="K1090" s="54">
        <v>0.77875737203716611</v>
      </c>
      <c r="M1090" s="47">
        <v>88</v>
      </c>
      <c r="N1090" s="122" cm="1">
        <f t="array" ref="N1090:W1090">(TRANSPOSE(MMULT(幕後結果!$AB$37:$AK$46, TRANSPOSE(N89:W89))))</f>
        <v>0.94666864192014155</v>
      </c>
      <c r="O1090" s="122">
        <v>0.81944553873274839</v>
      </c>
      <c r="P1090" s="122">
        <v>1.5659823170208935</v>
      </c>
      <c r="Q1090" s="122">
        <v>-3.9427390721279931E-2</v>
      </c>
      <c r="R1090" s="122">
        <v>0.53566366174553171</v>
      </c>
      <c r="S1090" s="122">
        <v>1.3917584483575158</v>
      </c>
      <c r="T1090" s="122">
        <v>1.7885079848954031</v>
      </c>
      <c r="U1090" s="122">
        <v>1.2197502340252613</v>
      </c>
      <c r="V1090" s="122">
        <v>1.3966162771550839</v>
      </c>
      <c r="W1090" s="46">
        <v>1.0350367056477023</v>
      </c>
    </row>
    <row r="1091" spans="1:23" ht="19">
      <c r="A1091" s="91">
        <v>89</v>
      </c>
      <c r="B1091" s="122">
        <v>0.89604089066517068</v>
      </c>
      <c r="C1091" s="122">
        <v>0.33702124350831975</v>
      </c>
      <c r="D1091" s="122">
        <v>8.2952195136612117E-2</v>
      </c>
      <c r="E1091" s="122">
        <v>0.88348835074311594</v>
      </c>
      <c r="F1091" s="122">
        <v>9.0444547441799639E-2</v>
      </c>
      <c r="G1091" s="122">
        <v>0.49838783357746386</v>
      </c>
      <c r="H1091" s="122">
        <v>0.15668160528072272</v>
      </c>
      <c r="I1091" s="122">
        <v>0.12350071173687427</v>
      </c>
      <c r="J1091" s="122">
        <v>0.9468186548395503</v>
      </c>
      <c r="K1091" s="54">
        <v>0.10979687259020898</v>
      </c>
      <c r="M1091" s="47">
        <v>89</v>
      </c>
      <c r="N1091" s="122" cm="1">
        <f t="array" ref="N1091:W1091">(TRANSPOSE(MMULT(幕後結果!$AB$37:$AK$46, TRANSPOSE(N90:W90))))</f>
        <v>-1.5608647869556564</v>
      </c>
      <c r="O1091" s="122">
        <v>-0.93993899406652837</v>
      </c>
      <c r="P1091" s="122">
        <v>-0.891739882182639</v>
      </c>
      <c r="Q1091" s="122">
        <v>-1.3355401327428145</v>
      </c>
      <c r="R1091" s="122">
        <v>-0.35438074118951057</v>
      </c>
      <c r="S1091" s="122">
        <v>-0.23618777371585653</v>
      </c>
      <c r="T1091" s="122">
        <v>1.3030267894681558</v>
      </c>
      <c r="U1091" s="122">
        <v>0.86832943745380098</v>
      </c>
      <c r="V1091" s="122">
        <v>-2.2299590982261486</v>
      </c>
      <c r="W1091" s="46">
        <v>0.35900512036572002</v>
      </c>
    </row>
    <row r="1092" spans="1:23" ht="19">
      <c r="A1092" s="91">
        <v>90</v>
      </c>
      <c r="B1092" s="122">
        <v>2.7865123518481694E-2</v>
      </c>
      <c r="C1092" s="122">
        <v>0.68717627077270627</v>
      </c>
      <c r="D1092" s="122">
        <v>0.67253874788726176</v>
      </c>
      <c r="E1092" s="122">
        <v>0.26354077809228071</v>
      </c>
      <c r="F1092" s="122">
        <v>0.88375338530563741</v>
      </c>
      <c r="G1092" s="122">
        <v>0.43517674548588992</v>
      </c>
      <c r="H1092" s="122">
        <v>0.81386593691505538</v>
      </c>
      <c r="I1092" s="122">
        <v>0.62068736260031065</v>
      </c>
      <c r="J1092" s="122">
        <v>4.7651238593273693E-2</v>
      </c>
      <c r="K1092" s="54">
        <v>0.48395255481598531</v>
      </c>
      <c r="M1092" s="47">
        <v>90</v>
      </c>
      <c r="N1092" s="122" cm="1">
        <f t="array" ref="N1092:W1092">(TRANSPOSE(MMULT(幕後結果!$AB$37:$AK$46, TRANSPOSE(N91:W91))))</f>
        <v>8.5717199476305461E-2</v>
      </c>
      <c r="O1092" s="122">
        <v>-0.94754590834746522</v>
      </c>
      <c r="P1092" s="122">
        <v>-1.4671714432450771</v>
      </c>
      <c r="Q1092" s="122">
        <v>-0.60124110578711409</v>
      </c>
      <c r="R1092" s="122">
        <v>0.62267379900320352</v>
      </c>
      <c r="S1092" s="122">
        <v>-0.11312422396777173</v>
      </c>
      <c r="T1092" s="122">
        <v>-0.92522751449780871</v>
      </c>
      <c r="U1092" s="122">
        <v>-0.73403070314621599</v>
      </c>
      <c r="V1092" s="122">
        <v>-1.5198313095993061</v>
      </c>
      <c r="W1092" s="46">
        <v>-0.53165198306639772</v>
      </c>
    </row>
    <row r="1093" spans="1:23" ht="19">
      <c r="A1093" s="91">
        <v>91</v>
      </c>
      <c r="B1093" s="122">
        <v>0.82430135655947634</v>
      </c>
      <c r="C1093" s="122">
        <v>0.33680445096376155</v>
      </c>
      <c r="D1093" s="122">
        <v>0.34501252278641603</v>
      </c>
      <c r="E1093" s="122">
        <v>0.98683225097714988</v>
      </c>
      <c r="F1093" s="122">
        <v>0.51189282640071854</v>
      </c>
      <c r="G1093" s="122">
        <v>0.83835955053613764</v>
      </c>
      <c r="H1093" s="122">
        <v>0.85949240931883364</v>
      </c>
      <c r="I1093" s="122">
        <v>0.89331248691236853</v>
      </c>
      <c r="J1093" s="122">
        <v>0.16206826132800534</v>
      </c>
      <c r="K1093" s="54">
        <v>0.77745137691332733</v>
      </c>
      <c r="M1093" s="47">
        <v>91</v>
      </c>
      <c r="N1093" s="122" cm="1">
        <f t="array" ref="N1093:W1093">(TRANSPOSE(MMULT(幕後結果!$AB$37:$AK$46, TRANSPOSE(N92:W92))))</f>
        <v>-1.4736571626095842</v>
      </c>
      <c r="O1093" s="122">
        <v>-1.4540573928865712</v>
      </c>
      <c r="P1093" s="122">
        <v>-0.17375334016085042</v>
      </c>
      <c r="Q1093" s="122">
        <v>-2.3481008316167165</v>
      </c>
      <c r="R1093" s="122">
        <v>-2.2240025741722782</v>
      </c>
      <c r="S1093" s="122">
        <v>-1.1829448662156656</v>
      </c>
      <c r="T1093" s="122">
        <v>-1.8158941484269864</v>
      </c>
      <c r="U1093" s="122">
        <v>-0.59630729245807612</v>
      </c>
      <c r="V1093" s="122">
        <v>4.0621468586150788E-2</v>
      </c>
      <c r="W1093" s="46">
        <v>-1.0291832289525351</v>
      </c>
    </row>
    <row r="1094" spans="1:23" ht="19">
      <c r="A1094" s="91">
        <v>92</v>
      </c>
      <c r="B1094" s="122">
        <v>0.53693480891921408</v>
      </c>
      <c r="C1094" s="122">
        <v>0.90927239548657002</v>
      </c>
      <c r="D1094" s="122">
        <v>0.84459540600474492</v>
      </c>
      <c r="E1094" s="122">
        <v>0.19137979570172514</v>
      </c>
      <c r="F1094" s="122">
        <v>0.97953420790779688</v>
      </c>
      <c r="G1094" s="122">
        <v>0.11771677561006699</v>
      </c>
      <c r="H1094" s="122">
        <v>0.78683904898765844</v>
      </c>
      <c r="I1094" s="122">
        <v>8.1262915904686484E-2</v>
      </c>
      <c r="J1094" s="122">
        <v>0.34408678757910849</v>
      </c>
      <c r="K1094" s="54">
        <v>0.52927391226617071</v>
      </c>
      <c r="M1094" s="47">
        <v>92</v>
      </c>
      <c r="N1094" s="122" cm="1">
        <f t="array" ref="N1094:W1094">(TRANSPOSE(MMULT(幕後結果!$AB$37:$AK$46, TRANSPOSE(N93:W93))))</f>
        <v>0.30906153568053774</v>
      </c>
      <c r="O1094" s="122">
        <v>-0.61132487304763972</v>
      </c>
      <c r="P1094" s="122">
        <v>0.5795492463157752</v>
      </c>
      <c r="Q1094" s="122">
        <v>0.36196199383395888</v>
      </c>
      <c r="R1094" s="122">
        <v>1.3734241843436155</v>
      </c>
      <c r="S1094" s="122">
        <v>0.87115672649192333</v>
      </c>
      <c r="T1094" s="122">
        <v>0.90434768228992735</v>
      </c>
      <c r="U1094" s="122">
        <v>1.0292417450741547</v>
      </c>
      <c r="V1094" s="122">
        <v>0.34775947205553703</v>
      </c>
      <c r="W1094" s="46">
        <v>0.44676590673256589</v>
      </c>
    </row>
    <row r="1095" spans="1:23" ht="19">
      <c r="A1095" s="91">
        <v>93</v>
      </c>
      <c r="B1095" s="122">
        <v>0.73341909195557031</v>
      </c>
      <c r="C1095" s="122">
        <v>7.0969579413705741E-2</v>
      </c>
      <c r="D1095" s="122">
        <v>0.54965016506130282</v>
      </c>
      <c r="E1095" s="122">
        <v>0.82093941603152532</v>
      </c>
      <c r="F1095" s="122">
        <v>0.74027391049344904</v>
      </c>
      <c r="G1095" s="122">
        <v>2.0662755035927072E-2</v>
      </c>
      <c r="H1095" s="122">
        <v>4.4068587038478046E-2</v>
      </c>
      <c r="I1095" s="122">
        <v>5.1600198860917157E-3</v>
      </c>
      <c r="J1095" s="122">
        <v>0.74412827768138401</v>
      </c>
      <c r="K1095" s="54">
        <v>3.365104303406774E-2</v>
      </c>
      <c r="M1095" s="47">
        <v>93</v>
      </c>
      <c r="N1095" s="122" cm="1">
        <f t="array" ref="N1095:W1095">(TRANSPOSE(MMULT(幕後結果!$AB$37:$AK$46, TRANSPOSE(N94:W94))))</f>
        <v>-0.9113824285606007</v>
      </c>
      <c r="O1095" s="122">
        <v>-1.3683806438168657</v>
      </c>
      <c r="P1095" s="122">
        <v>-0.65096618790719629</v>
      </c>
      <c r="Q1095" s="122">
        <v>0.40288363568882268</v>
      </c>
      <c r="R1095" s="122">
        <v>0.16785079650186996</v>
      </c>
      <c r="S1095" s="122">
        <v>0.59971777357623035</v>
      </c>
      <c r="T1095" s="122">
        <v>1.1868448467242507</v>
      </c>
      <c r="U1095" s="122">
        <v>-0.58641806079046055</v>
      </c>
      <c r="V1095" s="122">
        <v>-0.47522069744228868</v>
      </c>
      <c r="W1095" s="46">
        <v>0.14921474164658705</v>
      </c>
    </row>
    <row r="1096" spans="1:23" ht="19">
      <c r="A1096" s="91">
        <v>94</v>
      </c>
      <c r="B1096" s="122">
        <v>0.86614170204217356</v>
      </c>
      <c r="C1096" s="122">
        <v>0.65370237787087859</v>
      </c>
      <c r="D1096" s="122">
        <v>0.99886470191177934</v>
      </c>
      <c r="E1096" s="122">
        <v>0.4987504526811124</v>
      </c>
      <c r="F1096" s="122">
        <v>0.22377699531815054</v>
      </c>
      <c r="G1096" s="122">
        <v>0.4025969368521809</v>
      </c>
      <c r="H1096" s="122">
        <v>5.9511683456065834E-2</v>
      </c>
      <c r="I1096" s="122">
        <v>0.12084447159929845</v>
      </c>
      <c r="J1096" s="122">
        <v>0.15647585010130394</v>
      </c>
      <c r="K1096" s="54">
        <v>0.39321600145848534</v>
      </c>
      <c r="M1096" s="47">
        <v>94</v>
      </c>
      <c r="N1096" s="122" cm="1">
        <f t="array" ref="N1096:W1096">(TRANSPOSE(MMULT(幕後結果!$AB$37:$AK$46, TRANSPOSE(N95:W95))))</f>
        <v>-7.9997287356784422E-2</v>
      </c>
      <c r="O1096" s="122">
        <v>0.40591332808307318</v>
      </c>
      <c r="P1096" s="122">
        <v>-1.2475652704292544</v>
      </c>
      <c r="Q1096" s="122">
        <v>1.1011289130965405</v>
      </c>
      <c r="R1096" s="122">
        <v>-1.5142541322325955</v>
      </c>
      <c r="S1096" s="122">
        <v>-0.63764041346670564</v>
      </c>
      <c r="T1096" s="122">
        <v>-0.2702318051736966</v>
      </c>
      <c r="U1096" s="122">
        <v>-1.4521376192679358</v>
      </c>
      <c r="V1096" s="122">
        <v>-1.0801800703562665</v>
      </c>
      <c r="W1096" s="46">
        <v>-0.42432642254227992</v>
      </c>
    </row>
    <row r="1097" spans="1:23" ht="19">
      <c r="A1097" s="91">
        <v>95</v>
      </c>
      <c r="B1097" s="122">
        <v>0.60163920032104801</v>
      </c>
      <c r="C1097" s="122">
        <v>0.19177610664641209</v>
      </c>
      <c r="D1097" s="122">
        <v>0.74515633803303882</v>
      </c>
      <c r="E1097" s="122">
        <v>0.74270256620886577</v>
      </c>
      <c r="F1097" s="122">
        <v>0.32239151887209339</v>
      </c>
      <c r="G1097" s="122">
        <v>0.95045419371903983</v>
      </c>
      <c r="H1097" s="122">
        <v>0.82751562969755854</v>
      </c>
      <c r="I1097" s="122">
        <v>0.14256439758165218</v>
      </c>
      <c r="J1097" s="122">
        <v>0.97640622546096401</v>
      </c>
      <c r="K1097" s="54">
        <v>0.11111425428727606</v>
      </c>
      <c r="M1097" s="47">
        <v>95</v>
      </c>
      <c r="N1097" s="122" cm="1">
        <f t="array" ref="N1097:W1097">(TRANSPOSE(MMULT(幕後結果!$AB$37:$AK$46, TRANSPOSE(N96:W96))))</f>
        <v>-1.3208126388783785</v>
      </c>
      <c r="O1097" s="122">
        <v>-0.97953529226747438</v>
      </c>
      <c r="P1097" s="122">
        <v>-1.2881817151354105</v>
      </c>
      <c r="Q1097" s="122">
        <v>-0.49233655506033758</v>
      </c>
      <c r="R1097" s="122">
        <v>-0.88141155050176967</v>
      </c>
      <c r="S1097" s="122">
        <v>-7.3332249979976671E-2</v>
      </c>
      <c r="T1097" s="122">
        <v>-0.97290335421756569</v>
      </c>
      <c r="U1097" s="122">
        <v>1.1924378425385749</v>
      </c>
      <c r="V1097" s="122">
        <v>-0.37488958107950371</v>
      </c>
      <c r="W1097" s="46">
        <v>0.52732956112260676</v>
      </c>
    </row>
    <row r="1098" spans="1:23" ht="19">
      <c r="A1098" s="91">
        <v>96</v>
      </c>
      <c r="B1098" s="122">
        <v>7.3023354944940388E-2</v>
      </c>
      <c r="C1098" s="122">
        <v>0.47981953238730757</v>
      </c>
      <c r="D1098" s="122">
        <v>0.48743315856440939</v>
      </c>
      <c r="E1098" s="122">
        <v>0.50632595234136724</v>
      </c>
      <c r="F1098" s="122">
        <v>0.33577123340776116</v>
      </c>
      <c r="G1098" s="122">
        <v>0.6897122509060285</v>
      </c>
      <c r="H1098" s="122">
        <v>0.71785713536424511</v>
      </c>
      <c r="I1098" s="122">
        <v>6.230052822682608E-2</v>
      </c>
      <c r="J1098" s="122">
        <v>0.84064706890595597</v>
      </c>
      <c r="K1098" s="54">
        <v>7.3902921284549006E-2</v>
      </c>
      <c r="M1098" s="47">
        <v>96</v>
      </c>
      <c r="N1098" s="122" cm="1">
        <f t="array" ref="N1098:W1098">(TRANSPOSE(MMULT(幕後結果!$AB$37:$AK$46, TRANSPOSE(N97:W97))))</f>
        <v>-0.73856578902063763</v>
      </c>
      <c r="O1098" s="122">
        <v>-1.0214744724837661</v>
      </c>
      <c r="P1098" s="122">
        <v>-1.4689127963945152</v>
      </c>
      <c r="Q1098" s="122">
        <v>-0.20980958278253947</v>
      </c>
      <c r="R1098" s="122">
        <v>1.0444424698675252</v>
      </c>
      <c r="S1098" s="122">
        <v>-0.45799493759874277</v>
      </c>
      <c r="T1098" s="122">
        <v>-0.76206256764761049</v>
      </c>
      <c r="U1098" s="122">
        <v>0.59065448376399088</v>
      </c>
      <c r="V1098" s="122">
        <v>0.9321469788920751</v>
      </c>
      <c r="W1098" s="46">
        <v>0.95534728690633464</v>
      </c>
    </row>
    <row r="1099" spans="1:23" ht="19">
      <c r="A1099" s="91">
        <v>97</v>
      </c>
      <c r="B1099" s="122">
        <v>0.20617142580258974</v>
      </c>
      <c r="C1099" s="122">
        <v>0.85802074720140054</v>
      </c>
      <c r="D1099" s="122">
        <v>0.29662045105067136</v>
      </c>
      <c r="E1099" s="122">
        <v>0.95970710462824682</v>
      </c>
      <c r="F1099" s="122">
        <v>7.8806134544399997E-2</v>
      </c>
      <c r="G1099" s="122">
        <v>0.43637809787455595</v>
      </c>
      <c r="H1099" s="122">
        <v>0.11235956171020867</v>
      </c>
      <c r="I1099" s="122">
        <v>0.20296068607504725</v>
      </c>
      <c r="J1099" s="122">
        <v>1.34319082930483E-2</v>
      </c>
      <c r="K1099" s="54">
        <v>0.62862509472118555</v>
      </c>
      <c r="M1099" s="47">
        <v>97</v>
      </c>
      <c r="N1099" s="122" cm="1">
        <f t="array" ref="N1099:W1099">(TRANSPOSE(MMULT(幕後結果!$AB$37:$AK$46, TRANSPOSE(N98:W98))))</f>
        <v>-0.32270993955442273</v>
      </c>
      <c r="O1099" s="122">
        <v>0.88505620436747245</v>
      </c>
      <c r="P1099" s="122">
        <v>3.0643636273054525E-2</v>
      </c>
      <c r="Q1099" s="122">
        <v>1.0393996847963005</v>
      </c>
      <c r="R1099" s="122">
        <v>-0.45365371842046642</v>
      </c>
      <c r="S1099" s="122">
        <v>0.27175138191535664</v>
      </c>
      <c r="T1099" s="122">
        <v>0.31129424998686084</v>
      </c>
      <c r="U1099" s="122">
        <v>0.5786252904103677</v>
      </c>
      <c r="V1099" s="122">
        <v>-0.93835490875013028</v>
      </c>
      <c r="W1099" s="46">
        <v>0.88279523445846941</v>
      </c>
    </row>
    <row r="1100" spans="1:23" ht="19">
      <c r="A1100" s="91">
        <v>98</v>
      </c>
      <c r="B1100" s="122">
        <v>0.47576293706289685</v>
      </c>
      <c r="C1100" s="122">
        <v>1.1615748337541199E-3</v>
      </c>
      <c r="D1100" s="122">
        <v>0.39852963973168043</v>
      </c>
      <c r="E1100" s="122">
        <v>0.45310333694877958</v>
      </c>
      <c r="F1100" s="122">
        <v>0.65155106781828831</v>
      </c>
      <c r="G1100" s="122">
        <v>0.2628976553832294</v>
      </c>
      <c r="H1100" s="122">
        <v>0.46182347711842064</v>
      </c>
      <c r="I1100" s="122">
        <v>0.62657064667291595</v>
      </c>
      <c r="J1100" s="122">
        <v>0.10669483662649659</v>
      </c>
      <c r="K1100" s="54">
        <v>8.6077733691720448E-2</v>
      </c>
      <c r="M1100" s="47">
        <v>98</v>
      </c>
      <c r="N1100" s="122" cm="1">
        <f t="array" ref="N1100:W1100">(TRANSPOSE(MMULT(幕後結果!$AB$37:$AK$46, TRANSPOSE(N99:W99))))</f>
        <v>0.47255019779547719</v>
      </c>
      <c r="O1100" s="122">
        <v>-0.24957059698363632</v>
      </c>
      <c r="P1100" s="122">
        <v>0.69508292858369103</v>
      </c>
      <c r="Q1100" s="122">
        <v>-0.22962362092684166</v>
      </c>
      <c r="R1100" s="122">
        <v>-0.14977874328398111</v>
      </c>
      <c r="S1100" s="122">
        <v>-1.7646931102566432</v>
      </c>
      <c r="T1100" s="122">
        <v>-0.4917152420713784</v>
      </c>
      <c r="U1100" s="122">
        <v>-0.82267900633310442</v>
      </c>
      <c r="V1100" s="122">
        <v>0.61560195556727582</v>
      </c>
      <c r="W1100" s="46">
        <v>-0.30864478658679406</v>
      </c>
    </row>
    <row r="1101" spans="1:23" ht="19">
      <c r="A1101" s="91">
        <v>99</v>
      </c>
      <c r="B1101" s="122">
        <v>0.55913180744116464</v>
      </c>
      <c r="C1101" s="122">
        <v>0.62297871682393913</v>
      </c>
      <c r="D1101" s="122">
        <v>0.70958942883150922</v>
      </c>
      <c r="E1101" s="122">
        <v>0.31024936361535738</v>
      </c>
      <c r="F1101" s="122">
        <v>0.36619225873504235</v>
      </c>
      <c r="G1101" s="122">
        <v>0.52947048154640552</v>
      </c>
      <c r="H1101" s="122">
        <v>8.4563850229986803E-2</v>
      </c>
      <c r="I1101" s="122">
        <v>0.48146195435224048</v>
      </c>
      <c r="J1101" s="122">
        <v>0.36129970447506632</v>
      </c>
      <c r="K1101" s="54">
        <v>0.63134782393068511</v>
      </c>
      <c r="M1101" s="47">
        <v>99</v>
      </c>
      <c r="N1101" s="122" cm="1">
        <f t="array" ref="N1101:W1101">(TRANSPOSE(MMULT(幕後結果!$AB$37:$AK$46, TRANSPOSE(N100:W100))))</f>
        <v>-1.1694141253251655</v>
      </c>
      <c r="O1101" s="122">
        <v>-0.58692994413487354</v>
      </c>
      <c r="P1101" s="122">
        <v>-0.28087073521066386</v>
      </c>
      <c r="Q1101" s="122">
        <v>0.78176427891436384</v>
      </c>
      <c r="R1101" s="122">
        <v>1.7187583981763037</v>
      </c>
      <c r="S1101" s="122">
        <v>-0.18019682461879755</v>
      </c>
      <c r="T1101" s="122">
        <v>-0.81798367634652525</v>
      </c>
      <c r="U1101" s="122">
        <v>1.8050352974546953</v>
      </c>
      <c r="V1101" s="122">
        <v>-0.6760946183362313</v>
      </c>
      <c r="W1101" s="46">
        <v>4.3486259032309071E-2</v>
      </c>
    </row>
    <row r="1102" spans="1:23" ht="19">
      <c r="A1102" s="91">
        <v>100</v>
      </c>
      <c r="B1102" s="122">
        <v>0.30731953326581229</v>
      </c>
      <c r="C1102" s="122">
        <v>0.43846885573542083</v>
      </c>
      <c r="D1102" s="122">
        <v>0.61845879283813998</v>
      </c>
      <c r="E1102" s="122">
        <v>0.46898343946645071</v>
      </c>
      <c r="F1102" s="122">
        <v>0.57853644216770039</v>
      </c>
      <c r="G1102" s="122">
        <v>0.18046490312389851</v>
      </c>
      <c r="H1102" s="122">
        <v>0.30593810140840949</v>
      </c>
      <c r="I1102" s="122">
        <v>0.33375251264324324</v>
      </c>
      <c r="J1102" s="122">
        <v>0.4948517256093421</v>
      </c>
      <c r="K1102" s="54">
        <v>0.22490713424380937</v>
      </c>
      <c r="M1102" s="47">
        <v>100</v>
      </c>
      <c r="N1102" s="122" cm="1">
        <f t="array" ref="N1102:W1102">(TRANSPOSE(MMULT(幕後結果!$AB$37:$AK$46, TRANSPOSE(N101:W101))))</f>
        <v>-0.46414530125476283</v>
      </c>
      <c r="O1102" s="122">
        <v>0.61159693713913743</v>
      </c>
      <c r="P1102" s="122">
        <v>0.52786636017240518</v>
      </c>
      <c r="Q1102" s="122">
        <v>5.7021767803991263E-2</v>
      </c>
      <c r="R1102" s="122">
        <v>0.64310292393800839</v>
      </c>
      <c r="S1102" s="122">
        <v>0.66636535248158513</v>
      </c>
      <c r="T1102" s="122">
        <v>-0.71067421200898451</v>
      </c>
      <c r="U1102" s="122">
        <v>0.3870490250715507</v>
      </c>
      <c r="V1102" s="122">
        <v>-0.93882324303638442</v>
      </c>
      <c r="W1102" s="46">
        <v>0.49107441038690491</v>
      </c>
    </row>
    <row r="1103" spans="1:23" ht="19">
      <c r="A1103" s="91">
        <v>101</v>
      </c>
      <c r="B1103" s="122">
        <v>0.75951149069670842</v>
      </c>
      <c r="C1103" s="122">
        <v>6.5320037726285252E-2</v>
      </c>
      <c r="D1103" s="122">
        <v>0.15404516604363283</v>
      </c>
      <c r="E1103" s="122">
        <v>0.9857418663688029</v>
      </c>
      <c r="F1103" s="122">
        <v>0.74412806003950349</v>
      </c>
      <c r="G1103" s="122">
        <v>0.32229608846321156</v>
      </c>
      <c r="H1103" s="122">
        <v>0.24430822897732796</v>
      </c>
      <c r="I1103" s="122">
        <v>1.4206588292289268E-2</v>
      </c>
      <c r="J1103" s="122">
        <v>0.47970131066893651</v>
      </c>
      <c r="K1103" s="54">
        <v>0.82681765672944385</v>
      </c>
      <c r="M1103" s="47">
        <v>101</v>
      </c>
      <c r="N1103" s="122" cm="1">
        <f t="array" ref="N1103:W1103">(TRANSPOSE(MMULT(幕後結果!$AB$37:$AK$46, TRANSPOSE(N102:W102))))</f>
        <v>-0.8036385308410865</v>
      </c>
      <c r="O1103" s="122">
        <v>-0.89330230407579037</v>
      </c>
      <c r="P1103" s="122">
        <v>-0.25318537108028677</v>
      </c>
      <c r="Q1103" s="122">
        <v>0.25654286856498493</v>
      </c>
      <c r="R1103" s="122">
        <v>0.29179173150945104</v>
      </c>
      <c r="S1103" s="122">
        <v>-0.14579822002147097</v>
      </c>
      <c r="T1103" s="122">
        <v>-1.6624151437344421</v>
      </c>
      <c r="U1103" s="122">
        <v>-0.23129044873212068</v>
      </c>
      <c r="V1103" s="122">
        <v>-0.29669949405511331</v>
      </c>
      <c r="W1103" s="46">
        <v>-0.91976202542853214</v>
      </c>
    </row>
    <row r="1104" spans="1:23" ht="19">
      <c r="A1104" s="91">
        <v>102</v>
      </c>
      <c r="B1104" s="122">
        <v>0.94178616269242155</v>
      </c>
      <c r="C1104" s="122">
        <v>0.45328202665258854</v>
      </c>
      <c r="D1104" s="122">
        <v>0.84316712017640594</v>
      </c>
      <c r="E1104" s="122">
        <v>0.35486277391084475</v>
      </c>
      <c r="F1104" s="122">
        <v>0.54114658358455947</v>
      </c>
      <c r="G1104" s="122">
        <v>0.64638915477383185</v>
      </c>
      <c r="H1104" s="122">
        <v>0.65655716376559825</v>
      </c>
      <c r="I1104" s="122">
        <v>0.98165174838189384</v>
      </c>
      <c r="J1104" s="122">
        <v>0.92324063037232151</v>
      </c>
      <c r="K1104" s="54">
        <v>0.91595279943900687</v>
      </c>
      <c r="M1104" s="47">
        <v>102</v>
      </c>
      <c r="N1104" s="122" cm="1">
        <f t="array" ref="N1104:W1104">(TRANSPOSE(MMULT(幕後結果!$AB$37:$AK$46, TRANSPOSE(N103:W103))))</f>
        <v>0.41751377805704837</v>
      </c>
      <c r="O1104" s="122">
        <v>1.4120359700789855</v>
      </c>
      <c r="P1104" s="122">
        <v>0.73224626233370316</v>
      </c>
      <c r="Q1104" s="122">
        <v>-1.0506460825120769</v>
      </c>
      <c r="R1104" s="122">
        <v>-0.49667119120900816</v>
      </c>
      <c r="S1104" s="122">
        <v>2.2551123807067412</v>
      </c>
      <c r="T1104" s="122">
        <v>0.66298905788687912</v>
      </c>
      <c r="U1104" s="122">
        <v>0.46777372306060616</v>
      </c>
      <c r="V1104" s="122">
        <v>1.587644829449923</v>
      </c>
      <c r="W1104" s="46">
        <v>0.2782952237616006</v>
      </c>
    </row>
    <row r="1105" spans="1:23" ht="19">
      <c r="A1105" s="91">
        <v>103</v>
      </c>
      <c r="B1105" s="122">
        <v>0.14868581974503448</v>
      </c>
      <c r="C1105" s="122">
        <v>0.51658891539726337</v>
      </c>
      <c r="D1105" s="122">
        <v>0.85794935437813602</v>
      </c>
      <c r="E1105" s="122">
        <v>0.67356327012845818</v>
      </c>
      <c r="F1105" s="122">
        <v>0.33343296549374024</v>
      </c>
      <c r="G1105" s="122">
        <v>5.7660338366055885E-2</v>
      </c>
      <c r="H1105" s="122">
        <v>0.63923151685149526</v>
      </c>
      <c r="I1105" s="122">
        <v>0.39063072167845236</v>
      </c>
      <c r="J1105" s="122">
        <v>0.65839627420921221</v>
      </c>
      <c r="K1105" s="54">
        <v>0.48943216619762908</v>
      </c>
      <c r="M1105" s="47">
        <v>103</v>
      </c>
      <c r="N1105" s="122" cm="1">
        <f t="array" ref="N1105:W1105">(TRANSPOSE(MMULT(幕後結果!$AB$37:$AK$46, TRANSPOSE(N104:W104))))</f>
        <v>0.59059916856718253</v>
      </c>
      <c r="O1105" s="122">
        <v>-0.21572057121719335</v>
      </c>
      <c r="P1105" s="122">
        <v>0.86608478887472817</v>
      </c>
      <c r="Q1105" s="122">
        <v>0.26506715859462759</v>
      </c>
      <c r="R1105" s="122">
        <v>0.80066244402063602</v>
      </c>
      <c r="S1105" s="122">
        <v>2.0718752027545548</v>
      </c>
      <c r="T1105" s="122">
        <v>1.1972741567156506</v>
      </c>
      <c r="U1105" s="122">
        <v>-3.4879829689840047E-3</v>
      </c>
      <c r="V1105" s="122">
        <v>0.12540004402711924</v>
      </c>
      <c r="W1105" s="46">
        <v>1.5776586448361352</v>
      </c>
    </row>
    <row r="1106" spans="1:23" ht="19">
      <c r="A1106" s="91">
        <v>104</v>
      </c>
      <c r="B1106" s="122">
        <v>0.53217408866712179</v>
      </c>
      <c r="C1106" s="122">
        <v>0.78708821671317097</v>
      </c>
      <c r="D1106" s="122">
        <v>0.97743006527022103</v>
      </c>
      <c r="E1106" s="122">
        <v>3.9402227391983624E-2</v>
      </c>
      <c r="F1106" s="122">
        <v>0.17649031635168932</v>
      </c>
      <c r="G1106" s="122">
        <v>7.4427207158460185E-2</v>
      </c>
      <c r="H1106" s="122">
        <v>0.41966511931929906</v>
      </c>
      <c r="I1106" s="122">
        <v>0.40690550332438957</v>
      </c>
      <c r="J1106" s="122">
        <v>0.58279285733575814</v>
      </c>
      <c r="K1106" s="54">
        <v>0.12177625022053418</v>
      </c>
      <c r="M1106" s="47">
        <v>104</v>
      </c>
      <c r="N1106" s="122" cm="1">
        <f t="array" ref="N1106:W1106">(TRANSPOSE(MMULT(幕後結果!$AB$37:$AK$46, TRANSPOSE(N105:W105))))</f>
        <v>0.59688483814899185</v>
      </c>
      <c r="O1106" s="122">
        <v>0.63487101112627908</v>
      </c>
      <c r="P1106" s="122">
        <v>1.1174997570771423</v>
      </c>
      <c r="Q1106" s="122">
        <v>2.0795661664476168</v>
      </c>
      <c r="R1106" s="122">
        <v>-0.43279658537434584</v>
      </c>
      <c r="S1106" s="122">
        <v>-0.74375804895989717</v>
      </c>
      <c r="T1106" s="122">
        <v>-9.0383633527453155E-2</v>
      </c>
      <c r="U1106" s="122">
        <v>0.81167923451076485</v>
      </c>
      <c r="V1106" s="122">
        <v>0.76489497720562605</v>
      </c>
      <c r="W1106" s="46">
        <v>0.29138919597255514</v>
      </c>
    </row>
    <row r="1107" spans="1:23" ht="19">
      <c r="A1107" s="91">
        <v>105</v>
      </c>
      <c r="B1107" s="122">
        <v>0.18669925058566306</v>
      </c>
      <c r="C1107" s="122">
        <v>0.29506009760659335</v>
      </c>
      <c r="D1107" s="122">
        <v>3.0767913792790091E-2</v>
      </c>
      <c r="E1107" s="122">
        <v>0.71368297469227815</v>
      </c>
      <c r="F1107" s="122">
        <v>0.64746861768757347</v>
      </c>
      <c r="G1107" s="122">
        <v>0.31607818927466336</v>
      </c>
      <c r="H1107" s="122">
        <v>0.84890732932777735</v>
      </c>
      <c r="I1107" s="122">
        <v>0.41821927715715179</v>
      </c>
      <c r="J1107" s="122">
        <v>0.76511658539547955</v>
      </c>
      <c r="K1107" s="54">
        <v>0.85528761022846389</v>
      </c>
      <c r="M1107" s="47">
        <v>105</v>
      </c>
      <c r="N1107" s="122" cm="1">
        <f t="array" ref="N1107:W1107">(TRANSPOSE(MMULT(幕後結果!$AB$37:$AK$46, TRANSPOSE(N106:W106))))</f>
        <v>-0.27654034285174328</v>
      </c>
      <c r="O1107" s="122">
        <v>-0.68508789895801048</v>
      </c>
      <c r="P1107" s="122">
        <v>-0.3932509778728781</v>
      </c>
      <c r="Q1107" s="122">
        <v>9.9994807810082506E-2</v>
      </c>
      <c r="R1107" s="122">
        <v>-2.3807338575034538</v>
      </c>
      <c r="S1107" s="122">
        <v>-0.91616348049303165</v>
      </c>
      <c r="T1107" s="122">
        <v>-0.19336123166646479</v>
      </c>
      <c r="U1107" s="122">
        <v>-0.46782272623587345</v>
      </c>
      <c r="V1107" s="122">
        <v>-1.6324782960036024</v>
      </c>
      <c r="W1107" s="46">
        <v>-1.8152405638542468</v>
      </c>
    </row>
    <row r="1108" spans="1:23" ht="19">
      <c r="A1108" s="91">
        <v>106</v>
      </c>
      <c r="B1108" s="122">
        <v>0.80284741850920915</v>
      </c>
      <c r="C1108" s="122">
        <v>0.24745864936077866</v>
      </c>
      <c r="D1108" s="122">
        <v>0.16218028904531634</v>
      </c>
      <c r="E1108" s="122">
        <v>0.82589558365168969</v>
      </c>
      <c r="F1108" s="122">
        <v>0.34522129420360637</v>
      </c>
      <c r="G1108" s="122">
        <v>0.1778121361464462</v>
      </c>
      <c r="H1108" s="122">
        <v>0.62828690205264626</v>
      </c>
      <c r="I1108" s="122">
        <v>0.47835672483674241</v>
      </c>
      <c r="J1108" s="122">
        <v>6.3230285179791235E-2</v>
      </c>
      <c r="K1108" s="54">
        <v>1.4845984915064836E-2</v>
      </c>
      <c r="M1108" s="47">
        <v>106</v>
      </c>
      <c r="N1108" s="122" cm="1">
        <f t="array" ref="N1108:W1108">(TRANSPOSE(MMULT(幕後結果!$AB$37:$AK$46, TRANSPOSE(N107:W107))))</f>
        <v>0.32168038179170511</v>
      </c>
      <c r="O1108" s="122">
        <v>0.71416506805143387</v>
      </c>
      <c r="P1108" s="122">
        <v>0.59660224087658886</v>
      </c>
      <c r="Q1108" s="122">
        <v>0.85439126687021782</v>
      </c>
      <c r="R1108" s="122">
        <v>1.0204282843242112</v>
      </c>
      <c r="S1108" s="122">
        <v>1.1551431126663911</v>
      </c>
      <c r="T1108" s="122">
        <v>-0.58127190013584684</v>
      </c>
      <c r="U1108" s="122">
        <v>-0.64704191374249165</v>
      </c>
      <c r="V1108" s="122">
        <v>-0.91871471040190922</v>
      </c>
      <c r="W1108" s="46">
        <v>-0.52308933231079491</v>
      </c>
    </row>
    <row r="1109" spans="1:23" ht="19">
      <c r="A1109" s="91">
        <v>107</v>
      </c>
      <c r="B1109" s="122">
        <v>0.24209911690814989</v>
      </c>
      <c r="C1109" s="122">
        <v>0.48360694479787747</v>
      </c>
      <c r="D1109" s="122">
        <v>0.30822397949621561</v>
      </c>
      <c r="E1109" s="122">
        <v>0.14504656827828444</v>
      </c>
      <c r="F1109" s="122">
        <v>0.44445266039804654</v>
      </c>
      <c r="G1109" s="122">
        <v>0.75900140135928251</v>
      </c>
      <c r="H1109" s="122">
        <v>0.42774898006474804</v>
      </c>
      <c r="I1109" s="122">
        <v>0.78053307642162273</v>
      </c>
      <c r="J1109" s="122">
        <v>9.277775917690545E-2</v>
      </c>
      <c r="K1109" s="54">
        <v>0.54813744442834045</v>
      </c>
      <c r="M1109" s="47">
        <v>107</v>
      </c>
      <c r="N1109" s="122" cm="1">
        <f t="array" ref="N1109:W1109">(TRANSPOSE(MMULT(幕後結果!$AB$37:$AK$46, TRANSPOSE(N108:W108))))</f>
        <v>-1.727564837252276E-2</v>
      </c>
      <c r="O1109" s="122">
        <v>-0.17273369577380673</v>
      </c>
      <c r="P1109" s="122">
        <v>-0.57064878518442863</v>
      </c>
      <c r="Q1109" s="122">
        <v>0.50080411601154751</v>
      </c>
      <c r="R1109" s="122">
        <v>1.0853618459167971</v>
      </c>
      <c r="S1109" s="122">
        <v>0.48463253581727217</v>
      </c>
      <c r="T1109" s="122">
        <v>1.2912413301845742</v>
      </c>
      <c r="U1109" s="122">
        <v>0.54603786921756292</v>
      </c>
      <c r="V1109" s="122">
        <v>0.57779569272829279</v>
      </c>
      <c r="W1109" s="46">
        <v>0.19536456345723119</v>
      </c>
    </row>
    <row r="1110" spans="1:23" ht="19">
      <c r="A1110" s="91">
        <v>108</v>
      </c>
      <c r="B1110" s="122">
        <v>0.67633857153776233</v>
      </c>
      <c r="C1110" s="122">
        <v>0.42233290027529402</v>
      </c>
      <c r="D1110" s="122">
        <v>0.76502675837960599</v>
      </c>
      <c r="E1110" s="122">
        <v>0.355835816538288</v>
      </c>
      <c r="F1110" s="122">
        <v>0.98286375077600829</v>
      </c>
      <c r="G1110" s="122">
        <v>0.10848269257766341</v>
      </c>
      <c r="H1110" s="122">
        <v>0.98142206314413416</v>
      </c>
      <c r="I1110" s="122">
        <v>0.98626427428192298</v>
      </c>
      <c r="J1110" s="122">
        <v>0.1166471097698869</v>
      </c>
      <c r="K1110" s="54">
        <v>0.82375021234834911</v>
      </c>
      <c r="M1110" s="47">
        <v>108</v>
      </c>
      <c r="N1110" s="122" cm="1">
        <f t="array" ref="N1110:W1110">(TRANSPOSE(MMULT(幕後結果!$AB$37:$AK$46, TRANSPOSE(N109:W109))))</f>
        <v>1.1042463491929768</v>
      </c>
      <c r="O1110" s="122">
        <v>0.16956910621014337</v>
      </c>
      <c r="P1110" s="122">
        <v>-3.5909576850442715E-2</v>
      </c>
      <c r="Q1110" s="122">
        <v>-0.31805564249861751</v>
      </c>
      <c r="R1110" s="122">
        <v>-7.8567126276023969E-2</v>
      </c>
      <c r="S1110" s="122">
        <v>1.759087421536695</v>
      </c>
      <c r="T1110" s="122">
        <v>0.83172051641738776</v>
      </c>
      <c r="U1110" s="122">
        <v>0.33529143441819276</v>
      </c>
      <c r="V1110" s="122">
        <v>0.82042405381608519</v>
      </c>
      <c r="W1110" s="46">
        <v>-0.14773152378116536</v>
      </c>
    </row>
    <row r="1111" spans="1:23" ht="19">
      <c r="A1111" s="91">
        <v>109</v>
      </c>
      <c r="B1111" s="122">
        <v>0.28073318073300291</v>
      </c>
      <c r="C1111" s="122">
        <v>0.78820885565838283</v>
      </c>
      <c r="D1111" s="122">
        <v>0.13987913372848304</v>
      </c>
      <c r="E1111" s="122">
        <v>1.0619425751751566E-2</v>
      </c>
      <c r="F1111" s="122">
        <v>0.21446824394984665</v>
      </c>
      <c r="G1111" s="122">
        <v>0.14456207252632192</v>
      </c>
      <c r="H1111" s="122">
        <v>0.90629560219775795</v>
      </c>
      <c r="I1111" s="122">
        <v>0.39544665372776922</v>
      </c>
      <c r="J1111" s="122">
        <v>0.7299816169137654</v>
      </c>
      <c r="K1111" s="54">
        <v>5.6745017890148297E-2</v>
      </c>
      <c r="M1111" s="47">
        <v>109</v>
      </c>
      <c r="N1111" s="122" cm="1">
        <f t="array" ref="N1111:W1111">(TRANSPOSE(MMULT(幕後結果!$AB$37:$AK$46, TRANSPOSE(N110:W110))))</f>
        <v>-0.99872938483598594</v>
      </c>
      <c r="O1111" s="122">
        <v>-1.0588967386034751</v>
      </c>
      <c r="P1111" s="122">
        <v>-0.9530139885838036</v>
      </c>
      <c r="Q1111" s="122">
        <v>-1.4586511765320356</v>
      </c>
      <c r="R1111" s="122">
        <v>-1.6445455111036593</v>
      </c>
      <c r="S1111" s="122">
        <v>-0.4033086670078056</v>
      </c>
      <c r="T1111" s="122">
        <v>-1.0668960896916049</v>
      </c>
      <c r="U1111" s="122">
        <v>0.99500741072653476</v>
      </c>
      <c r="V1111" s="122">
        <v>4.9537826387047845E-2</v>
      </c>
      <c r="W1111" s="46">
        <v>-0.3862249186032824</v>
      </c>
    </row>
    <row r="1112" spans="1:23" ht="19">
      <c r="A1112" s="91">
        <v>110</v>
      </c>
      <c r="B1112" s="122">
        <v>0.16680534797248692</v>
      </c>
      <c r="C1112" s="122">
        <v>0.50464207160382735</v>
      </c>
      <c r="D1112" s="122">
        <v>0.74706210274213203</v>
      </c>
      <c r="E1112" s="122">
        <v>0.286748588243525</v>
      </c>
      <c r="F1112" s="122">
        <v>0.75308950683196652</v>
      </c>
      <c r="G1112" s="122">
        <v>0.17499465342757747</v>
      </c>
      <c r="H1112" s="122">
        <v>0.63140292470376891</v>
      </c>
      <c r="I1112" s="122">
        <v>0.63704693008274105</v>
      </c>
      <c r="J1112" s="122">
        <v>0.20613286676090281</v>
      </c>
      <c r="K1112" s="54">
        <v>0.90275179081790213</v>
      </c>
      <c r="M1112" s="47">
        <v>110</v>
      </c>
      <c r="N1112" s="122" cm="1">
        <f t="array" ref="N1112:W1112">(TRANSPOSE(MMULT(幕後結果!$AB$37:$AK$46, TRANSPOSE(N111:W111))))</f>
        <v>2.6933756484517302</v>
      </c>
      <c r="O1112" s="122">
        <v>1.375400990671263</v>
      </c>
      <c r="P1112" s="122">
        <v>0.88987186503970339</v>
      </c>
      <c r="Q1112" s="122">
        <v>1.4379627411088554</v>
      </c>
      <c r="R1112" s="122">
        <v>-0.10685439415301301</v>
      </c>
      <c r="S1112" s="122">
        <v>2.3777872960690085</v>
      </c>
      <c r="T1112" s="122">
        <v>-0.14487884928572092</v>
      </c>
      <c r="U1112" s="122">
        <v>-0.15019609665138192</v>
      </c>
      <c r="V1112" s="122">
        <v>0.35983147691725104</v>
      </c>
      <c r="W1112" s="46">
        <v>-9.7862726518160303E-2</v>
      </c>
    </row>
    <row r="1113" spans="1:23" ht="19">
      <c r="A1113" s="91">
        <v>111</v>
      </c>
      <c r="B1113" s="122">
        <v>0.94482952342363857</v>
      </c>
      <c r="C1113" s="122">
        <v>0.66812664709621683</v>
      </c>
      <c r="D1113" s="122">
        <v>0.62175803947456143</v>
      </c>
      <c r="E1113" s="122">
        <v>0.92737646130869344</v>
      </c>
      <c r="F1113" s="122">
        <v>0.76337427382549694</v>
      </c>
      <c r="G1113" s="122">
        <v>0.27796539313457358</v>
      </c>
      <c r="H1113" s="122">
        <v>0.58667748962987165</v>
      </c>
      <c r="I1113" s="122">
        <v>0.55571176756409524</v>
      </c>
      <c r="J1113" s="122">
        <v>9.0546489665601415E-2</v>
      </c>
      <c r="K1113" s="54">
        <v>0.72201265544207871</v>
      </c>
      <c r="M1113" s="47">
        <v>111</v>
      </c>
      <c r="N1113" s="122" cm="1">
        <f t="array" ref="N1113:W1113">(TRANSPOSE(MMULT(幕後結果!$AB$37:$AK$46, TRANSPOSE(N112:W112))))</f>
        <v>1.6644191385148708</v>
      </c>
      <c r="O1113" s="122">
        <v>2.169395318592573</v>
      </c>
      <c r="P1113" s="122">
        <v>2.9410761027063552</v>
      </c>
      <c r="Q1113" s="122">
        <v>1.6318036837223682</v>
      </c>
      <c r="R1113" s="122">
        <v>-0.19761745427438737</v>
      </c>
      <c r="S1113" s="122">
        <v>1.465787820241343</v>
      </c>
      <c r="T1113" s="122">
        <v>0.57634945778063973</v>
      </c>
      <c r="U1113" s="122">
        <v>-0.70984941200839402</v>
      </c>
      <c r="V1113" s="122">
        <v>-0.28183636584737881</v>
      </c>
      <c r="W1113" s="46">
        <v>-0.76387750026776935</v>
      </c>
    </row>
    <row r="1114" spans="1:23" ht="19">
      <c r="A1114" s="91">
        <v>112</v>
      </c>
      <c r="B1114" s="122">
        <v>0.50426552267032942</v>
      </c>
      <c r="C1114" s="122">
        <v>0.42022860834999443</v>
      </c>
      <c r="D1114" s="122">
        <v>0.25279706317771988</v>
      </c>
      <c r="E1114" s="122">
        <v>0.99609989134675225</v>
      </c>
      <c r="F1114" s="122">
        <v>0.59102864669552058</v>
      </c>
      <c r="G1114" s="122">
        <v>0.83556881446615772</v>
      </c>
      <c r="H1114" s="122">
        <v>0.36519898682258334</v>
      </c>
      <c r="I1114" s="122">
        <v>0.67500188130568883</v>
      </c>
      <c r="J1114" s="122">
        <v>0.56677546174490367</v>
      </c>
      <c r="K1114" s="54">
        <v>0.67513473438934368</v>
      </c>
      <c r="M1114" s="47">
        <v>112</v>
      </c>
      <c r="N1114" s="122" cm="1">
        <f t="array" ref="N1114:W1114">(TRANSPOSE(MMULT(幕後結果!$AB$37:$AK$46, TRANSPOSE(N113:W113))))</f>
        <v>0.55170968674651966</v>
      </c>
      <c r="O1114" s="122">
        <v>-0.32985419648032899</v>
      </c>
      <c r="P1114" s="122">
        <v>-0.82293029696440045</v>
      </c>
      <c r="Q1114" s="122">
        <v>2.3222522293201164</v>
      </c>
      <c r="R1114" s="122">
        <v>1.9334238261643686</v>
      </c>
      <c r="S1114" s="122">
        <v>-0.17553184778408276</v>
      </c>
      <c r="T1114" s="122">
        <v>0.75421805787783247</v>
      </c>
      <c r="U1114" s="122">
        <v>0.95672972036900306</v>
      </c>
      <c r="V1114" s="122">
        <v>-0.84289850296054225</v>
      </c>
      <c r="W1114" s="46">
        <v>1.0715846749365769</v>
      </c>
    </row>
    <row r="1115" spans="1:23" ht="19">
      <c r="A1115" s="91">
        <v>113</v>
      </c>
      <c r="B1115" s="122">
        <v>0.42406364303501509</v>
      </c>
      <c r="C1115" s="122">
        <v>0.96226990415581137</v>
      </c>
      <c r="D1115" s="122">
        <v>0.4358735320457725</v>
      </c>
      <c r="E1115" s="122">
        <v>4.8237640339240606E-2</v>
      </c>
      <c r="F1115" s="122">
        <v>0.42483122332581114</v>
      </c>
      <c r="G1115" s="122">
        <v>0.77717108061682305</v>
      </c>
      <c r="H1115" s="122">
        <v>0.28830324386943529</v>
      </c>
      <c r="I1115" s="122">
        <v>0.75370569357371209</v>
      </c>
      <c r="J1115" s="122">
        <v>1.8906482094184884E-2</v>
      </c>
      <c r="K1115" s="54">
        <v>0.29561462280628126</v>
      </c>
      <c r="M1115" s="47">
        <v>113</v>
      </c>
      <c r="N1115" s="122" cm="1">
        <f t="array" ref="N1115:W1115">(TRANSPOSE(MMULT(幕後結果!$AB$37:$AK$46, TRANSPOSE(N114:W114))))</f>
        <v>-0.30672749142702832</v>
      </c>
      <c r="O1115" s="122">
        <v>-0.71687564601186327</v>
      </c>
      <c r="P1115" s="122">
        <v>0.49195414916563729</v>
      </c>
      <c r="Q1115" s="122">
        <v>-0.54956877943385973</v>
      </c>
      <c r="R1115" s="122">
        <v>0.55233707273584198</v>
      </c>
      <c r="S1115" s="122">
        <v>-1.1591838408077635</v>
      </c>
      <c r="T1115" s="122">
        <v>-1.5114679203899324</v>
      </c>
      <c r="U1115" s="122">
        <v>0.73630536726647455</v>
      </c>
      <c r="V1115" s="122">
        <v>0.77962370248747881</v>
      </c>
      <c r="W1115" s="46">
        <v>0.65447485774635639</v>
      </c>
    </row>
    <row r="1116" spans="1:23" ht="19">
      <c r="A1116" s="91">
        <v>114</v>
      </c>
      <c r="B1116" s="122">
        <v>0.53639048634598163</v>
      </c>
      <c r="C1116" s="122">
        <v>0.96108165801083922</v>
      </c>
      <c r="D1116" s="122">
        <v>0.31880755140860995</v>
      </c>
      <c r="E1116" s="122">
        <v>0.22241780784620646</v>
      </c>
      <c r="F1116" s="122">
        <v>0.29530586355640165</v>
      </c>
      <c r="G1116" s="122">
        <v>0.11502612555092329</v>
      </c>
      <c r="H1116" s="122">
        <v>0.38704547027433844</v>
      </c>
      <c r="I1116" s="122">
        <v>0.75953485751354721</v>
      </c>
      <c r="J1116" s="122">
        <v>0.14980081871307793</v>
      </c>
      <c r="K1116" s="54">
        <v>0.17715636695943826</v>
      </c>
      <c r="M1116" s="47">
        <v>114</v>
      </c>
      <c r="N1116" s="122" cm="1">
        <f t="array" ref="N1116:W1116">(TRANSPOSE(MMULT(幕後結果!$AB$37:$AK$46, TRANSPOSE(N115:W115))))</f>
        <v>0.60163169327897992</v>
      </c>
      <c r="O1116" s="122">
        <v>1.3809386511198116</v>
      </c>
      <c r="P1116" s="122">
        <v>0.55671263486060107</v>
      </c>
      <c r="Q1116" s="122">
        <v>-6.8532326863595477E-2</v>
      </c>
      <c r="R1116" s="122">
        <v>0.16707129041045315</v>
      </c>
      <c r="S1116" s="122">
        <v>1.2136302463824973</v>
      </c>
      <c r="T1116" s="122">
        <v>-1.0284017647094925</v>
      </c>
      <c r="U1116" s="122">
        <v>1.2849722687477225</v>
      </c>
      <c r="V1116" s="122">
        <v>0.10403145927805577</v>
      </c>
      <c r="W1116" s="46">
        <v>0.36676513898993762</v>
      </c>
    </row>
    <row r="1117" spans="1:23" ht="19">
      <c r="A1117" s="91">
        <v>115</v>
      </c>
      <c r="B1117" s="122">
        <v>2.325882894311837E-2</v>
      </c>
      <c r="C1117" s="122">
        <v>0.75999579091355973</v>
      </c>
      <c r="D1117" s="122">
        <v>0.88171839601881685</v>
      </c>
      <c r="E1117" s="122">
        <v>6.5710739039183119E-2</v>
      </c>
      <c r="F1117" s="122">
        <v>0.54850008522080707</v>
      </c>
      <c r="G1117" s="122">
        <v>0.63399146541748852</v>
      </c>
      <c r="H1117" s="122">
        <v>0.59988396319061699</v>
      </c>
      <c r="I1117" s="122">
        <v>0.56076807267980744</v>
      </c>
      <c r="J1117" s="122">
        <v>0.76377084822244368</v>
      </c>
      <c r="K1117" s="54">
        <v>0.34917135977687752</v>
      </c>
      <c r="M1117" s="47">
        <v>115</v>
      </c>
      <c r="N1117" s="122" cm="1">
        <f t="array" ref="N1117:W1117">(TRANSPOSE(MMULT(幕後結果!$AB$37:$AK$46, TRANSPOSE(N116:W116))))</f>
        <v>1.5867749757348761</v>
      </c>
      <c r="O1117" s="122">
        <v>-0.14187517161369712</v>
      </c>
      <c r="P1117" s="122">
        <v>0.73608432945900015</v>
      </c>
      <c r="Q1117" s="122">
        <v>1.8429169170588673</v>
      </c>
      <c r="R1117" s="122">
        <v>-1.1795866786996254</v>
      </c>
      <c r="S1117" s="122">
        <v>0.10573785357441466</v>
      </c>
      <c r="T1117" s="122">
        <v>0.62524023278237051</v>
      </c>
      <c r="U1117" s="122">
        <v>-0.84880187172483268</v>
      </c>
      <c r="V1117" s="122">
        <v>0.47621520424209873</v>
      </c>
      <c r="W1117" s="46">
        <v>-0.94877776044178563</v>
      </c>
    </row>
    <row r="1118" spans="1:23" ht="19">
      <c r="A1118" s="91">
        <v>116</v>
      </c>
      <c r="B1118" s="122">
        <v>0.45041432101176304</v>
      </c>
      <c r="C1118" s="122">
        <v>0.59133741468867207</v>
      </c>
      <c r="D1118" s="122">
        <v>0.18924735522948222</v>
      </c>
      <c r="E1118" s="122">
        <v>3.4795701729003259E-2</v>
      </c>
      <c r="F1118" s="122">
        <v>0.66385792190584691</v>
      </c>
      <c r="G1118" s="122">
        <v>0.79700332400200957</v>
      </c>
      <c r="H1118" s="122">
        <v>0.99543972612699361</v>
      </c>
      <c r="I1118" s="122">
        <v>0.69379186657231262</v>
      </c>
      <c r="J1118" s="122">
        <v>0.33039468676565575</v>
      </c>
      <c r="K1118" s="54">
        <v>0.50848625580747364</v>
      </c>
      <c r="M1118" s="47">
        <v>116</v>
      </c>
      <c r="N1118" s="122" cm="1">
        <f t="array" ref="N1118:W1118">(TRANSPOSE(MMULT(幕後結果!$AB$37:$AK$46, TRANSPOSE(N117:W117))))</f>
        <v>-1.6629854361183309</v>
      </c>
      <c r="O1118" s="122">
        <v>-0.81938070696175258</v>
      </c>
      <c r="P1118" s="122">
        <v>-1.838300635993372</v>
      </c>
      <c r="Q1118" s="122">
        <v>0.31198652210584865</v>
      </c>
      <c r="R1118" s="122">
        <v>0.81761980308357263</v>
      </c>
      <c r="S1118" s="122">
        <v>1.2425265695218843</v>
      </c>
      <c r="T1118" s="122">
        <v>-1.0430130059792895</v>
      </c>
      <c r="U1118" s="122">
        <v>-0.41321462633644646</v>
      </c>
      <c r="V1118" s="122">
        <v>6.0973166873039886E-2</v>
      </c>
      <c r="W1118" s="46">
        <v>0.70183609423184701</v>
      </c>
    </row>
    <row r="1119" spans="1:23" ht="19">
      <c r="A1119" s="91">
        <v>117</v>
      </c>
      <c r="B1119" s="122">
        <v>7.5877255409511069E-2</v>
      </c>
      <c r="C1119" s="122">
        <v>0.74572237387045637</v>
      </c>
      <c r="D1119" s="122">
        <v>0.99703687485609205</v>
      </c>
      <c r="E1119" s="122">
        <v>0.98875507215504488</v>
      </c>
      <c r="F1119" s="122">
        <v>0.44871172335577802</v>
      </c>
      <c r="G1119" s="122">
        <v>0.74613894770788813</v>
      </c>
      <c r="H1119" s="122">
        <v>0.5082270389058301</v>
      </c>
      <c r="I1119" s="122">
        <v>0.20530042052284281</v>
      </c>
      <c r="J1119" s="122">
        <v>0.65701854656234815</v>
      </c>
      <c r="K1119" s="54">
        <v>0.70587273619378532</v>
      </c>
      <c r="M1119" s="47">
        <v>117</v>
      </c>
      <c r="N1119" s="122" cm="1">
        <f t="array" ref="N1119:W1119">(TRANSPOSE(MMULT(幕後結果!$AB$37:$AK$46, TRANSPOSE(N118:W118))))</f>
        <v>0.49841392603785462</v>
      </c>
      <c r="O1119" s="122">
        <v>0.51329674645572632</v>
      </c>
      <c r="P1119" s="122">
        <v>0.91141896817121326</v>
      </c>
      <c r="Q1119" s="122">
        <v>1.9335527881764116</v>
      </c>
      <c r="R1119" s="122">
        <v>1.8869322955468195</v>
      </c>
      <c r="S1119" s="122">
        <v>1.5984544307967499</v>
      </c>
      <c r="T1119" s="122">
        <v>1.3340822494195301</v>
      </c>
      <c r="U1119" s="122">
        <v>2.6151298411783577</v>
      </c>
      <c r="V1119" s="122">
        <v>0.8892667607417466</v>
      </c>
      <c r="W1119" s="46">
        <v>2.2229802763455573</v>
      </c>
    </row>
    <row r="1120" spans="1:23" ht="19">
      <c r="A1120" s="91">
        <v>118</v>
      </c>
      <c r="B1120" s="122">
        <v>9.5708150224200761E-3</v>
      </c>
      <c r="C1120" s="122">
        <v>0.10675605144997524</v>
      </c>
      <c r="D1120" s="122">
        <v>0.85126717313081657</v>
      </c>
      <c r="E1120" s="122">
        <v>0.67129508616115796</v>
      </c>
      <c r="F1120" s="122">
        <v>0.70761480463393167</v>
      </c>
      <c r="G1120" s="122">
        <v>0.69053967656483306</v>
      </c>
      <c r="H1120" s="122">
        <v>0.35277268498366032</v>
      </c>
      <c r="I1120" s="122">
        <v>0.42203906532108193</v>
      </c>
      <c r="J1120" s="122">
        <v>0.75105931464175657</v>
      </c>
      <c r="K1120" s="54">
        <v>2.1951131975162186E-2</v>
      </c>
      <c r="M1120" s="47">
        <v>118</v>
      </c>
      <c r="N1120" s="122" cm="1">
        <f t="array" ref="N1120:W1120">(TRANSPOSE(MMULT(幕後結果!$AB$37:$AK$46, TRANSPOSE(N119:W119))))</f>
        <v>1.0256835176380805</v>
      </c>
      <c r="O1120" s="122">
        <v>0.8880808150370435</v>
      </c>
      <c r="P1120" s="122">
        <v>1.5147465926101624</v>
      </c>
      <c r="Q1120" s="122">
        <v>0.12972998371054617</v>
      </c>
      <c r="R1120" s="122">
        <v>-0.31997008645803904</v>
      </c>
      <c r="S1120" s="122">
        <v>0.21085912242949689</v>
      </c>
      <c r="T1120" s="122">
        <v>1.3834698513323223</v>
      </c>
      <c r="U1120" s="122">
        <v>0.72169505598602368</v>
      </c>
      <c r="V1120" s="122">
        <v>1.3417535239495331</v>
      </c>
      <c r="W1120" s="46">
        <v>-0.97119349682417444</v>
      </c>
    </row>
    <row r="1121" spans="1:23" ht="19">
      <c r="A1121" s="91">
        <v>119</v>
      </c>
      <c r="B1121" s="122">
        <v>0.39391783099466893</v>
      </c>
      <c r="C1121" s="122">
        <v>0.15648017618161214</v>
      </c>
      <c r="D1121" s="122">
        <v>0.33448147150881669</v>
      </c>
      <c r="E1121" s="122">
        <v>0.14744779125058161</v>
      </c>
      <c r="F1121" s="122">
        <v>0.1502051726673832</v>
      </c>
      <c r="G1121" s="122">
        <v>7.9901697150811968E-2</v>
      </c>
      <c r="H1121" s="122">
        <v>0.29755897032955736</v>
      </c>
      <c r="I1121" s="122">
        <v>0.14230453360920348</v>
      </c>
      <c r="J1121" s="122">
        <v>0.57537407360892234</v>
      </c>
      <c r="K1121" s="54">
        <v>0.89848384179878549</v>
      </c>
      <c r="M1121" s="47">
        <v>119</v>
      </c>
      <c r="N1121" s="122" cm="1">
        <f t="array" ref="N1121:W1121">(TRANSPOSE(MMULT(幕後結果!$AB$37:$AK$46, TRANSPOSE(N120:W120))))</f>
        <v>0.64199548170036658</v>
      </c>
      <c r="O1121" s="122">
        <v>-0.29694413289884142</v>
      </c>
      <c r="P1121" s="122">
        <v>0.72545341774484873</v>
      </c>
      <c r="Q1121" s="122">
        <v>-1.9490158565467208E-2</v>
      </c>
      <c r="R1121" s="122">
        <v>0.82574469427991148</v>
      </c>
      <c r="S1121" s="122">
        <v>0.80526472432662333</v>
      </c>
      <c r="T1121" s="122">
        <v>0.77294070192707776</v>
      </c>
      <c r="U1121" s="122">
        <v>0.75883677887824896</v>
      </c>
      <c r="V1121" s="122">
        <v>0.66906605966920785</v>
      </c>
      <c r="W1121" s="46">
        <v>0.74157620205438135</v>
      </c>
    </row>
    <row r="1122" spans="1:23" ht="19">
      <c r="A1122" s="91">
        <v>120</v>
      </c>
      <c r="B1122" s="122">
        <v>4.3550234592184989E-2</v>
      </c>
      <c r="C1122" s="122">
        <v>0.86768486876151285</v>
      </c>
      <c r="D1122" s="122">
        <v>7.2015668660135201E-2</v>
      </c>
      <c r="E1122" s="122">
        <v>0.46674898931398068</v>
      </c>
      <c r="F1122" s="122">
        <v>0.75655625729837372</v>
      </c>
      <c r="G1122" s="122">
        <v>0.54381960463112344</v>
      </c>
      <c r="H1122" s="122">
        <v>0.31649125777180243</v>
      </c>
      <c r="I1122" s="122">
        <v>0.88384120720106596</v>
      </c>
      <c r="J1122" s="122">
        <v>0.20640768249461128</v>
      </c>
      <c r="K1122" s="54">
        <v>0.47334155384631615</v>
      </c>
      <c r="M1122" s="47">
        <v>120</v>
      </c>
      <c r="N1122" s="122" cm="1">
        <f t="array" ref="N1122:W1122">(TRANSPOSE(MMULT(幕後結果!$AB$37:$AK$46, TRANSPOSE(N121:W121))))</f>
        <v>-1.1910017239432598</v>
      </c>
      <c r="O1122" s="122">
        <v>-0.22333786897875285</v>
      </c>
      <c r="P1122" s="122">
        <v>-1.7768650513165904</v>
      </c>
      <c r="Q1122" s="122">
        <v>-1.1841533130129478</v>
      </c>
      <c r="R1122" s="122">
        <v>-1.789271781184061</v>
      </c>
      <c r="S1122" s="122">
        <v>-0.78004949518551303</v>
      </c>
      <c r="T1122" s="122">
        <v>8.1047307506007416E-2</v>
      </c>
      <c r="U1122" s="122">
        <v>-0.89466883226811611</v>
      </c>
      <c r="V1122" s="122">
        <v>-0.50177039066087925</v>
      </c>
      <c r="W1122" s="46">
        <v>-1.6429560375596095</v>
      </c>
    </row>
    <row r="1123" spans="1:23" ht="19">
      <c r="A1123" s="91">
        <v>121</v>
      </c>
      <c r="B1123" s="122">
        <v>0.76345777890869915</v>
      </c>
      <c r="C1123" s="122">
        <v>0.19450304128064677</v>
      </c>
      <c r="D1123" s="122">
        <v>0.30518078096962964</v>
      </c>
      <c r="E1123" s="122">
        <v>0.6768925722075938</v>
      </c>
      <c r="F1123" s="122">
        <v>0.65807798304146115</v>
      </c>
      <c r="G1123" s="122">
        <v>0.64201015116930238</v>
      </c>
      <c r="H1123" s="122">
        <v>0.345960523414923</v>
      </c>
      <c r="I1123" s="122">
        <v>0.70169832683687838</v>
      </c>
      <c r="J1123" s="122">
        <v>0.12197361349114688</v>
      </c>
      <c r="K1123" s="54">
        <v>0.16360148305869715</v>
      </c>
      <c r="M1123" s="47">
        <v>121</v>
      </c>
      <c r="N1123" s="122" cm="1">
        <f t="array" ref="N1123:W1123">(TRANSPOSE(MMULT(幕後結果!$AB$37:$AK$46, TRANSPOSE(N122:W122))))</f>
        <v>-1.4630918698329882</v>
      </c>
      <c r="O1123" s="122">
        <v>-2.0551094652513502</v>
      </c>
      <c r="P1123" s="122">
        <v>-1.0429310842705022</v>
      </c>
      <c r="Q1123" s="122">
        <v>2.7042162791476865E-3</v>
      </c>
      <c r="R1123" s="122">
        <v>-1.3820549897119321</v>
      </c>
      <c r="S1123" s="122">
        <v>0.22279407425855802</v>
      </c>
      <c r="T1123" s="122">
        <v>-0.33580158762677353</v>
      </c>
      <c r="U1123" s="122">
        <v>-0.17588843662266032</v>
      </c>
      <c r="V1123" s="122">
        <v>-0.31956264390536149</v>
      </c>
      <c r="W1123" s="46">
        <v>-1.2336289005434469</v>
      </c>
    </row>
    <row r="1124" spans="1:23" ht="19">
      <c r="A1124" s="91">
        <v>122</v>
      </c>
      <c r="B1124" s="122">
        <v>0.60998071003341425</v>
      </c>
      <c r="C1124" s="122">
        <v>0.83284642696225974</v>
      </c>
      <c r="D1124" s="122">
        <v>0.28732227126602483</v>
      </c>
      <c r="E1124" s="122">
        <v>0.71704622316122113</v>
      </c>
      <c r="F1124" s="122">
        <v>0.78616093585220281</v>
      </c>
      <c r="G1124" s="122">
        <v>0.20178163820992157</v>
      </c>
      <c r="H1124" s="122">
        <v>0.79386072789567663</v>
      </c>
      <c r="I1124" s="122">
        <v>0.39009159884340394</v>
      </c>
      <c r="J1124" s="122">
        <v>0.50795251374922912</v>
      </c>
      <c r="K1124" s="54">
        <v>0.84637833948445351</v>
      </c>
      <c r="M1124" s="47">
        <v>122</v>
      </c>
      <c r="N1124" s="122" cm="1">
        <f t="array" ref="N1124:W1124">(TRANSPOSE(MMULT(幕後結果!$AB$37:$AK$46, TRANSPOSE(N123:W123))))</f>
        <v>1.2565696828435098</v>
      </c>
      <c r="O1124" s="122">
        <v>2.3786573720979698E-3</v>
      </c>
      <c r="P1124" s="122">
        <v>-0.27109722900033129</v>
      </c>
      <c r="Q1124" s="122">
        <v>1.3068529545178487</v>
      </c>
      <c r="R1124" s="122">
        <v>-0.31080881517643077</v>
      </c>
      <c r="S1124" s="122">
        <v>-0.42892228600356597</v>
      </c>
      <c r="T1124" s="122">
        <v>9.4517480147708915E-2</v>
      </c>
      <c r="U1124" s="122">
        <v>0.27924410497125585</v>
      </c>
      <c r="V1124" s="122">
        <v>-0.2334086255934387</v>
      </c>
      <c r="W1124" s="46">
        <v>-0.26574868638653265</v>
      </c>
    </row>
    <row r="1125" spans="1:23" ht="19">
      <c r="A1125" s="91">
        <v>123</v>
      </c>
      <c r="B1125" s="122">
        <v>0.29675571895806829</v>
      </c>
      <c r="C1125" s="122">
        <v>0.87162271286282778</v>
      </c>
      <c r="D1125" s="122">
        <v>0.77186371180803715</v>
      </c>
      <c r="E1125" s="122">
        <v>0.75214798392972204</v>
      </c>
      <c r="F1125" s="122">
        <v>0.69580798081463113</v>
      </c>
      <c r="G1125" s="122">
        <v>0.87904562356402871</v>
      </c>
      <c r="H1125" s="122">
        <v>0.77308927661232385</v>
      </c>
      <c r="I1125" s="122">
        <v>0.82119450754090528</v>
      </c>
      <c r="J1125" s="122">
        <v>0.82016237453049601</v>
      </c>
      <c r="K1125" s="54">
        <v>0.94697923250330396</v>
      </c>
      <c r="M1125" s="47">
        <v>123</v>
      </c>
      <c r="N1125" s="122" cm="1">
        <f t="array" ref="N1125:W1125">(TRANSPOSE(MMULT(幕後結果!$AB$37:$AK$46, TRANSPOSE(N124:W124))))</f>
        <v>0.31272768947281276</v>
      </c>
      <c r="O1125" s="122">
        <v>0.66866813303645378</v>
      </c>
      <c r="P1125" s="122">
        <v>0.75664628207969309</v>
      </c>
      <c r="Q1125" s="122">
        <v>1.1745770809790959E-2</v>
      </c>
      <c r="R1125" s="122">
        <v>-0.92501353243689366</v>
      </c>
      <c r="S1125" s="122">
        <v>0.64047127263719861</v>
      </c>
      <c r="T1125" s="122">
        <v>0.3054923541014013</v>
      </c>
      <c r="U1125" s="122">
        <v>0.2457235599915284</v>
      </c>
      <c r="V1125" s="122">
        <v>0.57980236746968872</v>
      </c>
      <c r="W1125" s="46">
        <v>-0.2478148206624759</v>
      </c>
    </row>
    <row r="1126" spans="1:23" ht="19">
      <c r="A1126" s="91">
        <v>124</v>
      </c>
      <c r="B1126" s="122">
        <v>0.5956752647645478</v>
      </c>
      <c r="C1126" s="122">
        <v>0.13838342476314791</v>
      </c>
      <c r="D1126" s="122">
        <v>0.24589776936227881</v>
      </c>
      <c r="E1126" s="122">
        <v>0.66813156683273478</v>
      </c>
      <c r="F1126" s="122">
        <v>0.7415219299969098</v>
      </c>
      <c r="G1126" s="122">
        <v>0.74215725928295551</v>
      </c>
      <c r="H1126" s="122">
        <v>6.4809120525123554E-2</v>
      </c>
      <c r="I1126" s="122">
        <v>3.3119238647919325E-2</v>
      </c>
      <c r="J1126" s="122">
        <v>0.42888650333822476</v>
      </c>
      <c r="K1126" s="54">
        <v>0.79241474153216518</v>
      </c>
      <c r="M1126" s="47">
        <v>124</v>
      </c>
      <c r="N1126" s="122" cm="1">
        <f t="array" ref="N1126:W1126">(TRANSPOSE(MMULT(幕後結果!$AB$37:$AK$46, TRANSPOSE(N125:W125))))</f>
        <v>0.82587783884741006</v>
      </c>
      <c r="O1126" s="122">
        <v>0.4085788355129511</v>
      </c>
      <c r="P1126" s="122">
        <v>5.5461003456039437E-2</v>
      </c>
      <c r="Q1126" s="122">
        <v>0.55813943870653093</v>
      </c>
      <c r="R1126" s="122">
        <v>-2.1799516458559987E-2</v>
      </c>
      <c r="S1126" s="122">
        <v>1.3868181333936482</v>
      </c>
      <c r="T1126" s="122">
        <v>0.21816611372022382</v>
      </c>
      <c r="U1126" s="122">
        <v>-0.91761562716813161</v>
      </c>
      <c r="V1126" s="122">
        <v>-3.9521252809002955E-2</v>
      </c>
      <c r="W1126" s="46">
        <v>0.17996341674843819</v>
      </c>
    </row>
    <row r="1127" spans="1:23" ht="19">
      <c r="A1127" s="91">
        <v>125</v>
      </c>
      <c r="B1127" s="122">
        <v>0.75706123002188619</v>
      </c>
      <c r="C1127" s="122">
        <v>0.89496638629636949</v>
      </c>
      <c r="D1127" s="122">
        <v>0.56684287848766446</v>
      </c>
      <c r="E1127" s="122">
        <v>0.32699369779765508</v>
      </c>
      <c r="F1127" s="122">
        <v>0.36329750250864046</v>
      </c>
      <c r="G1127" s="122">
        <v>0.60454022859207313</v>
      </c>
      <c r="H1127" s="122">
        <v>0.80661045666993259</v>
      </c>
      <c r="I1127" s="122">
        <v>0.88554201616750094</v>
      </c>
      <c r="J1127" s="122">
        <v>0.67470908279856467</v>
      </c>
      <c r="K1127" s="54">
        <v>0.86063445128755411</v>
      </c>
      <c r="M1127" s="47">
        <v>125</v>
      </c>
      <c r="N1127" s="122" cm="1">
        <f t="array" ref="N1127:W1127">(TRANSPOSE(MMULT(幕後結果!$AB$37:$AK$46, TRANSPOSE(N126:W126))))</f>
        <v>0.43106929662685123</v>
      </c>
      <c r="O1127" s="122">
        <v>0.28394791569219613</v>
      </c>
      <c r="P1127" s="122">
        <v>1.3905819637515231</v>
      </c>
      <c r="Q1127" s="122">
        <v>-9.9740934196538095E-2</v>
      </c>
      <c r="R1127" s="122">
        <v>0.57715235124396591</v>
      </c>
      <c r="S1127" s="122">
        <v>1.0862742691636365</v>
      </c>
      <c r="T1127" s="122">
        <v>-0.4771184559827909</v>
      </c>
      <c r="U1127" s="122">
        <v>1.2740767494219147</v>
      </c>
      <c r="V1127" s="122">
        <v>2.0099925502948706</v>
      </c>
      <c r="W1127" s="46">
        <v>-0.45580221981811064</v>
      </c>
    </row>
    <row r="1128" spans="1:23" ht="19">
      <c r="A1128" s="91">
        <v>126</v>
      </c>
      <c r="B1128" s="122">
        <v>0.12359411192976322</v>
      </c>
      <c r="C1128" s="122">
        <v>0.54552125646661742</v>
      </c>
      <c r="D1128" s="122">
        <v>0.9952235480663647</v>
      </c>
      <c r="E1128" s="122">
        <v>6.7964974136151213E-2</v>
      </c>
      <c r="F1128" s="122">
        <v>0.88230219449043767</v>
      </c>
      <c r="G1128" s="122">
        <v>0.86832150114231221</v>
      </c>
      <c r="H1128" s="122">
        <v>0.25036699246251781</v>
      </c>
      <c r="I1128" s="122">
        <v>0.76450367142862108</v>
      </c>
      <c r="J1128" s="122">
        <v>0.13065234514992485</v>
      </c>
      <c r="K1128" s="54">
        <v>0.82583721348993655</v>
      </c>
      <c r="M1128" s="47">
        <v>126</v>
      </c>
      <c r="N1128" s="122" cm="1">
        <f t="array" ref="N1128:W1128">(TRANSPOSE(MMULT(幕後結果!$AB$37:$AK$46, TRANSPOSE(N127:W127))))</f>
        <v>-1.6760175308518439</v>
      </c>
      <c r="O1128" s="122">
        <v>-2.3116288799780476</v>
      </c>
      <c r="P1128" s="122">
        <v>-2.7172319903900961</v>
      </c>
      <c r="Q1128" s="122">
        <v>-0.47590019643994658</v>
      </c>
      <c r="R1128" s="122">
        <v>1.6943448596855031</v>
      </c>
      <c r="S1128" s="122">
        <v>-0.45989482036758084</v>
      </c>
      <c r="T1128" s="122">
        <v>-1.2135076763132777</v>
      </c>
      <c r="U1128" s="122">
        <v>2.3218101844780352</v>
      </c>
      <c r="V1128" s="122">
        <v>1.2134798638719935</v>
      </c>
      <c r="W1128" s="46">
        <v>-6.59520956981694E-2</v>
      </c>
    </row>
    <row r="1129" spans="1:23" ht="19">
      <c r="A1129" s="91">
        <v>127</v>
      </c>
      <c r="B1129" s="122">
        <v>0.49071693126699079</v>
      </c>
      <c r="C1129" s="122">
        <v>0.7665813509163435</v>
      </c>
      <c r="D1129" s="122">
        <v>0.2468963599633287</v>
      </c>
      <c r="E1129" s="122">
        <v>0.82734949147531833</v>
      </c>
      <c r="F1129" s="122">
        <v>0.91498978235321693</v>
      </c>
      <c r="G1129" s="122">
        <v>0.46471922779209884</v>
      </c>
      <c r="H1129" s="122">
        <v>0.24204153968084952</v>
      </c>
      <c r="I1129" s="122">
        <v>0.27618580698468609</v>
      </c>
      <c r="J1129" s="122">
        <v>0.84551187798078664</v>
      </c>
      <c r="K1129" s="54">
        <v>0.28720367968691152</v>
      </c>
      <c r="M1129" s="47">
        <v>127</v>
      </c>
      <c r="N1129" s="122" cm="1">
        <f t="array" ref="N1129:W1129">(TRANSPOSE(MMULT(幕後結果!$AB$37:$AK$46, TRANSPOSE(N128:W128))))</f>
        <v>-0.58907621672825294</v>
      </c>
      <c r="O1129" s="122">
        <v>-0.24941248258851739</v>
      </c>
      <c r="P1129" s="122">
        <v>-0.35009412656836097</v>
      </c>
      <c r="Q1129" s="122">
        <v>1.0918853124710488</v>
      </c>
      <c r="R1129" s="122">
        <v>-1.6853090130861352</v>
      </c>
      <c r="S1129" s="122">
        <v>-0.49335168234499022</v>
      </c>
      <c r="T1129" s="122">
        <v>-0.67472047713241479</v>
      </c>
      <c r="U1129" s="122">
        <v>0.76819053227603851</v>
      </c>
      <c r="V1129" s="122">
        <v>-1.21708165604582</v>
      </c>
      <c r="W1129" s="46">
        <v>-0.78774787417006231</v>
      </c>
    </row>
    <row r="1130" spans="1:23" ht="19">
      <c r="A1130" s="91">
        <v>128</v>
      </c>
      <c r="B1130" s="122">
        <v>0.9592740958863617</v>
      </c>
      <c r="C1130" s="122">
        <v>0.23765977083821732</v>
      </c>
      <c r="D1130" s="122">
        <v>0.22833209121291298</v>
      </c>
      <c r="E1130" s="122">
        <v>0.80572209911961279</v>
      </c>
      <c r="F1130" s="122">
        <v>0.83373242316755203</v>
      </c>
      <c r="G1130" s="122">
        <v>5.9920820565414701E-2</v>
      </c>
      <c r="H1130" s="122">
        <v>0.35737393054979094</v>
      </c>
      <c r="I1130" s="122">
        <v>0.35153549677048468</v>
      </c>
      <c r="J1130" s="122">
        <v>4.8404619653189096E-2</v>
      </c>
      <c r="K1130" s="54">
        <v>0.6773213299509413</v>
      </c>
      <c r="M1130" s="47">
        <v>128</v>
      </c>
      <c r="N1130" s="122" cm="1">
        <f t="array" ref="N1130:W1130">(TRANSPOSE(MMULT(幕後結果!$AB$37:$AK$46, TRANSPOSE(N129:W129))))</f>
        <v>9.5029346171701903E-2</v>
      </c>
      <c r="O1130" s="122">
        <v>0.10186016476260173</v>
      </c>
      <c r="P1130" s="122">
        <v>0.24524398670974945</v>
      </c>
      <c r="Q1130" s="122">
        <v>1.5069474359063382</v>
      </c>
      <c r="R1130" s="122">
        <v>-0.16941587993423884</v>
      </c>
      <c r="S1130" s="122">
        <v>-3.6957225434156721E-2</v>
      </c>
      <c r="T1130" s="122">
        <v>0.47122559808167352</v>
      </c>
      <c r="U1130" s="122">
        <v>9.9000999636165155E-3</v>
      </c>
      <c r="V1130" s="122">
        <v>-0.41592651089615401</v>
      </c>
      <c r="W1130" s="46">
        <v>-0.31771949771602359</v>
      </c>
    </row>
    <row r="1131" spans="1:23" ht="19">
      <c r="A1131" s="91">
        <v>129</v>
      </c>
      <c r="B1131" s="122">
        <v>0.1907942451838236</v>
      </c>
      <c r="C1131" s="122">
        <v>0.51509501021700954</v>
      </c>
      <c r="D1131" s="122">
        <v>0.92962331023234368</v>
      </c>
      <c r="E1131" s="122">
        <v>0.9188062527729326</v>
      </c>
      <c r="F1131" s="122">
        <v>0.423879086058357</v>
      </c>
      <c r="G1131" s="122">
        <v>0.77237505982978827</v>
      </c>
      <c r="H1131" s="122">
        <v>0.53395281312096143</v>
      </c>
      <c r="I1131" s="122">
        <v>0.1729670689322087</v>
      </c>
      <c r="J1131" s="122">
        <v>0.62363673460124724</v>
      </c>
      <c r="K1131" s="54">
        <v>0.2863207156031411</v>
      </c>
      <c r="M1131" s="47">
        <v>129</v>
      </c>
      <c r="N1131" s="122" cm="1">
        <f t="array" ref="N1131:W1131">(TRANSPOSE(MMULT(幕後結果!$AB$37:$AK$46, TRANSPOSE(N130:W130))))</f>
        <v>-1.084829494303001</v>
      </c>
      <c r="O1131" s="122">
        <v>-0.405008484786055</v>
      </c>
      <c r="P1131" s="122">
        <v>-1.6441936573441951E-2</v>
      </c>
      <c r="Q1131" s="122">
        <v>-1.6364112826167108</v>
      </c>
      <c r="R1131" s="122">
        <v>-1.2545766932977036</v>
      </c>
      <c r="S1131" s="122">
        <v>0.13227516508937154</v>
      </c>
      <c r="T1131" s="122">
        <v>-1.9539280601015845</v>
      </c>
      <c r="U1131" s="122">
        <v>0.10210271970195239</v>
      </c>
      <c r="V1131" s="122">
        <v>-0.70087785121620261</v>
      </c>
      <c r="W1131" s="46">
        <v>-0.861140501038964</v>
      </c>
    </row>
    <row r="1132" spans="1:23" ht="19">
      <c r="A1132" s="91">
        <v>130</v>
      </c>
      <c r="B1132" s="122">
        <v>0.69017869142333232</v>
      </c>
      <c r="C1132" s="122">
        <v>0.70418869045529497</v>
      </c>
      <c r="D1132" s="122">
        <v>0.97984838691918386</v>
      </c>
      <c r="E1132" s="122">
        <v>0.15846067878735171</v>
      </c>
      <c r="F1132" s="122">
        <v>0.23749453332147552</v>
      </c>
      <c r="G1132" s="122">
        <v>0.26001865435261307</v>
      </c>
      <c r="H1132" s="122">
        <v>0.376862483073785</v>
      </c>
      <c r="I1132" s="122">
        <v>0.35175428607394155</v>
      </c>
      <c r="J1132" s="122">
        <v>0.99792096133143438</v>
      </c>
      <c r="K1132" s="54">
        <v>0.21725044978743013</v>
      </c>
      <c r="M1132" s="47">
        <v>130</v>
      </c>
      <c r="N1132" s="122" cm="1">
        <f t="array" ref="N1132:W1132">(TRANSPOSE(MMULT(幕後結果!$AB$37:$AK$46, TRANSPOSE(N131:W131))))</f>
        <v>1.1610691428133371</v>
      </c>
      <c r="O1132" s="122">
        <v>0.71659198839447269</v>
      </c>
      <c r="P1132" s="122">
        <v>1.1071569786005386</v>
      </c>
      <c r="Q1132" s="122">
        <v>0.31074862528270253</v>
      </c>
      <c r="R1132" s="122">
        <v>-0.53338554474746491</v>
      </c>
      <c r="S1132" s="122">
        <v>-0.20714411453349968</v>
      </c>
      <c r="T1132" s="122">
        <v>1.0710425506525529</v>
      </c>
      <c r="U1132" s="122">
        <v>-0.79100224650125395</v>
      </c>
      <c r="V1132" s="122">
        <v>-1.4888597595363504</v>
      </c>
      <c r="W1132" s="46">
        <v>-0.40178377157513806</v>
      </c>
    </row>
    <row r="1133" spans="1:23" ht="19">
      <c r="A1133" s="91">
        <v>131</v>
      </c>
      <c r="B1133" s="122">
        <v>0.90933885402059844</v>
      </c>
      <c r="C1133" s="122">
        <v>0.36060585225864994</v>
      </c>
      <c r="D1133" s="122">
        <v>0.44143265393047892</v>
      </c>
      <c r="E1133" s="122">
        <v>0.26898810648955029</v>
      </c>
      <c r="F1133" s="122">
        <v>0.11153826196882077</v>
      </c>
      <c r="G1133" s="122">
        <v>0.79011725433454361</v>
      </c>
      <c r="H1133" s="122">
        <v>0.68120459123155563</v>
      </c>
      <c r="I1133" s="122">
        <v>7.2576365436201273E-2</v>
      </c>
      <c r="J1133" s="122">
        <v>0.49867831784996608</v>
      </c>
      <c r="K1133" s="54">
        <v>0.47578478086093878</v>
      </c>
      <c r="M1133" s="47">
        <v>131</v>
      </c>
      <c r="N1133" s="122" cm="1">
        <f t="array" ref="N1133:W1133">(TRANSPOSE(MMULT(幕後結果!$AB$37:$AK$46, TRANSPOSE(N132:W132))))</f>
        <v>0.43080549556683523</v>
      </c>
      <c r="O1133" s="122">
        <v>0.28463122755479475</v>
      </c>
      <c r="P1133" s="122">
        <v>-0.11528569463922828</v>
      </c>
      <c r="Q1133" s="122">
        <v>-0.84367999331894783</v>
      </c>
      <c r="R1133" s="122">
        <v>-1.4282248468805216</v>
      </c>
      <c r="S1133" s="122">
        <v>-1.4203575368007728</v>
      </c>
      <c r="T1133" s="122">
        <v>-0.11308998754256827</v>
      </c>
      <c r="U1133" s="122">
        <v>-1.4342402551826963</v>
      </c>
      <c r="V1133" s="122">
        <v>-0.75760095557916951</v>
      </c>
      <c r="W1133" s="46">
        <v>-0.16181146379224332</v>
      </c>
    </row>
    <row r="1134" spans="1:23" ht="19">
      <c r="A1134" s="91">
        <v>132</v>
      </c>
      <c r="B1134" s="122">
        <v>0.1579453889042739</v>
      </c>
      <c r="C1134" s="122">
        <v>2.2571645099638271E-3</v>
      </c>
      <c r="D1134" s="122">
        <v>0.12311022823820994</v>
      </c>
      <c r="E1134" s="122">
        <v>0.45758144537944245</v>
      </c>
      <c r="F1134" s="122">
        <v>0.49692811996392772</v>
      </c>
      <c r="G1134" s="122">
        <v>0.53515658912468189</v>
      </c>
      <c r="H1134" s="122">
        <v>0.7016444316924717</v>
      </c>
      <c r="I1134" s="122">
        <v>0.77694756041887958</v>
      </c>
      <c r="J1134" s="122">
        <v>0.67092013007795637</v>
      </c>
      <c r="K1134" s="54">
        <v>0.38436989381480391</v>
      </c>
      <c r="M1134" s="47">
        <v>132</v>
      </c>
      <c r="N1134" s="122" cm="1">
        <f t="array" ref="N1134:W1134">(TRANSPOSE(MMULT(幕後結果!$AB$37:$AK$46, TRANSPOSE(N133:W133))))</f>
        <v>-2.8579786617659737</v>
      </c>
      <c r="O1134" s="122">
        <v>-2.1183699160965492</v>
      </c>
      <c r="P1134" s="122">
        <v>-2.6006274280393837</v>
      </c>
      <c r="Q1134" s="122">
        <v>-1.2243725814488862</v>
      </c>
      <c r="R1134" s="122">
        <v>-1.8824464460672252</v>
      </c>
      <c r="S1134" s="122">
        <v>-2.5929675092288624</v>
      </c>
      <c r="T1134" s="122">
        <v>-2.4490487634112807</v>
      </c>
      <c r="U1134" s="122">
        <v>-1.4842309140670271</v>
      </c>
      <c r="V1134" s="122">
        <v>-1.1533228161649061</v>
      </c>
      <c r="W1134" s="46">
        <v>-3.0029778672656016</v>
      </c>
    </row>
    <row r="1135" spans="1:23" ht="19">
      <c r="A1135" s="91">
        <v>133</v>
      </c>
      <c r="B1135" s="122">
        <v>0.61315926814929345</v>
      </c>
      <c r="C1135" s="122">
        <v>0.8262103285968736</v>
      </c>
      <c r="D1135" s="122">
        <v>0.80964777677534716</v>
      </c>
      <c r="E1135" s="122">
        <v>0.47800647316574185</v>
      </c>
      <c r="F1135" s="122">
        <v>0.66956652032358654</v>
      </c>
      <c r="G1135" s="122">
        <v>0.24854941859300661</v>
      </c>
      <c r="H1135" s="122">
        <v>0.89101079797837546</v>
      </c>
      <c r="I1135" s="122">
        <v>7.3260007420760331E-2</v>
      </c>
      <c r="J1135" s="122">
        <v>0.12688408146398311</v>
      </c>
      <c r="K1135" s="54">
        <v>7.5985191778552341E-2</v>
      </c>
      <c r="M1135" s="47">
        <v>133</v>
      </c>
      <c r="N1135" s="122" cm="1">
        <f t="array" ref="N1135:W1135">(TRANSPOSE(MMULT(幕後結果!$AB$37:$AK$46, TRANSPOSE(N134:W134))))</f>
        <v>0.83481245199374954</v>
      </c>
      <c r="O1135" s="122">
        <v>-1.0966300455725784</v>
      </c>
      <c r="P1135" s="122">
        <v>0.55647200828229815</v>
      </c>
      <c r="Q1135" s="122">
        <v>1.1016419858938213</v>
      </c>
      <c r="R1135" s="122">
        <v>0.75755994685094241</v>
      </c>
      <c r="S1135" s="122">
        <v>9.9546279928001885E-2</v>
      </c>
      <c r="T1135" s="122">
        <v>0.34221539914493715</v>
      </c>
      <c r="U1135" s="122">
        <v>2.3384312863630559</v>
      </c>
      <c r="V1135" s="122">
        <v>0.29685968005424934</v>
      </c>
      <c r="W1135" s="46">
        <v>1.9310326520577723</v>
      </c>
    </row>
    <row r="1136" spans="1:23" ht="19">
      <c r="A1136" s="91">
        <v>134</v>
      </c>
      <c r="B1136" s="122">
        <v>0.12075756895399792</v>
      </c>
      <c r="C1136" s="122">
        <v>3.5609982825742792E-2</v>
      </c>
      <c r="D1136" s="122">
        <v>0.81207258603612109</v>
      </c>
      <c r="E1136" s="122">
        <v>0.14375211481143246</v>
      </c>
      <c r="F1136" s="122">
        <v>0.93979256197599481</v>
      </c>
      <c r="G1136" s="122">
        <v>3.555816318603533E-2</v>
      </c>
      <c r="H1136" s="122">
        <v>0.92859770699141553</v>
      </c>
      <c r="I1136" s="122">
        <v>0.10711693080568763</v>
      </c>
      <c r="J1136" s="122">
        <v>0.81799756990009365</v>
      </c>
      <c r="K1136" s="54">
        <v>0.14785123574934045</v>
      </c>
      <c r="M1136" s="47">
        <v>134</v>
      </c>
      <c r="N1136" s="122" cm="1">
        <f t="array" ref="N1136:W1136">(TRANSPOSE(MMULT(幕後結果!$AB$37:$AK$46, TRANSPOSE(N135:W135))))</f>
        <v>-0.70492777781858251</v>
      </c>
      <c r="O1136" s="122">
        <v>-0.32025297896554106</v>
      </c>
      <c r="P1136" s="122">
        <v>-1.6703116578248802</v>
      </c>
      <c r="Q1136" s="122">
        <v>1.3772863792865151</v>
      </c>
      <c r="R1136" s="122">
        <v>1.8594230296570526</v>
      </c>
      <c r="S1136" s="122">
        <v>-1.9035051833884016</v>
      </c>
      <c r="T1136" s="122">
        <v>0.80363923709869689</v>
      </c>
      <c r="U1136" s="122">
        <v>0.927579230165817</v>
      </c>
      <c r="V1136" s="122">
        <v>0.74580483560644839</v>
      </c>
      <c r="W1136" s="46">
        <v>-0.24812633333022727</v>
      </c>
    </row>
    <row r="1137" spans="1:23" ht="19">
      <c r="A1137" s="91">
        <v>135</v>
      </c>
      <c r="B1137" s="122">
        <v>0.30311808833677079</v>
      </c>
      <c r="C1137" s="122">
        <v>0.19045832647964223</v>
      </c>
      <c r="D1137" s="122">
        <v>0.6973881722542139</v>
      </c>
      <c r="E1137" s="122">
        <v>0.472085876792665</v>
      </c>
      <c r="F1137" s="122">
        <v>7.2514646858789167E-2</v>
      </c>
      <c r="G1137" s="122">
        <v>0.66529793047216512</v>
      </c>
      <c r="H1137" s="122">
        <v>0.6252532002694895</v>
      </c>
      <c r="I1137" s="122">
        <v>0.54537730016871566</v>
      </c>
      <c r="J1137" s="122">
        <v>0.53337934556726241</v>
      </c>
      <c r="K1137" s="54">
        <v>0.586947632193344</v>
      </c>
      <c r="M1137" s="47">
        <v>135</v>
      </c>
      <c r="N1137" s="122" cm="1">
        <f t="array" ref="N1137:W1137">(TRANSPOSE(MMULT(幕後結果!$AB$37:$AK$46, TRANSPOSE(N136:W136))))</f>
        <v>0.54525273024853405</v>
      </c>
      <c r="O1137" s="122">
        <v>0.9818122217604941</v>
      </c>
      <c r="P1137" s="122">
        <v>-0.35704346730058745</v>
      </c>
      <c r="Q1137" s="122">
        <v>-0.6864612312023779</v>
      </c>
      <c r="R1137" s="122">
        <v>1.6686703714569386</v>
      </c>
      <c r="S1137" s="122">
        <v>-0.27225626143971382</v>
      </c>
      <c r="T1137" s="122">
        <v>0.85780767679635306</v>
      </c>
      <c r="U1137" s="122">
        <v>0.30076050106197882</v>
      </c>
      <c r="V1137" s="122">
        <v>2.5801467237319771</v>
      </c>
      <c r="W1137" s="46">
        <v>2.0029076861405315</v>
      </c>
    </row>
    <row r="1138" spans="1:23" ht="19">
      <c r="A1138" s="91">
        <v>136</v>
      </c>
      <c r="B1138" s="122">
        <v>0.97359081929522451</v>
      </c>
      <c r="C1138" s="122">
        <v>0.95132470408829151</v>
      </c>
      <c r="D1138" s="122">
        <v>0.31564881543666945</v>
      </c>
      <c r="E1138" s="122">
        <v>0.6825371205878068</v>
      </c>
      <c r="F1138" s="122">
        <v>0.70293392238276664</v>
      </c>
      <c r="G1138" s="122">
        <v>0.71633982528686246</v>
      </c>
      <c r="H1138" s="122">
        <v>6.0988386634475145E-2</v>
      </c>
      <c r="I1138" s="122">
        <v>0.78922143968631131</v>
      </c>
      <c r="J1138" s="122">
        <v>0.39746432755549521</v>
      </c>
      <c r="K1138" s="54">
        <v>0.96361246305939119</v>
      </c>
      <c r="M1138" s="47">
        <v>136</v>
      </c>
      <c r="N1138" s="122" cm="1">
        <f t="array" ref="N1138:W1138">(TRANSPOSE(MMULT(幕後結果!$AB$37:$AK$46, TRANSPOSE(N137:W137))))</f>
        <v>0.14782222259848299</v>
      </c>
      <c r="O1138" s="122">
        <v>0.61428465806030219</v>
      </c>
      <c r="P1138" s="122">
        <v>0.73310921375716998</v>
      </c>
      <c r="Q1138" s="122">
        <v>1.4777907836297643</v>
      </c>
      <c r="R1138" s="122">
        <v>-0.64628782140817909</v>
      </c>
      <c r="S1138" s="122">
        <v>0.62471841235410142</v>
      </c>
      <c r="T1138" s="122">
        <v>1.3769056790232628</v>
      </c>
      <c r="U1138" s="122">
        <v>0.9566697015083987</v>
      </c>
      <c r="V1138" s="122">
        <v>0.59736109831892303</v>
      </c>
      <c r="W1138" s="46">
        <v>0.79545743689066262</v>
      </c>
    </row>
    <row r="1139" spans="1:23" ht="19">
      <c r="A1139" s="91">
        <v>137</v>
      </c>
      <c r="B1139" s="122">
        <v>1.445023503249554E-2</v>
      </c>
      <c r="C1139" s="122">
        <v>0.7028758894812015</v>
      </c>
      <c r="D1139" s="122">
        <v>0.5980514345414274</v>
      </c>
      <c r="E1139" s="122">
        <v>0.4620726623313276</v>
      </c>
      <c r="F1139" s="122">
        <v>9.6643771386595745E-2</v>
      </c>
      <c r="G1139" s="122">
        <v>0.24939936491636394</v>
      </c>
      <c r="H1139" s="122">
        <v>0.88539409618594722</v>
      </c>
      <c r="I1139" s="122">
        <v>0.52534196234306352</v>
      </c>
      <c r="J1139" s="122">
        <v>0.51758622097889528</v>
      </c>
      <c r="K1139" s="54">
        <v>0.83514471643530452</v>
      </c>
      <c r="M1139" s="47">
        <v>137</v>
      </c>
      <c r="N1139" s="122" cm="1">
        <f t="array" ref="N1139:W1139">(TRANSPOSE(MMULT(幕後結果!$AB$37:$AK$46, TRANSPOSE(N138:W138))))</f>
        <v>0.19106727380200628</v>
      </c>
      <c r="O1139" s="122">
        <v>-0.16511832057280285</v>
      </c>
      <c r="P1139" s="122">
        <v>-0.35558796904309309</v>
      </c>
      <c r="Q1139" s="122">
        <v>-0.71863170480184291</v>
      </c>
      <c r="R1139" s="122">
        <v>0.76579388347740096</v>
      </c>
      <c r="S1139" s="122">
        <v>-1.8421276653191168</v>
      </c>
      <c r="T1139" s="122">
        <v>-1.4861671099574472</v>
      </c>
      <c r="U1139" s="122">
        <v>0.79084747797161237</v>
      </c>
      <c r="V1139" s="122">
        <v>1.0705761850831488</v>
      </c>
      <c r="W1139" s="46">
        <v>2.0726120660267728</v>
      </c>
    </row>
    <row r="1140" spans="1:23" ht="19">
      <c r="A1140" s="91">
        <v>138</v>
      </c>
      <c r="B1140" s="122">
        <v>0.70714920534454828</v>
      </c>
      <c r="C1140" s="122">
        <v>0.94794300754872141</v>
      </c>
      <c r="D1140" s="122">
        <v>0.3446202550121249</v>
      </c>
      <c r="E1140" s="122">
        <v>0.43509583331107304</v>
      </c>
      <c r="F1140" s="122">
        <v>0.18971823456664105</v>
      </c>
      <c r="G1140" s="122">
        <v>0.3000374285510532</v>
      </c>
      <c r="H1140" s="122">
        <v>0.43498916328964365</v>
      </c>
      <c r="I1140" s="122">
        <v>0.80195081865956186</v>
      </c>
      <c r="J1140" s="122">
        <v>0.81249801135016275</v>
      </c>
      <c r="K1140" s="54">
        <v>4.3597843630047484E-2</v>
      </c>
      <c r="M1140" s="47">
        <v>138</v>
      </c>
      <c r="N1140" s="122" cm="1">
        <f t="array" ref="N1140:W1140">(TRANSPOSE(MMULT(幕後結果!$AB$37:$AK$46, TRANSPOSE(N139:W139))))</f>
        <v>0.38576148050024234</v>
      </c>
      <c r="O1140" s="122">
        <v>0.62360396751124869</v>
      </c>
      <c r="P1140" s="122">
        <v>0.8865703088756488</v>
      </c>
      <c r="Q1140" s="122">
        <v>-1.0948758840870276</v>
      </c>
      <c r="R1140" s="122">
        <v>-1.4919620535107936</v>
      </c>
      <c r="S1140" s="122">
        <v>8.1152945320403708E-2</v>
      </c>
      <c r="T1140" s="122">
        <v>2.1297997713486638</v>
      </c>
      <c r="U1140" s="122">
        <v>0.48432938936579928</v>
      </c>
      <c r="V1140" s="122">
        <v>0.30351391319510146</v>
      </c>
      <c r="W1140" s="46">
        <v>0.23149808002281214</v>
      </c>
    </row>
    <row r="1141" spans="1:23" ht="19">
      <c r="A1141" s="91">
        <v>139</v>
      </c>
      <c r="B1141" s="122">
        <v>0.69017004562451989</v>
      </c>
      <c r="C1141" s="122">
        <v>0.35379110840346284</v>
      </c>
      <c r="D1141" s="122">
        <v>3.4516987270417854E-2</v>
      </c>
      <c r="E1141" s="122">
        <v>0.99415298731874757</v>
      </c>
      <c r="F1141" s="122">
        <v>0.26963745443624698</v>
      </c>
      <c r="G1141" s="122">
        <v>0.15901455362879791</v>
      </c>
      <c r="H1141" s="122">
        <v>0.1110449327854155</v>
      </c>
      <c r="I1141" s="122">
        <v>0.89120693309470589</v>
      </c>
      <c r="J1141" s="122">
        <v>0.45482844733381067</v>
      </c>
      <c r="K1141" s="54">
        <v>0.4558571370522162</v>
      </c>
      <c r="M1141" s="47">
        <v>139</v>
      </c>
      <c r="N1141" s="122" cm="1">
        <f t="array" ref="N1141:W1141">(TRANSPOSE(MMULT(幕後結果!$AB$37:$AK$46, TRANSPOSE(N140:W140))))</f>
        <v>-0.73773966910278821</v>
      </c>
      <c r="O1141" s="122">
        <v>-0.47325756457698209</v>
      </c>
      <c r="P1141" s="122">
        <v>0.64834256309325122</v>
      </c>
      <c r="Q1141" s="122">
        <v>-0.55691091024242478</v>
      </c>
      <c r="R1141" s="122">
        <v>0.56274368266024832</v>
      </c>
      <c r="S1141" s="122">
        <v>1.2184193602194762</v>
      </c>
      <c r="T1141" s="122">
        <v>-0.51277823196917027</v>
      </c>
      <c r="U1141" s="122">
        <v>0.71085069209838991</v>
      </c>
      <c r="V1141" s="122">
        <v>1.0607291265420555</v>
      </c>
      <c r="W1141" s="46">
        <v>0.4696106069261014</v>
      </c>
    </row>
    <row r="1142" spans="1:23" ht="19">
      <c r="A1142" s="91">
        <v>140</v>
      </c>
      <c r="B1142" s="122">
        <v>0.54619935122768504</v>
      </c>
      <c r="C1142" s="122">
        <v>0.34785799013727803</v>
      </c>
      <c r="D1142" s="122">
        <v>0.54455707839471823</v>
      </c>
      <c r="E1142" s="122">
        <v>0.96520256111467662</v>
      </c>
      <c r="F1142" s="122">
        <v>0.24024320186655124</v>
      </c>
      <c r="G1142" s="122">
        <v>0.53712134382118104</v>
      </c>
      <c r="H1142" s="122">
        <v>0.94691583864642559</v>
      </c>
      <c r="I1142" s="122">
        <v>0.45028251286474319</v>
      </c>
      <c r="J1142" s="122">
        <v>0.21606217005404615</v>
      </c>
      <c r="K1142" s="54">
        <v>0.33789255484593972</v>
      </c>
      <c r="M1142" s="47">
        <v>140</v>
      </c>
      <c r="N1142" s="122" cm="1">
        <f t="array" ref="N1142:W1142">(TRANSPOSE(MMULT(幕後結果!$AB$37:$AK$46, TRANSPOSE(N141:W141))))</f>
        <v>-0.51930676241551998</v>
      </c>
      <c r="O1142" s="122">
        <v>0.36840061597573054</v>
      </c>
      <c r="P1142" s="122">
        <v>-0.61278547961524099</v>
      </c>
      <c r="Q1142" s="122">
        <v>7.5121242379569325E-2</v>
      </c>
      <c r="R1142" s="122">
        <v>-2.055125029485827E-2</v>
      </c>
      <c r="S1142" s="122">
        <v>0.45711439477073412</v>
      </c>
      <c r="T1142" s="122">
        <v>0.63327138310947695</v>
      </c>
      <c r="U1142" s="122">
        <v>1.0314489536063265</v>
      </c>
      <c r="V1142" s="122">
        <v>0.71709655420268226</v>
      </c>
      <c r="W1142" s="46">
        <v>1.3279174862600305</v>
      </c>
    </row>
    <row r="1143" spans="1:23" ht="19">
      <c r="A1143" s="91">
        <v>141</v>
      </c>
      <c r="B1143" s="122">
        <v>0.30606510444158253</v>
      </c>
      <c r="C1143" s="122">
        <v>0.77741987948491875</v>
      </c>
      <c r="D1143" s="122">
        <v>0.89006660133214077</v>
      </c>
      <c r="E1143" s="122">
        <v>0.89716686339182417</v>
      </c>
      <c r="F1143" s="122">
        <v>0.47703368143347702</v>
      </c>
      <c r="G1143" s="122">
        <v>0.13578042425819281</v>
      </c>
      <c r="H1143" s="122">
        <v>0.88233960347678053</v>
      </c>
      <c r="I1143" s="122">
        <v>0.68364491480799061</v>
      </c>
      <c r="J1143" s="122">
        <v>0.15073003994930456</v>
      </c>
      <c r="K1143" s="54">
        <v>0.16828588861832672</v>
      </c>
      <c r="M1143" s="47">
        <v>141</v>
      </c>
      <c r="N1143" s="122" cm="1">
        <f t="array" ref="N1143:W1143">(TRANSPOSE(MMULT(幕後結果!$AB$37:$AK$46, TRANSPOSE(N142:W142))))</f>
        <v>-0.9074633257101391</v>
      </c>
      <c r="O1143" s="122">
        <v>-0.8309931568830915</v>
      </c>
      <c r="P1143" s="122">
        <v>0.15224761906567807</v>
      </c>
      <c r="Q1143" s="122">
        <v>-4.8045133082468827E-3</v>
      </c>
      <c r="R1143" s="122">
        <v>8.5205904122211171E-2</v>
      </c>
      <c r="S1143" s="122">
        <v>-1.1329621157072409</v>
      </c>
      <c r="T1143" s="122">
        <v>-0.930607166839862</v>
      </c>
      <c r="U1143" s="122">
        <v>0.55859008650171404</v>
      </c>
      <c r="V1143" s="122">
        <v>-0.90369406519933049</v>
      </c>
      <c r="W1143" s="46">
        <v>-0.49372840205473528</v>
      </c>
    </row>
    <row r="1144" spans="1:23" ht="19">
      <c r="A1144" s="91">
        <v>142</v>
      </c>
      <c r="B1144" s="122">
        <v>0.15144613293362386</v>
      </c>
      <c r="C1144" s="122">
        <v>0.60778356037405801</v>
      </c>
      <c r="D1144" s="122">
        <v>0.87835092502882151</v>
      </c>
      <c r="E1144" s="122">
        <v>0.79048903214049759</v>
      </c>
      <c r="F1144" s="122">
        <v>0.48902606600263887</v>
      </c>
      <c r="G1144" s="122">
        <v>0.51911669230257296</v>
      </c>
      <c r="H1144" s="122">
        <v>0.36359557012334909</v>
      </c>
      <c r="I1144" s="122">
        <v>0.83421824660739685</v>
      </c>
      <c r="J1144" s="122">
        <v>4.9343234606652242E-2</v>
      </c>
      <c r="K1144" s="54">
        <v>0.79140397371758064</v>
      </c>
      <c r="M1144" s="47">
        <v>142</v>
      </c>
      <c r="N1144" s="122" cm="1">
        <f t="array" ref="N1144:W1144">(TRANSPOSE(MMULT(幕後結果!$AB$37:$AK$46, TRANSPOSE(N143:W143))))</f>
        <v>-0.34600607405398082</v>
      </c>
      <c r="O1144" s="122">
        <v>0.27314934079846653</v>
      </c>
      <c r="P1144" s="122">
        <v>0.10331054882620055</v>
      </c>
      <c r="Q1144" s="122">
        <v>-1.0204811833765075</v>
      </c>
      <c r="R1144" s="122">
        <v>-2.4012436693282244</v>
      </c>
      <c r="S1144" s="122">
        <v>-0.25359939213365662</v>
      </c>
      <c r="T1144" s="122">
        <v>-7.6079699962466996E-2</v>
      </c>
      <c r="U1144" s="122">
        <v>-0.67421922979989901</v>
      </c>
      <c r="V1144" s="122">
        <v>0.66305726817672206</v>
      </c>
      <c r="W1144" s="46">
        <v>-0.9017816456422838</v>
      </c>
    </row>
    <row r="1145" spans="1:23" ht="19">
      <c r="A1145" s="91">
        <v>143</v>
      </c>
      <c r="B1145" s="122">
        <v>0.53267191197586383</v>
      </c>
      <c r="C1145" s="122">
        <v>0.89457345040122238</v>
      </c>
      <c r="D1145" s="122">
        <v>0.45781822508172132</v>
      </c>
      <c r="E1145" s="122">
        <v>0.36226351599114404</v>
      </c>
      <c r="F1145" s="122">
        <v>7.807651698505258E-2</v>
      </c>
      <c r="G1145" s="122">
        <v>0.80053437242987147</v>
      </c>
      <c r="H1145" s="122">
        <v>0.108587147657625</v>
      </c>
      <c r="I1145" s="122">
        <v>0.3074566008374342</v>
      </c>
      <c r="J1145" s="122">
        <v>0.41570239737112402</v>
      </c>
      <c r="K1145" s="54">
        <v>0.63138141656656277</v>
      </c>
      <c r="M1145" s="47">
        <v>143</v>
      </c>
      <c r="N1145" s="122" cm="1">
        <f t="array" ref="N1145:W1145">(TRANSPOSE(MMULT(幕後結果!$AB$37:$AK$46, TRANSPOSE(N144:W144))))</f>
        <v>0.61814915243527713</v>
      </c>
      <c r="O1145" s="122">
        <v>-0.43831108525802115</v>
      </c>
      <c r="P1145" s="122">
        <v>-0.32964789482434248</v>
      </c>
      <c r="Q1145" s="122">
        <v>-0.68226291042678056</v>
      </c>
      <c r="R1145" s="122">
        <v>1.2646240268170554</v>
      </c>
      <c r="S1145" s="122">
        <v>0.89389980268772551</v>
      </c>
      <c r="T1145" s="122">
        <v>-0.11603703759481879</v>
      </c>
      <c r="U1145" s="122">
        <v>0.5393947857730782</v>
      </c>
      <c r="V1145" s="122">
        <v>-0.35633670400968243</v>
      </c>
      <c r="W1145" s="46">
        <v>0.39655845393992717</v>
      </c>
    </row>
    <row r="1146" spans="1:23" ht="19">
      <c r="A1146" s="91">
        <v>144</v>
      </c>
      <c r="B1146" s="122">
        <v>0.29914382282789598</v>
      </c>
      <c r="C1146" s="122">
        <v>0.25725217270463507</v>
      </c>
      <c r="D1146" s="122">
        <v>0.96893080452471514</v>
      </c>
      <c r="E1146" s="122">
        <v>0.21071356892341964</v>
      </c>
      <c r="F1146" s="122">
        <v>0.41302142801724506</v>
      </c>
      <c r="G1146" s="122">
        <v>0.72768909078483124</v>
      </c>
      <c r="H1146" s="122">
        <v>3.127639753033673E-2</v>
      </c>
      <c r="I1146" s="122">
        <v>0.96861862817787459</v>
      </c>
      <c r="J1146" s="122">
        <v>0.11338826427340698</v>
      </c>
      <c r="K1146" s="54">
        <v>0.81318699155803631</v>
      </c>
      <c r="M1146" s="47">
        <v>144</v>
      </c>
      <c r="N1146" s="122" cm="1">
        <f t="array" ref="N1146:W1146">(TRANSPOSE(MMULT(幕後結果!$AB$37:$AK$46, TRANSPOSE(N145:W145))))</f>
        <v>-1.8799269179755413</v>
      </c>
      <c r="O1146" s="122">
        <v>-1.032561561636502</v>
      </c>
      <c r="P1146" s="122">
        <v>-0.38584378435682531</v>
      </c>
      <c r="Q1146" s="122">
        <v>-2.2874981899841904</v>
      </c>
      <c r="R1146" s="122">
        <v>0.23801288115872365</v>
      </c>
      <c r="S1146" s="122">
        <v>1.6992992715590043</v>
      </c>
      <c r="T1146" s="122">
        <v>0.15873176350311535</v>
      </c>
      <c r="U1146" s="122">
        <v>0.4218799823970848</v>
      </c>
      <c r="V1146" s="122">
        <v>-0.27040429774602032</v>
      </c>
      <c r="W1146" s="46">
        <v>1.6348526050112546</v>
      </c>
    </row>
    <row r="1147" spans="1:23" ht="19">
      <c r="A1147" s="91">
        <v>145</v>
      </c>
      <c r="B1147" s="122">
        <v>0.44536803610693632</v>
      </c>
      <c r="C1147" s="122">
        <v>0.1382131114539169</v>
      </c>
      <c r="D1147" s="122">
        <v>0.12547733213020074</v>
      </c>
      <c r="E1147" s="122">
        <v>0.60369003891669526</v>
      </c>
      <c r="F1147" s="122">
        <v>0.37441843372317041</v>
      </c>
      <c r="G1147" s="122">
        <v>0.71128690417908902</v>
      </c>
      <c r="H1147" s="122">
        <v>0.37434917393639577</v>
      </c>
      <c r="I1147" s="122">
        <v>0.19175264062037667</v>
      </c>
      <c r="J1147" s="122">
        <v>3.3818964852894817E-2</v>
      </c>
      <c r="K1147" s="54">
        <v>0.45052602621890459</v>
      </c>
      <c r="M1147" s="47">
        <v>145</v>
      </c>
      <c r="N1147" s="122" cm="1">
        <f t="array" ref="N1147:W1147">(TRANSPOSE(MMULT(幕後結果!$AB$37:$AK$46, TRANSPOSE(N146:W146))))</f>
        <v>0.70196381439504063</v>
      </c>
      <c r="O1147" s="122">
        <v>-0.19878253859586348</v>
      </c>
      <c r="P1147" s="122">
        <v>9.7254592790986916E-2</v>
      </c>
      <c r="Q1147" s="122">
        <v>0.76611077391275528</v>
      </c>
      <c r="R1147" s="122">
        <v>-1.3023928553365954E-2</v>
      </c>
      <c r="S1147" s="122">
        <v>-1.0049215048992766</v>
      </c>
      <c r="T1147" s="122">
        <v>-0.39581168459178717</v>
      </c>
      <c r="U1147" s="122">
        <v>-8.356789767353226E-2</v>
      </c>
      <c r="V1147" s="122">
        <v>0.43462013131162275</v>
      </c>
      <c r="W1147" s="46">
        <v>0.977552985419606</v>
      </c>
    </row>
    <row r="1148" spans="1:23" ht="19">
      <c r="A1148" s="91">
        <v>146</v>
      </c>
      <c r="B1148" s="122">
        <v>0.19558560299402239</v>
      </c>
      <c r="C1148" s="122">
        <v>0.59974374212167936</v>
      </c>
      <c r="D1148" s="122">
        <v>0.76517802130045975</v>
      </c>
      <c r="E1148" s="122">
        <v>0.4304341802721785</v>
      </c>
      <c r="F1148" s="122">
        <v>0.86355741550672116</v>
      </c>
      <c r="G1148" s="122">
        <v>0.90727726140900655</v>
      </c>
      <c r="H1148" s="122">
        <v>0.91738518704700467</v>
      </c>
      <c r="I1148" s="122">
        <v>0.74318643058592837</v>
      </c>
      <c r="J1148" s="122">
        <v>0.71126988106426925</v>
      </c>
      <c r="K1148" s="54">
        <v>0.96688151236549436</v>
      </c>
      <c r="M1148" s="47">
        <v>146</v>
      </c>
      <c r="N1148" s="122" cm="1">
        <f t="array" ref="N1148:W1148">(TRANSPOSE(MMULT(幕後結果!$AB$37:$AK$46, TRANSPOSE(N147:W147))))</f>
        <v>0.46586389261151073</v>
      </c>
      <c r="O1148" s="122">
        <v>1.3738922693805333</v>
      </c>
      <c r="P1148" s="122">
        <v>-0.10226196121140951</v>
      </c>
      <c r="Q1148" s="122">
        <v>-1.5432109463536132</v>
      </c>
      <c r="R1148" s="122">
        <v>-0.309070478390926</v>
      </c>
      <c r="S1148" s="122">
        <v>-0.99783191822401385</v>
      </c>
      <c r="T1148" s="122">
        <v>0.36341644536927231</v>
      </c>
      <c r="U1148" s="122">
        <v>-0.63512109012137596</v>
      </c>
      <c r="V1148" s="122">
        <v>-1.6446839422217669</v>
      </c>
      <c r="W1148" s="46">
        <v>1.2457878528623656</v>
      </c>
    </row>
    <row r="1149" spans="1:23" ht="19">
      <c r="A1149" s="91">
        <v>147</v>
      </c>
      <c r="B1149" s="122">
        <v>0.92118919592194515</v>
      </c>
      <c r="C1149" s="122">
        <v>0.15756860545751472</v>
      </c>
      <c r="D1149" s="122">
        <v>0.14354366399629859</v>
      </c>
      <c r="E1149" s="122">
        <v>0.98805302190262356</v>
      </c>
      <c r="F1149" s="122">
        <v>0.58160867371701586</v>
      </c>
      <c r="G1149" s="122">
        <v>0.54165307497016668</v>
      </c>
      <c r="H1149" s="122">
        <v>0.145719151927729</v>
      </c>
      <c r="I1149" s="122">
        <v>0.10257870881602815</v>
      </c>
      <c r="J1149" s="122">
        <v>0.85130952036351215</v>
      </c>
      <c r="K1149" s="54">
        <v>0.47743378098609468</v>
      </c>
      <c r="M1149" s="47">
        <v>147</v>
      </c>
      <c r="N1149" s="122" cm="1">
        <f t="array" ref="N1149:W1149">(TRANSPOSE(MMULT(幕後結果!$AB$37:$AK$46, TRANSPOSE(N148:W148))))</f>
        <v>-0.37488591154177592</v>
      </c>
      <c r="O1149" s="122">
        <v>0.9499435330908329</v>
      </c>
      <c r="P1149" s="122">
        <v>0.41560170902837923</v>
      </c>
      <c r="Q1149" s="122">
        <v>0.18969948959440394</v>
      </c>
      <c r="R1149" s="122">
        <v>0.30900015462289904</v>
      </c>
      <c r="S1149" s="122">
        <v>-1.0147683969932184</v>
      </c>
      <c r="T1149" s="122">
        <v>0.52832958429384902</v>
      </c>
      <c r="U1149" s="122">
        <v>1.2983718453889026</v>
      </c>
      <c r="V1149" s="122">
        <v>-1.1131177965895249</v>
      </c>
      <c r="W1149" s="46">
        <v>0.62976761824711014</v>
      </c>
    </row>
    <row r="1150" spans="1:23" ht="19">
      <c r="A1150" s="91">
        <v>148</v>
      </c>
      <c r="B1150" s="122">
        <v>0.31653667928315721</v>
      </c>
      <c r="C1150" s="122">
        <v>7.9872240295132624E-2</v>
      </c>
      <c r="D1150" s="122">
        <v>0.9613192404302533</v>
      </c>
      <c r="E1150" s="122">
        <v>0.48591436046818126</v>
      </c>
      <c r="F1150" s="122">
        <v>0.43596936206048409</v>
      </c>
      <c r="G1150" s="122">
        <v>0.51949638779290352</v>
      </c>
      <c r="H1150" s="122">
        <v>0.8740598977332783</v>
      </c>
      <c r="I1150" s="122">
        <v>0.47111795634901776</v>
      </c>
      <c r="J1150" s="122">
        <v>0.21455076409527907</v>
      </c>
      <c r="K1150" s="54">
        <v>0.12308992321023382</v>
      </c>
      <c r="M1150" s="47">
        <v>148</v>
      </c>
      <c r="N1150" s="122" cm="1">
        <f t="array" ref="N1150:W1150">(TRANSPOSE(MMULT(幕後結果!$AB$37:$AK$46, TRANSPOSE(N149:W149))))</f>
        <v>0.40021679595526416</v>
      </c>
      <c r="O1150" s="122">
        <v>-0.34491750566819679</v>
      </c>
      <c r="P1150" s="122">
        <v>-0.24522109721791246</v>
      </c>
      <c r="Q1150" s="122">
        <v>1.0823504503843215</v>
      </c>
      <c r="R1150" s="122">
        <v>-0.68715472911329112</v>
      </c>
      <c r="S1150" s="122">
        <v>0.34102283501330888</v>
      </c>
      <c r="T1150" s="122">
        <v>0.9645588359201801</v>
      </c>
      <c r="U1150" s="122">
        <v>1.7457627676402869</v>
      </c>
      <c r="V1150" s="122">
        <v>-0.70052281545393635</v>
      </c>
      <c r="W1150" s="46">
        <v>1.6282720966612789</v>
      </c>
    </row>
    <row r="1151" spans="1:23" ht="19">
      <c r="A1151" s="91">
        <v>149</v>
      </c>
      <c r="B1151" s="122">
        <v>8.6245859951751935E-2</v>
      </c>
      <c r="C1151" s="122">
        <v>0.24459491740091677</v>
      </c>
      <c r="D1151" s="122">
        <v>0.95619700649022232</v>
      </c>
      <c r="E1151" s="122">
        <v>0.98658906495727505</v>
      </c>
      <c r="F1151" s="122">
        <v>0.50854146193930116</v>
      </c>
      <c r="G1151" s="122">
        <v>0.91966422781300983</v>
      </c>
      <c r="H1151" s="122">
        <v>0.89447138791384684</v>
      </c>
      <c r="I1151" s="122">
        <v>7.161139350759349E-2</v>
      </c>
      <c r="J1151" s="122">
        <v>0.50262146647775818</v>
      </c>
      <c r="K1151" s="54">
        <v>0.51420149286950467</v>
      </c>
      <c r="M1151" s="47">
        <v>149</v>
      </c>
      <c r="N1151" s="122" cm="1">
        <f t="array" ref="N1151:W1151">(TRANSPOSE(MMULT(幕後結果!$AB$37:$AK$46, TRANSPOSE(N150:W150))))</f>
        <v>3.1050391185266317</v>
      </c>
      <c r="O1151" s="122">
        <v>0.35159163935481264</v>
      </c>
      <c r="P1151" s="122">
        <v>1.3285825257725867</v>
      </c>
      <c r="Q1151" s="122">
        <v>2.206436700756047</v>
      </c>
      <c r="R1151" s="122">
        <v>1.7399878366410793</v>
      </c>
      <c r="S1151" s="122">
        <v>1.4294209202041528</v>
      </c>
      <c r="T1151" s="122">
        <v>2.5210739008351686</v>
      </c>
      <c r="U1151" s="122">
        <v>0.1787592767202614</v>
      </c>
      <c r="V1151" s="122">
        <v>1.4780948011685493</v>
      </c>
      <c r="W1151" s="46">
        <v>0.82997146664229637</v>
      </c>
    </row>
    <row r="1152" spans="1:23" ht="19">
      <c r="A1152" s="91">
        <v>150</v>
      </c>
      <c r="B1152" s="122">
        <v>0.10034454159932582</v>
      </c>
      <c r="C1152" s="122">
        <v>0.6831212124065611</v>
      </c>
      <c r="D1152" s="122">
        <v>0.67480575848527313</v>
      </c>
      <c r="E1152" s="122">
        <v>0.43603777629386675</v>
      </c>
      <c r="F1152" s="122">
        <v>0.7683012824313411</v>
      </c>
      <c r="G1152" s="122">
        <v>0.82168565605053345</v>
      </c>
      <c r="H1152" s="122">
        <v>0.31939555377987672</v>
      </c>
      <c r="I1152" s="122">
        <v>0.50069932202962453</v>
      </c>
      <c r="J1152" s="122">
        <v>0.7383599323004062</v>
      </c>
      <c r="K1152" s="54">
        <v>8.1451200777693078E-2</v>
      </c>
      <c r="M1152" s="47">
        <v>150</v>
      </c>
      <c r="N1152" s="122" cm="1">
        <f t="array" ref="N1152:W1152">(TRANSPOSE(MMULT(幕後結果!$AB$37:$AK$46, TRANSPOSE(N151:W151))))</f>
        <v>-0.65543925804501701</v>
      </c>
      <c r="O1152" s="122">
        <v>-2.0975856947903591</v>
      </c>
      <c r="P1152" s="122">
        <v>-0.73049063897533939</v>
      </c>
      <c r="Q1152" s="122">
        <v>-5.0685420020521343E-2</v>
      </c>
      <c r="R1152" s="122">
        <v>-0.26207641561491679</v>
      </c>
      <c r="S1152" s="122">
        <v>-0.39480287033254158</v>
      </c>
      <c r="T1152" s="122">
        <v>-0.61048567134662601</v>
      </c>
      <c r="U1152" s="122">
        <v>1.006975430713589</v>
      </c>
      <c r="V1152" s="122">
        <v>-6.3129033777291177E-2</v>
      </c>
      <c r="W1152" s="46">
        <v>-0.42891468270924071</v>
      </c>
    </row>
    <row r="1153" spans="1:23" ht="19">
      <c r="A1153" s="91">
        <v>151</v>
      </c>
      <c r="B1153" s="122">
        <v>0.93642394077506008</v>
      </c>
      <c r="C1153" s="122">
        <v>0.58021364264041764</v>
      </c>
      <c r="D1153" s="122">
        <v>0.68890305409240904</v>
      </c>
      <c r="E1153" s="122">
        <v>0.75894182780282438</v>
      </c>
      <c r="F1153" s="122">
        <v>0.12820995602388341</v>
      </c>
      <c r="G1153" s="122">
        <v>0.64933813509487215</v>
      </c>
      <c r="H1153" s="122">
        <v>0.46616584208403933</v>
      </c>
      <c r="I1153" s="122">
        <v>0.15670767215132653</v>
      </c>
      <c r="J1153" s="122">
        <v>0.85965131742119749</v>
      </c>
      <c r="K1153" s="54">
        <v>0.23379542714073787</v>
      </c>
      <c r="M1153" s="47">
        <v>151</v>
      </c>
      <c r="N1153" s="122" cm="1">
        <f t="array" ref="N1153:W1153">(TRANSPOSE(MMULT(幕後結果!$AB$37:$AK$46, TRANSPOSE(N152:W152))))</f>
        <v>-0.59452057183325369</v>
      </c>
      <c r="O1153" s="122">
        <v>0.4091579856340008</v>
      </c>
      <c r="P1153" s="122">
        <v>-0.27486342428877941</v>
      </c>
      <c r="Q1153" s="122">
        <v>-1.824071254261715</v>
      </c>
      <c r="R1153" s="122">
        <v>-0.64745558715326812</v>
      </c>
      <c r="S1153" s="122">
        <v>0.783673900318126</v>
      </c>
      <c r="T1153" s="122">
        <v>-0.72883830551993578</v>
      </c>
      <c r="U1153" s="122">
        <v>0.79487797025950546</v>
      </c>
      <c r="V1153" s="122">
        <v>0.81923721336200228</v>
      </c>
      <c r="W1153" s="46">
        <v>0.84615662465828989</v>
      </c>
    </row>
    <row r="1154" spans="1:23" ht="19">
      <c r="A1154" s="91">
        <v>152</v>
      </c>
      <c r="B1154" s="122">
        <v>0.28791129082231426</v>
      </c>
      <c r="C1154" s="122">
        <v>0.25997553211033497</v>
      </c>
      <c r="D1154" s="122">
        <v>0.22735984171464163</v>
      </c>
      <c r="E1154" s="122">
        <v>0.6563775809383543</v>
      </c>
      <c r="F1154" s="122">
        <v>0.13729418207341348</v>
      </c>
      <c r="G1154" s="122">
        <v>0.46567055217622433</v>
      </c>
      <c r="H1154" s="122">
        <v>0.65912213593145119</v>
      </c>
      <c r="I1154" s="122">
        <v>0.61263969548131492</v>
      </c>
      <c r="J1154" s="122">
        <v>0.77472246979564829</v>
      </c>
      <c r="K1154" s="54">
        <v>0.66051935062147082</v>
      </c>
      <c r="M1154" s="47">
        <v>152</v>
      </c>
      <c r="N1154" s="122" cm="1">
        <f t="array" ref="N1154:W1154">(TRANSPOSE(MMULT(幕後結果!$AB$37:$AK$46, TRANSPOSE(N153:W153))))</f>
        <v>-2.9558282247032208</v>
      </c>
      <c r="O1154" s="122">
        <v>-1.3608237844145008</v>
      </c>
      <c r="P1154" s="122">
        <v>-2.3396798810458286</v>
      </c>
      <c r="Q1154" s="122">
        <v>-0.37734649937465625</v>
      </c>
      <c r="R1154" s="122">
        <v>-0.35289778295782637</v>
      </c>
      <c r="S1154" s="122">
        <v>-1.199944783067511</v>
      </c>
      <c r="T1154" s="122">
        <v>-2.4110462665809025</v>
      </c>
      <c r="U1154" s="122">
        <v>-1.3220758825349277</v>
      </c>
      <c r="V1154" s="122">
        <v>-0.92936604867115102</v>
      </c>
      <c r="W1154" s="46">
        <v>-2.822354412753735</v>
      </c>
    </row>
    <row r="1155" spans="1:23" ht="19">
      <c r="A1155" s="91">
        <v>153</v>
      </c>
      <c r="B1155" s="122">
        <v>0.81900418119438334</v>
      </c>
      <c r="C1155" s="122">
        <v>0.49279881231823097</v>
      </c>
      <c r="D1155" s="122">
        <v>0.92879888063079941</v>
      </c>
      <c r="E1155" s="122">
        <v>0.90811192154932185</v>
      </c>
      <c r="F1155" s="122">
        <v>0.51564810585206011</v>
      </c>
      <c r="G1155" s="122">
        <v>0.6955326023926478</v>
      </c>
      <c r="H1155" s="122">
        <v>7.1252595895781701E-2</v>
      </c>
      <c r="I1155" s="122">
        <v>0.52123366033489282</v>
      </c>
      <c r="J1155" s="122">
        <v>0.95114150789637231</v>
      </c>
      <c r="K1155" s="54">
        <v>0.80952854306909927</v>
      </c>
      <c r="M1155" s="47">
        <v>153</v>
      </c>
      <c r="N1155" s="122" cm="1">
        <f t="array" ref="N1155:W1155">(TRANSPOSE(MMULT(幕後結果!$AB$37:$AK$46, TRANSPOSE(N154:W154))))</f>
        <v>6.7108357382558256E-2</v>
      </c>
      <c r="O1155" s="122">
        <v>0.15447152605027042</v>
      </c>
      <c r="P1155" s="122">
        <v>-1.4820122189036338</v>
      </c>
      <c r="Q1155" s="122">
        <v>-1.3487563626461734</v>
      </c>
      <c r="R1155" s="122">
        <v>-1.4788964068857404</v>
      </c>
      <c r="S1155" s="122">
        <v>-1.4275151525934238</v>
      </c>
      <c r="T1155" s="122">
        <v>0.43568729981688448</v>
      </c>
      <c r="U1155" s="122">
        <v>-1.3815672876407843</v>
      </c>
      <c r="V1155" s="122">
        <v>0.864849231002359</v>
      </c>
      <c r="W1155" s="46">
        <v>-0.84359477165515628</v>
      </c>
    </row>
    <row r="1156" spans="1:23" ht="19">
      <c r="A1156" s="91">
        <v>154</v>
      </c>
      <c r="B1156" s="122">
        <v>0.26770947883435148</v>
      </c>
      <c r="C1156" s="122">
        <v>0.35337092768036027</v>
      </c>
      <c r="D1156" s="122">
        <v>0.14790410608677762</v>
      </c>
      <c r="E1156" s="122">
        <v>0.47380347911338783</v>
      </c>
      <c r="F1156" s="122">
        <v>0.15618002202540304</v>
      </c>
      <c r="G1156" s="122">
        <v>0.71052271117708132</v>
      </c>
      <c r="H1156" s="122">
        <v>0.38031436915444483</v>
      </c>
      <c r="I1156" s="122">
        <v>4.6788578618913057E-2</v>
      </c>
      <c r="J1156" s="122">
        <v>0.17701370063577748</v>
      </c>
      <c r="K1156" s="54">
        <v>7.4103556865475095E-2</v>
      </c>
      <c r="M1156" s="47">
        <v>154</v>
      </c>
      <c r="N1156" s="122" cm="1">
        <f t="array" ref="N1156:W1156">(TRANSPOSE(MMULT(幕後結果!$AB$37:$AK$46, TRANSPOSE(N155:W155))))</f>
        <v>-0.9926097513903207</v>
      </c>
      <c r="O1156" s="122">
        <v>-0.78585611472534123</v>
      </c>
      <c r="P1156" s="122">
        <v>-1.0579650831198428</v>
      </c>
      <c r="Q1156" s="122">
        <v>-0.20115829981386718</v>
      </c>
      <c r="R1156" s="122">
        <v>-0.13022077046666708</v>
      </c>
      <c r="S1156" s="122">
        <v>0.39942185130107249</v>
      </c>
      <c r="T1156" s="122">
        <v>1.1207395076154967</v>
      </c>
      <c r="U1156" s="122">
        <v>0.61264358028678412</v>
      </c>
      <c r="V1156" s="122">
        <v>-1.4451415162040195</v>
      </c>
      <c r="W1156" s="46">
        <v>0.43197672095519996</v>
      </c>
    </row>
    <row r="1157" spans="1:23" ht="19">
      <c r="A1157" s="91">
        <v>155</v>
      </c>
      <c r="B1157" s="122">
        <v>0.73771813972059519</v>
      </c>
      <c r="C1157" s="122">
        <v>0.71180771466795467</v>
      </c>
      <c r="D1157" s="122">
        <v>0.75778044670173328</v>
      </c>
      <c r="E1157" s="122">
        <v>0.15135175599643991</v>
      </c>
      <c r="F1157" s="122">
        <v>0.3434330091341482</v>
      </c>
      <c r="G1157" s="122">
        <v>0.21904967957091737</v>
      </c>
      <c r="H1157" s="122">
        <v>0.86744398956703961</v>
      </c>
      <c r="I1157" s="122">
        <v>0.44553522795002953</v>
      </c>
      <c r="J1157" s="122">
        <v>0.58718488477493036</v>
      </c>
      <c r="K1157" s="54">
        <v>0.28789250145600942</v>
      </c>
      <c r="M1157" s="47">
        <v>155</v>
      </c>
      <c r="N1157" s="122" cm="1">
        <f t="array" ref="N1157:W1157">(TRANSPOSE(MMULT(幕後結果!$AB$37:$AK$46, TRANSPOSE(N156:W156))))</f>
        <v>1.1951128430103477</v>
      </c>
      <c r="O1157" s="122">
        <v>0.96261885436728845</v>
      </c>
      <c r="P1157" s="122">
        <v>1.0441550459030389</v>
      </c>
      <c r="Q1157" s="122">
        <v>1.221969740781228</v>
      </c>
      <c r="R1157" s="122">
        <v>-0.60942865567030857</v>
      </c>
      <c r="S1157" s="122">
        <v>0.51117929458559308</v>
      </c>
      <c r="T1157" s="122">
        <v>-0.52266759252549966</v>
      </c>
      <c r="U1157" s="122">
        <v>-0.25928689027741536</v>
      </c>
      <c r="V1157" s="122">
        <v>0.16460049701856116</v>
      </c>
      <c r="W1157" s="46">
        <v>1.1087393114603037</v>
      </c>
    </row>
    <row r="1158" spans="1:23" ht="19">
      <c r="A1158" s="91">
        <v>156</v>
      </c>
      <c r="B1158" s="122">
        <v>0.99776979061258708</v>
      </c>
      <c r="C1158" s="122">
        <v>0.82305404399234372</v>
      </c>
      <c r="D1158" s="122">
        <v>0.8445496555717833</v>
      </c>
      <c r="E1158" s="122">
        <v>0.22051697408704984</v>
      </c>
      <c r="F1158" s="122">
        <v>0.29592694807129738</v>
      </c>
      <c r="G1158" s="122">
        <v>0.28484688502935973</v>
      </c>
      <c r="H1158" s="122">
        <v>3.1467348354035529E-2</v>
      </c>
      <c r="I1158" s="122">
        <v>0.5799933360849443</v>
      </c>
      <c r="J1158" s="122">
        <v>0.39822772584095079</v>
      </c>
      <c r="K1158" s="54">
        <v>0.46858605905320538</v>
      </c>
      <c r="M1158" s="47">
        <v>156</v>
      </c>
      <c r="N1158" s="122" cm="1">
        <f t="array" ref="N1158:W1158">(TRANSPOSE(MMULT(幕後結果!$AB$37:$AK$46, TRANSPOSE(N157:W157))))</f>
        <v>-0.27505990830253685</v>
      </c>
      <c r="O1158" s="122">
        <v>-1.0674232692448373</v>
      </c>
      <c r="P1158" s="122">
        <v>-2.9768240005025426E-2</v>
      </c>
      <c r="Q1158" s="122">
        <v>-0.94134747488769144</v>
      </c>
      <c r="R1158" s="122">
        <v>-5.0536775832425884E-2</v>
      </c>
      <c r="S1158" s="122">
        <v>-0.23274021772266221</v>
      </c>
      <c r="T1158" s="122">
        <v>-0.92091769918917143</v>
      </c>
      <c r="U1158" s="122">
        <v>-1.5770206597775347</v>
      </c>
      <c r="V1158" s="122">
        <v>1.5208542684428163</v>
      </c>
      <c r="W1158" s="46">
        <v>-1.5197606005842323</v>
      </c>
    </row>
    <row r="1159" spans="1:23" ht="19">
      <c r="A1159" s="91">
        <v>157</v>
      </c>
      <c r="B1159" s="122">
        <v>0.4473291842855156</v>
      </c>
      <c r="C1159" s="122">
        <v>0.85529729407243238</v>
      </c>
      <c r="D1159" s="122">
        <v>0.76228664117023293</v>
      </c>
      <c r="E1159" s="122">
        <v>0.79674747118859757</v>
      </c>
      <c r="F1159" s="122">
        <v>0.61423007032588117</v>
      </c>
      <c r="G1159" s="122">
        <v>2.6675813715153263E-2</v>
      </c>
      <c r="H1159" s="122">
        <v>0.48072490709862903</v>
      </c>
      <c r="I1159" s="122">
        <v>0.77078026198283034</v>
      </c>
      <c r="J1159" s="122">
        <v>0.58715722650617752</v>
      </c>
      <c r="K1159" s="54">
        <v>0.92473494633330167</v>
      </c>
      <c r="M1159" s="47">
        <v>157</v>
      </c>
      <c r="N1159" s="122" cm="1">
        <f t="array" ref="N1159:W1159">(TRANSPOSE(MMULT(幕後結果!$AB$37:$AK$46, TRANSPOSE(N158:W158))))</f>
        <v>-0.16925187177700673</v>
      </c>
      <c r="O1159" s="122">
        <v>-2.3465318558352859</v>
      </c>
      <c r="P1159" s="122">
        <v>-0.4128539442485874</v>
      </c>
      <c r="Q1159" s="122">
        <v>-5.8503105364347684E-2</v>
      </c>
      <c r="R1159" s="122">
        <v>-0.607138427315141</v>
      </c>
      <c r="S1159" s="122">
        <v>-0.62437181693115684</v>
      </c>
      <c r="T1159" s="122">
        <v>0.79447479290060519</v>
      </c>
      <c r="U1159" s="122">
        <v>-0.68240939615282736</v>
      </c>
      <c r="V1159" s="122">
        <v>2.1278192375070817</v>
      </c>
      <c r="W1159" s="46">
        <v>0.32743880602045378</v>
      </c>
    </row>
    <row r="1160" spans="1:23" ht="19">
      <c r="A1160" s="91">
        <v>158</v>
      </c>
      <c r="B1160" s="122">
        <v>0.49713397604499732</v>
      </c>
      <c r="C1160" s="122">
        <v>0.96232239467152736</v>
      </c>
      <c r="D1160" s="122">
        <v>0.77869048368425386</v>
      </c>
      <c r="E1160" s="122">
        <v>0.98547411497744664</v>
      </c>
      <c r="F1160" s="122">
        <v>0.51548129379205831</v>
      </c>
      <c r="G1160" s="122">
        <v>0.38286238323748045</v>
      </c>
      <c r="H1160" s="122">
        <v>0.21521225769434227</v>
      </c>
      <c r="I1160" s="122">
        <v>0.60212739044892238</v>
      </c>
      <c r="J1160" s="122">
        <v>0.85753868807765188</v>
      </c>
      <c r="K1160" s="54">
        <v>0.55630583456563731</v>
      </c>
      <c r="M1160" s="47">
        <v>158</v>
      </c>
      <c r="N1160" s="122" cm="1">
        <f t="array" ref="N1160:W1160">(TRANSPOSE(MMULT(幕後結果!$AB$37:$AK$46, TRANSPOSE(N159:W159))))</f>
        <v>-0.42374257661694725</v>
      </c>
      <c r="O1160" s="122">
        <v>1.0367782990705159</v>
      </c>
      <c r="P1160" s="122">
        <v>-0.87535778336461456</v>
      </c>
      <c r="Q1160" s="122">
        <v>-1.449053144587775</v>
      </c>
      <c r="R1160" s="122">
        <v>-2.5716422515834925</v>
      </c>
      <c r="S1160" s="122">
        <v>0.26960413227196778</v>
      </c>
      <c r="T1160" s="122">
        <v>-0.948099695508414</v>
      </c>
      <c r="U1160" s="122">
        <v>-0.45266520563713947</v>
      </c>
      <c r="V1160" s="122">
        <v>-1.9537171442996475</v>
      </c>
      <c r="W1160" s="46">
        <v>-1.6650348346299806</v>
      </c>
    </row>
    <row r="1161" spans="1:23" ht="19">
      <c r="A1161" s="91">
        <v>159</v>
      </c>
      <c r="B1161" s="122">
        <v>0.60065638382804032</v>
      </c>
      <c r="C1161" s="122">
        <v>6.2532197169468562E-2</v>
      </c>
      <c r="D1161" s="122">
        <v>0.21789872906101393</v>
      </c>
      <c r="E1161" s="122">
        <v>0.90370450899746535</v>
      </c>
      <c r="F1161" s="122">
        <v>0.3350495580903643</v>
      </c>
      <c r="G1161" s="122">
        <v>0.34230844142986427</v>
      </c>
      <c r="H1161" s="122">
        <v>0.46257178250867148</v>
      </c>
      <c r="I1161" s="122">
        <v>0.68059452061409065</v>
      </c>
      <c r="J1161" s="122">
        <v>0.46396003420706911</v>
      </c>
      <c r="K1161" s="54">
        <v>0.83609144545194525</v>
      </c>
      <c r="M1161" s="47">
        <v>159</v>
      </c>
      <c r="N1161" s="122" cm="1">
        <f t="array" ref="N1161:W1161">(TRANSPOSE(MMULT(幕後結果!$AB$37:$AK$46, TRANSPOSE(N160:W160))))</f>
        <v>-0.68104398947071909</v>
      </c>
      <c r="O1161" s="122">
        <v>-1.1816103799668682</v>
      </c>
      <c r="P1161" s="122">
        <v>-0.25091424489731906</v>
      </c>
      <c r="Q1161" s="122">
        <v>-0.17039721630789506</v>
      </c>
      <c r="R1161" s="122">
        <v>0.737945372555325</v>
      </c>
      <c r="S1161" s="122">
        <v>-1.4276657683873955</v>
      </c>
      <c r="T1161" s="122">
        <v>-1.5212972293922324</v>
      </c>
      <c r="U1161" s="122">
        <v>1.5440111274981299</v>
      </c>
      <c r="V1161" s="122">
        <v>-0.18215409141375033</v>
      </c>
      <c r="W1161" s="46">
        <v>-0.79780712674844179</v>
      </c>
    </row>
    <row r="1162" spans="1:23" ht="19">
      <c r="A1162" s="91">
        <v>160</v>
      </c>
      <c r="B1162" s="122">
        <v>0.54166479893086539</v>
      </c>
      <c r="C1162" s="122">
        <v>0.60714065684245622</v>
      </c>
      <c r="D1162" s="122">
        <v>0.46812500863963624</v>
      </c>
      <c r="E1162" s="122">
        <v>0.39273364185126747</v>
      </c>
      <c r="F1162" s="122">
        <v>0.98951280645557449</v>
      </c>
      <c r="G1162" s="122">
        <v>0.31337910462470142</v>
      </c>
      <c r="H1162" s="122">
        <v>0.69601539917683386</v>
      </c>
      <c r="I1162" s="122">
        <v>0.27863574198244478</v>
      </c>
      <c r="J1162" s="122">
        <v>0.23650892182753669</v>
      </c>
      <c r="K1162" s="54">
        <v>3.2078223816807139E-3</v>
      </c>
      <c r="M1162" s="47">
        <v>160</v>
      </c>
      <c r="N1162" s="122" cm="1">
        <f t="array" ref="N1162:W1162">(TRANSPOSE(MMULT(幕後結果!$AB$37:$AK$46, TRANSPOSE(N161:W161))))</f>
        <v>-0.8968949317843713</v>
      </c>
      <c r="O1162" s="122">
        <v>-0.42450068777660166</v>
      </c>
      <c r="P1162" s="122">
        <v>-0.27254157630465131</v>
      </c>
      <c r="Q1162" s="122">
        <v>-1.8134785037896883</v>
      </c>
      <c r="R1162" s="122">
        <v>-0.55662254521154975</v>
      </c>
      <c r="S1162" s="122">
        <v>0.41314198161920529</v>
      </c>
      <c r="T1162" s="122">
        <v>-1.0567311381165352</v>
      </c>
      <c r="U1162" s="122">
        <v>-1.6211696964981124</v>
      </c>
      <c r="V1162" s="122">
        <v>1.8399295176371391</v>
      </c>
      <c r="W1162" s="46">
        <v>-1.9362260099080979</v>
      </c>
    </row>
    <row r="1163" spans="1:23" ht="19">
      <c r="A1163" s="91">
        <v>161</v>
      </c>
      <c r="B1163" s="122">
        <v>0.20767412365980564</v>
      </c>
      <c r="C1163" s="122">
        <v>0.723330747424346</v>
      </c>
      <c r="D1163" s="122">
        <v>0.83081374525363039</v>
      </c>
      <c r="E1163" s="122">
        <v>0.2422723165294447</v>
      </c>
      <c r="F1163" s="122">
        <v>0.31993445488028316</v>
      </c>
      <c r="G1163" s="122">
        <v>0.80234779097439923</v>
      </c>
      <c r="H1163" s="122">
        <v>0.75626888786232005</v>
      </c>
      <c r="I1163" s="122">
        <v>0.34539963751050351</v>
      </c>
      <c r="J1163" s="122">
        <v>0.47636692302786776</v>
      </c>
      <c r="K1163" s="54">
        <v>3.1023358815733371E-2</v>
      </c>
      <c r="M1163" s="47">
        <v>161</v>
      </c>
      <c r="N1163" s="122" cm="1">
        <f t="array" ref="N1163:W1163">(TRANSPOSE(MMULT(幕後結果!$AB$37:$AK$46, TRANSPOSE(N162:W162))))</f>
        <v>1.0467276823505194</v>
      </c>
      <c r="O1163" s="122">
        <v>0.36820808967614621</v>
      </c>
      <c r="P1163" s="122">
        <v>2.0023814278149548</v>
      </c>
      <c r="Q1163" s="122">
        <v>1.353038746983426</v>
      </c>
      <c r="R1163" s="122">
        <v>0.45333818745912369</v>
      </c>
      <c r="S1163" s="122">
        <v>-7.9556308539399323E-2</v>
      </c>
      <c r="T1163" s="122">
        <v>1.2913771267250431</v>
      </c>
      <c r="U1163" s="122">
        <v>-0.74841864335084651</v>
      </c>
      <c r="V1163" s="122">
        <v>0.58849505726049856</v>
      </c>
      <c r="W1163" s="46">
        <v>0.91730731904121987</v>
      </c>
    </row>
    <row r="1164" spans="1:23" ht="19">
      <c r="A1164" s="91">
        <v>162</v>
      </c>
      <c r="B1164" s="122">
        <v>0.38354083931205474</v>
      </c>
      <c r="C1164" s="122">
        <v>0.14539915858904684</v>
      </c>
      <c r="D1164" s="122">
        <v>6.6271520618126578E-2</v>
      </c>
      <c r="E1164" s="122">
        <v>0.36113133196607961</v>
      </c>
      <c r="F1164" s="122">
        <v>0.90413083328385513</v>
      </c>
      <c r="G1164" s="122">
        <v>0.62442466067584901</v>
      </c>
      <c r="H1164" s="122">
        <v>0.1844784798361796</v>
      </c>
      <c r="I1164" s="122">
        <v>0.78445710128312807</v>
      </c>
      <c r="J1164" s="122">
        <v>0.74079245794185566</v>
      </c>
      <c r="K1164" s="54">
        <v>0.536809548495083</v>
      </c>
      <c r="M1164" s="47">
        <v>162</v>
      </c>
      <c r="N1164" s="122" cm="1">
        <f t="array" ref="N1164:W1164">(TRANSPOSE(MMULT(幕後結果!$AB$37:$AK$46, TRANSPOSE(N163:W163))))</f>
        <v>0.24380797441226715</v>
      </c>
      <c r="O1164" s="122">
        <v>1.090856042021227</v>
      </c>
      <c r="P1164" s="122">
        <v>0.23438880565999748</v>
      </c>
      <c r="Q1164" s="122">
        <v>0.75065443059008019</v>
      </c>
      <c r="R1164" s="122">
        <v>0.94593101403164925</v>
      </c>
      <c r="S1164" s="122">
        <v>0.6128449614701984</v>
      </c>
      <c r="T1164" s="122">
        <v>0.16714570997817108</v>
      </c>
      <c r="U1164" s="122">
        <v>-0.29238042852621227</v>
      </c>
      <c r="V1164" s="122">
        <v>-0.25210774779634004</v>
      </c>
      <c r="W1164" s="46">
        <v>-2.021387637379491E-2</v>
      </c>
    </row>
    <row r="1165" spans="1:23" ht="19">
      <c r="A1165" s="91">
        <v>163</v>
      </c>
      <c r="B1165" s="122">
        <v>0.91995621580032472</v>
      </c>
      <c r="C1165" s="122">
        <v>0.43399204959848481</v>
      </c>
      <c r="D1165" s="122">
        <v>0.57539233111686228</v>
      </c>
      <c r="E1165" s="122">
        <v>0.86608999840358636</v>
      </c>
      <c r="F1165" s="122">
        <v>0.7604539443361531</v>
      </c>
      <c r="G1165" s="122">
        <v>0.23324217099345068</v>
      </c>
      <c r="H1165" s="122">
        <v>0.84069424204453447</v>
      </c>
      <c r="I1165" s="122">
        <v>3.42571548124595E-2</v>
      </c>
      <c r="J1165" s="122">
        <v>0.18272647074470005</v>
      </c>
      <c r="K1165" s="54">
        <v>0.18106233272716188</v>
      </c>
      <c r="M1165" s="47">
        <v>163</v>
      </c>
      <c r="N1165" s="122" cm="1">
        <f t="array" ref="N1165:W1165">(TRANSPOSE(MMULT(幕後結果!$AB$37:$AK$46, TRANSPOSE(N164:W164))))</f>
        <v>-2.0777237253674166</v>
      </c>
      <c r="O1165" s="122">
        <v>-2.19137064762934</v>
      </c>
      <c r="P1165" s="122">
        <v>-0.77822823528524165</v>
      </c>
      <c r="Q1165" s="122">
        <v>3.5549190219374638E-2</v>
      </c>
      <c r="R1165" s="122">
        <v>-0.50868468911782483</v>
      </c>
      <c r="S1165" s="122">
        <v>0.11021969472893456</v>
      </c>
      <c r="T1165" s="122">
        <v>-0.32138642929713501</v>
      </c>
      <c r="U1165" s="122">
        <v>0.20560623123950705</v>
      </c>
      <c r="V1165" s="122">
        <v>0.49220249837037022</v>
      </c>
      <c r="W1165" s="46">
        <v>-0.46273775123396133</v>
      </c>
    </row>
    <row r="1166" spans="1:23" ht="19">
      <c r="A1166" s="91">
        <v>164</v>
      </c>
      <c r="B1166" s="122">
        <v>0.36095945294338394</v>
      </c>
      <c r="C1166" s="122">
        <v>0.2420960248486459</v>
      </c>
      <c r="D1166" s="122">
        <v>0.29823121107704198</v>
      </c>
      <c r="E1166" s="122">
        <v>0.61113808059351626</v>
      </c>
      <c r="F1166" s="122">
        <v>0.2908803536329736</v>
      </c>
      <c r="G1166" s="122">
        <v>0.30123440995908446</v>
      </c>
      <c r="H1166" s="122">
        <v>0.50205019292366004</v>
      </c>
      <c r="I1166" s="122">
        <v>0.85176342405123062</v>
      </c>
      <c r="J1166" s="122">
        <v>0.47961675754151067</v>
      </c>
      <c r="K1166" s="54">
        <v>0.22570535881751974</v>
      </c>
      <c r="M1166" s="47">
        <v>164</v>
      </c>
      <c r="N1166" s="122" cm="1">
        <f t="array" ref="N1166:W1166">(TRANSPOSE(MMULT(幕後結果!$AB$37:$AK$46, TRANSPOSE(N165:W165))))</f>
        <v>0.21515936224556148</v>
      </c>
      <c r="O1166" s="122">
        <v>0.6433122769255939</v>
      </c>
      <c r="P1166" s="122">
        <v>2.0975653866782515</v>
      </c>
      <c r="Q1166" s="122">
        <v>-0.56676373757719389</v>
      </c>
      <c r="R1166" s="122">
        <v>-5.3198657088107532E-3</v>
      </c>
      <c r="S1166" s="122">
        <v>0.90792759261586164</v>
      </c>
      <c r="T1166" s="122">
        <v>3.4056944966649461E-3</v>
      </c>
      <c r="U1166" s="122">
        <v>0.65891384302258038</v>
      </c>
      <c r="V1166" s="122">
        <v>1.4786513768968463</v>
      </c>
      <c r="W1166" s="46">
        <v>1.4459971849866746</v>
      </c>
    </row>
    <row r="1167" spans="1:23" ht="19">
      <c r="A1167" s="91">
        <v>165</v>
      </c>
      <c r="B1167" s="122">
        <v>7.7763537684143236E-2</v>
      </c>
      <c r="C1167" s="122">
        <v>0.11851044355702656</v>
      </c>
      <c r="D1167" s="122">
        <v>0.71258943967609634</v>
      </c>
      <c r="E1167" s="122">
        <v>0.39414328191354797</v>
      </c>
      <c r="F1167" s="122">
        <v>0.22430614180894959</v>
      </c>
      <c r="G1167" s="122">
        <v>0.43802982523535006</v>
      </c>
      <c r="H1167" s="122">
        <v>0.84753344249223805</v>
      </c>
      <c r="I1167" s="122">
        <v>0.4373538775753758</v>
      </c>
      <c r="J1167" s="122">
        <v>0.5981325849982484</v>
      </c>
      <c r="K1167" s="54">
        <v>0.44019708680863467</v>
      </c>
      <c r="M1167" s="47">
        <v>165</v>
      </c>
      <c r="N1167" s="122" cm="1">
        <f t="array" ref="N1167:W1167">(TRANSPOSE(MMULT(幕後結果!$AB$37:$AK$46, TRANSPOSE(N166:W166))))</f>
        <v>0.92011924892628272</v>
      </c>
      <c r="O1167" s="122">
        <v>8.1808292753815903E-2</v>
      </c>
      <c r="P1167" s="122">
        <v>1.2168218420853656</v>
      </c>
      <c r="Q1167" s="122">
        <v>-0.88923746812357674</v>
      </c>
      <c r="R1167" s="122">
        <v>8.8667640003860126E-2</v>
      </c>
      <c r="S1167" s="122">
        <v>0.47607916704988884</v>
      </c>
      <c r="T1167" s="122">
        <v>0.45639984318869942</v>
      </c>
      <c r="U1167" s="122">
        <v>0.29828575826426873</v>
      </c>
      <c r="V1167" s="122">
        <v>0.88234273722864853</v>
      </c>
      <c r="W1167" s="46">
        <v>0.97816785799520833</v>
      </c>
    </row>
    <row r="1168" spans="1:23" ht="19">
      <c r="A1168" s="91">
        <v>166</v>
      </c>
      <c r="B1168" s="122">
        <v>0.93522171377326102</v>
      </c>
      <c r="C1168" s="122">
        <v>0.74168503446695389</v>
      </c>
      <c r="D1168" s="122">
        <v>0.45375240412450668</v>
      </c>
      <c r="E1168" s="122">
        <v>0.86248987911037789</v>
      </c>
      <c r="F1168" s="122">
        <v>0.52336638754547993</v>
      </c>
      <c r="G1168" s="122">
        <v>0.40732259546837057</v>
      </c>
      <c r="H1168" s="122">
        <v>0.20321767477773389</v>
      </c>
      <c r="I1168" s="122">
        <v>0.19237649962574754</v>
      </c>
      <c r="J1168" s="122">
        <v>5.6612873244463513E-2</v>
      </c>
      <c r="K1168" s="54">
        <v>0.50795019640053019</v>
      </c>
      <c r="M1168" s="47">
        <v>166</v>
      </c>
      <c r="N1168" s="122" cm="1">
        <f t="array" ref="N1168:W1168">(TRANSPOSE(MMULT(幕後結果!$AB$37:$AK$46, TRANSPOSE(N167:W167))))</f>
        <v>-0.8854832211739182</v>
      </c>
      <c r="O1168" s="122">
        <v>-0.68312637476212623</v>
      </c>
      <c r="P1168" s="122">
        <v>-2.0298375962144579</v>
      </c>
      <c r="Q1168" s="122">
        <v>0.29009876583778493</v>
      </c>
      <c r="R1168" s="122">
        <v>0.11749294355386317</v>
      </c>
      <c r="S1168" s="122">
        <v>-1.3024183283902913</v>
      </c>
      <c r="T1168" s="122">
        <v>0.74414145287014266</v>
      </c>
      <c r="U1168" s="122">
        <v>0.91773985441095063</v>
      </c>
      <c r="V1168" s="122">
        <v>-1.1315547637321091</v>
      </c>
      <c r="W1168" s="46">
        <v>0.74604941998431751</v>
      </c>
    </row>
    <row r="1169" spans="1:23" ht="19">
      <c r="A1169" s="91">
        <v>167</v>
      </c>
      <c r="B1169" s="122">
        <v>0.38407299188605637</v>
      </c>
      <c r="C1169" s="122">
        <v>0.98489687977415996</v>
      </c>
      <c r="D1169" s="122">
        <v>0.15265297669669708</v>
      </c>
      <c r="E1169" s="122">
        <v>2.7194100617452754E-2</v>
      </c>
      <c r="F1169" s="122">
        <v>0.67101166733337125</v>
      </c>
      <c r="G1169" s="122">
        <v>0.53338050656415015</v>
      </c>
      <c r="H1169" s="122">
        <v>0.50354833903892438</v>
      </c>
      <c r="I1169" s="122">
        <v>0.6758537524569459</v>
      </c>
      <c r="J1169" s="122">
        <v>0.73679162221251082</v>
      </c>
      <c r="K1169" s="54">
        <v>0.7284200765975728</v>
      </c>
      <c r="M1169" s="47">
        <v>167</v>
      </c>
      <c r="N1169" s="122" cm="1">
        <f t="array" ref="N1169:W1169">(TRANSPOSE(MMULT(幕後結果!$AB$37:$AK$46, TRANSPOSE(N168:W168))))</f>
        <v>1.0519446042217326</v>
      </c>
      <c r="O1169" s="122">
        <v>0.4834321779065941</v>
      </c>
      <c r="P1169" s="122">
        <v>0.71768938177760422</v>
      </c>
      <c r="Q1169" s="122">
        <v>0.28862395967863108</v>
      </c>
      <c r="R1169" s="122">
        <v>0.14990892663340752</v>
      </c>
      <c r="S1169" s="122">
        <v>1.497081305526099</v>
      </c>
      <c r="T1169" s="122">
        <v>0.44180115949530691</v>
      </c>
      <c r="U1169" s="122">
        <v>0.9427097348673934</v>
      </c>
      <c r="V1169" s="122">
        <v>0.8623262115010939</v>
      </c>
      <c r="W1169" s="46">
        <v>-0.73772712253165018</v>
      </c>
    </row>
    <row r="1170" spans="1:23" ht="19">
      <c r="A1170" s="91">
        <v>168</v>
      </c>
      <c r="B1170" s="122">
        <v>0.79072351134731145</v>
      </c>
      <c r="C1170" s="122">
        <v>0.40652795224573146</v>
      </c>
      <c r="D1170" s="122">
        <v>0.46543721235068447</v>
      </c>
      <c r="E1170" s="122">
        <v>0.65046132911971877</v>
      </c>
      <c r="F1170" s="122">
        <v>0.18560733322155509</v>
      </c>
      <c r="G1170" s="122">
        <v>0.62377764239572153</v>
      </c>
      <c r="H1170" s="122">
        <v>0.4393192330220923</v>
      </c>
      <c r="I1170" s="122">
        <v>0.42314485075725905</v>
      </c>
      <c r="J1170" s="122">
        <v>0.18449076426325117</v>
      </c>
      <c r="K1170" s="54">
        <v>0.57975757826185936</v>
      </c>
      <c r="M1170" s="47">
        <v>168</v>
      </c>
      <c r="N1170" s="122" cm="1">
        <f t="array" ref="N1170:W1170">(TRANSPOSE(MMULT(幕後結果!$AB$37:$AK$46, TRANSPOSE(N169:W169))))</f>
        <v>-0.50647040378738817</v>
      </c>
      <c r="O1170" s="122">
        <v>-0.12862883108617179</v>
      </c>
      <c r="P1170" s="122">
        <v>-1.0585138883326928</v>
      </c>
      <c r="Q1170" s="122">
        <v>1.7741032194485087</v>
      </c>
      <c r="R1170" s="122">
        <v>0.77218889670151669</v>
      </c>
      <c r="S1170" s="122">
        <v>-1.5001377002734777</v>
      </c>
      <c r="T1170" s="122">
        <v>2.673677646178417E-2</v>
      </c>
      <c r="U1170" s="122">
        <v>-0.73389167381935083</v>
      </c>
      <c r="V1170" s="122">
        <v>-1.1524334051648992</v>
      </c>
      <c r="W1170" s="46">
        <v>-0.2383569320758655</v>
      </c>
    </row>
    <row r="1171" spans="1:23" ht="19">
      <c r="A1171" s="91">
        <v>169</v>
      </c>
      <c r="B1171" s="122">
        <v>0.28351972488989152</v>
      </c>
      <c r="C1171" s="122">
        <v>0.70419624810980963</v>
      </c>
      <c r="D1171" s="122">
        <v>0.5526558056458184</v>
      </c>
      <c r="E1171" s="122">
        <v>0.10343080212135169</v>
      </c>
      <c r="F1171" s="122">
        <v>0.74974552699383734</v>
      </c>
      <c r="G1171" s="122">
        <v>0.35281393118612669</v>
      </c>
      <c r="H1171" s="122">
        <v>0.59910405161119029</v>
      </c>
      <c r="I1171" s="122">
        <v>0.2901678191039716</v>
      </c>
      <c r="J1171" s="122">
        <v>0.22660594607009621</v>
      </c>
      <c r="K1171" s="54">
        <v>0.96932814716091276</v>
      </c>
      <c r="M1171" s="47">
        <v>169</v>
      </c>
      <c r="N1171" s="122" cm="1">
        <f t="array" ref="N1171:W1171">(TRANSPOSE(MMULT(幕後結果!$AB$37:$AK$46, TRANSPOSE(N170:W170))))</f>
        <v>0.47888891164644859</v>
      </c>
      <c r="O1171" s="122">
        <v>-0.89089403696029379</v>
      </c>
      <c r="P1171" s="122">
        <v>-0.77967315919195024</v>
      </c>
      <c r="Q1171" s="122">
        <v>-0.68315131987514532</v>
      </c>
      <c r="R1171" s="122">
        <v>-1.7078385704862054</v>
      </c>
      <c r="S1171" s="122">
        <v>-0.72913500492868477</v>
      </c>
      <c r="T1171" s="122">
        <v>0.2985162049523471</v>
      </c>
      <c r="U1171" s="122">
        <v>-0.76651431274395854</v>
      </c>
      <c r="V1171" s="122">
        <v>-0.4743902184303897</v>
      </c>
      <c r="W1171" s="46">
        <v>7.4528169572905534E-2</v>
      </c>
    </row>
    <row r="1172" spans="1:23" ht="19">
      <c r="A1172" s="91">
        <v>170</v>
      </c>
      <c r="B1172" s="122">
        <v>0.43272827371502576</v>
      </c>
      <c r="C1172" s="122">
        <v>0.93664715648187524</v>
      </c>
      <c r="D1172" s="122">
        <v>0.78306076736262931</v>
      </c>
      <c r="E1172" s="122">
        <v>0.51546328125828444</v>
      </c>
      <c r="F1172" s="122">
        <v>0.88207727660913671</v>
      </c>
      <c r="G1172" s="122">
        <v>0.84754205770980917</v>
      </c>
      <c r="H1172" s="122">
        <v>0.97984727142822603</v>
      </c>
      <c r="I1172" s="122">
        <v>0.55262415010877297</v>
      </c>
      <c r="J1172" s="122">
        <v>0.64332490095439065</v>
      </c>
      <c r="K1172" s="54">
        <v>0.67890477250258141</v>
      </c>
      <c r="M1172" s="47">
        <v>170</v>
      </c>
      <c r="N1172" s="122" cm="1">
        <f t="array" ref="N1172:W1172">(TRANSPOSE(MMULT(幕後結果!$AB$37:$AK$46, TRANSPOSE(N171:W171))))</f>
        <v>-0.13712833679123954</v>
      </c>
      <c r="O1172" s="122">
        <v>-0.70130941200881958</v>
      </c>
      <c r="P1172" s="122">
        <v>9.6060284781738003E-2</v>
      </c>
      <c r="Q1172" s="122">
        <v>-0.14315180811520922</v>
      </c>
      <c r="R1172" s="122">
        <v>1.1609488890734829</v>
      </c>
      <c r="S1172" s="122">
        <v>2.3559990676462181</v>
      </c>
      <c r="T1172" s="122">
        <v>0.62342812521467694</v>
      </c>
      <c r="U1172" s="122">
        <v>0.52220244985818787</v>
      </c>
      <c r="V1172" s="122">
        <v>0.65739363498089887</v>
      </c>
      <c r="W1172" s="46">
        <v>1.6032899406810581</v>
      </c>
    </row>
    <row r="1173" spans="1:23" ht="19">
      <c r="A1173" s="91">
        <v>171</v>
      </c>
      <c r="B1173" s="122">
        <v>0.54464885512562389</v>
      </c>
      <c r="C1173" s="122">
        <v>0.68027404462032037</v>
      </c>
      <c r="D1173" s="122">
        <v>0.5881285953587998</v>
      </c>
      <c r="E1173" s="122">
        <v>3.8988239035799177E-2</v>
      </c>
      <c r="F1173" s="122">
        <v>1.9550414458552101E-2</v>
      </c>
      <c r="G1173" s="122">
        <v>0.24637718512975049</v>
      </c>
      <c r="H1173" s="122">
        <v>0.57396280412336487</v>
      </c>
      <c r="I1173" s="122">
        <v>0.21973270987998328</v>
      </c>
      <c r="J1173" s="122">
        <v>5.9589502260370075E-2</v>
      </c>
      <c r="K1173" s="54">
        <v>0.25036000666843106</v>
      </c>
      <c r="M1173" s="47">
        <v>171</v>
      </c>
      <c r="N1173" s="122" cm="1">
        <f t="array" ref="N1173:W1173">(TRANSPOSE(MMULT(幕後結果!$AB$37:$AK$46, TRANSPOSE(N172:W172))))</f>
        <v>2.0874290187810729E-2</v>
      </c>
      <c r="O1173" s="122">
        <v>-1.3417424025517661</v>
      </c>
      <c r="P1173" s="122">
        <v>-0.17901798134490934</v>
      </c>
      <c r="Q1173" s="122">
        <v>1.4015114931663579</v>
      </c>
      <c r="R1173" s="122">
        <v>-1.5186289857797464</v>
      </c>
      <c r="S1173" s="122">
        <v>-1.9092855540222806</v>
      </c>
      <c r="T1173" s="122">
        <v>0.62911038724095214</v>
      </c>
      <c r="U1173" s="122">
        <v>7.1468083271635785E-2</v>
      </c>
      <c r="V1173" s="122">
        <v>1.2961362461839165</v>
      </c>
      <c r="W1173" s="46">
        <v>-1.0774073032494471</v>
      </c>
    </row>
    <row r="1174" spans="1:23" ht="19">
      <c r="A1174" s="91">
        <v>172</v>
      </c>
      <c r="B1174" s="122">
        <v>0.23986332126495213</v>
      </c>
      <c r="C1174" s="122">
        <v>0.16944079006151447</v>
      </c>
      <c r="D1174" s="122">
        <v>0.67154326408150355</v>
      </c>
      <c r="E1174" s="122">
        <v>0.10452461087335907</v>
      </c>
      <c r="F1174" s="122">
        <v>0.49845285732345745</v>
      </c>
      <c r="G1174" s="122">
        <v>0.98382330942089968</v>
      </c>
      <c r="H1174" s="122">
        <v>0.38282948530819083</v>
      </c>
      <c r="I1174" s="122">
        <v>0.20627855159233621</v>
      </c>
      <c r="J1174" s="122">
        <v>0.97397352283602512</v>
      </c>
      <c r="K1174" s="54">
        <v>0.55875154840482355</v>
      </c>
      <c r="M1174" s="47">
        <v>172</v>
      </c>
      <c r="N1174" s="122" cm="1">
        <f t="array" ref="N1174:W1174">(TRANSPOSE(MMULT(幕後結果!$AB$37:$AK$46, TRANSPOSE(N173:W173))))</f>
        <v>0.10844920666780017</v>
      </c>
      <c r="O1174" s="122">
        <v>0.39821869603398091</v>
      </c>
      <c r="P1174" s="122">
        <v>0.19131590849333416</v>
      </c>
      <c r="Q1174" s="122">
        <v>-0.17918954636923437</v>
      </c>
      <c r="R1174" s="122">
        <v>-0.72539659861230477</v>
      </c>
      <c r="S1174" s="122">
        <v>0.14822648194709387</v>
      </c>
      <c r="T1174" s="122">
        <v>7.2261434608135292E-2</v>
      </c>
      <c r="U1174" s="122">
        <v>-0.48866577420938356</v>
      </c>
      <c r="V1174" s="122">
        <v>1.0081002816183597</v>
      </c>
      <c r="W1174" s="46">
        <v>-0.2629057568408385</v>
      </c>
    </row>
    <row r="1175" spans="1:23" ht="19">
      <c r="A1175" s="91">
        <v>173</v>
      </c>
      <c r="B1175" s="122">
        <v>0.9338213213055091</v>
      </c>
      <c r="C1175" s="122">
        <v>0.60839157885233086</v>
      </c>
      <c r="D1175" s="122">
        <v>0.14789166006821852</v>
      </c>
      <c r="E1175" s="122">
        <v>0.32292107153628224</v>
      </c>
      <c r="F1175" s="122">
        <v>0.94732819702457371</v>
      </c>
      <c r="G1175" s="122">
        <v>0.93173041666917578</v>
      </c>
      <c r="H1175" s="122">
        <v>0.152642683793071</v>
      </c>
      <c r="I1175" s="122">
        <v>0.8541893278110837</v>
      </c>
      <c r="J1175" s="122">
        <v>0.40919170657345605</v>
      </c>
      <c r="K1175" s="54">
        <v>0.12710905276415585</v>
      </c>
      <c r="M1175" s="47">
        <v>173</v>
      </c>
      <c r="N1175" s="122" cm="1">
        <f t="array" ref="N1175:W1175">(TRANSPOSE(MMULT(幕後結果!$AB$37:$AK$46, TRANSPOSE(N174:W174))))</f>
        <v>1.0830607250343087</v>
      </c>
      <c r="O1175" s="122">
        <v>-3.9357315314697217E-2</v>
      </c>
      <c r="P1175" s="122">
        <v>0.20119769302727331</v>
      </c>
      <c r="Q1175" s="122">
        <v>-1.2493202361028057</v>
      </c>
      <c r="R1175" s="122">
        <v>0.42797604751071772</v>
      </c>
      <c r="S1175" s="122">
        <v>9.2308458088340095E-2</v>
      </c>
      <c r="T1175" s="122">
        <v>-0.74193882415146006</v>
      </c>
      <c r="U1175" s="122">
        <v>0.20980262182192655</v>
      </c>
      <c r="V1175" s="122">
        <v>-0.40992596141434723</v>
      </c>
      <c r="W1175" s="46">
        <v>1.1144507891652182</v>
      </c>
    </row>
    <row r="1176" spans="1:23" ht="19">
      <c r="A1176" s="91">
        <v>174</v>
      </c>
      <c r="B1176" s="122">
        <v>0.79037130941943845</v>
      </c>
      <c r="C1176" s="122">
        <v>0.20402231001865823</v>
      </c>
      <c r="D1176" s="122">
        <v>0.59741035917618301</v>
      </c>
      <c r="E1176" s="122">
        <v>7.7364144519378231E-2</v>
      </c>
      <c r="F1176" s="122">
        <v>0.12684745902199013</v>
      </c>
      <c r="G1176" s="122">
        <v>0.32358679541339086</v>
      </c>
      <c r="H1176" s="122">
        <v>0.34972059481174966</v>
      </c>
      <c r="I1176" s="122">
        <v>0.55260145142726791</v>
      </c>
      <c r="J1176" s="122">
        <v>0.21098463065372819</v>
      </c>
      <c r="K1176" s="54">
        <v>0.99186551121882571</v>
      </c>
      <c r="M1176" s="47">
        <v>174</v>
      </c>
      <c r="N1176" s="122" cm="1">
        <f t="array" ref="N1176:W1176">(TRANSPOSE(MMULT(幕後結果!$AB$37:$AK$46, TRANSPOSE(N175:W175))))</f>
        <v>1.6884188897068784</v>
      </c>
      <c r="O1176" s="122">
        <v>2.0667448785332097</v>
      </c>
      <c r="P1176" s="122">
        <v>1.6305691723531748</v>
      </c>
      <c r="Q1176" s="122">
        <v>-1.1951381166751069</v>
      </c>
      <c r="R1176" s="122">
        <v>-1.1937465442389652</v>
      </c>
      <c r="S1176" s="122">
        <v>1.6912444337946955</v>
      </c>
      <c r="T1176" s="122">
        <v>0.28841691880956882</v>
      </c>
      <c r="U1176" s="122">
        <v>0.4780232798007697</v>
      </c>
      <c r="V1176" s="122">
        <v>0.44065720916182094</v>
      </c>
      <c r="W1176" s="46">
        <v>1.6110853865833596</v>
      </c>
    </row>
    <row r="1177" spans="1:23" ht="19">
      <c r="A1177" s="91">
        <v>175</v>
      </c>
      <c r="B1177" s="122">
        <v>0.44386504299233565</v>
      </c>
      <c r="C1177" s="122">
        <v>0.21579367768481639</v>
      </c>
      <c r="D1177" s="122">
        <v>0.37173123760913618</v>
      </c>
      <c r="E1177" s="122">
        <v>0.35771692519346621</v>
      </c>
      <c r="F1177" s="122">
        <v>0.37800367159167547</v>
      </c>
      <c r="G1177" s="122">
        <v>1.2492155945023065E-3</v>
      </c>
      <c r="H1177" s="122">
        <v>0.66571062766902833</v>
      </c>
      <c r="I1177" s="122">
        <v>0.98176668591433103</v>
      </c>
      <c r="J1177" s="122">
        <v>0.50458986242225179</v>
      </c>
      <c r="K1177" s="54">
        <v>0.92866998148412772</v>
      </c>
      <c r="M1177" s="47">
        <v>175</v>
      </c>
      <c r="N1177" s="122" cm="1">
        <f t="array" ref="N1177:W1177">(TRANSPOSE(MMULT(幕後結果!$AB$37:$AK$46, TRANSPOSE(N176:W176))))</f>
        <v>-0.45944378153195015</v>
      </c>
      <c r="O1177" s="122">
        <v>0.71990231646380698</v>
      </c>
      <c r="P1177" s="122">
        <v>-0.89266910662535603</v>
      </c>
      <c r="Q1177" s="122">
        <v>-0.25204066842305883</v>
      </c>
      <c r="R1177" s="122">
        <v>-0.30558700276583717</v>
      </c>
      <c r="S1177" s="122">
        <v>-0.38972601835028731</v>
      </c>
      <c r="T1177" s="122">
        <v>1.7984377393224784</v>
      </c>
      <c r="U1177" s="122">
        <v>0.14460651801444915</v>
      </c>
      <c r="V1177" s="122">
        <v>-0.37391751633805448</v>
      </c>
      <c r="W1177" s="46">
        <v>0.74044515514053244</v>
      </c>
    </row>
    <row r="1178" spans="1:23" ht="19">
      <c r="A1178" s="91">
        <v>176</v>
      </c>
      <c r="B1178" s="122">
        <v>0.68716603329062176</v>
      </c>
      <c r="C1178" s="122">
        <v>0.90621745739761472</v>
      </c>
      <c r="D1178" s="122">
        <v>0.78080800763021241</v>
      </c>
      <c r="E1178" s="122">
        <v>7.6890538130102826E-2</v>
      </c>
      <c r="F1178" s="122">
        <v>9.2798477050541006E-2</v>
      </c>
      <c r="G1178" s="122">
        <v>0.70918769081094957</v>
      </c>
      <c r="H1178" s="122">
        <v>0.43312178312945671</v>
      </c>
      <c r="I1178" s="122">
        <v>0.24463726040827583</v>
      </c>
      <c r="J1178" s="122">
        <v>0.96379488806358471</v>
      </c>
      <c r="K1178" s="54">
        <v>0.20068961702406241</v>
      </c>
      <c r="M1178" s="47">
        <v>176</v>
      </c>
      <c r="N1178" s="122" cm="1">
        <f t="array" ref="N1178:W1178">(TRANSPOSE(MMULT(幕後結果!$AB$37:$AK$46, TRANSPOSE(N177:W177))))</f>
        <v>0.4996376856854029</v>
      </c>
      <c r="O1178" s="122">
        <v>0.68728357067595924</v>
      </c>
      <c r="P1178" s="122">
        <v>1.1853898797587308</v>
      </c>
      <c r="Q1178" s="122">
        <v>-0.80546344252254765</v>
      </c>
      <c r="R1178" s="122">
        <v>1.3574953129915355</v>
      </c>
      <c r="S1178" s="122">
        <v>2.3064364781858124</v>
      </c>
      <c r="T1178" s="122">
        <v>-0.30578324678475566</v>
      </c>
      <c r="U1178" s="122">
        <v>2.0952005199920496</v>
      </c>
      <c r="V1178" s="122">
        <v>1.0114789392198347</v>
      </c>
      <c r="W1178" s="46">
        <v>1.7695742779564196</v>
      </c>
    </row>
    <row r="1179" spans="1:23" ht="19">
      <c r="A1179" s="91">
        <v>177</v>
      </c>
      <c r="B1179" s="122">
        <v>0.89573753944718471</v>
      </c>
      <c r="C1179" s="122">
        <v>0.39425360281353283</v>
      </c>
      <c r="D1179" s="122">
        <v>0.68417091252215134</v>
      </c>
      <c r="E1179" s="122">
        <v>0.36219380093987508</v>
      </c>
      <c r="F1179" s="122">
        <v>0.68642824819402448</v>
      </c>
      <c r="G1179" s="122">
        <v>0.78240816883611264</v>
      </c>
      <c r="H1179" s="122">
        <v>0.72810864260779984</v>
      </c>
      <c r="I1179" s="122">
        <v>0.13250798403831876</v>
      </c>
      <c r="J1179" s="122">
        <v>0.16568012055669956</v>
      </c>
      <c r="K1179" s="54">
        <v>0.81495073960130004</v>
      </c>
      <c r="M1179" s="47">
        <v>177</v>
      </c>
      <c r="N1179" s="122" cm="1">
        <f t="array" ref="N1179:W1179">(TRANSPOSE(MMULT(幕後結果!$AB$37:$AK$46, TRANSPOSE(N178:W178))))</f>
        <v>0.73725971159322212</v>
      </c>
      <c r="O1179" s="122">
        <v>0.29375103906594013</v>
      </c>
      <c r="P1179" s="122">
        <v>0.74781597991281501</v>
      </c>
      <c r="Q1179" s="122">
        <v>-0.12295001036131722</v>
      </c>
      <c r="R1179" s="122">
        <v>-1.8726604613706128</v>
      </c>
      <c r="S1179" s="122">
        <v>0.1051727900126552</v>
      </c>
      <c r="T1179" s="122">
        <v>-0.13261525935185456</v>
      </c>
      <c r="U1179" s="122">
        <v>-0.294357707291871</v>
      </c>
      <c r="V1179" s="122">
        <v>1.054409101500664</v>
      </c>
      <c r="W1179" s="46">
        <v>0.58061364636646118</v>
      </c>
    </row>
    <row r="1180" spans="1:23" ht="19">
      <c r="A1180" s="91">
        <v>178</v>
      </c>
      <c r="B1180" s="122">
        <v>0.61758627175296188</v>
      </c>
      <c r="C1180" s="122">
        <v>0.61329082230164977</v>
      </c>
      <c r="D1180" s="122">
        <v>0.42241895892788639</v>
      </c>
      <c r="E1180" s="122">
        <v>0.43172732522488699</v>
      </c>
      <c r="F1180" s="122">
        <v>0.52079301784217225</v>
      </c>
      <c r="G1180" s="122">
        <v>0.64880873265935235</v>
      </c>
      <c r="H1180" s="122">
        <v>0.41526572620665969</v>
      </c>
      <c r="I1180" s="122">
        <v>0.41951066576930907</v>
      </c>
      <c r="J1180" s="122">
        <v>0.43418827626859602</v>
      </c>
      <c r="K1180" s="54">
        <v>0.70866585426139062</v>
      </c>
      <c r="M1180" s="47">
        <v>178</v>
      </c>
      <c r="N1180" s="122" cm="1">
        <f t="array" ref="N1180:W1180">(TRANSPOSE(MMULT(幕後結果!$AB$37:$AK$46, TRANSPOSE(N179:W179))))</f>
        <v>0.2754067105959187</v>
      </c>
      <c r="O1180" s="122">
        <v>-0.77410075566733494</v>
      </c>
      <c r="P1180" s="122">
        <v>-1.3710488374543977</v>
      </c>
      <c r="Q1180" s="122">
        <v>0.9627913857733098</v>
      </c>
      <c r="R1180" s="122">
        <v>0.37345256869220145</v>
      </c>
      <c r="S1180" s="122">
        <v>-0.99378037312887024</v>
      </c>
      <c r="T1180" s="122">
        <v>1.3253136439401807</v>
      </c>
      <c r="U1180" s="122">
        <v>0.46564371985743441</v>
      </c>
      <c r="V1180" s="122">
        <v>0.84204563482905992</v>
      </c>
      <c r="W1180" s="46">
        <v>-0.22860545997367399</v>
      </c>
    </row>
    <row r="1181" spans="1:23" ht="19">
      <c r="A1181" s="91">
        <v>179</v>
      </c>
      <c r="B1181" s="122">
        <v>0.494729674185445</v>
      </c>
      <c r="C1181" s="122">
        <v>0.81815350484063809</v>
      </c>
      <c r="D1181" s="122">
        <v>0.94641579418010302</v>
      </c>
      <c r="E1181" s="122">
        <v>0.11883061673277284</v>
      </c>
      <c r="F1181" s="122">
        <v>3.747863315868849E-2</v>
      </c>
      <c r="G1181" s="122">
        <v>0.65129807393242389</v>
      </c>
      <c r="H1181" s="122">
        <v>2.0134594063694111E-2</v>
      </c>
      <c r="I1181" s="122">
        <v>0.9494654706209682</v>
      </c>
      <c r="J1181" s="122">
        <v>0.66022861776702291</v>
      </c>
      <c r="K1181" s="54">
        <v>0.74766938260004334</v>
      </c>
      <c r="M1181" s="47">
        <v>179</v>
      </c>
      <c r="N1181" s="122" cm="1">
        <f t="array" ref="N1181:W1181">(TRANSPOSE(MMULT(幕後結果!$AB$37:$AK$46, TRANSPOSE(N180:W180))))</f>
        <v>0.374477348276752</v>
      </c>
      <c r="O1181" s="122">
        <v>0.55009270564291035</v>
      </c>
      <c r="P1181" s="122">
        <v>0.33653697800092791</v>
      </c>
      <c r="Q1181" s="122">
        <v>-0.12984218184392954</v>
      </c>
      <c r="R1181" s="122">
        <v>-0.39263732220272218</v>
      </c>
      <c r="S1181" s="122">
        <v>0.19884909204371348</v>
      </c>
      <c r="T1181" s="122">
        <v>0.41511048781940274</v>
      </c>
      <c r="U1181" s="122">
        <v>0.42863302583386576</v>
      </c>
      <c r="V1181" s="122">
        <v>0.17743574908262427</v>
      </c>
      <c r="W1181" s="46">
        <v>-0.85460216630695685</v>
      </c>
    </row>
    <row r="1182" spans="1:23" ht="19">
      <c r="A1182" s="91">
        <v>180</v>
      </c>
      <c r="B1182" s="122">
        <v>0.68858920351181041</v>
      </c>
      <c r="C1182" s="122">
        <v>0.18693786851206107</v>
      </c>
      <c r="D1182" s="122">
        <v>0.69913129007123165</v>
      </c>
      <c r="E1182" s="122">
        <v>0.55611863257990657</v>
      </c>
      <c r="F1182" s="122">
        <v>0.48814344688755917</v>
      </c>
      <c r="G1182" s="122">
        <v>9.1687509279704482E-2</v>
      </c>
      <c r="H1182" s="122">
        <v>0.74046700322050896</v>
      </c>
      <c r="I1182" s="122">
        <v>1.3202197518811909E-2</v>
      </c>
      <c r="J1182" s="122">
        <v>4.733940962976968E-2</v>
      </c>
      <c r="K1182" s="54">
        <v>0.47394964576777521</v>
      </c>
      <c r="M1182" s="47">
        <v>180</v>
      </c>
      <c r="N1182" s="122" cm="1">
        <f t="array" ref="N1182:W1182">(TRANSPOSE(MMULT(幕後結果!$AB$37:$AK$46, TRANSPOSE(N181:W181))))</f>
        <v>1.1115745635364718E-3</v>
      </c>
      <c r="O1182" s="122">
        <v>-0.64485985824441117</v>
      </c>
      <c r="P1182" s="122">
        <v>0.89474846280087816</v>
      </c>
      <c r="Q1182" s="122">
        <v>-1.7128757383119619</v>
      </c>
      <c r="R1182" s="122">
        <v>1.0831376225627225</v>
      </c>
      <c r="S1182" s="122">
        <v>-0.14903879852122193</v>
      </c>
      <c r="T1182" s="122">
        <v>-1.0986649914787621</v>
      </c>
      <c r="U1182" s="122">
        <v>-2.2404495782443545</v>
      </c>
      <c r="V1182" s="122">
        <v>-0.24742084717137824</v>
      </c>
      <c r="W1182" s="46">
        <v>-0.23247242688200381</v>
      </c>
    </row>
    <row r="1183" spans="1:23" ht="19">
      <c r="A1183" s="91">
        <v>181</v>
      </c>
      <c r="B1183" s="122">
        <v>0.51604075096375035</v>
      </c>
      <c r="C1183" s="122">
        <v>9.9764693080477196E-2</v>
      </c>
      <c r="D1183" s="122">
        <v>0.32549411659080962</v>
      </c>
      <c r="E1183" s="122">
        <v>0.92034188677765827</v>
      </c>
      <c r="F1183" s="122">
        <v>0.26196619352698813</v>
      </c>
      <c r="G1183" s="122">
        <v>3.8920754541101221E-2</v>
      </c>
      <c r="H1183" s="122">
        <v>0.83999426033070623</v>
      </c>
      <c r="I1183" s="122">
        <v>0.45873734367623764</v>
      </c>
      <c r="J1183" s="122">
        <v>0.84190515050016135</v>
      </c>
      <c r="K1183" s="54">
        <v>0.96232959577994426</v>
      </c>
      <c r="M1183" s="47">
        <v>181</v>
      </c>
      <c r="N1183" s="122" cm="1">
        <f t="array" ref="N1183:W1183">(TRANSPOSE(MMULT(幕後結果!$AB$37:$AK$46, TRANSPOSE(N182:W182))))</f>
        <v>-0.32625942402764119</v>
      </c>
      <c r="O1183" s="122">
        <v>-0.32385152356957037</v>
      </c>
      <c r="P1183" s="122">
        <v>-0.41804972441102434</v>
      </c>
      <c r="Q1183" s="122">
        <v>-0.4439868282602073</v>
      </c>
      <c r="R1183" s="122">
        <v>2.9284124939818273E-2</v>
      </c>
      <c r="S1183" s="122">
        <v>-0.4272346088591148</v>
      </c>
      <c r="T1183" s="122">
        <v>-1.6883585121573881</v>
      </c>
      <c r="U1183" s="122">
        <v>1.2554685985665361</v>
      </c>
      <c r="V1183" s="122">
        <v>-0.34739411568717882</v>
      </c>
      <c r="W1183" s="46">
        <v>-0.5197418186844126</v>
      </c>
    </row>
    <row r="1184" spans="1:23" ht="19">
      <c r="A1184" s="91">
        <v>182</v>
      </c>
      <c r="B1184" s="122">
        <v>7.9040488961660493E-2</v>
      </c>
      <c r="C1184" s="122">
        <v>0.85767049290440589</v>
      </c>
      <c r="D1184" s="122">
        <v>0.30329248451123525</v>
      </c>
      <c r="E1184" s="122">
        <v>2.2058549826685425E-2</v>
      </c>
      <c r="F1184" s="122">
        <v>0.53492518350736407</v>
      </c>
      <c r="G1184" s="122">
        <v>1.3162408424036265E-2</v>
      </c>
      <c r="H1184" s="122">
        <v>0.60662721496503602</v>
      </c>
      <c r="I1184" s="122">
        <v>0.99206544071978175</v>
      </c>
      <c r="J1184" s="122">
        <v>8.8254446388334795E-2</v>
      </c>
      <c r="K1184" s="54">
        <v>0.23061600139087313</v>
      </c>
      <c r="M1184" s="47">
        <v>182</v>
      </c>
      <c r="N1184" s="122" cm="1">
        <f t="array" ref="N1184:W1184">(TRANSPOSE(MMULT(幕後結果!$AB$37:$AK$46, TRANSPOSE(N183:W183))))</f>
        <v>-1.445991698395209</v>
      </c>
      <c r="O1184" s="122">
        <v>-0.51503538103632429</v>
      </c>
      <c r="P1184" s="122">
        <v>-0.29855835150880061</v>
      </c>
      <c r="Q1184" s="122">
        <v>7.1482718863286165E-2</v>
      </c>
      <c r="R1184" s="122">
        <v>-0.58123239147530759</v>
      </c>
      <c r="S1184" s="122">
        <v>-0.58564127957121892</v>
      </c>
      <c r="T1184" s="122">
        <v>0.55194446706884448</v>
      </c>
      <c r="U1184" s="122">
        <v>0.36038867704516925</v>
      </c>
      <c r="V1184" s="122">
        <v>-0.54858067080494488</v>
      </c>
      <c r="W1184" s="46">
        <v>-1.1643101656224584</v>
      </c>
    </row>
    <row r="1185" spans="1:23" ht="19">
      <c r="A1185" s="91">
        <v>183</v>
      </c>
      <c r="B1185" s="122">
        <v>0.50908459127464489</v>
      </c>
      <c r="C1185" s="122">
        <v>0.72010197644188878</v>
      </c>
      <c r="D1185" s="122">
        <v>0.78889500442631921</v>
      </c>
      <c r="E1185" s="122">
        <v>0.74396914956331228</v>
      </c>
      <c r="F1185" s="122">
        <v>0.70050159232956011</v>
      </c>
      <c r="G1185" s="122">
        <v>4.0427956111791508E-2</v>
      </c>
      <c r="H1185" s="122">
        <v>0.68370433945905695</v>
      </c>
      <c r="I1185" s="122">
        <v>0.24174544656846186</v>
      </c>
      <c r="J1185" s="122">
        <v>0.69696586775116742</v>
      </c>
      <c r="K1185" s="54">
        <v>0.24460647259966817</v>
      </c>
      <c r="M1185" s="47">
        <v>183</v>
      </c>
      <c r="N1185" s="122" cm="1">
        <f t="array" ref="N1185:W1185">(TRANSPOSE(MMULT(幕後結果!$AB$37:$AK$46, TRANSPOSE(N184:W184))))</f>
        <v>-0.45557555669194388</v>
      </c>
      <c r="O1185" s="122">
        <v>-1.7599258601960535</v>
      </c>
      <c r="P1185" s="122">
        <v>-0.52224493268912853</v>
      </c>
      <c r="Q1185" s="122">
        <v>1.1696409019079277</v>
      </c>
      <c r="R1185" s="122">
        <v>2.4991977215003365</v>
      </c>
      <c r="S1185" s="122">
        <v>-1.2742322071001247E-2</v>
      </c>
      <c r="T1185" s="122">
        <v>0.85159625798798855</v>
      </c>
      <c r="U1185" s="122">
        <v>0.82843527394546923</v>
      </c>
      <c r="V1185" s="122">
        <v>2.0330295256368576</v>
      </c>
      <c r="W1185" s="46">
        <v>-0.72663958560045938</v>
      </c>
    </row>
    <row r="1186" spans="1:23" ht="19">
      <c r="A1186" s="91">
        <v>184</v>
      </c>
      <c r="B1186" s="122">
        <v>0.1613025437689104</v>
      </c>
      <c r="C1186" s="122">
        <v>0.55281884105327661</v>
      </c>
      <c r="D1186" s="122">
        <v>0.33355830292644995</v>
      </c>
      <c r="E1186" s="122">
        <v>0.41921751247114636</v>
      </c>
      <c r="F1186" s="122">
        <v>0.77511438804813126</v>
      </c>
      <c r="G1186" s="122">
        <v>0.82125674203256249</v>
      </c>
      <c r="H1186" s="122">
        <v>0.24278617087146848</v>
      </c>
      <c r="I1186" s="122">
        <v>0.9996540320456071</v>
      </c>
      <c r="J1186" s="122">
        <v>0.21557277716859224</v>
      </c>
      <c r="K1186" s="54">
        <v>0.27928143906402014</v>
      </c>
      <c r="M1186" s="47">
        <v>184</v>
      </c>
      <c r="N1186" s="122" cm="1">
        <f t="array" ref="N1186:W1186">(TRANSPOSE(MMULT(幕後結果!$AB$37:$AK$46, TRANSPOSE(N185:W185))))</f>
        <v>0.43040000356437108</v>
      </c>
      <c r="O1186" s="122">
        <v>-0.30649227033589821</v>
      </c>
      <c r="P1186" s="122">
        <v>4.3537101061492681E-2</v>
      </c>
      <c r="Q1186" s="122">
        <v>-1.3873830740594779</v>
      </c>
      <c r="R1186" s="122">
        <v>0.27789774489566987</v>
      </c>
      <c r="S1186" s="122">
        <v>1.3581519584599837</v>
      </c>
      <c r="T1186" s="122">
        <v>1.0367631252018095</v>
      </c>
      <c r="U1186" s="122">
        <v>-5.6613018691133929E-2</v>
      </c>
      <c r="V1186" s="122">
        <v>1.3216994915957936</v>
      </c>
      <c r="W1186" s="46">
        <v>8.9180717069195364E-2</v>
      </c>
    </row>
    <row r="1187" spans="1:23" ht="19">
      <c r="A1187" s="91">
        <v>185</v>
      </c>
      <c r="B1187" s="122">
        <v>0.55176949105906292</v>
      </c>
      <c r="C1187" s="122">
        <v>0.49842084534981312</v>
      </c>
      <c r="D1187" s="122">
        <v>0.20403882971166931</v>
      </c>
      <c r="E1187" s="122">
        <v>0.79742134474795279</v>
      </c>
      <c r="F1187" s="122">
        <v>0.38511359568562131</v>
      </c>
      <c r="G1187" s="122">
        <v>0.1681002516405341</v>
      </c>
      <c r="H1187" s="122">
        <v>0.7634046069610132</v>
      </c>
      <c r="I1187" s="122">
        <v>0.50440324495543454</v>
      </c>
      <c r="J1187" s="122">
        <v>0.84344039671489957</v>
      </c>
      <c r="K1187" s="54">
        <v>5.8873654444279833E-2</v>
      </c>
      <c r="M1187" s="47">
        <v>185</v>
      </c>
      <c r="N1187" s="122" cm="1">
        <f t="array" ref="N1187:W1187">(TRANSPOSE(MMULT(幕後結果!$AB$37:$AK$46, TRANSPOSE(N186:W186))))</f>
        <v>0.26405549044819737</v>
      </c>
      <c r="O1187" s="122">
        <v>-0.74668245350772511</v>
      </c>
      <c r="P1187" s="122">
        <v>-9.9720502674231618E-2</v>
      </c>
      <c r="Q1187" s="122">
        <v>1.6541240966670054</v>
      </c>
      <c r="R1187" s="122">
        <v>0.69264475286392613</v>
      </c>
      <c r="S1187" s="122">
        <v>-1.3262410030513732</v>
      </c>
      <c r="T1187" s="122">
        <v>0.52242676989194825</v>
      </c>
      <c r="U1187" s="122">
        <v>-0.29434941831384515</v>
      </c>
      <c r="V1187" s="122">
        <v>0.17012548606145955</v>
      </c>
      <c r="W1187" s="46">
        <v>-0.47773048148811759</v>
      </c>
    </row>
    <row r="1188" spans="1:23" ht="19">
      <c r="A1188" s="91">
        <v>186</v>
      </c>
      <c r="B1188" s="122">
        <v>0.82248712283068737</v>
      </c>
      <c r="C1188" s="122">
        <v>2.5549384105855832E-2</v>
      </c>
      <c r="D1188" s="122">
        <v>4.8467689644341005E-2</v>
      </c>
      <c r="E1188" s="122">
        <v>3.4636354342447717E-2</v>
      </c>
      <c r="F1188" s="122">
        <v>0.78888787276569627</v>
      </c>
      <c r="G1188" s="122">
        <v>0.97235724914114163</v>
      </c>
      <c r="H1188" s="122">
        <v>7.5783159180642601E-2</v>
      </c>
      <c r="I1188" s="122">
        <v>0.51656634877162699</v>
      </c>
      <c r="J1188" s="122">
        <v>0.49564913812160483</v>
      </c>
      <c r="K1188" s="54">
        <v>0.74059949248131929</v>
      </c>
      <c r="M1188" s="47">
        <v>186</v>
      </c>
      <c r="N1188" s="122" cm="1">
        <f t="array" ref="N1188:W1188">(TRANSPOSE(MMULT(幕後結果!$AB$37:$AK$46, TRANSPOSE(N187:W187))))</f>
        <v>0.28822292034641928</v>
      </c>
      <c r="O1188" s="122">
        <v>-0.97532748002760439</v>
      </c>
      <c r="P1188" s="122">
        <v>-0.15346980013381298</v>
      </c>
      <c r="Q1188" s="122">
        <v>0.39251276434433702</v>
      </c>
      <c r="R1188" s="122">
        <v>-0.75496016657640497</v>
      </c>
      <c r="S1188" s="122">
        <v>-1.2948314491270461</v>
      </c>
      <c r="T1188" s="122">
        <v>0.44345547367909838</v>
      </c>
      <c r="U1188" s="122">
        <v>0.42428193950548398</v>
      </c>
      <c r="V1188" s="122">
        <v>-1.3639775922209796</v>
      </c>
      <c r="W1188" s="46">
        <v>1.3924293831450045</v>
      </c>
    </row>
    <row r="1189" spans="1:23" ht="19">
      <c r="A1189" s="91">
        <v>187</v>
      </c>
      <c r="B1189" s="122">
        <v>0.78901341486498122</v>
      </c>
      <c r="C1189" s="122">
        <v>0.93836615407836921</v>
      </c>
      <c r="D1189" s="122">
        <v>0.67198031183351992</v>
      </c>
      <c r="E1189" s="122">
        <v>0.67802148490173719</v>
      </c>
      <c r="F1189" s="122">
        <v>0.42937123944791766</v>
      </c>
      <c r="G1189" s="122">
        <v>0.50077325914220161</v>
      </c>
      <c r="H1189" s="122">
        <v>0.68763477846412124</v>
      </c>
      <c r="I1189" s="122">
        <v>0.91702864948633089</v>
      </c>
      <c r="J1189" s="122">
        <v>1.1996957946669884E-2</v>
      </c>
      <c r="K1189" s="54">
        <v>0.78727586938430472</v>
      </c>
      <c r="M1189" s="47">
        <v>187</v>
      </c>
      <c r="N1189" s="122" cm="1">
        <f t="array" ref="N1189:W1189">(TRANSPOSE(MMULT(幕後結果!$AB$37:$AK$46, TRANSPOSE(N188:W188))))</f>
        <v>1.1061448558363398</v>
      </c>
      <c r="O1189" s="122">
        <v>0.90937081779386719</v>
      </c>
      <c r="P1189" s="122">
        <v>1.4279757599536049</v>
      </c>
      <c r="Q1189" s="122">
        <v>1.1831929122274669</v>
      </c>
      <c r="R1189" s="122">
        <v>-0.1466517915069997</v>
      </c>
      <c r="S1189" s="122">
        <v>0.95072155619388443</v>
      </c>
      <c r="T1189" s="122">
        <v>2.9771895225635969</v>
      </c>
      <c r="U1189" s="122">
        <v>-0.45623851093944462</v>
      </c>
      <c r="V1189" s="122">
        <v>0.20862481267443667</v>
      </c>
      <c r="W1189" s="46">
        <v>0.67193557723920738</v>
      </c>
    </row>
    <row r="1190" spans="1:23" ht="19">
      <c r="A1190" s="91">
        <v>188</v>
      </c>
      <c r="B1190" s="122">
        <v>0.94418932643600595</v>
      </c>
      <c r="C1190" s="122">
        <v>0.93109060077527794</v>
      </c>
      <c r="D1190" s="122">
        <v>0.79895250227298531</v>
      </c>
      <c r="E1190" s="122">
        <v>0.99806898791765231</v>
      </c>
      <c r="F1190" s="122">
        <v>0.82123057010100542</v>
      </c>
      <c r="G1190" s="122">
        <v>0.54817563114555412</v>
      </c>
      <c r="H1190" s="122">
        <v>0.53985131325562086</v>
      </c>
      <c r="I1190" s="122">
        <v>0.69765285570924873</v>
      </c>
      <c r="J1190" s="122">
        <v>0.77077650866700265</v>
      </c>
      <c r="K1190" s="54">
        <v>0.12181494677207061</v>
      </c>
      <c r="M1190" s="47">
        <v>188</v>
      </c>
      <c r="N1190" s="122" cm="1">
        <f t="array" ref="N1190:W1190">(TRANSPOSE(MMULT(幕後結果!$AB$37:$AK$46, TRANSPOSE(N189:W189))))</f>
        <v>0.17864020674442826</v>
      </c>
      <c r="O1190" s="122">
        <v>-0.87976343844371396</v>
      </c>
      <c r="P1190" s="122">
        <v>0.17039132329185763</v>
      </c>
      <c r="Q1190" s="122">
        <v>1.9961390064026094</v>
      </c>
      <c r="R1190" s="122">
        <v>1.0088682942185736</v>
      </c>
      <c r="S1190" s="122">
        <v>-1.1734776006897008</v>
      </c>
      <c r="T1190" s="122">
        <v>0.46998305630448856</v>
      </c>
      <c r="U1190" s="122">
        <v>0.14417803962790121</v>
      </c>
      <c r="V1190" s="122">
        <v>2.0572148277957591</v>
      </c>
      <c r="W1190" s="46">
        <v>0.65823945572168208</v>
      </c>
    </row>
    <row r="1191" spans="1:23" ht="19">
      <c r="A1191" s="91">
        <v>189</v>
      </c>
      <c r="B1191" s="122">
        <v>0.61287376295015195</v>
      </c>
      <c r="C1191" s="122">
        <v>0.99532644325625697</v>
      </c>
      <c r="D1191" s="122">
        <v>0.87683076317295905</v>
      </c>
      <c r="E1191" s="122">
        <v>7.1028718794643897E-2</v>
      </c>
      <c r="F1191" s="122">
        <v>6.9714504495064222E-2</v>
      </c>
      <c r="G1191" s="122">
        <v>0.39723945718441622</v>
      </c>
      <c r="H1191" s="122">
        <v>0.33430636618496701</v>
      </c>
      <c r="I1191" s="122">
        <v>0.84553810199956048</v>
      </c>
      <c r="J1191" s="122">
        <v>0.15454438960773254</v>
      </c>
      <c r="K1191" s="54">
        <v>0.74789974373006474</v>
      </c>
      <c r="M1191" s="47">
        <v>189</v>
      </c>
      <c r="N1191" s="122" cm="1">
        <f t="array" ref="N1191:W1191">(TRANSPOSE(MMULT(幕後結果!$AB$37:$AK$46, TRANSPOSE(N190:W190))))</f>
        <v>-1.125807416878766</v>
      </c>
      <c r="O1191" s="122">
        <v>0.78838325163545531</v>
      </c>
      <c r="P1191" s="122">
        <v>0.23187835266216911</v>
      </c>
      <c r="Q1191" s="122">
        <v>-0.97684039338384765</v>
      </c>
      <c r="R1191" s="122">
        <v>0.20490743219360483</v>
      </c>
      <c r="S1191" s="122">
        <v>0.34862649249444294</v>
      </c>
      <c r="T1191" s="122">
        <v>-0.67585542400068221</v>
      </c>
      <c r="U1191" s="122">
        <v>-0.40902660233168331</v>
      </c>
      <c r="V1191" s="122">
        <v>-0.39836920576100443</v>
      </c>
      <c r="W1191" s="46">
        <v>6.7882874761930584E-2</v>
      </c>
    </row>
    <row r="1192" spans="1:23" ht="19">
      <c r="A1192" s="91">
        <v>190</v>
      </c>
      <c r="B1192" s="122">
        <v>0.59440129122950891</v>
      </c>
      <c r="C1192" s="122">
        <v>0.17070457840759845</v>
      </c>
      <c r="D1192" s="122">
        <v>0.97204980403438168</v>
      </c>
      <c r="E1192" s="122">
        <v>0.2974309704918896</v>
      </c>
      <c r="F1192" s="122">
        <v>0.42738717615138344</v>
      </c>
      <c r="G1192" s="122">
        <v>8.7835932884947621E-3</v>
      </c>
      <c r="H1192" s="122">
        <v>9.7360839279027944E-2</v>
      </c>
      <c r="I1192" s="122">
        <v>0.6556792847130013</v>
      </c>
      <c r="J1192" s="122">
        <v>0.30918698612948647</v>
      </c>
      <c r="K1192" s="54">
        <v>0.19568313029965778</v>
      </c>
      <c r="M1192" s="47">
        <v>190</v>
      </c>
      <c r="N1192" s="122" cm="1">
        <f t="array" ref="N1192:W1192">(TRANSPOSE(MMULT(幕後結果!$AB$37:$AK$46, TRANSPOSE(N191:W191))))</f>
        <v>0.9358794337009374</v>
      </c>
      <c r="O1192" s="122">
        <v>1.2201595722548517</v>
      </c>
      <c r="P1192" s="122">
        <v>0.19561908745194156</v>
      </c>
      <c r="Q1192" s="122">
        <v>0.35304837952986207</v>
      </c>
      <c r="R1192" s="122">
        <v>0.51932175820584248</v>
      </c>
      <c r="S1192" s="122">
        <v>0.12560756490132227</v>
      </c>
      <c r="T1192" s="122">
        <v>-0.28291209781186416</v>
      </c>
      <c r="U1192" s="122">
        <v>1.4707814620217907</v>
      </c>
      <c r="V1192" s="122">
        <v>0.41807527171809666</v>
      </c>
      <c r="W1192" s="46">
        <v>0.74207345606505792</v>
      </c>
    </row>
    <row r="1193" spans="1:23" ht="19">
      <c r="A1193" s="91">
        <v>191</v>
      </c>
      <c r="B1193" s="122">
        <v>3.3698607642715483E-2</v>
      </c>
      <c r="C1193" s="122">
        <v>0.95153514855157906</v>
      </c>
      <c r="D1193" s="122">
        <v>0.77197513068628698</v>
      </c>
      <c r="E1193" s="122">
        <v>0.27947521243093276</v>
      </c>
      <c r="F1193" s="122">
        <v>0.67233932945482922</v>
      </c>
      <c r="G1193" s="122">
        <v>0.79719849162411349</v>
      </c>
      <c r="H1193" s="122">
        <v>9.796562367487649E-2</v>
      </c>
      <c r="I1193" s="122">
        <v>0.53208224273977534</v>
      </c>
      <c r="J1193" s="122">
        <v>0.6334844527182022</v>
      </c>
      <c r="K1193" s="54">
        <v>0.46725559254405358</v>
      </c>
      <c r="M1193" s="47">
        <v>191</v>
      </c>
      <c r="N1193" s="122" cm="1">
        <f t="array" ref="N1193:W1193">(TRANSPOSE(MMULT(幕後結果!$AB$37:$AK$46, TRANSPOSE(N192:W192))))</f>
        <v>-0.14719328743757815</v>
      </c>
      <c r="O1193" s="122">
        <v>-0.21855164416154044</v>
      </c>
      <c r="P1193" s="122">
        <v>-0.74645671812263514</v>
      </c>
      <c r="Q1193" s="122">
        <v>0.27154321016856048</v>
      </c>
      <c r="R1193" s="122">
        <v>-0.97814801177110522</v>
      </c>
      <c r="S1193" s="122">
        <v>-1.1072929805611738</v>
      </c>
      <c r="T1193" s="122">
        <v>-0.22206997083806107</v>
      </c>
      <c r="U1193" s="122">
        <v>-0.48565190097639632</v>
      </c>
      <c r="V1193" s="122">
        <v>1.9539101980837477</v>
      </c>
      <c r="W1193" s="46">
        <v>-1.2843653987835268E-2</v>
      </c>
    </row>
    <row r="1194" spans="1:23" ht="19">
      <c r="A1194" s="91">
        <v>192</v>
      </c>
      <c r="B1194" s="122">
        <v>0.3321909240110601</v>
      </c>
      <c r="C1194" s="122">
        <v>0.15781803514002934</v>
      </c>
      <c r="D1194" s="122">
        <v>0.17512997322638313</v>
      </c>
      <c r="E1194" s="122">
        <v>0.2723577399491437</v>
      </c>
      <c r="F1194" s="122">
        <v>0.42308945242005525</v>
      </c>
      <c r="G1194" s="122">
        <v>0.24983716010365509</v>
      </c>
      <c r="H1194" s="122">
        <v>0.6792014256411103</v>
      </c>
      <c r="I1194" s="122">
        <v>0.65003626045495499</v>
      </c>
      <c r="J1194" s="122">
        <v>0.60980290791027403</v>
      </c>
      <c r="K1194" s="54">
        <v>0.30738352857249707</v>
      </c>
      <c r="M1194" s="47">
        <v>192</v>
      </c>
      <c r="N1194" s="122" cm="1">
        <f t="array" ref="N1194:W1194">(TRANSPOSE(MMULT(幕後結果!$AB$37:$AK$46, TRANSPOSE(N193:W193))))</f>
        <v>-0.8211868577162259</v>
      </c>
      <c r="O1194" s="122">
        <v>0.23461138035730905</v>
      </c>
      <c r="P1194" s="122">
        <v>-0.6668090188343655</v>
      </c>
      <c r="Q1194" s="122">
        <v>-1.3995363610925255</v>
      </c>
      <c r="R1194" s="122">
        <v>-1.6272056436304774</v>
      </c>
      <c r="S1194" s="122">
        <v>-0.19076111629627981</v>
      </c>
      <c r="T1194" s="122">
        <v>-0.52972687294463361</v>
      </c>
      <c r="U1194" s="122">
        <v>-0.96264099271595949</v>
      </c>
      <c r="V1194" s="122">
        <v>-0.85085017828922327</v>
      </c>
      <c r="W1194" s="46">
        <v>-0.70046063844101392</v>
      </c>
    </row>
    <row r="1195" spans="1:23" ht="19">
      <c r="A1195" s="91">
        <v>193</v>
      </c>
      <c r="B1195" s="122">
        <v>0.18183994977647999</v>
      </c>
      <c r="C1195" s="122">
        <v>6.5498384979622237E-2</v>
      </c>
      <c r="D1195" s="122">
        <v>0.27833909279029623</v>
      </c>
      <c r="E1195" s="122">
        <v>0.87734860241132395</v>
      </c>
      <c r="F1195" s="122">
        <v>0.78027182546253981</v>
      </c>
      <c r="G1195" s="122">
        <v>0.86673094116600824</v>
      </c>
      <c r="H1195" s="122">
        <v>0.35015882693263967</v>
      </c>
      <c r="I1195" s="122">
        <v>0.50445748756989217</v>
      </c>
      <c r="J1195" s="122">
        <v>0.66324110715335993</v>
      </c>
      <c r="K1195" s="54">
        <v>9.5423059279225786E-2</v>
      </c>
      <c r="M1195" s="47">
        <v>193</v>
      </c>
      <c r="N1195" s="122" cm="1">
        <f t="array" ref="N1195:W1195">(TRANSPOSE(MMULT(幕後結果!$AB$37:$AK$46, TRANSPOSE(N194:W194))))</f>
        <v>-0.18712950230537415</v>
      </c>
      <c r="O1195" s="122">
        <v>0.59923461916451781</v>
      </c>
      <c r="P1195" s="122">
        <v>-0.1990362711649091</v>
      </c>
      <c r="Q1195" s="122">
        <v>-0.45830126194103071</v>
      </c>
      <c r="R1195" s="122">
        <v>-1.8609057734117269</v>
      </c>
      <c r="S1195" s="122">
        <v>-0.25363371260029577</v>
      </c>
      <c r="T1195" s="122">
        <v>-0.79415602303085731</v>
      </c>
      <c r="U1195" s="122">
        <v>-0.24728354270283148</v>
      </c>
      <c r="V1195" s="122">
        <v>0.54863224739860716</v>
      </c>
      <c r="W1195" s="46">
        <v>-0.38501602779052624</v>
      </c>
    </row>
    <row r="1196" spans="1:23" ht="19">
      <c r="A1196" s="91">
        <v>194</v>
      </c>
      <c r="B1196" s="122">
        <v>0.65855450817457761</v>
      </c>
      <c r="C1196" s="122">
        <v>0.72884696309762043</v>
      </c>
      <c r="D1196" s="122">
        <v>4.479664025907204E-2</v>
      </c>
      <c r="E1196" s="122">
        <v>0.48139051582771386</v>
      </c>
      <c r="F1196" s="122">
        <v>0.24220624942364988</v>
      </c>
      <c r="G1196" s="122">
        <v>0.30649650175521104</v>
      </c>
      <c r="H1196" s="122">
        <v>0.58848321183172425</v>
      </c>
      <c r="I1196" s="122">
        <v>0.13811191527112654</v>
      </c>
      <c r="J1196" s="122">
        <v>0.33075289799633967</v>
      </c>
      <c r="K1196" s="54">
        <v>0.6310040238886494</v>
      </c>
      <c r="M1196" s="47">
        <v>194</v>
      </c>
      <c r="N1196" s="122" cm="1">
        <f t="array" ref="N1196:W1196">(TRANSPOSE(MMULT(幕後結果!$AB$37:$AK$46, TRANSPOSE(N195:W195))))</f>
        <v>-3.7776882664049917E-2</v>
      </c>
      <c r="O1196" s="122">
        <v>-0.78633801513944257</v>
      </c>
      <c r="P1196" s="122">
        <v>-1.2132022690619526E-2</v>
      </c>
      <c r="Q1196" s="122">
        <v>1.1537160013271714</v>
      </c>
      <c r="R1196" s="122">
        <v>-0.82135107144764752</v>
      </c>
      <c r="S1196" s="122">
        <v>-1.0650119961339002</v>
      </c>
      <c r="T1196" s="122">
        <v>-1.3498206839025291</v>
      </c>
      <c r="U1196" s="122">
        <v>-0.50105478739987019</v>
      </c>
      <c r="V1196" s="122">
        <v>0.31799650475532204</v>
      </c>
      <c r="W1196" s="46">
        <v>-1.2417476738796678</v>
      </c>
    </row>
    <row r="1197" spans="1:23" ht="19">
      <c r="A1197" s="91">
        <v>195</v>
      </c>
      <c r="B1197" s="122">
        <v>0.63354091683102842</v>
      </c>
      <c r="C1197" s="122">
        <v>5.9538431488422194E-2</v>
      </c>
      <c r="D1197" s="122">
        <v>0.22641667705819457</v>
      </c>
      <c r="E1197" s="122">
        <v>0.72571277334190842</v>
      </c>
      <c r="F1197" s="122">
        <v>0.61354123468958743</v>
      </c>
      <c r="G1197" s="122">
        <v>0.88404838604030411</v>
      </c>
      <c r="H1197" s="122">
        <v>0.91936372364754448</v>
      </c>
      <c r="I1197" s="122">
        <v>0.13782518401590549</v>
      </c>
      <c r="J1197" s="122">
        <v>0.81714152049740707</v>
      </c>
      <c r="K1197" s="54">
        <v>0.69374659193451782</v>
      </c>
      <c r="M1197" s="47">
        <v>195</v>
      </c>
      <c r="N1197" s="122" cm="1">
        <f t="array" ref="N1197:W1197">(TRANSPOSE(MMULT(幕後結果!$AB$37:$AK$46, TRANSPOSE(N196:W196))))</f>
        <v>1.0820277205286253</v>
      </c>
      <c r="O1197" s="122">
        <v>1.7578241473239316</v>
      </c>
      <c r="P1197" s="122">
        <v>1.8732150995676573</v>
      </c>
      <c r="Q1197" s="122">
        <v>-1.0857206111359818E-2</v>
      </c>
      <c r="R1197" s="122">
        <v>1.353480716268789</v>
      </c>
      <c r="S1197" s="122">
        <v>1.8021585631746293</v>
      </c>
      <c r="T1197" s="122">
        <v>-0.20063619896967388</v>
      </c>
      <c r="U1197" s="122">
        <v>0.60131922016460249</v>
      </c>
      <c r="V1197" s="122">
        <v>-0.14835497777256812</v>
      </c>
      <c r="W1197" s="46">
        <v>2.0910804440788731</v>
      </c>
    </row>
    <row r="1198" spans="1:23" ht="19">
      <c r="A1198" s="91">
        <v>196</v>
      </c>
      <c r="B1198" s="122">
        <v>1.6892553525864384E-2</v>
      </c>
      <c r="C1198" s="122">
        <v>0.28559194127550058</v>
      </c>
      <c r="D1198" s="122">
        <v>0.38962548881601511</v>
      </c>
      <c r="E1198" s="122">
        <v>0.68061052623218643</v>
      </c>
      <c r="F1198" s="122">
        <v>0.30484964248885937</v>
      </c>
      <c r="G1198" s="122">
        <v>0.14523234787567429</v>
      </c>
      <c r="H1198" s="122">
        <v>0.85351056866083885</v>
      </c>
      <c r="I1198" s="122">
        <v>5.9244764108922876E-2</v>
      </c>
      <c r="J1198" s="122">
        <v>0.24079941778329217</v>
      </c>
      <c r="K1198" s="54">
        <v>0.25723321690764656</v>
      </c>
      <c r="M1198" s="47">
        <v>196</v>
      </c>
      <c r="N1198" s="122" cm="1">
        <f t="array" ref="N1198:W1198">(TRANSPOSE(MMULT(幕後結果!$AB$37:$AK$46, TRANSPOSE(N197:W197))))</f>
        <v>0.31034132335634229</v>
      </c>
      <c r="O1198" s="122">
        <v>1.351759059832033</v>
      </c>
      <c r="P1198" s="122">
        <v>0.32254426134009517</v>
      </c>
      <c r="Q1198" s="122">
        <v>-6.991729487130785E-2</v>
      </c>
      <c r="R1198" s="122">
        <v>-0.58028078727519794</v>
      </c>
      <c r="S1198" s="122">
        <v>-0.86678166381051869</v>
      </c>
      <c r="T1198" s="122">
        <v>-0.79704868827528941</v>
      </c>
      <c r="U1198" s="122">
        <v>-0.126538889199594</v>
      </c>
      <c r="V1198" s="122">
        <v>-1.0669506792927215</v>
      </c>
      <c r="W1198" s="46">
        <v>-1.1056346745676084</v>
      </c>
    </row>
    <row r="1199" spans="1:23" ht="19">
      <c r="A1199" s="91">
        <v>197</v>
      </c>
      <c r="B1199" s="122">
        <v>0.93610180665184051</v>
      </c>
      <c r="C1199" s="122">
        <v>0.93646137212854952</v>
      </c>
      <c r="D1199" s="122">
        <v>0.50252868765799263</v>
      </c>
      <c r="E1199" s="122">
        <v>0.54717563771569755</v>
      </c>
      <c r="F1199" s="122">
        <v>0.54950920849420881</v>
      </c>
      <c r="G1199" s="122">
        <v>0.12838497582020425</v>
      </c>
      <c r="H1199" s="122">
        <v>2.6761609863451774E-2</v>
      </c>
      <c r="I1199" s="122">
        <v>0.68673464182501531</v>
      </c>
      <c r="J1199" s="122">
        <v>0.15859340149332501</v>
      </c>
      <c r="K1199" s="54">
        <v>0.77460264545329904</v>
      </c>
      <c r="M1199" s="47">
        <v>197</v>
      </c>
      <c r="N1199" s="122" cm="1">
        <f t="array" ref="N1199:W1199">(TRANSPOSE(MMULT(幕後結果!$AB$37:$AK$46, TRANSPOSE(N198:W198))))</f>
        <v>2.5830094695874314E-2</v>
      </c>
      <c r="O1199" s="122">
        <v>-0.77240256068630297</v>
      </c>
      <c r="P1199" s="122">
        <v>-0.88579017230817958</v>
      </c>
      <c r="Q1199" s="122">
        <v>2.0633953283325766</v>
      </c>
      <c r="R1199" s="122">
        <v>0.69287367759351493</v>
      </c>
      <c r="S1199" s="122">
        <v>-2.6999087187390303E-2</v>
      </c>
      <c r="T1199" s="122">
        <v>1.2677759927587489</v>
      </c>
      <c r="U1199" s="122">
        <v>-0.82098587029187464</v>
      </c>
      <c r="V1199" s="122">
        <v>-1.0009315443811009</v>
      </c>
      <c r="W1199" s="46">
        <v>0.32102728356380039</v>
      </c>
    </row>
    <row r="1200" spans="1:23" ht="19">
      <c r="A1200" s="91">
        <v>198</v>
      </c>
      <c r="B1200" s="122">
        <v>0.1836856107541196</v>
      </c>
      <c r="C1200" s="122">
        <v>0.25451216552560663</v>
      </c>
      <c r="D1200" s="122">
        <v>0.29632279024904129</v>
      </c>
      <c r="E1200" s="122">
        <v>0.19724193115639821</v>
      </c>
      <c r="F1200" s="122">
        <v>0.88750507526222755</v>
      </c>
      <c r="G1200" s="122">
        <v>0.96154391106822867</v>
      </c>
      <c r="H1200" s="122">
        <v>0.49129937501378063</v>
      </c>
      <c r="I1200" s="122">
        <v>0.77467949905943145</v>
      </c>
      <c r="J1200" s="122">
        <v>0.93011178154019092</v>
      </c>
      <c r="K1200" s="54">
        <v>0.93076852574781244</v>
      </c>
      <c r="M1200" s="47">
        <v>198</v>
      </c>
      <c r="N1200" s="122" cm="1">
        <f t="array" ref="N1200:W1200">(TRANSPOSE(MMULT(幕後結果!$AB$37:$AK$46, TRANSPOSE(N199:W199))))</f>
        <v>-1.1541734706268629</v>
      </c>
      <c r="O1200" s="122">
        <v>-1.6748292053751701</v>
      </c>
      <c r="P1200" s="122">
        <v>-0.90623686546814652</v>
      </c>
      <c r="Q1200" s="122">
        <v>-1.7807867810463449</v>
      </c>
      <c r="R1200" s="122">
        <v>-0.86534400256070931</v>
      </c>
      <c r="S1200" s="122">
        <v>-0.25350933546383636</v>
      </c>
      <c r="T1200" s="122">
        <v>0.17198835681763469</v>
      </c>
      <c r="U1200" s="122">
        <v>0.19367002907727515</v>
      </c>
      <c r="V1200" s="122">
        <v>-0.23128040782631454</v>
      </c>
      <c r="W1200" s="46">
        <v>0.24028022976837582</v>
      </c>
    </row>
    <row r="1201" spans="1:23" ht="19">
      <c r="A1201" s="91">
        <v>199</v>
      </c>
      <c r="B1201" s="122">
        <v>0.69561978124405921</v>
      </c>
      <c r="C1201" s="122">
        <v>0.70823550868660723</v>
      </c>
      <c r="D1201" s="122">
        <v>0.56525238035373992</v>
      </c>
      <c r="E1201" s="122">
        <v>0.61988539728885561</v>
      </c>
      <c r="F1201" s="122">
        <v>7.4573923920549623E-2</v>
      </c>
      <c r="G1201" s="122">
        <v>0.85188391633034377</v>
      </c>
      <c r="H1201" s="122">
        <v>0.91805716720942798</v>
      </c>
      <c r="I1201" s="122">
        <v>0.64942081838963817</v>
      </c>
      <c r="J1201" s="122">
        <v>0.58490010548132587</v>
      </c>
      <c r="K1201" s="54">
        <v>0.59947905199314722</v>
      </c>
      <c r="M1201" s="47">
        <v>199</v>
      </c>
      <c r="N1201" s="122" cm="1">
        <f t="array" ref="N1201:W1201">(TRANSPOSE(MMULT(幕後結果!$AB$37:$AK$46, TRANSPOSE(N200:W200))))</f>
        <v>-0.22445000790565622</v>
      </c>
      <c r="O1201" s="122">
        <v>0.6883633202145949</v>
      </c>
      <c r="P1201" s="122">
        <v>1.2240477204229778</v>
      </c>
      <c r="Q1201" s="122">
        <v>-1.5501107122790989</v>
      </c>
      <c r="R1201" s="122">
        <v>-0.90003224766034751</v>
      </c>
      <c r="S1201" s="122">
        <v>-0.34208424326760478</v>
      </c>
      <c r="T1201" s="122">
        <v>-0.36330888148168677</v>
      </c>
      <c r="U1201" s="122">
        <v>0.43944366122797146</v>
      </c>
      <c r="V1201" s="122">
        <v>-0.72847660238802903</v>
      </c>
      <c r="W1201" s="46">
        <v>1.0898182869232942</v>
      </c>
    </row>
    <row r="1202" spans="1:23" ht="19">
      <c r="A1202" s="91">
        <v>200</v>
      </c>
      <c r="B1202" s="122">
        <v>0.52761135537793091</v>
      </c>
      <c r="C1202" s="122">
        <v>0.34929109737157993</v>
      </c>
      <c r="D1202" s="122">
        <v>0.28646793851763364</v>
      </c>
      <c r="E1202" s="122">
        <v>0.23068776404795943</v>
      </c>
      <c r="F1202" s="122">
        <v>0.57087141304234534</v>
      </c>
      <c r="G1202" s="122">
        <v>0.72587969049630474</v>
      </c>
      <c r="H1202" s="122">
        <v>0.30370222162946159</v>
      </c>
      <c r="I1202" s="122">
        <v>0.36770991762846617</v>
      </c>
      <c r="J1202" s="122">
        <v>0.23570527467302749</v>
      </c>
      <c r="K1202" s="54">
        <v>0.53182348700910653</v>
      </c>
      <c r="M1202" s="47">
        <v>200</v>
      </c>
      <c r="N1202" s="122" cm="1">
        <f t="array" ref="N1202:W1202">(TRANSPOSE(MMULT(幕後結果!$AB$37:$AK$46, TRANSPOSE(N201:W201))))</f>
        <v>-0.42830484197091812</v>
      </c>
      <c r="O1202" s="122">
        <v>-0.75171499527750762</v>
      </c>
      <c r="P1202" s="122">
        <v>-1.7619669266343032</v>
      </c>
      <c r="Q1202" s="122">
        <v>-0.77805052901618865</v>
      </c>
      <c r="R1202" s="122">
        <v>-1.1750315110161251</v>
      </c>
      <c r="S1202" s="122">
        <v>-0.58183341313972736</v>
      </c>
      <c r="T1202" s="122">
        <v>0.16152992603024063</v>
      </c>
      <c r="U1202" s="122">
        <v>-0.24699906409040617</v>
      </c>
      <c r="V1202" s="122">
        <v>-1.0509272351337096</v>
      </c>
      <c r="W1202" s="46">
        <v>9.1910840512497094E-2</v>
      </c>
    </row>
    <row r="1203" spans="1:23" ht="19">
      <c r="A1203" s="91">
        <v>201</v>
      </c>
      <c r="B1203" s="122">
        <v>0.29031980023393311</v>
      </c>
      <c r="C1203" s="122">
        <v>0.3392500504632987</v>
      </c>
      <c r="D1203" s="122">
        <v>0.12779721455197923</v>
      </c>
      <c r="E1203" s="122">
        <v>0.5877518790309515</v>
      </c>
      <c r="F1203" s="122">
        <v>0.95691602163196099</v>
      </c>
      <c r="G1203" s="122">
        <v>7.5666776960741089E-2</v>
      </c>
      <c r="H1203" s="122">
        <v>0.41156503500833796</v>
      </c>
      <c r="I1203" s="122">
        <v>0.73268897964382917</v>
      </c>
      <c r="J1203" s="122">
        <v>7.3345441842126435E-2</v>
      </c>
      <c r="K1203" s="54">
        <v>0.22709098506162473</v>
      </c>
      <c r="M1203" s="47">
        <v>201</v>
      </c>
      <c r="N1203" s="122" cm="1">
        <f t="array" ref="N1203:W1203">(TRANSPOSE(MMULT(幕後結果!$AB$37:$AK$46, TRANSPOSE(N202:W202))))</f>
        <v>2.057088033488057</v>
      </c>
      <c r="O1203" s="122">
        <v>-0.49764586373103081</v>
      </c>
      <c r="P1203" s="122">
        <v>1.5329349507613446</v>
      </c>
      <c r="Q1203" s="122">
        <v>1.2498420991327435</v>
      </c>
      <c r="R1203" s="122">
        <v>-0.40722321658385735</v>
      </c>
      <c r="S1203" s="122">
        <v>0.74212481861712043</v>
      </c>
      <c r="T1203" s="122">
        <v>0.46147957959230745</v>
      </c>
      <c r="U1203" s="122">
        <v>-0.73232909706053295</v>
      </c>
      <c r="V1203" s="122">
        <v>0.3330528799594461</v>
      </c>
      <c r="W1203" s="46">
        <v>-1.2790230035262242</v>
      </c>
    </row>
    <row r="1204" spans="1:23" ht="19">
      <c r="A1204" s="91">
        <v>202</v>
      </c>
      <c r="B1204" s="122">
        <v>0.1671598098600624</v>
      </c>
      <c r="C1204" s="122">
        <v>0.15552424920299979</v>
      </c>
      <c r="D1204" s="122">
        <v>0.25727833979061665</v>
      </c>
      <c r="E1204" s="122">
        <v>0.83355270381480673</v>
      </c>
      <c r="F1204" s="122">
        <v>0.77506691852906506</v>
      </c>
      <c r="G1204" s="122">
        <v>0.98630149027665204</v>
      </c>
      <c r="H1204" s="122">
        <v>0.89098068960598908</v>
      </c>
      <c r="I1204" s="122">
        <v>0.44229068812944172</v>
      </c>
      <c r="J1204" s="122">
        <v>0.33132322393726588</v>
      </c>
      <c r="K1204" s="54">
        <v>2.7900436885986979E-2</v>
      </c>
      <c r="M1204" s="47">
        <v>202</v>
      </c>
      <c r="N1204" s="122" cm="1">
        <f t="array" ref="N1204:W1204">(TRANSPOSE(MMULT(幕後結果!$AB$37:$AK$46, TRANSPOSE(N203:W203))))</f>
        <v>-9.5847653032898841E-2</v>
      </c>
      <c r="O1204" s="122">
        <v>-0.84348147564220666</v>
      </c>
      <c r="P1204" s="122">
        <v>-1.0693568331685874</v>
      </c>
      <c r="Q1204" s="122">
        <v>0.49863464491191878</v>
      </c>
      <c r="R1204" s="122">
        <v>-0.86912378458429274</v>
      </c>
      <c r="S1204" s="122">
        <v>7.2186913394048924E-3</v>
      </c>
      <c r="T1204" s="122">
        <v>-1.013040291027999</v>
      </c>
      <c r="U1204" s="122">
        <v>2.2582925680977584E-2</v>
      </c>
      <c r="V1204" s="122">
        <v>-0.28454544925167052</v>
      </c>
      <c r="W1204" s="46">
        <v>-0.84658418553875669</v>
      </c>
    </row>
    <row r="1205" spans="1:23" ht="19">
      <c r="A1205" s="91">
        <v>203</v>
      </c>
      <c r="B1205" s="122">
        <v>0.5136861075878898</v>
      </c>
      <c r="C1205" s="122">
        <v>0.12412816296226992</v>
      </c>
      <c r="D1205" s="122">
        <v>0.93646680160002282</v>
      </c>
      <c r="E1205" s="122">
        <v>0.39884444218242199</v>
      </c>
      <c r="F1205" s="122">
        <v>3.0773359738085038E-2</v>
      </c>
      <c r="G1205" s="122">
        <v>0.290263280986093</v>
      </c>
      <c r="H1205" s="122">
        <v>0.8768338515565075</v>
      </c>
      <c r="I1205" s="122">
        <v>0.40020149849052333</v>
      </c>
      <c r="J1205" s="122">
        <v>0.51395900651600734</v>
      </c>
      <c r="K1205" s="54">
        <v>0.34784873034091901</v>
      </c>
      <c r="M1205" s="47">
        <v>203</v>
      </c>
      <c r="N1205" s="122" cm="1">
        <f t="array" ref="N1205:W1205">(TRANSPOSE(MMULT(幕後結果!$AB$37:$AK$46, TRANSPOSE(N204:W204))))</f>
        <v>0.19631922127219298</v>
      </c>
      <c r="O1205" s="122">
        <v>-0.28314459909105588</v>
      </c>
      <c r="P1205" s="122">
        <v>1.3652333479504879</v>
      </c>
      <c r="Q1205" s="122">
        <v>-1.2288274069730365</v>
      </c>
      <c r="R1205" s="122">
        <v>0.63876974710938339</v>
      </c>
      <c r="S1205" s="122">
        <v>-1.1100174267738239</v>
      </c>
      <c r="T1205" s="122">
        <v>-0.69261468788982905</v>
      </c>
      <c r="U1205" s="122">
        <v>0.46100822497115712</v>
      </c>
      <c r="V1205" s="122">
        <v>0.82618896571702471</v>
      </c>
      <c r="W1205" s="46">
        <v>0.62852682157590301</v>
      </c>
    </row>
    <row r="1206" spans="1:23" ht="19">
      <c r="A1206" s="91">
        <v>204</v>
      </c>
      <c r="B1206" s="122">
        <v>0.36526260943058864</v>
      </c>
      <c r="C1206" s="122">
        <v>0.74143421144991439</v>
      </c>
      <c r="D1206" s="122">
        <v>0.63732728589908239</v>
      </c>
      <c r="E1206" s="122">
        <v>0.97511060690306817</v>
      </c>
      <c r="F1206" s="122">
        <v>0.47209051608303865</v>
      </c>
      <c r="G1206" s="122">
        <v>0.73764864535634778</v>
      </c>
      <c r="H1206" s="122">
        <v>0.2031816684845893</v>
      </c>
      <c r="I1206" s="122">
        <v>0.67191804933693677</v>
      </c>
      <c r="J1206" s="122">
        <v>0.54348817489173107</v>
      </c>
      <c r="K1206" s="54">
        <v>0.77400940642755534</v>
      </c>
      <c r="M1206" s="47">
        <v>204</v>
      </c>
      <c r="N1206" s="122" cm="1">
        <f t="array" ref="N1206:W1206">(TRANSPOSE(MMULT(幕後結果!$AB$37:$AK$46, TRANSPOSE(N205:W205))))</f>
        <v>1.2150676875456385</v>
      </c>
      <c r="O1206" s="122">
        <v>0.66311238850896792</v>
      </c>
      <c r="P1206" s="122">
        <v>1.5403350042681265</v>
      </c>
      <c r="Q1206" s="122">
        <v>0.24422928816826889</v>
      </c>
      <c r="R1206" s="122">
        <v>-0.84112406042108667</v>
      </c>
      <c r="S1206" s="122">
        <v>-0.92124248556045751</v>
      </c>
      <c r="T1206" s="122">
        <v>0.29830298094655716</v>
      </c>
      <c r="U1206" s="122">
        <v>-0.51091832807430504</v>
      </c>
      <c r="V1206" s="122">
        <v>-0.45657213004666514</v>
      </c>
      <c r="W1206" s="46">
        <v>-0.16738444353977966</v>
      </c>
    </row>
    <row r="1207" spans="1:23" ht="19">
      <c r="A1207" s="91">
        <v>205</v>
      </c>
      <c r="B1207" s="122">
        <v>0.28995267164754934</v>
      </c>
      <c r="C1207" s="122">
        <v>0.56174172629299468</v>
      </c>
      <c r="D1207" s="122">
        <v>1.7272734352577368E-2</v>
      </c>
      <c r="E1207" s="122">
        <v>0.95754299339605486</v>
      </c>
      <c r="F1207" s="122">
        <v>6.7473457642459156E-2</v>
      </c>
      <c r="G1207" s="122">
        <v>0.40990206617405378</v>
      </c>
      <c r="H1207" s="122">
        <v>0.76347634742764492</v>
      </c>
      <c r="I1207" s="122">
        <v>0.73358385411215887</v>
      </c>
      <c r="J1207" s="122">
        <v>0.82833742357539353</v>
      </c>
      <c r="K1207" s="54">
        <v>0.75331153170775922</v>
      </c>
      <c r="M1207" s="47">
        <v>205</v>
      </c>
      <c r="N1207" s="122" cm="1">
        <f t="array" ref="N1207:W1207">(TRANSPOSE(MMULT(幕後結果!$AB$37:$AK$46, TRANSPOSE(N206:W206))))</f>
        <v>-1.3148101959195841</v>
      </c>
      <c r="O1207" s="122">
        <v>-0.27435546860473953</v>
      </c>
      <c r="P1207" s="122">
        <v>-1.2778356738842325</v>
      </c>
      <c r="Q1207" s="122">
        <v>0.78959767829528915</v>
      </c>
      <c r="R1207" s="122">
        <v>0.54479750040586228</v>
      </c>
      <c r="S1207" s="122">
        <v>0.88850239685046672</v>
      </c>
      <c r="T1207" s="122">
        <v>-1.7588252423238171</v>
      </c>
      <c r="U1207" s="122">
        <v>-0.1926531303960124</v>
      </c>
      <c r="V1207" s="122">
        <v>-0.73072904831575758</v>
      </c>
      <c r="W1207" s="46">
        <v>-0.32725097627352295</v>
      </c>
    </row>
    <row r="1208" spans="1:23" ht="19">
      <c r="A1208" s="91">
        <v>206</v>
      </c>
      <c r="B1208" s="122">
        <v>0.55578895250217375</v>
      </c>
      <c r="C1208" s="122">
        <v>0.97033857617395225</v>
      </c>
      <c r="D1208" s="122">
        <v>0.6642099181872223</v>
      </c>
      <c r="E1208" s="122">
        <v>8.9370917888121015E-2</v>
      </c>
      <c r="F1208" s="122">
        <v>0.59603746274005398</v>
      </c>
      <c r="G1208" s="122">
        <v>0.61100868585973012</v>
      </c>
      <c r="H1208" s="122">
        <v>0.23658665349014329</v>
      </c>
      <c r="I1208" s="122">
        <v>0.80505666384203356</v>
      </c>
      <c r="J1208" s="122">
        <v>0.68052502111199153</v>
      </c>
      <c r="K1208" s="54">
        <v>0.62012663752755359</v>
      </c>
      <c r="M1208" s="47">
        <v>206</v>
      </c>
      <c r="N1208" s="122" cm="1">
        <f t="array" ref="N1208:W1208">(TRANSPOSE(MMULT(幕後結果!$AB$37:$AK$46, TRANSPOSE(N207:W207))))</f>
        <v>-1.6088015423568185</v>
      </c>
      <c r="O1208" s="122">
        <v>-1.1726708503235845</v>
      </c>
      <c r="P1208" s="122">
        <v>-1.3271772658987655</v>
      </c>
      <c r="Q1208" s="122">
        <v>-0.2542169193725789</v>
      </c>
      <c r="R1208" s="122">
        <v>-0.79406434619813115</v>
      </c>
      <c r="S1208" s="122">
        <v>-0.87471346536176908</v>
      </c>
      <c r="T1208" s="122">
        <v>-1.599923411622356</v>
      </c>
      <c r="U1208" s="122">
        <v>-0.2435357012993532</v>
      </c>
      <c r="V1208" s="122">
        <v>-0.94090705071898528</v>
      </c>
      <c r="W1208" s="46">
        <v>-1.2189681742263492</v>
      </c>
    </row>
    <row r="1209" spans="1:23" ht="19">
      <c r="A1209" s="91">
        <v>207</v>
      </c>
      <c r="B1209" s="122">
        <v>0.90033038283656719</v>
      </c>
      <c r="C1209" s="122">
        <v>5.8994462585353347E-3</v>
      </c>
      <c r="D1209" s="122">
        <v>0.9706993737189169</v>
      </c>
      <c r="E1209" s="122">
        <v>0.68691140266830097</v>
      </c>
      <c r="F1209" s="122">
        <v>0.92012928718692977</v>
      </c>
      <c r="G1209" s="122">
        <v>0.83624783292547766</v>
      </c>
      <c r="H1209" s="122">
        <v>0.92674290798522629</v>
      </c>
      <c r="I1209" s="122">
        <v>0.75118957665106878</v>
      </c>
      <c r="J1209" s="122">
        <v>0.40027637652480119</v>
      </c>
      <c r="K1209" s="54">
        <v>0.25172970524200466</v>
      </c>
      <c r="M1209" s="47">
        <v>207</v>
      </c>
      <c r="N1209" s="122" cm="1">
        <f t="array" ref="N1209:W1209">(TRANSPOSE(MMULT(幕後結果!$AB$37:$AK$46, TRANSPOSE(N208:W208))))</f>
        <v>0.80057844361214359</v>
      </c>
      <c r="O1209" s="122">
        <v>0.15061893705486418</v>
      </c>
      <c r="P1209" s="122">
        <v>1.2993924706936395</v>
      </c>
      <c r="Q1209" s="122">
        <v>2.1030012832536724</v>
      </c>
      <c r="R1209" s="122">
        <v>0.60337875235544836</v>
      </c>
      <c r="S1209" s="122">
        <v>-1.2496065886064189</v>
      </c>
      <c r="T1209" s="122">
        <v>-0.18272140651975749</v>
      </c>
      <c r="U1209" s="122">
        <v>-5.736417640162364E-2</v>
      </c>
      <c r="V1209" s="122">
        <v>-0.29518435023426404</v>
      </c>
      <c r="W1209" s="46">
        <v>0.48482608084805412</v>
      </c>
    </row>
    <row r="1210" spans="1:23" ht="19">
      <c r="A1210" s="91">
        <v>208</v>
      </c>
      <c r="B1210" s="122">
        <v>0.21134016411607037</v>
      </c>
      <c r="C1210" s="122">
        <v>0.29088705050408015</v>
      </c>
      <c r="D1210" s="122">
        <v>0.94785288132086842</v>
      </c>
      <c r="E1210" s="122">
        <v>0.33742764475387621</v>
      </c>
      <c r="F1210" s="122">
        <v>6.531356621380624E-2</v>
      </c>
      <c r="G1210" s="122">
        <v>6.6951083775465436E-2</v>
      </c>
      <c r="H1210" s="122">
        <v>0.41188054192089574</v>
      </c>
      <c r="I1210" s="122">
        <v>1.5281114074086055E-2</v>
      </c>
      <c r="J1210" s="122">
        <v>0.11511208364870318</v>
      </c>
      <c r="K1210" s="54">
        <v>0.49749652664268029</v>
      </c>
      <c r="M1210" s="47">
        <v>208</v>
      </c>
      <c r="N1210" s="122" cm="1">
        <f t="array" ref="N1210:W1210">(TRANSPOSE(MMULT(幕後結果!$AB$37:$AK$46, TRANSPOSE(N209:W209))))</f>
        <v>2.7064848386843225</v>
      </c>
      <c r="O1210" s="122">
        <v>0.93520994772470833</v>
      </c>
      <c r="P1210" s="122">
        <v>2.467585687782214</v>
      </c>
      <c r="Q1210" s="122">
        <v>0.34867534845608483</v>
      </c>
      <c r="R1210" s="122">
        <v>-7.69036512263645E-2</v>
      </c>
      <c r="S1210" s="122">
        <v>0.27382365973500811</v>
      </c>
      <c r="T1210" s="122">
        <v>-5.8915325273353747E-3</v>
      </c>
      <c r="U1210" s="122">
        <v>-0.16958948310877908</v>
      </c>
      <c r="V1210" s="122">
        <v>0.32111628568043815</v>
      </c>
      <c r="W1210" s="46">
        <v>1.8208748678170406E-2</v>
      </c>
    </row>
    <row r="1211" spans="1:23" ht="19">
      <c r="A1211" s="91">
        <v>209</v>
      </c>
      <c r="B1211" s="122">
        <v>0.28555331691874475</v>
      </c>
      <c r="C1211" s="122">
        <v>0.20823563531849576</v>
      </c>
      <c r="D1211" s="122">
        <v>0.92567753140320552</v>
      </c>
      <c r="E1211" s="122">
        <v>0.49729392044074139</v>
      </c>
      <c r="F1211" s="122">
        <v>0.71189954139776335</v>
      </c>
      <c r="G1211" s="122">
        <v>0.3320278308386857</v>
      </c>
      <c r="H1211" s="122">
        <v>0.62968457050876259</v>
      </c>
      <c r="I1211" s="122">
        <v>0.51043636323743269</v>
      </c>
      <c r="J1211" s="122">
        <v>0.77729053370506995</v>
      </c>
      <c r="K1211" s="54">
        <v>0.17606446951169241</v>
      </c>
      <c r="M1211" s="47">
        <v>209</v>
      </c>
      <c r="N1211" s="122" cm="1">
        <f t="array" ref="N1211:W1211">(TRANSPOSE(MMULT(幕後結果!$AB$37:$AK$46, TRANSPOSE(N210:W210))))</f>
        <v>-0.39391077157101084</v>
      </c>
      <c r="O1211" s="122">
        <v>-0.56259310549200647</v>
      </c>
      <c r="P1211" s="122">
        <v>7.3700828470262658E-2</v>
      </c>
      <c r="Q1211" s="122">
        <v>0.87845404756751921</v>
      </c>
      <c r="R1211" s="122">
        <v>0.37653998818561574</v>
      </c>
      <c r="S1211" s="122">
        <v>-0.59269424388632563</v>
      </c>
      <c r="T1211" s="122">
        <v>0.19966576144494602</v>
      </c>
      <c r="U1211" s="122">
        <v>-0.71627087667504441</v>
      </c>
      <c r="V1211" s="122">
        <v>-0.24807593728608357</v>
      </c>
      <c r="W1211" s="46">
        <v>-1.5999427101805281</v>
      </c>
    </row>
    <row r="1212" spans="1:23" ht="19">
      <c r="A1212" s="91">
        <v>210</v>
      </c>
      <c r="B1212" s="122">
        <v>0.82642569419208378</v>
      </c>
      <c r="C1212" s="122">
        <v>0.93854259183081812</v>
      </c>
      <c r="D1212" s="122">
        <v>0.1747910139530624</v>
      </c>
      <c r="E1212" s="122">
        <v>0.12251742748587335</v>
      </c>
      <c r="F1212" s="122">
        <v>0.55576676940390968</v>
      </c>
      <c r="G1212" s="122">
        <v>0.31566099046608409</v>
      </c>
      <c r="H1212" s="122">
        <v>0.37693236969995514</v>
      </c>
      <c r="I1212" s="122">
        <v>0.62021845427542432</v>
      </c>
      <c r="J1212" s="122">
        <v>0.47198248112794361</v>
      </c>
      <c r="K1212" s="54">
        <v>0.77255312233160001</v>
      </c>
      <c r="M1212" s="47">
        <v>210</v>
      </c>
      <c r="N1212" s="122" cm="1">
        <f t="array" ref="N1212:W1212">(TRANSPOSE(MMULT(幕後結果!$AB$37:$AK$46, TRANSPOSE(N211:W211))))</f>
        <v>-0.23538421369789808</v>
      </c>
      <c r="O1212" s="122">
        <v>-0.60665367342593579</v>
      </c>
      <c r="P1212" s="122">
        <v>0.22012272520846804</v>
      </c>
      <c r="Q1212" s="122">
        <v>1.7649467159769587</v>
      </c>
      <c r="R1212" s="122">
        <v>-0.54693060843422958</v>
      </c>
      <c r="S1212" s="122">
        <v>-1.4612246111998861</v>
      </c>
      <c r="T1212" s="122">
        <v>0.22894460983005327</v>
      </c>
      <c r="U1212" s="122">
        <v>-0.32395874917899303</v>
      </c>
      <c r="V1212" s="122">
        <v>-1.7407451237947957</v>
      </c>
      <c r="W1212" s="46">
        <v>0.62553074445467938</v>
      </c>
    </row>
    <row r="1213" spans="1:23" ht="19">
      <c r="A1213" s="91">
        <v>211</v>
      </c>
      <c r="B1213" s="122">
        <v>0.58377687031358549</v>
      </c>
      <c r="C1213" s="122">
        <v>0.16440747867269145</v>
      </c>
      <c r="D1213" s="122">
        <v>0.96453495873977269</v>
      </c>
      <c r="E1213" s="122">
        <v>0.86254972311353639</v>
      </c>
      <c r="F1213" s="122">
        <v>0.52831560134658417</v>
      </c>
      <c r="G1213" s="122">
        <v>0.81548467120907553</v>
      </c>
      <c r="H1213" s="122">
        <v>0.6612105823291643</v>
      </c>
      <c r="I1213" s="122">
        <v>0.7957779961079634</v>
      </c>
      <c r="J1213" s="122">
        <v>0.69023874943902075</v>
      </c>
      <c r="K1213" s="54">
        <v>0.35061498009469516</v>
      </c>
      <c r="M1213" s="47">
        <v>211</v>
      </c>
      <c r="N1213" s="122" cm="1">
        <f t="array" ref="N1213:W1213">(TRANSPOSE(MMULT(幕後結果!$AB$37:$AK$46, TRANSPOSE(N212:W212))))</f>
        <v>-0.20462494941126344</v>
      </c>
      <c r="O1213" s="122">
        <v>1.2911276517758763</v>
      </c>
      <c r="P1213" s="122">
        <v>0.96563292059075367</v>
      </c>
      <c r="Q1213" s="122">
        <v>0.67345254682343958</v>
      </c>
      <c r="R1213" s="122">
        <v>1.6120826730199211</v>
      </c>
      <c r="S1213" s="122">
        <v>0.54824939915895077</v>
      </c>
      <c r="T1213" s="122">
        <v>0.67027679230261139</v>
      </c>
      <c r="U1213" s="122">
        <v>-1.1364310386111605</v>
      </c>
      <c r="V1213" s="122">
        <v>0.22458205163735195</v>
      </c>
      <c r="W1213" s="46">
        <v>-9.0149362489372373E-2</v>
      </c>
    </row>
    <row r="1214" spans="1:23" ht="19">
      <c r="A1214" s="91">
        <v>212</v>
      </c>
      <c r="B1214" s="122">
        <v>0.82800018035938394</v>
      </c>
      <c r="C1214" s="122">
        <v>0.51679843083173616</v>
      </c>
      <c r="D1214" s="122">
        <v>0.34134678645808592</v>
      </c>
      <c r="E1214" s="122">
        <v>0.17278689454962981</v>
      </c>
      <c r="F1214" s="122">
        <v>0.3656525666353323</v>
      </c>
      <c r="G1214" s="122">
        <v>0.37095945796138485</v>
      </c>
      <c r="H1214" s="122">
        <v>0.87611963307550589</v>
      </c>
      <c r="I1214" s="122">
        <v>0.67616885337346777</v>
      </c>
      <c r="J1214" s="122">
        <v>0.59161515279621546</v>
      </c>
      <c r="K1214" s="54">
        <v>0.2553991355348737</v>
      </c>
      <c r="M1214" s="47">
        <v>212</v>
      </c>
      <c r="N1214" s="122" cm="1">
        <f t="array" ref="N1214:W1214">(TRANSPOSE(MMULT(幕後結果!$AB$37:$AK$46, TRANSPOSE(N213:W213))))</f>
        <v>-0.94206091246337509</v>
      </c>
      <c r="O1214" s="122">
        <v>-1.8339870048329523</v>
      </c>
      <c r="P1214" s="122">
        <v>-1.8502034000912624</v>
      </c>
      <c r="Q1214" s="122">
        <v>-0.54802515524243689</v>
      </c>
      <c r="R1214" s="122">
        <v>0.22639323857053129</v>
      </c>
      <c r="S1214" s="122">
        <v>0.60423880665715246</v>
      </c>
      <c r="T1214" s="122">
        <v>0.9020163841254929</v>
      </c>
      <c r="U1214" s="122">
        <v>1.0088943276837676</v>
      </c>
      <c r="V1214" s="122">
        <v>-0.75758770005221621</v>
      </c>
      <c r="W1214" s="46">
        <v>-0.91820013490462005</v>
      </c>
    </row>
    <row r="1215" spans="1:23" ht="19">
      <c r="A1215" s="91">
        <v>213</v>
      </c>
      <c r="B1215" s="122">
        <v>0.78987092182711827</v>
      </c>
      <c r="C1215" s="122">
        <v>0.74138826197032426</v>
      </c>
      <c r="D1215" s="122">
        <v>0.94179727311829509</v>
      </c>
      <c r="E1215" s="122">
        <v>0.96935066754797194</v>
      </c>
      <c r="F1215" s="122">
        <v>0.35796762849093922</v>
      </c>
      <c r="G1215" s="122">
        <v>0.64644467715655018</v>
      </c>
      <c r="H1215" s="122">
        <v>0.67610953205489599</v>
      </c>
      <c r="I1215" s="122">
        <v>5.1271130079268978E-2</v>
      </c>
      <c r="J1215" s="122">
        <v>0.65666000312558426</v>
      </c>
      <c r="K1215" s="54">
        <v>0.68705422958004436</v>
      </c>
      <c r="M1215" s="47">
        <v>213</v>
      </c>
      <c r="N1215" s="122" cm="1">
        <f t="array" ref="N1215:W1215">(TRANSPOSE(MMULT(幕後結果!$AB$37:$AK$46, TRANSPOSE(N214:W214))))</f>
        <v>0.41283684780791052</v>
      </c>
      <c r="O1215" s="122">
        <v>1.2814674672862947</v>
      </c>
      <c r="P1215" s="122">
        <v>1.0487812664361416</v>
      </c>
      <c r="Q1215" s="122">
        <v>1.4669902969479325</v>
      </c>
      <c r="R1215" s="122">
        <v>8.4923298567649685E-2</v>
      </c>
      <c r="S1215" s="122">
        <v>1.763928452064695</v>
      </c>
      <c r="T1215" s="122">
        <v>1.4201107514349034</v>
      </c>
      <c r="U1215" s="122">
        <v>2.287693000166553</v>
      </c>
      <c r="V1215" s="122">
        <v>0.99514464363708321</v>
      </c>
      <c r="W1215" s="46">
        <v>2.7084452143477553</v>
      </c>
    </row>
    <row r="1216" spans="1:23" ht="19">
      <c r="A1216" s="91">
        <v>214</v>
      </c>
      <c r="B1216" s="122">
        <v>0.89427703536930725</v>
      </c>
      <c r="C1216" s="122">
        <v>0.65760495031879729</v>
      </c>
      <c r="D1216" s="122">
        <v>0.66254451771195444</v>
      </c>
      <c r="E1216" s="122">
        <v>0.91006738700205636</v>
      </c>
      <c r="F1216" s="122">
        <v>9.4743827657461921E-4</v>
      </c>
      <c r="G1216" s="122">
        <v>5.9085847343152142E-2</v>
      </c>
      <c r="H1216" s="122">
        <v>5.314609726141617E-3</v>
      </c>
      <c r="I1216" s="122">
        <v>0.52724058050407474</v>
      </c>
      <c r="J1216" s="122">
        <v>9.394895009420523E-2</v>
      </c>
      <c r="K1216" s="54">
        <v>0.87635429991207836</v>
      </c>
      <c r="M1216" s="47">
        <v>214</v>
      </c>
      <c r="N1216" s="122" cm="1">
        <f t="array" ref="N1216:W1216">(TRANSPOSE(MMULT(幕後結果!$AB$37:$AK$46, TRANSPOSE(N215:W215))))</f>
        <v>-0.81813245389885714</v>
      </c>
      <c r="O1216" s="122">
        <v>3.4298163302211304E-2</v>
      </c>
      <c r="P1216" s="122">
        <v>8.8311239823288146E-2</v>
      </c>
      <c r="Q1216" s="122">
        <v>0.10122993903930483</v>
      </c>
      <c r="R1216" s="122">
        <v>0.7245853643335286</v>
      </c>
      <c r="S1216" s="122">
        <v>-0.31738908805804011</v>
      </c>
      <c r="T1216" s="122">
        <v>-0.77215533570888262</v>
      </c>
      <c r="U1216" s="122">
        <v>0.11925241680215504</v>
      </c>
      <c r="V1216" s="122">
        <v>-1.0133036131043744</v>
      </c>
      <c r="W1216" s="46">
        <v>0.23831434061491902</v>
      </c>
    </row>
    <row r="1217" spans="1:23" ht="19">
      <c r="A1217" s="91">
        <v>215</v>
      </c>
      <c r="B1217" s="122">
        <v>0.10903643246416617</v>
      </c>
      <c r="C1217" s="122">
        <v>0.48096719990143399</v>
      </c>
      <c r="D1217" s="122">
        <v>0.82143153630523247</v>
      </c>
      <c r="E1217" s="122">
        <v>0.35990496442884834</v>
      </c>
      <c r="F1217" s="122">
        <v>0.56026306050457531</v>
      </c>
      <c r="G1217" s="122">
        <v>0.11336902156347106</v>
      </c>
      <c r="H1217" s="122">
        <v>0.75149328531531356</v>
      </c>
      <c r="I1217" s="122">
        <v>0.14180130944542957</v>
      </c>
      <c r="J1217" s="122">
        <v>0.62858488741168039</v>
      </c>
      <c r="K1217" s="54">
        <v>0.15076187783545958</v>
      </c>
      <c r="M1217" s="47">
        <v>215</v>
      </c>
      <c r="N1217" s="122" cm="1">
        <f t="array" ref="N1217:W1217">(TRANSPOSE(MMULT(幕後結果!$AB$37:$AK$46, TRANSPOSE(N216:W216))))</f>
        <v>0.85140786161562598</v>
      </c>
      <c r="O1217" s="122">
        <v>0.47623016687575875</v>
      </c>
      <c r="P1217" s="122">
        <v>1.1538814187691888</v>
      </c>
      <c r="Q1217" s="122">
        <v>0.21736083655858118</v>
      </c>
      <c r="R1217" s="122">
        <v>0.54416015349135638</v>
      </c>
      <c r="S1217" s="122">
        <v>-0.34935472439247572</v>
      </c>
      <c r="T1217" s="122">
        <v>1.7165604422532905</v>
      </c>
      <c r="U1217" s="122">
        <v>0.30961829974976807</v>
      </c>
      <c r="V1217" s="122">
        <v>3.2808601652694631</v>
      </c>
      <c r="W1217" s="46">
        <v>0.24552466979323728</v>
      </c>
    </row>
    <row r="1218" spans="1:23" ht="19">
      <c r="A1218" s="91">
        <v>216</v>
      </c>
      <c r="B1218" s="122">
        <v>5.1766173149992989E-2</v>
      </c>
      <c r="C1218" s="122">
        <v>0.70745378146830817</v>
      </c>
      <c r="D1218" s="122">
        <v>0.25709347874249633</v>
      </c>
      <c r="E1218" s="122">
        <v>0.68913068158466051</v>
      </c>
      <c r="F1218" s="122">
        <v>0.51216175669734132</v>
      </c>
      <c r="G1218" s="122">
        <v>0.76235674160127664</v>
      </c>
      <c r="H1218" s="122">
        <v>0.79048781104983301</v>
      </c>
      <c r="I1218" s="122">
        <v>0.92117439172432136</v>
      </c>
      <c r="J1218" s="122">
        <v>8.1782390137520533E-2</v>
      </c>
      <c r="K1218" s="54">
        <v>0.17373399170960568</v>
      </c>
      <c r="M1218" s="47">
        <v>216</v>
      </c>
      <c r="N1218" s="122" cm="1">
        <f t="array" ref="N1218:W1218">(TRANSPOSE(MMULT(幕後結果!$AB$37:$AK$46, TRANSPOSE(N217:W217))))</f>
        <v>-0.34247316823463114</v>
      </c>
      <c r="O1218" s="122">
        <v>-0.98041097095351293</v>
      </c>
      <c r="P1218" s="122">
        <v>-0.27965691305996709</v>
      </c>
      <c r="Q1218" s="122">
        <v>-0.18130784920341561</v>
      </c>
      <c r="R1218" s="122">
        <v>0.39080310069477114</v>
      </c>
      <c r="S1218" s="122">
        <v>-0.49051983659369447</v>
      </c>
      <c r="T1218" s="122">
        <v>-0.37765687220460636</v>
      </c>
      <c r="U1218" s="122">
        <v>7.989806566814503E-2</v>
      </c>
      <c r="V1218" s="122">
        <v>0.82070155023695557</v>
      </c>
      <c r="W1218" s="46">
        <v>0.18997957667343313</v>
      </c>
    </row>
    <row r="1219" spans="1:23" ht="19">
      <c r="A1219" s="91">
        <v>217</v>
      </c>
      <c r="B1219" s="122">
        <v>0.38979139101220017</v>
      </c>
      <c r="C1219" s="122">
        <v>0.2083458471340871</v>
      </c>
      <c r="D1219" s="122">
        <v>0.35048578540064179</v>
      </c>
      <c r="E1219" s="122">
        <v>0.28471932119999988</v>
      </c>
      <c r="F1219" s="122">
        <v>0.31054527977571533</v>
      </c>
      <c r="G1219" s="122">
        <v>0.47600831118830489</v>
      </c>
      <c r="H1219" s="122">
        <v>9.753707836119907E-2</v>
      </c>
      <c r="I1219" s="122">
        <v>0.39546866705000605</v>
      </c>
      <c r="J1219" s="122">
        <v>0.37672934408293179</v>
      </c>
      <c r="K1219" s="54">
        <v>0.39286539524308339</v>
      </c>
      <c r="M1219" s="47">
        <v>217</v>
      </c>
      <c r="N1219" s="122" cm="1">
        <f t="array" ref="N1219:W1219">(TRANSPOSE(MMULT(幕後結果!$AB$37:$AK$46, TRANSPOSE(N218:W218))))</f>
        <v>0.50025775383222448</v>
      </c>
      <c r="O1219" s="122">
        <v>-0.90906039088868629</v>
      </c>
      <c r="P1219" s="122">
        <v>0.12359981119537916</v>
      </c>
      <c r="Q1219" s="122">
        <v>-0.37969087164989984</v>
      </c>
      <c r="R1219" s="122">
        <v>-1.0741496155977952</v>
      </c>
      <c r="S1219" s="122">
        <v>-0.57383833967986364</v>
      </c>
      <c r="T1219" s="122">
        <v>0.3718143326704425</v>
      </c>
      <c r="U1219" s="122">
        <v>-1.9757910090841817</v>
      </c>
      <c r="V1219" s="122">
        <v>-0.87995964704429419</v>
      </c>
      <c r="W1219" s="46">
        <v>-1.084500770718162</v>
      </c>
    </row>
    <row r="1220" spans="1:23" ht="19">
      <c r="A1220" s="91">
        <v>218</v>
      </c>
      <c r="B1220" s="122">
        <v>0.65036212481830447</v>
      </c>
      <c r="C1220" s="122">
        <v>5.620093319577979E-2</v>
      </c>
      <c r="D1220" s="122">
        <v>0.64038020559791176</v>
      </c>
      <c r="E1220" s="122">
        <v>0.83599171424489582</v>
      </c>
      <c r="F1220" s="122">
        <v>0.65984427127533363</v>
      </c>
      <c r="G1220" s="122">
        <v>9.2849521618577846E-2</v>
      </c>
      <c r="H1220" s="122">
        <v>0.9070148498501498</v>
      </c>
      <c r="I1220" s="122">
        <v>2.6547759521152736E-2</v>
      </c>
      <c r="J1220" s="122">
        <v>0.25265958461299087</v>
      </c>
      <c r="K1220" s="54">
        <v>0.19853417791507666</v>
      </c>
      <c r="M1220" s="47">
        <v>218</v>
      </c>
      <c r="N1220" s="122" cm="1">
        <f t="array" ref="N1220:W1220">(TRANSPOSE(MMULT(幕後結果!$AB$37:$AK$46, TRANSPOSE(N219:W219))))</f>
        <v>-1.7457809996858262</v>
      </c>
      <c r="O1220" s="122">
        <v>-0.43015316865145814</v>
      </c>
      <c r="P1220" s="122">
        <v>-0.82705294179268474</v>
      </c>
      <c r="Q1220" s="122">
        <v>1.4985694703314651</v>
      </c>
      <c r="R1220" s="122">
        <v>0.20768013215309022</v>
      </c>
      <c r="S1220" s="122">
        <v>-1.2678292856001256</v>
      </c>
      <c r="T1220" s="122">
        <v>-0.40408785694767074</v>
      </c>
      <c r="U1220" s="122">
        <v>1.8933411827429263</v>
      </c>
      <c r="V1220" s="122">
        <v>-2.3734110541216573</v>
      </c>
      <c r="W1220" s="46">
        <v>2.1210292138240523</v>
      </c>
    </row>
    <row r="1221" spans="1:23" ht="19">
      <c r="A1221" s="91">
        <v>219</v>
      </c>
      <c r="B1221" s="122">
        <v>0.99121570153839511</v>
      </c>
      <c r="C1221" s="122">
        <v>0.8743942999495542</v>
      </c>
      <c r="D1221" s="122">
        <v>0.69357546332245579</v>
      </c>
      <c r="E1221" s="122">
        <v>0.75273076688737017</v>
      </c>
      <c r="F1221" s="122">
        <v>0.16589525606246669</v>
      </c>
      <c r="G1221" s="122">
        <v>0.72745643264039073</v>
      </c>
      <c r="H1221" s="122">
        <v>0.5424660434142774</v>
      </c>
      <c r="I1221" s="122">
        <v>0.85315133131859811</v>
      </c>
      <c r="J1221" s="122">
        <v>0.21289599603617093</v>
      </c>
      <c r="K1221" s="54">
        <v>0.34541904760721653</v>
      </c>
      <c r="M1221" s="47">
        <v>219</v>
      </c>
      <c r="N1221" s="122" cm="1">
        <f t="array" ref="N1221:W1221">(TRANSPOSE(MMULT(幕後結果!$AB$37:$AK$46, TRANSPOSE(N220:W220))))</f>
        <v>-0.95733194456827375</v>
      </c>
      <c r="O1221" s="122">
        <v>-0.5836590352396781</v>
      </c>
      <c r="P1221" s="122">
        <v>-0.93719770330038688</v>
      </c>
      <c r="Q1221" s="122">
        <v>-1.5488649456412582</v>
      </c>
      <c r="R1221" s="122">
        <v>-0.69671029603645374</v>
      </c>
      <c r="S1221" s="122">
        <v>-2.0998714536374163</v>
      </c>
      <c r="T1221" s="122">
        <v>3.217672502646618E-2</v>
      </c>
      <c r="U1221" s="122">
        <v>-0.34516120688016522</v>
      </c>
      <c r="V1221" s="122">
        <v>-4.8585921129679077E-3</v>
      </c>
      <c r="W1221" s="46">
        <v>-3.1753135694845336E-2</v>
      </c>
    </row>
    <row r="1222" spans="1:23" ht="19">
      <c r="A1222" s="91">
        <v>220</v>
      </c>
      <c r="B1222" s="122">
        <v>0.37517409547841685</v>
      </c>
      <c r="C1222" s="122">
        <v>0.23112978947190221</v>
      </c>
      <c r="D1222" s="122">
        <v>0.18260343127489187</v>
      </c>
      <c r="E1222" s="122">
        <v>0.42420730924783645</v>
      </c>
      <c r="F1222" s="122">
        <v>0.88832613472116417</v>
      </c>
      <c r="G1222" s="122">
        <v>0.40859843420209918</v>
      </c>
      <c r="H1222" s="122">
        <v>8.4717942588646622E-2</v>
      </c>
      <c r="I1222" s="122">
        <v>0.42862075679119926</v>
      </c>
      <c r="J1222" s="122">
        <v>8.6393411563262301E-2</v>
      </c>
      <c r="K1222" s="54">
        <v>0.13952537898525463</v>
      </c>
      <c r="M1222" s="47">
        <v>220</v>
      </c>
      <c r="N1222" s="122" cm="1">
        <f t="array" ref="N1222:W1222">(TRANSPOSE(MMULT(幕後結果!$AB$37:$AK$46, TRANSPOSE(N221:W221))))</f>
        <v>-0.88852897105782014</v>
      </c>
      <c r="O1222" s="122">
        <v>-0.90252626063348429</v>
      </c>
      <c r="P1222" s="122">
        <v>1.3047057733083789E-2</v>
      </c>
      <c r="Q1222" s="122">
        <v>-0.89507876679623621</v>
      </c>
      <c r="R1222" s="122">
        <v>-1.729345443011701</v>
      </c>
      <c r="S1222" s="122">
        <v>7.2971765591473225E-2</v>
      </c>
      <c r="T1222" s="122">
        <v>0.19828192855900473</v>
      </c>
      <c r="U1222" s="122">
        <v>1.20513242969961</v>
      </c>
      <c r="V1222" s="122">
        <v>0.32858752562992255</v>
      </c>
      <c r="W1222" s="46">
        <v>0.10818922695981859</v>
      </c>
    </row>
    <row r="1223" spans="1:23" ht="19">
      <c r="A1223" s="91">
        <v>221</v>
      </c>
      <c r="B1223" s="122">
        <v>0.6306604376556042</v>
      </c>
      <c r="C1223" s="122">
        <v>0.41359222477319757</v>
      </c>
      <c r="D1223" s="122">
        <v>0.68512418471840308</v>
      </c>
      <c r="E1223" s="122">
        <v>0.84215505092558818</v>
      </c>
      <c r="F1223" s="122">
        <v>0.70309905317129018</v>
      </c>
      <c r="G1223" s="122">
        <v>0.8600954907998537</v>
      </c>
      <c r="H1223" s="122">
        <v>0.98470935290260253</v>
      </c>
      <c r="I1223" s="122">
        <v>0.6843236535333419</v>
      </c>
      <c r="J1223" s="122">
        <v>0.40479856676395842</v>
      </c>
      <c r="K1223" s="54">
        <v>0.30799308822549398</v>
      </c>
      <c r="M1223" s="47">
        <v>221</v>
      </c>
      <c r="N1223" s="122" cm="1">
        <f t="array" ref="N1223:W1223">(TRANSPOSE(MMULT(幕後結果!$AB$37:$AK$46, TRANSPOSE(N222:W222))))</f>
        <v>-0.52610615265700444</v>
      </c>
      <c r="O1223" s="122">
        <v>7.8258946143658026E-2</v>
      </c>
      <c r="P1223" s="122">
        <v>0.58668479565897369</v>
      </c>
      <c r="Q1223" s="122">
        <v>5.7589261272842668E-2</v>
      </c>
      <c r="R1223" s="122">
        <v>1.9995491783117476</v>
      </c>
      <c r="S1223" s="122">
        <v>1.8742262618450729</v>
      </c>
      <c r="T1223" s="122">
        <v>1.5341375895878659</v>
      </c>
      <c r="U1223" s="122">
        <v>1.3488787828040576</v>
      </c>
      <c r="V1223" s="122">
        <v>2.0527894550068555</v>
      </c>
      <c r="W1223" s="46">
        <v>1.1064705303800451</v>
      </c>
    </row>
    <row r="1224" spans="1:23" ht="19">
      <c r="A1224" s="91">
        <v>222</v>
      </c>
      <c r="B1224" s="122">
        <v>0.14397727243263092</v>
      </c>
      <c r="C1224" s="122">
        <v>0.46521890289562728</v>
      </c>
      <c r="D1224" s="122">
        <v>0.8776931603671001</v>
      </c>
      <c r="E1224" s="122">
        <v>0.71933111812856843</v>
      </c>
      <c r="F1224" s="122">
        <v>0.87496634932696349</v>
      </c>
      <c r="G1224" s="122">
        <v>0.76962799242053603</v>
      </c>
      <c r="H1224" s="122">
        <v>0.84847115518546179</v>
      </c>
      <c r="I1224" s="122">
        <v>0.57025312076055545</v>
      </c>
      <c r="J1224" s="122">
        <v>0.87332742070309055</v>
      </c>
      <c r="K1224" s="54">
        <v>0.24306510471488929</v>
      </c>
      <c r="M1224" s="47">
        <v>222</v>
      </c>
      <c r="N1224" s="122" cm="1">
        <f t="array" ref="N1224:W1224">(TRANSPOSE(MMULT(幕後結果!$AB$37:$AK$46, TRANSPOSE(N223:W223))))</f>
        <v>-2.1257959855055857</v>
      </c>
      <c r="O1224" s="122">
        <v>-2.0479666223996404</v>
      </c>
      <c r="P1224" s="122">
        <v>-1.7436417853096717</v>
      </c>
      <c r="Q1224" s="122">
        <v>-1.0370659181559319</v>
      </c>
      <c r="R1224" s="122">
        <v>-0.87602516441530487</v>
      </c>
      <c r="S1224" s="122">
        <v>-0.19553932696853915</v>
      </c>
      <c r="T1224" s="122">
        <v>-1.0495822936451058</v>
      </c>
      <c r="U1224" s="122">
        <v>-1.9587355680562935</v>
      </c>
      <c r="V1224" s="122">
        <v>-1.9395767767883352</v>
      </c>
      <c r="W1224" s="46">
        <v>-0.80008921372972308</v>
      </c>
    </row>
    <row r="1225" spans="1:23" ht="19">
      <c r="A1225" s="91">
        <v>223</v>
      </c>
      <c r="B1225" s="122">
        <v>0.9147849925125533</v>
      </c>
      <c r="C1225" s="122">
        <v>0.4533025993885802</v>
      </c>
      <c r="D1225" s="122">
        <v>0.55067956740049429</v>
      </c>
      <c r="E1225" s="122">
        <v>1.6548332372110286E-2</v>
      </c>
      <c r="F1225" s="122">
        <v>0.34560558880318126</v>
      </c>
      <c r="G1225" s="122">
        <v>0.66501993024556993</v>
      </c>
      <c r="H1225" s="122">
        <v>9.1565699725153715E-2</v>
      </c>
      <c r="I1225" s="122">
        <v>0.91430158277311979</v>
      </c>
      <c r="J1225" s="122">
        <v>0.17557897799699362</v>
      </c>
      <c r="K1225" s="54">
        <v>0.9927646880825618</v>
      </c>
      <c r="M1225" s="47">
        <v>223</v>
      </c>
      <c r="N1225" s="122" cm="1">
        <f t="array" ref="N1225:W1225">(TRANSPOSE(MMULT(幕後結果!$AB$37:$AK$46, TRANSPOSE(N224:W224))))</f>
        <v>-0.88555748089247854</v>
      </c>
      <c r="O1225" s="122">
        <v>-1.2853490895665423</v>
      </c>
      <c r="P1225" s="122">
        <v>-1.476126562779031</v>
      </c>
      <c r="Q1225" s="122">
        <v>1.230651658168757</v>
      </c>
      <c r="R1225" s="122">
        <v>2.8222786004753475E-3</v>
      </c>
      <c r="S1225" s="122">
        <v>-1.790138280503093</v>
      </c>
      <c r="T1225" s="122">
        <v>-0.23751168235895243</v>
      </c>
      <c r="U1225" s="122">
        <v>-0.16807915810535179</v>
      </c>
      <c r="V1225" s="122">
        <v>-0.29165281722617276</v>
      </c>
      <c r="W1225" s="46">
        <v>0.12895408560587907</v>
      </c>
    </row>
    <row r="1226" spans="1:23" ht="19">
      <c r="A1226" s="91">
        <v>224</v>
      </c>
      <c r="B1226" s="122">
        <v>4.3511589482677637E-2</v>
      </c>
      <c r="C1226" s="122">
        <v>0.22851377982102705</v>
      </c>
      <c r="D1226" s="122">
        <v>0.25491028400837012</v>
      </c>
      <c r="E1226" s="122">
        <v>0.34113383470889924</v>
      </c>
      <c r="F1226" s="122">
        <v>0.9494511685249325</v>
      </c>
      <c r="G1226" s="122">
        <v>0.37128845542047095</v>
      </c>
      <c r="H1226" s="122">
        <v>0.11347114953500781</v>
      </c>
      <c r="I1226" s="122">
        <v>0.1746204806261944</v>
      </c>
      <c r="J1226" s="122">
        <v>0.12526401751102778</v>
      </c>
      <c r="K1226" s="54">
        <v>0.25350713782589973</v>
      </c>
      <c r="M1226" s="47">
        <v>224</v>
      </c>
      <c r="N1226" s="122" cm="1">
        <f t="array" ref="N1226:W1226">(TRANSPOSE(MMULT(幕後結果!$AB$37:$AK$46, TRANSPOSE(N225:W225))))</f>
        <v>-0.77361073660329316</v>
      </c>
      <c r="O1226" s="122">
        <v>-0.42034523132542517</v>
      </c>
      <c r="P1226" s="122">
        <v>-1.1666443596384219</v>
      </c>
      <c r="Q1226" s="122">
        <v>-1.2512157319698329</v>
      </c>
      <c r="R1226" s="122">
        <v>-1.1763402550656146</v>
      </c>
      <c r="S1226" s="122">
        <v>0.33460181582911586</v>
      </c>
      <c r="T1226" s="122">
        <v>-2.054469529971044</v>
      </c>
      <c r="U1226" s="122">
        <v>-1.2943050993266312</v>
      </c>
      <c r="V1226" s="122">
        <v>-0.6285634072439753</v>
      </c>
      <c r="W1226" s="46">
        <v>-1.7123282814498912</v>
      </c>
    </row>
    <row r="1227" spans="1:23" ht="19">
      <c r="A1227" s="91">
        <v>225</v>
      </c>
      <c r="B1227" s="122">
        <v>0.33973965884514268</v>
      </c>
      <c r="C1227" s="122">
        <v>0.52835154011105367</v>
      </c>
      <c r="D1227" s="122">
        <v>0.6085909887466705</v>
      </c>
      <c r="E1227" s="122">
        <v>0.7524921722776472</v>
      </c>
      <c r="F1227" s="122">
        <v>0.7380518258290194</v>
      </c>
      <c r="G1227" s="122">
        <v>0.34200924854146275</v>
      </c>
      <c r="H1227" s="122">
        <v>0.87386951831702686</v>
      </c>
      <c r="I1227" s="122">
        <v>4.7273768883317357E-2</v>
      </c>
      <c r="J1227" s="122">
        <v>0.71478018772009944</v>
      </c>
      <c r="K1227" s="54">
        <v>0.13034817792952391</v>
      </c>
      <c r="M1227" s="47">
        <v>225</v>
      </c>
      <c r="N1227" s="122" cm="1">
        <f t="array" ref="N1227:W1227">(TRANSPOSE(MMULT(幕後結果!$AB$37:$AK$46, TRANSPOSE(N226:W226))))</f>
        <v>5.4342171718772182E-2</v>
      </c>
      <c r="O1227" s="122">
        <v>6.2882845302841009E-2</v>
      </c>
      <c r="P1227" s="122">
        <v>7.2386288092789075E-2</v>
      </c>
      <c r="Q1227" s="122">
        <v>0.3764893022740457</v>
      </c>
      <c r="R1227" s="122">
        <v>-0.9806659758864239</v>
      </c>
      <c r="S1227" s="122">
        <v>-7.7523830314403436E-2</v>
      </c>
      <c r="T1227" s="122">
        <v>-1.0849658723702569</v>
      </c>
      <c r="U1227" s="122">
        <v>-9.580065260008902E-3</v>
      </c>
      <c r="V1227" s="122">
        <v>-0.28855405835775472</v>
      </c>
      <c r="W1227" s="46">
        <v>-1.1820060175074005</v>
      </c>
    </row>
    <row r="1228" spans="1:23" ht="19">
      <c r="A1228" s="91">
        <v>226</v>
      </c>
      <c r="B1228" s="122">
        <v>7.9563864848062993E-2</v>
      </c>
      <c r="C1228" s="122">
        <v>0.31345892384124729</v>
      </c>
      <c r="D1228" s="122">
        <v>0.42463983606546218</v>
      </c>
      <c r="E1228" s="122">
        <v>0.3578571752953823</v>
      </c>
      <c r="F1228" s="122">
        <v>0.14445595148398516</v>
      </c>
      <c r="G1228" s="122">
        <v>0.60653053055816453</v>
      </c>
      <c r="H1228" s="122">
        <v>0.76523606490348284</v>
      </c>
      <c r="I1228" s="122">
        <v>5.4373053104235458E-2</v>
      </c>
      <c r="J1228" s="122">
        <v>0.75658682342766048</v>
      </c>
      <c r="K1228" s="54">
        <v>0.67956514041959548</v>
      </c>
      <c r="M1228" s="47">
        <v>226</v>
      </c>
      <c r="N1228" s="122" cm="1">
        <f t="array" ref="N1228:W1228">(TRANSPOSE(MMULT(幕後結果!$AB$37:$AK$46, TRANSPOSE(N227:W227))))</f>
        <v>-0.72222896679418491</v>
      </c>
      <c r="O1228" s="122">
        <v>0.14172465218002284</v>
      </c>
      <c r="P1228" s="122">
        <v>-0.91936948538390861</v>
      </c>
      <c r="Q1228" s="122">
        <v>-0.93553522617076157</v>
      </c>
      <c r="R1228" s="122">
        <v>1.5766347203036442</v>
      </c>
      <c r="S1228" s="122">
        <v>-4.7701439580069671E-2</v>
      </c>
      <c r="T1228" s="122">
        <v>0.18763137334729479</v>
      </c>
      <c r="U1228" s="122">
        <v>-0.8550401307097748</v>
      </c>
      <c r="V1228" s="122">
        <v>0.77849420510598832</v>
      </c>
      <c r="W1228" s="46">
        <v>-0.52127943335458238</v>
      </c>
    </row>
    <row r="1229" spans="1:23" ht="19">
      <c r="A1229" s="91">
        <v>227</v>
      </c>
      <c r="B1229" s="122">
        <v>0.36239987861870038</v>
      </c>
      <c r="C1229" s="122">
        <v>0.1308004509413303</v>
      </c>
      <c r="D1229" s="122">
        <v>0.58106808194494985</v>
      </c>
      <c r="E1229" s="122">
        <v>0.13889752305782244</v>
      </c>
      <c r="F1229" s="122">
        <v>0.36196493479063729</v>
      </c>
      <c r="G1229" s="122">
        <v>0.14306693356288269</v>
      </c>
      <c r="H1229" s="122">
        <v>0.33427508574184017</v>
      </c>
      <c r="I1229" s="122">
        <v>0.96711362604377582</v>
      </c>
      <c r="J1229" s="122">
        <v>0.3317674383893392</v>
      </c>
      <c r="K1229" s="54">
        <v>0.50535923539400085</v>
      </c>
      <c r="M1229" s="47">
        <v>227</v>
      </c>
      <c r="N1229" s="122" cm="1">
        <f t="array" ref="N1229:W1229">(TRANSPOSE(MMULT(幕後結果!$AB$37:$AK$46, TRANSPOSE(N228:W228))))</f>
        <v>0.83347792052348657</v>
      </c>
      <c r="O1229" s="122">
        <v>0.44943158774244724</v>
      </c>
      <c r="P1229" s="122">
        <v>0.1894260949606833</v>
      </c>
      <c r="Q1229" s="122">
        <v>-1.1655908607063927</v>
      </c>
      <c r="R1229" s="122">
        <v>2.39984592282107E-2</v>
      </c>
      <c r="S1229" s="122">
        <v>-0.84337719761960406</v>
      </c>
      <c r="T1229" s="122">
        <v>-0.21488378732733504</v>
      </c>
      <c r="U1229" s="122">
        <v>1.0638308189786339</v>
      </c>
      <c r="V1229" s="122">
        <v>0.45137509419885258</v>
      </c>
      <c r="W1229" s="46">
        <v>2.1321455758462848</v>
      </c>
    </row>
    <row r="1230" spans="1:23" ht="19">
      <c r="A1230" s="91">
        <v>228</v>
      </c>
      <c r="B1230" s="122">
        <v>0.48523826746088172</v>
      </c>
      <c r="C1230" s="122">
        <v>0.77583780406496961</v>
      </c>
      <c r="D1230" s="122">
        <v>0.12198880527128209</v>
      </c>
      <c r="E1230" s="122">
        <v>0.34966270230468899</v>
      </c>
      <c r="F1230" s="122">
        <v>0.48644255563993299</v>
      </c>
      <c r="G1230" s="122">
        <v>0.61556803583148056</v>
      </c>
      <c r="H1230" s="122">
        <v>0.60176042756703341</v>
      </c>
      <c r="I1230" s="122">
        <v>0.89538127987272742</v>
      </c>
      <c r="J1230" s="122">
        <v>0.24878662558293252</v>
      </c>
      <c r="K1230" s="54">
        <v>0.47842415050532483</v>
      </c>
      <c r="M1230" s="47">
        <v>228</v>
      </c>
      <c r="N1230" s="122" cm="1">
        <f t="array" ref="N1230:W1230">(TRANSPOSE(MMULT(幕後結果!$AB$37:$AK$46, TRANSPOSE(N229:W229))))</f>
        <v>0.2671716677892782</v>
      </c>
      <c r="O1230" s="122">
        <v>0.49198986056230654</v>
      </c>
      <c r="P1230" s="122">
        <v>0.10855747427721987</v>
      </c>
      <c r="Q1230" s="122">
        <v>4.4679493855679729E-2</v>
      </c>
      <c r="R1230" s="122">
        <v>-1.2985066473199636</v>
      </c>
      <c r="S1230" s="122">
        <v>-0.54054017636239871</v>
      </c>
      <c r="T1230" s="122">
        <v>-0.25594158615682372</v>
      </c>
      <c r="U1230" s="122">
        <v>-1.1439399431314337</v>
      </c>
      <c r="V1230" s="122">
        <v>0.35358163894499495</v>
      </c>
      <c r="W1230" s="46">
        <v>-1.3236082312902235</v>
      </c>
    </row>
    <row r="1231" spans="1:23" ht="19">
      <c r="A1231" s="91">
        <v>229</v>
      </c>
      <c r="B1231" s="122">
        <v>0.96193461718856699</v>
      </c>
      <c r="C1231" s="122">
        <v>0.20294536783674166</v>
      </c>
      <c r="D1231" s="122">
        <v>0.71803813272162875</v>
      </c>
      <c r="E1231" s="122">
        <v>0.30805234786618407</v>
      </c>
      <c r="F1231" s="122">
        <v>0.15379546288215273</v>
      </c>
      <c r="G1231" s="122">
        <v>4.4823910791896626E-2</v>
      </c>
      <c r="H1231" s="122">
        <v>0.12357864796181506</v>
      </c>
      <c r="I1231" s="122">
        <v>0.95635053528469816</v>
      </c>
      <c r="J1231" s="122">
        <v>0.5551778156293985</v>
      </c>
      <c r="K1231" s="54">
        <v>8.6209812658533336E-2</v>
      </c>
      <c r="M1231" s="47">
        <v>229</v>
      </c>
      <c r="N1231" s="122" cm="1">
        <f t="array" ref="N1231:W1231">(TRANSPOSE(MMULT(幕後結果!$AB$37:$AK$46, TRANSPOSE(N230:W230))))</f>
        <v>0.66387293148966087</v>
      </c>
      <c r="O1231" s="122">
        <v>1.8530458088241366</v>
      </c>
      <c r="P1231" s="122">
        <v>0.82141337678842252</v>
      </c>
      <c r="Q1231" s="122">
        <v>2.3237333781387313</v>
      </c>
      <c r="R1231" s="122">
        <v>-0.64917088947542134</v>
      </c>
      <c r="S1231" s="122">
        <v>0.23030437746999344</v>
      </c>
      <c r="T1231" s="122">
        <v>0.64948973673934862</v>
      </c>
      <c r="U1231" s="122">
        <v>0.58745255334153246</v>
      </c>
      <c r="V1231" s="122">
        <v>9.48123711319665E-2</v>
      </c>
      <c r="W1231" s="46">
        <v>-0.30578755326788043</v>
      </c>
    </row>
    <row r="1232" spans="1:23" ht="19">
      <c r="A1232" s="91">
        <v>230</v>
      </c>
      <c r="B1232" s="122">
        <v>0.36342526206680681</v>
      </c>
      <c r="C1232" s="122">
        <v>0.90488781333414825</v>
      </c>
      <c r="D1232" s="122">
        <v>0.64217485235687266</v>
      </c>
      <c r="E1232" s="122">
        <v>0.98557018434562549</v>
      </c>
      <c r="F1232" s="122">
        <v>6.4503664142751882E-2</v>
      </c>
      <c r="G1232" s="122">
        <v>0.60330504361297344</v>
      </c>
      <c r="H1232" s="122">
        <v>0.65928036792262312</v>
      </c>
      <c r="I1232" s="122">
        <v>0.44989596417087774</v>
      </c>
      <c r="J1232" s="122">
        <v>0.9953264999551692</v>
      </c>
      <c r="K1232" s="54">
        <v>0.34147151235553208</v>
      </c>
      <c r="M1232" s="47">
        <v>230</v>
      </c>
      <c r="N1232" s="122" cm="1">
        <f t="array" ref="N1232:W1232">(TRANSPOSE(MMULT(幕後結果!$AB$37:$AK$46, TRANSPOSE(N231:W231))))</f>
        <v>1.1112787019023644</v>
      </c>
      <c r="O1232" s="122">
        <v>1.6400052089293269</v>
      </c>
      <c r="P1232" s="122">
        <v>0.95680352357283638</v>
      </c>
      <c r="Q1232" s="122">
        <v>-0.42411726460524157</v>
      </c>
      <c r="R1232" s="122">
        <v>0.2907729098338182</v>
      </c>
      <c r="S1232" s="122">
        <v>1.7338197534414252</v>
      </c>
      <c r="T1232" s="122">
        <v>1.3091160106052229</v>
      </c>
      <c r="U1232" s="122">
        <v>0.17705466886516613</v>
      </c>
      <c r="V1232" s="122">
        <v>0.68912383474170857</v>
      </c>
      <c r="W1232" s="46">
        <v>1.2060211520663671</v>
      </c>
    </row>
    <row r="1233" spans="1:23" ht="19">
      <c r="A1233" s="91">
        <v>231</v>
      </c>
      <c r="B1233" s="122">
        <v>0.84167301876549239</v>
      </c>
      <c r="C1233" s="122">
        <v>0.54073421160490476</v>
      </c>
      <c r="D1233" s="122">
        <v>0.54859045215311442</v>
      </c>
      <c r="E1233" s="122">
        <v>0.17909305100436135</v>
      </c>
      <c r="F1233" s="122">
        <v>0.93273194992318942</v>
      </c>
      <c r="G1233" s="122">
        <v>0.61293465818893744</v>
      </c>
      <c r="H1233" s="122">
        <v>4.6982505374038475E-2</v>
      </c>
      <c r="I1233" s="122">
        <v>0.45071099095174816</v>
      </c>
      <c r="J1233" s="122">
        <v>0.34935371888279465</v>
      </c>
      <c r="K1233" s="54">
        <v>0.52774771162836265</v>
      </c>
      <c r="M1233" s="47">
        <v>231</v>
      </c>
      <c r="N1233" s="122" cm="1">
        <f t="array" ref="N1233:W1233">(TRANSPOSE(MMULT(幕後結果!$AB$37:$AK$46, TRANSPOSE(N232:W232))))</f>
        <v>-0.53721852865954567</v>
      </c>
      <c r="O1233" s="122">
        <v>-5.8940643865344117E-2</v>
      </c>
      <c r="P1233" s="122">
        <v>1.2291504299803135</v>
      </c>
      <c r="Q1233" s="122">
        <v>-2.1760757344579544</v>
      </c>
      <c r="R1233" s="122">
        <v>0.95500219360615479</v>
      </c>
      <c r="S1233" s="122">
        <v>0.77745016277738344</v>
      </c>
      <c r="T1233" s="122">
        <v>-0.85980239185599661</v>
      </c>
      <c r="U1233" s="122">
        <v>0.50269379491517463</v>
      </c>
      <c r="V1233" s="122">
        <v>-1.7227846496347121E-2</v>
      </c>
      <c r="W1233" s="46">
        <v>0.60922797265263962</v>
      </c>
    </row>
    <row r="1234" spans="1:23" ht="19">
      <c r="A1234" s="91">
        <v>232</v>
      </c>
      <c r="B1234" s="122">
        <v>0.54976650958298712</v>
      </c>
      <c r="C1234" s="122">
        <v>0.31118380698734005</v>
      </c>
      <c r="D1234" s="122">
        <v>0.12112939553044244</v>
      </c>
      <c r="E1234" s="122">
        <v>0.8574477727727543</v>
      </c>
      <c r="F1234" s="122">
        <v>0.32302683085908934</v>
      </c>
      <c r="G1234" s="122">
        <v>5.305052045191605E-2</v>
      </c>
      <c r="H1234" s="122">
        <v>0.3944426520735369</v>
      </c>
      <c r="I1234" s="122">
        <v>0.17220769928552859</v>
      </c>
      <c r="J1234" s="122">
        <v>0.39678421496806893</v>
      </c>
      <c r="K1234" s="54">
        <v>0.47087834619904467</v>
      </c>
      <c r="M1234" s="47">
        <v>232</v>
      </c>
      <c r="N1234" s="122" cm="1">
        <f t="array" ref="N1234:W1234">(TRANSPOSE(MMULT(幕後結果!$AB$37:$AK$46, TRANSPOSE(N233:W233))))</f>
        <v>-1.8608356943609563</v>
      </c>
      <c r="O1234" s="122">
        <v>0.27143262854478589</v>
      </c>
      <c r="P1234" s="122">
        <v>-0.78503111130687153</v>
      </c>
      <c r="Q1234" s="122">
        <v>-1.0856755994583098</v>
      </c>
      <c r="R1234" s="122">
        <v>0.82748669415888054</v>
      </c>
      <c r="S1234" s="122">
        <v>-0.23497605822232451</v>
      </c>
      <c r="T1234" s="122">
        <v>0.3280315845095027</v>
      </c>
      <c r="U1234" s="122">
        <v>2.2236816603628053</v>
      </c>
      <c r="V1234" s="122">
        <v>0.88188439409080588</v>
      </c>
      <c r="W1234" s="46">
        <v>0.78848208613912385</v>
      </c>
    </row>
    <row r="1235" spans="1:23" ht="19">
      <c r="A1235" s="91">
        <v>233</v>
      </c>
      <c r="B1235" s="122">
        <v>1.5578258145338753E-2</v>
      </c>
      <c r="C1235" s="122">
        <v>0.49339678745167692</v>
      </c>
      <c r="D1235" s="122">
        <v>0.31310726946396095</v>
      </c>
      <c r="E1235" s="122">
        <v>0.36350661072973534</v>
      </c>
      <c r="F1235" s="122">
        <v>0.85577214619672382</v>
      </c>
      <c r="G1235" s="122">
        <v>0.6431181537424171</v>
      </c>
      <c r="H1235" s="122">
        <v>0.82488186372757943</v>
      </c>
      <c r="I1235" s="122">
        <v>0.23537589213165133</v>
      </c>
      <c r="J1235" s="122">
        <v>0.33179767797083337</v>
      </c>
      <c r="K1235" s="54">
        <v>3.5831514837387779E-3</v>
      </c>
      <c r="M1235" s="47">
        <v>233</v>
      </c>
      <c r="N1235" s="122" cm="1">
        <f t="array" ref="N1235:W1235">(TRANSPOSE(MMULT(幕後結果!$AB$37:$AK$46, TRANSPOSE(N234:W234))))</f>
        <v>0.49326576582076292</v>
      </c>
      <c r="O1235" s="122">
        <v>-0.34850936146682371</v>
      </c>
      <c r="P1235" s="122">
        <v>0.8799940664106678</v>
      </c>
      <c r="Q1235" s="122">
        <v>-0.10666537300701731</v>
      </c>
      <c r="R1235" s="122">
        <v>-1.073874457083982</v>
      </c>
      <c r="S1235" s="122">
        <v>-0.49920756112286085</v>
      </c>
      <c r="T1235" s="122">
        <v>-0.52873563127823997</v>
      </c>
      <c r="U1235" s="122">
        <v>-0.2757058809244779</v>
      </c>
      <c r="V1235" s="122">
        <v>0.34293039234646427</v>
      </c>
      <c r="W1235" s="46">
        <v>1.1283162235806732</v>
      </c>
    </row>
    <row r="1236" spans="1:23" ht="19">
      <c r="A1236" s="91">
        <v>234</v>
      </c>
      <c r="B1236" s="122">
        <v>0.70072614610366291</v>
      </c>
      <c r="C1236" s="122">
        <v>0.50507850283095679</v>
      </c>
      <c r="D1236" s="122">
        <v>0.45218120170914244</v>
      </c>
      <c r="E1236" s="122">
        <v>0.50862511648658759</v>
      </c>
      <c r="F1236" s="122">
        <v>0.42970601997068747</v>
      </c>
      <c r="G1236" s="122">
        <v>0.45468162065880069</v>
      </c>
      <c r="H1236" s="122">
        <v>0.24948949966640166</v>
      </c>
      <c r="I1236" s="122">
        <v>0.4906146375975311</v>
      </c>
      <c r="J1236" s="122">
        <v>0.95123107370022431</v>
      </c>
      <c r="K1236" s="54">
        <v>0.68366554339265173</v>
      </c>
      <c r="M1236" s="47">
        <v>234</v>
      </c>
      <c r="N1236" s="122" cm="1">
        <f t="array" ref="N1236:W1236">(TRANSPOSE(MMULT(幕後結果!$AB$37:$AK$46, TRANSPOSE(N235:W235))))</f>
        <v>0.8738597442484547</v>
      </c>
      <c r="O1236" s="122">
        <v>-0.82514451113347631</v>
      </c>
      <c r="P1236" s="122">
        <v>-0.48379134321104345</v>
      </c>
      <c r="Q1236" s="122">
        <v>1.7462818904942037</v>
      </c>
      <c r="R1236" s="122">
        <v>0.85620352598251581</v>
      </c>
      <c r="S1236" s="122">
        <v>0.61489070558521308</v>
      </c>
      <c r="T1236" s="122">
        <v>5.9214958543458318E-2</v>
      </c>
      <c r="U1236" s="122">
        <v>-0.15812602386363089</v>
      </c>
      <c r="V1236" s="122">
        <v>0.67943212999959157</v>
      </c>
      <c r="W1236" s="46">
        <v>8.023730571802945E-2</v>
      </c>
    </row>
    <row r="1237" spans="1:23" ht="19">
      <c r="A1237" s="91">
        <v>235</v>
      </c>
      <c r="B1237" s="122">
        <v>0.43231014920910393</v>
      </c>
      <c r="C1237" s="122">
        <v>0.60406677377951357</v>
      </c>
      <c r="D1237" s="122">
        <v>6.0813750367320507E-2</v>
      </c>
      <c r="E1237" s="122">
        <v>0.45614678458385782</v>
      </c>
      <c r="F1237" s="122">
        <v>0.90899649008299921</v>
      </c>
      <c r="G1237" s="122">
        <v>0.85217788765930647</v>
      </c>
      <c r="H1237" s="122">
        <v>0.81858502093169028</v>
      </c>
      <c r="I1237" s="122">
        <v>0.84595480641817922</v>
      </c>
      <c r="J1237" s="122">
        <v>0.8290993845256871</v>
      </c>
      <c r="K1237" s="54">
        <v>9.6674667145153936E-2</v>
      </c>
      <c r="M1237" s="47">
        <v>235</v>
      </c>
      <c r="N1237" s="122" cm="1">
        <f t="array" ref="N1237:W1237">(TRANSPOSE(MMULT(幕後結果!$AB$37:$AK$46, TRANSPOSE(N236:W236))))</f>
        <v>3.4852906760172039E-2</v>
      </c>
      <c r="O1237" s="122">
        <v>2.6618180403210727E-2</v>
      </c>
      <c r="P1237" s="122">
        <v>0.7642321030955781</v>
      </c>
      <c r="Q1237" s="122">
        <v>-0.67670625261419182</v>
      </c>
      <c r="R1237" s="122">
        <v>-0.60440358775801761</v>
      </c>
      <c r="S1237" s="122">
        <v>0.216914599317482</v>
      </c>
      <c r="T1237" s="122">
        <v>-0.14411759214240971</v>
      </c>
      <c r="U1237" s="122">
        <v>0.37383032007454897</v>
      </c>
      <c r="V1237" s="122">
        <v>0.19827687261610449</v>
      </c>
      <c r="W1237" s="46">
        <v>-0.65985698381988556</v>
      </c>
    </row>
    <row r="1238" spans="1:23" ht="19">
      <c r="A1238" s="91">
        <v>236</v>
      </c>
      <c r="B1238" s="122">
        <v>0.22706914746872009</v>
      </c>
      <c r="C1238" s="122">
        <v>6.4520600563044983E-2</v>
      </c>
      <c r="D1238" s="122">
        <v>0.74597893026090989</v>
      </c>
      <c r="E1238" s="122">
        <v>4.6092036794495028E-2</v>
      </c>
      <c r="F1238" s="122">
        <v>0.6883843879776923</v>
      </c>
      <c r="G1238" s="122">
        <v>0.92911537831555657</v>
      </c>
      <c r="H1238" s="122">
        <v>0.23521950553788895</v>
      </c>
      <c r="I1238" s="122">
        <v>0.30379217744182907</v>
      </c>
      <c r="J1238" s="122">
        <v>9.2687782042426559E-2</v>
      </c>
      <c r="K1238" s="54">
        <v>0.8077878633292952</v>
      </c>
      <c r="M1238" s="47">
        <v>236</v>
      </c>
      <c r="N1238" s="122" cm="1">
        <f t="array" ref="N1238:W1238">(TRANSPOSE(MMULT(幕後結果!$AB$37:$AK$46, TRANSPOSE(N237:W237))))</f>
        <v>-6.0142053039442235E-2</v>
      </c>
      <c r="O1238" s="122">
        <v>-0.57170636461010271</v>
      </c>
      <c r="P1238" s="122">
        <v>0.18404741808163266</v>
      </c>
      <c r="Q1238" s="122">
        <v>1.5213286411679496</v>
      </c>
      <c r="R1238" s="122">
        <v>1.0861279485479396</v>
      </c>
      <c r="S1238" s="122">
        <v>-0.9061646995417677</v>
      </c>
      <c r="T1238" s="122">
        <v>-4.6851795523965678E-2</v>
      </c>
      <c r="U1238" s="122">
        <v>-1.3221194138413113</v>
      </c>
      <c r="V1238" s="122">
        <v>-1.5646463061793918</v>
      </c>
      <c r="W1238" s="46">
        <v>0.1840232967300679</v>
      </c>
    </row>
    <row r="1239" spans="1:23" ht="19">
      <c r="A1239" s="91">
        <v>237</v>
      </c>
      <c r="B1239" s="122">
        <v>0.98835749498779579</v>
      </c>
      <c r="C1239" s="122">
        <v>0.1367753335477675</v>
      </c>
      <c r="D1239" s="122">
        <v>0.78209742364445223</v>
      </c>
      <c r="E1239" s="122">
        <v>0.92697097886022117</v>
      </c>
      <c r="F1239" s="122">
        <v>0.84172085300638</v>
      </c>
      <c r="G1239" s="122">
        <v>0.61426203736547969</v>
      </c>
      <c r="H1239" s="122">
        <v>0.16291733210220016</v>
      </c>
      <c r="I1239" s="122">
        <v>0.29742897485450981</v>
      </c>
      <c r="J1239" s="122">
        <v>0.66119781002435385</v>
      </c>
      <c r="K1239" s="54">
        <v>0.18805845999466753</v>
      </c>
      <c r="M1239" s="47">
        <v>237</v>
      </c>
      <c r="N1239" s="122" cm="1">
        <f t="array" ref="N1239:W1239">(TRANSPOSE(MMULT(幕後結果!$AB$37:$AK$46, TRANSPOSE(N238:W238))))</f>
        <v>-0.55465431612145988</v>
      </c>
      <c r="O1239" s="122">
        <v>0.50904356578424648</v>
      </c>
      <c r="P1239" s="122">
        <v>0.93756342479963484</v>
      </c>
      <c r="Q1239" s="122">
        <v>-0.84006177073060961</v>
      </c>
      <c r="R1239" s="122">
        <v>-0.12419462293393828</v>
      </c>
      <c r="S1239" s="122">
        <v>2.0849703839187308</v>
      </c>
      <c r="T1239" s="122">
        <v>4.2136246535309341E-2</v>
      </c>
      <c r="U1239" s="122">
        <v>0.6764574278108938</v>
      </c>
      <c r="V1239" s="122">
        <v>0.87459836405213909</v>
      </c>
      <c r="W1239" s="46">
        <v>1.4090725247835776</v>
      </c>
    </row>
    <row r="1240" spans="1:23" ht="19">
      <c r="A1240" s="91">
        <v>238</v>
      </c>
      <c r="B1240" s="122">
        <v>0.20014965716722077</v>
      </c>
      <c r="C1240" s="122">
        <v>0.96498563103566859</v>
      </c>
      <c r="D1240" s="122">
        <v>7.0705133665697195E-2</v>
      </c>
      <c r="E1240" s="122">
        <v>0.84290215416630243</v>
      </c>
      <c r="F1240" s="122">
        <v>2.4776742763195747E-2</v>
      </c>
      <c r="G1240" s="122">
        <v>0.94215486926498748</v>
      </c>
      <c r="H1240" s="122">
        <v>0.77360820364059024</v>
      </c>
      <c r="I1240" s="122">
        <v>0.25530644299280469</v>
      </c>
      <c r="J1240" s="122">
        <v>0.83202651333135513</v>
      </c>
      <c r="K1240" s="54">
        <v>0.43471104939913618</v>
      </c>
      <c r="M1240" s="47">
        <v>238</v>
      </c>
      <c r="N1240" s="122" cm="1">
        <f t="array" ref="N1240:W1240">(TRANSPOSE(MMULT(幕後結果!$AB$37:$AK$46, TRANSPOSE(N239:W239))))</f>
        <v>0.3538624133948608</v>
      </c>
      <c r="O1240" s="122">
        <v>1.4295945852672889</v>
      </c>
      <c r="P1240" s="122">
        <v>0.151754268914089</v>
      </c>
      <c r="Q1240" s="122">
        <v>-2.8608089284248933E-2</v>
      </c>
      <c r="R1240" s="122">
        <v>-1.1515289029126119</v>
      </c>
      <c r="S1240" s="122">
        <v>-0.68468774360500584</v>
      </c>
      <c r="T1240" s="122">
        <v>-7.7477163791267831E-2</v>
      </c>
      <c r="U1240" s="122">
        <v>-0.97545354100744475</v>
      </c>
      <c r="V1240" s="122">
        <v>-1.6127423840128645</v>
      </c>
      <c r="W1240" s="46">
        <v>-0.35918911989401658</v>
      </c>
    </row>
    <row r="1241" spans="1:23" ht="19">
      <c r="A1241" s="91">
        <v>239</v>
      </c>
      <c r="B1241" s="122">
        <v>0.17692320487873858</v>
      </c>
      <c r="C1241" s="122">
        <v>0.69732920360015016</v>
      </c>
      <c r="D1241" s="122">
        <v>0.59958279363292344</v>
      </c>
      <c r="E1241" s="122">
        <v>0.30163266814927447</v>
      </c>
      <c r="F1241" s="122">
        <v>0.39903013250029074</v>
      </c>
      <c r="G1241" s="122">
        <v>0.48670481667704979</v>
      </c>
      <c r="H1241" s="122">
        <v>7.0464229913971277E-3</v>
      </c>
      <c r="I1241" s="122">
        <v>0.97376968414092513</v>
      </c>
      <c r="J1241" s="122">
        <v>0.14028108835322795</v>
      </c>
      <c r="K1241" s="54">
        <v>0.669331085983222</v>
      </c>
      <c r="M1241" s="47">
        <v>239</v>
      </c>
      <c r="N1241" s="122" cm="1">
        <f t="array" ref="N1241:W1241">(TRANSPOSE(MMULT(幕後結果!$AB$37:$AK$46, TRANSPOSE(N240:W240))))</f>
        <v>0.39434502332426186</v>
      </c>
      <c r="O1241" s="122">
        <v>1.0444403239409095E-2</v>
      </c>
      <c r="P1241" s="122">
        <v>-0.10574184514017998</v>
      </c>
      <c r="Q1241" s="122">
        <v>2.7288107656625912E-2</v>
      </c>
      <c r="R1241" s="122">
        <v>-0.78374206177411043</v>
      </c>
      <c r="S1241" s="122">
        <v>-1.0757174599528629</v>
      </c>
      <c r="T1241" s="122">
        <v>0.76418503821203432</v>
      </c>
      <c r="U1241" s="122">
        <v>0.42921657847399686</v>
      </c>
      <c r="V1241" s="122">
        <v>-0.71344131806935285</v>
      </c>
      <c r="W1241" s="46">
        <v>0.54347884296998306</v>
      </c>
    </row>
    <row r="1242" spans="1:23" ht="19">
      <c r="A1242" s="91">
        <v>240</v>
      </c>
      <c r="B1242" s="122">
        <v>0.7910337545744599</v>
      </c>
      <c r="C1242" s="122">
        <v>0.97609290032727336</v>
      </c>
      <c r="D1242" s="122">
        <v>0.93111547902611669</v>
      </c>
      <c r="E1242" s="122">
        <v>0.88309907155663647</v>
      </c>
      <c r="F1242" s="122">
        <v>0.37685956859082026</v>
      </c>
      <c r="G1242" s="122">
        <v>1.6597561961442686E-2</v>
      </c>
      <c r="H1242" s="122">
        <v>0.25759367481500361</v>
      </c>
      <c r="I1242" s="122">
        <v>0.71304246438299979</v>
      </c>
      <c r="J1242" s="122">
        <v>0.65446215545275366</v>
      </c>
      <c r="K1242" s="54">
        <v>0.90007696103898005</v>
      </c>
      <c r="M1242" s="47">
        <v>240</v>
      </c>
      <c r="N1242" s="122" cm="1">
        <f t="array" ref="N1242:W1242">(TRANSPOSE(MMULT(幕後結果!$AB$37:$AK$46, TRANSPOSE(N241:W241))))</f>
        <v>-1.1017047245286218</v>
      </c>
      <c r="O1242" s="122">
        <v>0.61364793801990869</v>
      </c>
      <c r="P1242" s="122">
        <v>-1.7570055833848099</v>
      </c>
      <c r="Q1242" s="122">
        <v>0.52198433274983902</v>
      </c>
      <c r="R1242" s="122">
        <v>-0.67837360096570443</v>
      </c>
      <c r="S1242" s="122">
        <v>-1.0744511345012699</v>
      </c>
      <c r="T1242" s="122">
        <v>-1.1921782583387475</v>
      </c>
      <c r="U1242" s="122">
        <v>-0.73810992508402795</v>
      </c>
      <c r="V1242" s="122">
        <v>-1.8467627764349008</v>
      </c>
      <c r="W1242" s="46">
        <v>0.32966636471394961</v>
      </c>
    </row>
    <row r="1243" spans="1:23" ht="19">
      <c r="A1243" s="91">
        <v>241</v>
      </c>
      <c r="B1243" s="122">
        <v>0.68736809505639695</v>
      </c>
      <c r="C1243" s="122">
        <v>0.30614275445203987</v>
      </c>
      <c r="D1243" s="122">
        <v>0.72825546738109925</v>
      </c>
      <c r="E1243" s="122">
        <v>0.96395797113982695</v>
      </c>
      <c r="F1243" s="122">
        <v>0.34054100744085725</v>
      </c>
      <c r="G1243" s="122">
        <v>0.42253827554684498</v>
      </c>
      <c r="H1243" s="122">
        <v>0.12998676763636996</v>
      </c>
      <c r="I1243" s="122">
        <v>0.16183168497625799</v>
      </c>
      <c r="J1243" s="122">
        <v>0.15010988684493598</v>
      </c>
      <c r="K1243" s="54">
        <v>0.85367023027582167</v>
      </c>
      <c r="M1243" s="47">
        <v>241</v>
      </c>
      <c r="N1243" s="122" cm="1">
        <f t="array" ref="N1243:W1243">(TRANSPOSE(MMULT(幕後結果!$AB$37:$AK$46, TRANSPOSE(N242:W242))))</f>
        <v>6.1300427365033043E-2</v>
      </c>
      <c r="O1243" s="122">
        <v>0.44641339656377665</v>
      </c>
      <c r="P1243" s="122">
        <v>0.37690746197807579</v>
      </c>
      <c r="Q1243" s="122">
        <v>1.8684939112651733E-2</v>
      </c>
      <c r="R1243" s="122">
        <v>-0.16661062561226359</v>
      </c>
      <c r="S1243" s="122">
        <v>-0.2250411725726261</v>
      </c>
      <c r="T1243" s="122">
        <v>1.2987507062505981</v>
      </c>
      <c r="U1243" s="122">
        <v>0.60310479400620698</v>
      </c>
      <c r="V1243" s="122">
        <v>-0.16505505199992132</v>
      </c>
      <c r="W1243" s="46">
        <v>-1.2412515368589889</v>
      </c>
    </row>
    <row r="1244" spans="1:23" ht="19">
      <c r="A1244" s="91">
        <v>242</v>
      </c>
      <c r="B1244" s="122">
        <v>0.22876874165917327</v>
      </c>
      <c r="C1244" s="122">
        <v>0.83172079442547431</v>
      </c>
      <c r="D1244" s="122">
        <v>0.85278051186258419</v>
      </c>
      <c r="E1244" s="122">
        <v>0.77487842954543806</v>
      </c>
      <c r="F1244" s="122">
        <v>0.19888204356087535</v>
      </c>
      <c r="G1244" s="122">
        <v>0.32462261580745211</v>
      </c>
      <c r="H1244" s="122">
        <v>0.93172322408454877</v>
      </c>
      <c r="I1244" s="122">
        <v>0.64644117555178249</v>
      </c>
      <c r="J1244" s="122">
        <v>8.1996129526391348E-2</v>
      </c>
      <c r="K1244" s="54">
        <v>0.75901490865662424</v>
      </c>
      <c r="M1244" s="47">
        <v>242</v>
      </c>
      <c r="N1244" s="122" cm="1">
        <f t="array" ref="N1244:W1244">(TRANSPOSE(MMULT(幕後結果!$AB$37:$AK$46, TRANSPOSE(N243:W243))))</f>
        <v>0.26457127717433215</v>
      </c>
      <c r="O1244" s="122">
        <v>0.61234426718413759</v>
      </c>
      <c r="P1244" s="122">
        <v>1.2425022289249481</v>
      </c>
      <c r="Q1244" s="122">
        <v>0.42731678463961525</v>
      </c>
      <c r="R1244" s="122">
        <v>-0.83856311121772542</v>
      </c>
      <c r="S1244" s="122">
        <v>-0.78142140296966134</v>
      </c>
      <c r="T1244" s="122">
        <v>0.51415829027019766</v>
      </c>
      <c r="U1244" s="122">
        <v>-1.1179379908795284</v>
      </c>
      <c r="V1244" s="122">
        <v>-0.8777214050205997</v>
      </c>
      <c r="W1244" s="46">
        <v>0.23508331533909793</v>
      </c>
    </row>
    <row r="1245" spans="1:23" ht="19">
      <c r="A1245" s="91">
        <v>243</v>
      </c>
      <c r="B1245" s="122">
        <v>0.22464588425759757</v>
      </c>
      <c r="C1245" s="122">
        <v>1.2646045981583365E-2</v>
      </c>
      <c r="D1245" s="122">
        <v>0.164282996630849</v>
      </c>
      <c r="E1245" s="122">
        <v>0.45898787479377234</v>
      </c>
      <c r="F1245" s="122">
        <v>0.27786456595413989</v>
      </c>
      <c r="G1245" s="122">
        <v>0.94924999148975875</v>
      </c>
      <c r="H1245" s="122">
        <v>0.58115605952228044</v>
      </c>
      <c r="I1245" s="122">
        <v>0.43688688078023286</v>
      </c>
      <c r="J1245" s="122">
        <v>0.34166802815495578</v>
      </c>
      <c r="K1245" s="54">
        <v>0.26570971379950503</v>
      </c>
      <c r="M1245" s="47">
        <v>243</v>
      </c>
      <c r="N1245" s="122" cm="1">
        <f t="array" ref="N1245:W1245">(TRANSPOSE(MMULT(幕後結果!$AB$37:$AK$46, TRANSPOSE(N244:W244))))</f>
        <v>1.1794747784793702</v>
      </c>
      <c r="O1245" s="122">
        <v>0.24497929741026664</v>
      </c>
      <c r="P1245" s="122">
        <v>0.37192671330894633</v>
      </c>
      <c r="Q1245" s="122">
        <v>-0.14878019041253066</v>
      </c>
      <c r="R1245" s="122">
        <v>0.93931593686534731</v>
      </c>
      <c r="S1245" s="122">
        <v>0.56430593074706337</v>
      </c>
      <c r="T1245" s="122">
        <v>-0.50071387167740267</v>
      </c>
      <c r="U1245" s="122">
        <v>-0.52935938788133874</v>
      </c>
      <c r="V1245" s="122">
        <v>1.9071413411645104</v>
      </c>
      <c r="W1245" s="46">
        <v>-0.96455768124028329</v>
      </c>
    </row>
    <row r="1246" spans="1:23" ht="19">
      <c r="A1246" s="91">
        <v>244</v>
      </c>
      <c r="B1246" s="122">
        <v>0.88236883390403831</v>
      </c>
      <c r="C1246" s="122">
        <v>0.29366879131075718</v>
      </c>
      <c r="D1246" s="122">
        <v>2.2289192602292562E-2</v>
      </c>
      <c r="E1246" s="122">
        <v>0.98181350915810039</v>
      </c>
      <c r="F1246" s="122">
        <v>0.55944396772905414</v>
      </c>
      <c r="G1246" s="122">
        <v>0.95287528664173271</v>
      </c>
      <c r="H1246" s="122">
        <v>0.51938179070688073</v>
      </c>
      <c r="I1246" s="122">
        <v>0.46842821724657857</v>
      </c>
      <c r="J1246" s="122">
        <v>0.19147697913537609</v>
      </c>
      <c r="K1246" s="54">
        <v>0.60542555863023662</v>
      </c>
      <c r="M1246" s="47">
        <v>244</v>
      </c>
      <c r="N1246" s="122" cm="1">
        <f t="array" ref="N1246:W1246">(TRANSPOSE(MMULT(幕後結果!$AB$37:$AK$46, TRANSPOSE(N245:W245))))</f>
        <v>0.90822162977384802</v>
      </c>
      <c r="O1246" s="122">
        <v>-1.0438319786586221</v>
      </c>
      <c r="P1246" s="122">
        <v>1.7255416855711403</v>
      </c>
      <c r="Q1246" s="122">
        <v>0.38135113526108788</v>
      </c>
      <c r="R1246" s="122">
        <v>1.0810015224718155</v>
      </c>
      <c r="S1246" s="122">
        <v>1.5737929849476908</v>
      </c>
      <c r="T1246" s="122">
        <v>1.6561475101468699</v>
      </c>
      <c r="U1246" s="122">
        <v>0.51781310312260809</v>
      </c>
      <c r="V1246" s="122">
        <v>2.2342709960801219</v>
      </c>
      <c r="W1246" s="46">
        <v>1.4212778238380737</v>
      </c>
    </row>
    <row r="1247" spans="1:23" ht="19">
      <c r="A1247" s="91">
        <v>245</v>
      </c>
      <c r="B1247" s="122">
        <v>0.31894479835713652</v>
      </c>
      <c r="C1247" s="122">
        <v>0.16756852644703879</v>
      </c>
      <c r="D1247" s="122">
        <v>0.3577243572244293</v>
      </c>
      <c r="E1247" s="122">
        <v>0.84544204972646919</v>
      </c>
      <c r="F1247" s="122">
        <v>0.57017471431904876</v>
      </c>
      <c r="G1247" s="122">
        <v>0.7622485967540833</v>
      </c>
      <c r="H1247" s="122">
        <v>0.4626321537598399</v>
      </c>
      <c r="I1247" s="122">
        <v>0.12516385857246792</v>
      </c>
      <c r="J1247" s="122">
        <v>2.1486313638821031E-2</v>
      </c>
      <c r="K1247" s="54">
        <v>0.54149465920117956</v>
      </c>
      <c r="M1247" s="47">
        <v>245</v>
      </c>
      <c r="N1247" s="122" cm="1">
        <f t="array" ref="N1247:W1247">(TRANSPOSE(MMULT(幕後結果!$AB$37:$AK$46, TRANSPOSE(N246:W246))))</f>
        <v>-0.43718744773098139</v>
      </c>
      <c r="O1247" s="122">
        <v>-0.74434278770517404</v>
      </c>
      <c r="P1247" s="122">
        <v>-0.45377308161119873</v>
      </c>
      <c r="Q1247" s="122">
        <v>-0.44885403097493604</v>
      </c>
      <c r="R1247" s="122">
        <v>-0.99938563377616507</v>
      </c>
      <c r="S1247" s="122">
        <v>-1.4031857073055467</v>
      </c>
      <c r="T1247" s="122">
        <v>-1.4709412159704462</v>
      </c>
      <c r="U1247" s="122">
        <v>0.29960177047674674</v>
      </c>
      <c r="V1247" s="122">
        <v>-1.3932993875793811</v>
      </c>
      <c r="W1247" s="46">
        <v>-0.64615633383093252</v>
      </c>
    </row>
    <row r="1248" spans="1:23" ht="19">
      <c r="A1248" s="91">
        <v>246</v>
      </c>
      <c r="B1248" s="122">
        <v>6.0775030699902421E-2</v>
      </c>
      <c r="C1248" s="122">
        <v>0.41318614685497268</v>
      </c>
      <c r="D1248" s="122">
        <v>0.86652182551193713</v>
      </c>
      <c r="E1248" s="122">
        <v>0.97896268177546086</v>
      </c>
      <c r="F1248" s="122">
        <v>0.35430041018161651</v>
      </c>
      <c r="G1248" s="122">
        <v>0.13343897164544161</v>
      </c>
      <c r="H1248" s="122">
        <v>0.68004757977811847</v>
      </c>
      <c r="I1248" s="122">
        <v>0.49229059790347951</v>
      </c>
      <c r="J1248" s="122">
        <v>0.15601844339188964</v>
      </c>
      <c r="K1248" s="54">
        <v>0.46999389429432936</v>
      </c>
      <c r="M1248" s="47">
        <v>246</v>
      </c>
      <c r="N1248" s="122" cm="1">
        <f t="array" ref="N1248:W1248">(TRANSPOSE(MMULT(幕後結果!$AB$37:$AK$46, TRANSPOSE(N247:W247))))</f>
        <v>-0.49213485963903059</v>
      </c>
      <c r="O1248" s="122">
        <v>-0.73047372296178048</v>
      </c>
      <c r="P1248" s="122">
        <v>-0.43254285853825664</v>
      </c>
      <c r="Q1248" s="122">
        <v>0.63317090622638128</v>
      </c>
      <c r="R1248" s="122">
        <v>-0.78417028569435243</v>
      </c>
      <c r="S1248" s="122">
        <v>0.73585790555744457</v>
      </c>
      <c r="T1248" s="122">
        <v>-0.16932861439394212</v>
      </c>
      <c r="U1248" s="122">
        <v>0.67997970461856039</v>
      </c>
      <c r="V1248" s="122">
        <v>0.65238719586144001</v>
      </c>
      <c r="W1248" s="46">
        <v>-3.1924069627711688E-2</v>
      </c>
    </row>
    <row r="1249" spans="1:23" ht="19">
      <c r="A1249" s="91">
        <v>247</v>
      </c>
      <c r="B1249" s="122">
        <v>0.24634152024031075</v>
      </c>
      <c r="C1249" s="122">
        <v>0.41393995363651603</v>
      </c>
      <c r="D1249" s="122">
        <v>0.54844917152457873</v>
      </c>
      <c r="E1249" s="122">
        <v>0.62855959877535494</v>
      </c>
      <c r="F1249" s="122">
        <v>0.46097718235095497</v>
      </c>
      <c r="G1249" s="122">
        <v>0.50133448110239165</v>
      </c>
      <c r="H1249" s="122">
        <v>0.95955105460336587</v>
      </c>
      <c r="I1249" s="122">
        <v>0.38460061470922802</v>
      </c>
      <c r="J1249" s="122">
        <v>0.9877252961292895</v>
      </c>
      <c r="K1249" s="54">
        <v>0.44624156242643931</v>
      </c>
      <c r="M1249" s="47">
        <v>247</v>
      </c>
      <c r="N1249" s="122" cm="1">
        <f t="array" ref="N1249:W1249">(TRANSPOSE(MMULT(幕後結果!$AB$37:$AK$46, TRANSPOSE(N248:W248))))</f>
        <v>0.15074659417340608</v>
      </c>
      <c r="O1249" s="122">
        <v>0.29359426119567261</v>
      </c>
      <c r="P1249" s="122">
        <v>-1.4547291857659113</v>
      </c>
      <c r="Q1249" s="122">
        <v>0.39411299653683496</v>
      </c>
      <c r="R1249" s="122">
        <v>0.44749827173703238</v>
      </c>
      <c r="S1249" s="122">
        <v>-0.59083441862386565</v>
      </c>
      <c r="T1249" s="122">
        <v>0.10198770841719632</v>
      </c>
      <c r="U1249" s="122">
        <v>-0.14077595314767238</v>
      </c>
      <c r="V1249" s="122">
        <v>-1.9241289737510396</v>
      </c>
      <c r="W1249" s="46">
        <v>1.1793687038490579</v>
      </c>
    </row>
    <row r="1250" spans="1:23" ht="19">
      <c r="A1250" s="91">
        <v>248</v>
      </c>
      <c r="B1250" s="122">
        <v>0.79345736153196156</v>
      </c>
      <c r="C1250" s="122">
        <v>0.12826017073338036</v>
      </c>
      <c r="D1250" s="122">
        <v>0.32950018862021624</v>
      </c>
      <c r="E1250" s="122">
        <v>0.86198697002163072</v>
      </c>
      <c r="F1250" s="122">
        <v>0.84093764084481881</v>
      </c>
      <c r="G1250" s="122">
        <v>0.89948028605269426</v>
      </c>
      <c r="H1250" s="122">
        <v>0.1034532628941387</v>
      </c>
      <c r="I1250" s="122">
        <v>0.88536746713368264</v>
      </c>
      <c r="J1250" s="122">
        <v>0.79823558146059082</v>
      </c>
      <c r="K1250" s="54">
        <v>0.24480729641311783</v>
      </c>
      <c r="M1250" s="47">
        <v>248</v>
      </c>
      <c r="N1250" s="122" cm="1">
        <f t="array" ref="N1250:W1250">(TRANSPOSE(MMULT(幕後結果!$AB$37:$AK$46, TRANSPOSE(N249:W249))))</f>
        <v>0.64538951755216778</v>
      </c>
      <c r="O1250" s="122">
        <v>-9.0247955569184635E-2</v>
      </c>
      <c r="P1250" s="122">
        <v>-0.21167173467160622</v>
      </c>
      <c r="Q1250" s="122">
        <v>0.91374457380601082</v>
      </c>
      <c r="R1250" s="122">
        <v>1.0018863020536544</v>
      </c>
      <c r="S1250" s="122">
        <v>-1.6314677528925383</v>
      </c>
      <c r="T1250" s="122">
        <v>0.28386995971558193</v>
      </c>
      <c r="U1250" s="122">
        <v>-1.5088105458233865</v>
      </c>
      <c r="V1250" s="122">
        <v>-0.79377639473334238</v>
      </c>
      <c r="W1250" s="46">
        <v>-0.61525622877945829</v>
      </c>
    </row>
    <row r="1251" spans="1:23" ht="19">
      <c r="A1251" s="91">
        <v>249</v>
      </c>
      <c r="B1251" s="122">
        <v>1.2898232911398466E-2</v>
      </c>
      <c r="C1251" s="122">
        <v>0.95213263886603738</v>
      </c>
      <c r="D1251" s="122">
        <v>0.70964426914655032</v>
      </c>
      <c r="E1251" s="122">
        <v>2.733741775841092E-2</v>
      </c>
      <c r="F1251" s="122">
        <v>0.81793632403807437</v>
      </c>
      <c r="G1251" s="122">
        <v>0.90655737914017265</v>
      </c>
      <c r="H1251" s="122">
        <v>0.66151327510912883</v>
      </c>
      <c r="I1251" s="122">
        <v>0.1399488363373389</v>
      </c>
      <c r="J1251" s="122">
        <v>0.81930916491254924</v>
      </c>
      <c r="K1251" s="54">
        <v>0.48525903688485861</v>
      </c>
      <c r="M1251" s="47">
        <v>249</v>
      </c>
      <c r="N1251" s="122" cm="1">
        <f t="array" ref="N1251:W1251">(TRANSPOSE(MMULT(幕後結果!$AB$37:$AK$46, TRANSPOSE(N250:W250))))</f>
        <v>-0.37375423318142731</v>
      </c>
      <c r="O1251" s="122">
        <v>-0.91451660021766257</v>
      </c>
      <c r="P1251" s="122">
        <v>0.49820716942915944</v>
      </c>
      <c r="Q1251" s="122">
        <v>0.87507223317252958</v>
      </c>
      <c r="R1251" s="122">
        <v>0.49768031754681835</v>
      </c>
      <c r="S1251" s="122">
        <v>7.78871745880578E-2</v>
      </c>
      <c r="T1251" s="122">
        <v>-0.10143490443251738</v>
      </c>
      <c r="U1251" s="122">
        <v>0.75499860378519523</v>
      </c>
      <c r="V1251" s="122">
        <v>1.139403507789063</v>
      </c>
      <c r="W1251" s="46">
        <v>0.37868755194895509</v>
      </c>
    </row>
    <row r="1252" spans="1:23" ht="19">
      <c r="A1252" s="91">
        <v>250</v>
      </c>
      <c r="B1252" s="122">
        <v>0.47125502001372377</v>
      </c>
      <c r="C1252" s="122">
        <v>0.64614021498012675</v>
      </c>
      <c r="D1252" s="122">
        <v>0.68140161766579443</v>
      </c>
      <c r="E1252" s="122">
        <v>0.23726607463459159</v>
      </c>
      <c r="F1252" s="122">
        <v>4.7336317377221881E-2</v>
      </c>
      <c r="G1252" s="122">
        <v>0.76820923796728269</v>
      </c>
      <c r="H1252" s="122">
        <v>6.6263752917188334E-3</v>
      </c>
      <c r="I1252" s="122">
        <v>0.99818347166907784</v>
      </c>
      <c r="J1252" s="122">
        <v>6.5005120301961927E-2</v>
      </c>
      <c r="K1252" s="54">
        <v>0.5152246640705167</v>
      </c>
      <c r="M1252" s="47">
        <v>250</v>
      </c>
      <c r="N1252" s="122" cm="1">
        <f t="array" ref="N1252:W1252">(TRANSPOSE(MMULT(幕後結果!$AB$37:$AK$46, TRANSPOSE(N251:W251))))</f>
        <v>1.3565495260664451</v>
      </c>
      <c r="O1252" s="122">
        <v>1.2173517321081211</v>
      </c>
      <c r="P1252" s="122">
        <v>0.48015011305275457</v>
      </c>
      <c r="Q1252" s="122">
        <v>0.34900812950793209</v>
      </c>
      <c r="R1252" s="122">
        <v>1.6190146004760333</v>
      </c>
      <c r="S1252" s="122">
        <v>0.48699209438769003</v>
      </c>
      <c r="T1252" s="122">
        <v>1.7897640593347259</v>
      </c>
      <c r="U1252" s="122">
        <v>-2.1647684002451317</v>
      </c>
      <c r="V1252" s="122">
        <v>-0.30106150528511577</v>
      </c>
      <c r="W1252" s="46">
        <v>-1.025332763732874</v>
      </c>
    </row>
    <row r="1253" spans="1:23" ht="19">
      <c r="A1253" s="91">
        <v>251</v>
      </c>
      <c r="B1253" s="122">
        <v>0.85680085771790426</v>
      </c>
      <c r="C1253" s="122">
        <v>3.112864177876884E-2</v>
      </c>
      <c r="D1253" s="122">
        <v>0.700610918843521</v>
      </c>
      <c r="E1253" s="122">
        <v>0.14959297547626282</v>
      </c>
      <c r="F1253" s="122">
        <v>0.63248699486902904</v>
      </c>
      <c r="G1253" s="122">
        <v>0.87590457998637294</v>
      </c>
      <c r="H1253" s="122">
        <v>0.58146119155200471</v>
      </c>
      <c r="I1253" s="122">
        <v>0.53908808589781354</v>
      </c>
      <c r="J1253" s="122">
        <v>0.31302553531171307</v>
      </c>
      <c r="K1253" s="54">
        <v>0.35109712076892197</v>
      </c>
      <c r="M1253" s="47">
        <v>251</v>
      </c>
      <c r="N1253" s="122" cm="1">
        <f t="array" ref="N1253:W1253">(TRANSPOSE(MMULT(幕後結果!$AB$37:$AK$46, TRANSPOSE(N252:W252))))</f>
        <v>0.54787883164779627</v>
      </c>
      <c r="O1253" s="122">
        <v>0.90607278664120727</v>
      </c>
      <c r="P1253" s="122">
        <v>-7.4984969730684026E-2</v>
      </c>
      <c r="Q1253" s="122">
        <v>0.61597150211806762</v>
      </c>
      <c r="R1253" s="122">
        <v>0.56429622095819654</v>
      </c>
      <c r="S1253" s="122">
        <v>-1.6673353378601902E-2</v>
      </c>
      <c r="T1253" s="122">
        <v>-0.31790058210444827</v>
      </c>
      <c r="U1253" s="122">
        <v>-1.7456461800775884</v>
      </c>
      <c r="V1253" s="122">
        <v>-0.48571574234529924</v>
      </c>
      <c r="W1253" s="46">
        <v>-0.70226877042629332</v>
      </c>
    </row>
    <row r="1254" spans="1:23" ht="19">
      <c r="A1254" s="91">
        <v>252</v>
      </c>
      <c r="B1254" s="122">
        <v>0.26257417808021777</v>
      </c>
      <c r="C1254" s="122">
        <v>0.22554620761926425</v>
      </c>
      <c r="D1254" s="122">
        <v>0.52971394761222168</v>
      </c>
      <c r="E1254" s="122">
        <v>0.53658908338767786</v>
      </c>
      <c r="F1254" s="122">
        <v>0.81628328009700479</v>
      </c>
      <c r="G1254" s="122">
        <v>0.47637178472575759</v>
      </c>
      <c r="H1254" s="122">
        <v>0.81644141707530671</v>
      </c>
      <c r="I1254" s="122">
        <v>0.76633719740277062</v>
      </c>
      <c r="J1254" s="122">
        <v>0.90705795259149724</v>
      </c>
      <c r="K1254" s="54">
        <v>0.11213656743743594</v>
      </c>
      <c r="M1254" s="47">
        <v>252</v>
      </c>
      <c r="N1254" s="122" cm="1">
        <f t="array" ref="N1254:W1254">(TRANSPOSE(MMULT(幕後結果!$AB$37:$AK$46, TRANSPOSE(N253:W253))))</f>
        <v>0.15211193430086337</v>
      </c>
      <c r="O1254" s="122">
        <v>0.12658256961765271</v>
      </c>
      <c r="P1254" s="122">
        <v>-0.37874974309815168</v>
      </c>
      <c r="Q1254" s="122">
        <v>-0.23678691108080357</v>
      </c>
      <c r="R1254" s="122">
        <v>0.41644774693730296</v>
      </c>
      <c r="S1254" s="122">
        <v>-0.32329886536349733</v>
      </c>
      <c r="T1254" s="122">
        <v>3.3629808825764745E-2</v>
      </c>
      <c r="U1254" s="122">
        <v>-0.60451469006471881</v>
      </c>
      <c r="V1254" s="122">
        <v>-1.0957641978581085</v>
      </c>
      <c r="W1254" s="46">
        <v>-0.66702476718868298</v>
      </c>
    </row>
    <row r="1255" spans="1:23" ht="19">
      <c r="A1255" s="91">
        <v>253</v>
      </c>
      <c r="B1255" s="122">
        <v>0.50151994328914506</v>
      </c>
      <c r="C1255" s="122">
        <v>0.80777443142769823</v>
      </c>
      <c r="D1255" s="122">
        <v>0.76241235209793712</v>
      </c>
      <c r="E1255" s="122">
        <v>0.59129840115358268</v>
      </c>
      <c r="F1255" s="122">
        <v>0.63112289158068235</v>
      </c>
      <c r="G1255" s="122">
        <v>0.60854011051511359</v>
      </c>
      <c r="H1255" s="122">
        <v>0.88271475251257892</v>
      </c>
      <c r="I1255" s="122">
        <v>0.66520033490463959</v>
      </c>
      <c r="J1255" s="122">
        <v>0.53613848296182187</v>
      </c>
      <c r="K1255" s="54">
        <v>0.41200143530863165</v>
      </c>
      <c r="M1255" s="47">
        <v>253</v>
      </c>
      <c r="N1255" s="122" cm="1">
        <f t="array" ref="N1255:W1255">(TRANSPOSE(MMULT(幕後結果!$AB$37:$AK$46, TRANSPOSE(N254:W254))))</f>
        <v>-0.72268448146272468</v>
      </c>
      <c r="O1255" s="122">
        <v>-0.59642120812864763</v>
      </c>
      <c r="P1255" s="122">
        <v>-0.39123908405493002</v>
      </c>
      <c r="Q1255" s="122">
        <v>-2.2589979346133706</v>
      </c>
      <c r="R1255" s="122">
        <v>0.24422912380017059</v>
      </c>
      <c r="S1255" s="122">
        <v>-1.6885590939074275</v>
      </c>
      <c r="T1255" s="122">
        <v>0.429438428940353</v>
      </c>
      <c r="U1255" s="122">
        <v>-0.37849709812744187</v>
      </c>
      <c r="V1255" s="122">
        <v>-1.0257641600655671</v>
      </c>
      <c r="W1255" s="46">
        <v>1.3927261859693822</v>
      </c>
    </row>
    <row r="1256" spans="1:23" ht="19">
      <c r="A1256" s="91">
        <v>254</v>
      </c>
      <c r="B1256" s="122">
        <v>0.88512702901964291</v>
      </c>
      <c r="C1256" s="122">
        <v>0.35912688180363661</v>
      </c>
      <c r="D1256" s="122">
        <v>0.82883085833140524</v>
      </c>
      <c r="E1256" s="122">
        <v>0.47996901202405962</v>
      </c>
      <c r="F1256" s="122">
        <v>0.28558854575823611</v>
      </c>
      <c r="G1256" s="122">
        <v>0.26876243079715345</v>
      </c>
      <c r="H1256" s="122">
        <v>3.8697773406049629E-2</v>
      </c>
      <c r="I1256" s="122">
        <v>0.69014795285247588</v>
      </c>
      <c r="J1256" s="122">
        <v>0.22116319611559843</v>
      </c>
      <c r="K1256" s="54">
        <v>0.15695407731726974</v>
      </c>
      <c r="M1256" s="47">
        <v>254</v>
      </c>
      <c r="N1256" s="122" cm="1">
        <f t="array" ref="N1256:W1256">(TRANSPOSE(MMULT(幕後結果!$AB$37:$AK$46, TRANSPOSE(N255:W255))))</f>
        <v>0.21372572258078687</v>
      </c>
      <c r="O1256" s="122">
        <v>-1.0516766885583215</v>
      </c>
      <c r="P1256" s="122">
        <v>-0.55982161390219509</v>
      </c>
      <c r="Q1256" s="122">
        <v>-0.41542628697609107</v>
      </c>
      <c r="R1256" s="122">
        <v>-1.5441273205965054</v>
      </c>
      <c r="S1256" s="122">
        <v>-1.1728896875172734</v>
      </c>
      <c r="T1256" s="122">
        <v>-0.28242864761035436</v>
      </c>
      <c r="U1256" s="122">
        <v>-2.6300349738427746</v>
      </c>
      <c r="V1256" s="122">
        <v>-1.7642323323371267</v>
      </c>
      <c r="W1256" s="46">
        <v>-1.7598656073982797</v>
      </c>
    </row>
    <row r="1257" spans="1:23" ht="19">
      <c r="A1257" s="91">
        <v>255</v>
      </c>
      <c r="B1257" s="122">
        <v>0.36938776586710453</v>
      </c>
      <c r="C1257" s="122">
        <v>0.46034063507191125</v>
      </c>
      <c r="D1257" s="122">
        <v>0.3204018660226875</v>
      </c>
      <c r="E1257" s="122">
        <v>0.28744014051007793</v>
      </c>
      <c r="F1257" s="122">
        <v>0.53594231858441943</v>
      </c>
      <c r="G1257" s="122">
        <v>0.58036780482374328</v>
      </c>
      <c r="H1257" s="122">
        <v>9.3586155972427143E-3</v>
      </c>
      <c r="I1257" s="122">
        <v>0.81845081751944115</v>
      </c>
      <c r="J1257" s="122">
        <v>0.88564297992019192</v>
      </c>
      <c r="K1257" s="54">
        <v>0.64539778758382216</v>
      </c>
      <c r="M1257" s="47">
        <v>255</v>
      </c>
      <c r="N1257" s="122" cm="1">
        <f t="array" ref="N1257:W1257">(TRANSPOSE(MMULT(幕後結果!$AB$37:$AK$46, TRANSPOSE(N256:W256))))</f>
        <v>0.32997326607313154</v>
      </c>
      <c r="O1257" s="122">
        <v>0.80586334816050176</v>
      </c>
      <c r="P1257" s="122">
        <v>-0.28134534007695189</v>
      </c>
      <c r="Q1257" s="122">
        <v>-0.1295193464999698</v>
      </c>
      <c r="R1257" s="122">
        <v>0.78889897020511646</v>
      </c>
      <c r="S1257" s="122">
        <v>-0.92933370889059552</v>
      </c>
      <c r="T1257" s="122">
        <v>1.4137278324478975E-2</v>
      </c>
      <c r="U1257" s="122">
        <v>1.105385140804501</v>
      </c>
      <c r="V1257" s="122">
        <v>0.78802199344873858</v>
      </c>
      <c r="W1257" s="46">
        <v>1.6145207727314146</v>
      </c>
    </row>
    <row r="1258" spans="1:23" ht="19">
      <c r="A1258" s="91">
        <v>256</v>
      </c>
      <c r="B1258" s="122">
        <v>0.6006778797691732</v>
      </c>
      <c r="C1258" s="122">
        <v>0.49872650773420024</v>
      </c>
      <c r="D1258" s="122">
        <v>0.4881237105374574</v>
      </c>
      <c r="E1258" s="122">
        <v>0.11911159813798911</v>
      </c>
      <c r="F1258" s="122">
        <v>0.87086365521943487</v>
      </c>
      <c r="G1258" s="122">
        <v>0.58680237347667763</v>
      </c>
      <c r="H1258" s="122">
        <v>2.5159244850019968E-2</v>
      </c>
      <c r="I1258" s="122">
        <v>0.59774218170426163</v>
      </c>
      <c r="J1258" s="122">
        <v>0.87860540029561296</v>
      </c>
      <c r="K1258" s="54">
        <v>0.13360433698614749</v>
      </c>
      <c r="M1258" s="47">
        <v>256</v>
      </c>
      <c r="N1258" s="122" cm="1">
        <f t="array" ref="N1258:W1258">(TRANSPOSE(MMULT(幕後結果!$AB$37:$AK$46, TRANSPOSE(N257:W257))))</f>
        <v>0.94165177504095854</v>
      </c>
      <c r="O1258" s="122">
        <v>-0.2904451503016714</v>
      </c>
      <c r="P1258" s="122">
        <v>3.8886089410312907E-2</v>
      </c>
      <c r="Q1258" s="122">
        <v>-0.48026329999153827</v>
      </c>
      <c r="R1258" s="122">
        <v>7.3178677228965539E-2</v>
      </c>
      <c r="S1258" s="122">
        <v>2.0906242804946626</v>
      </c>
      <c r="T1258" s="122">
        <v>0.8313876980348287</v>
      </c>
      <c r="U1258" s="122">
        <v>0.11473460100129876</v>
      </c>
      <c r="V1258" s="122">
        <v>2.0260845779512113</v>
      </c>
      <c r="W1258" s="46">
        <v>-1.3770708173006885</v>
      </c>
    </row>
    <row r="1259" spans="1:23" ht="19">
      <c r="A1259" s="91">
        <v>257</v>
      </c>
      <c r="B1259" s="122">
        <v>0.7370608471426856</v>
      </c>
      <c r="C1259" s="122">
        <v>0.38566004389488362</v>
      </c>
      <c r="D1259" s="122">
        <v>0.29238697260541091</v>
      </c>
      <c r="E1259" s="122">
        <v>0.41914486286841468</v>
      </c>
      <c r="F1259" s="122">
        <v>0.41020515875667329</v>
      </c>
      <c r="G1259" s="122">
        <v>0.4536341379315052</v>
      </c>
      <c r="H1259" s="122">
        <v>0.75218343618374583</v>
      </c>
      <c r="I1259" s="122">
        <v>0.85765859402011801</v>
      </c>
      <c r="J1259" s="122">
        <v>0.39054353714073509</v>
      </c>
      <c r="K1259" s="54">
        <v>0.60954255234049093</v>
      </c>
      <c r="M1259" s="47">
        <v>257</v>
      </c>
      <c r="N1259" s="122" cm="1">
        <f t="array" ref="N1259:W1259">(TRANSPOSE(MMULT(幕後結果!$AB$37:$AK$46, TRANSPOSE(N258:W258))))</f>
        <v>1.5383471069446188</v>
      </c>
      <c r="O1259" s="122">
        <v>0.99889051893754532</v>
      </c>
      <c r="P1259" s="122">
        <v>0.92558140065080818</v>
      </c>
      <c r="Q1259" s="122">
        <v>0.42912851615948833</v>
      </c>
      <c r="R1259" s="122">
        <v>9.5970243340853356E-2</v>
      </c>
      <c r="S1259" s="122">
        <v>2.792207260031182E-2</v>
      </c>
      <c r="T1259" s="122">
        <v>1.5375641249302763</v>
      </c>
      <c r="U1259" s="122">
        <v>0.44677564552888455</v>
      </c>
      <c r="V1259" s="122">
        <v>1.5290396017441159</v>
      </c>
      <c r="W1259" s="46">
        <v>0.29981637642609726</v>
      </c>
    </row>
    <row r="1260" spans="1:23" ht="19">
      <c r="A1260" s="91">
        <v>258</v>
      </c>
      <c r="B1260" s="122">
        <v>0.1612331135074101</v>
      </c>
      <c r="C1260" s="122">
        <v>0.35083625670436769</v>
      </c>
      <c r="D1260" s="122">
        <v>0.48458311655109565</v>
      </c>
      <c r="E1260" s="122">
        <v>0.47977440150881501</v>
      </c>
      <c r="F1260" s="122">
        <v>0.85641141313178393</v>
      </c>
      <c r="G1260" s="122">
        <v>0.29638237531570355</v>
      </c>
      <c r="H1260" s="122">
        <v>0.26034841076547655</v>
      </c>
      <c r="I1260" s="122">
        <v>0.5163680228235179</v>
      </c>
      <c r="J1260" s="122">
        <v>0.14808879594907132</v>
      </c>
      <c r="K1260" s="54">
        <v>0.35556031920162257</v>
      </c>
      <c r="M1260" s="47">
        <v>258</v>
      </c>
      <c r="N1260" s="122" cm="1">
        <f t="array" ref="N1260:W1260">(TRANSPOSE(MMULT(幕後結果!$AB$37:$AK$46, TRANSPOSE(N259:W259))))</f>
        <v>0.72450262624743822</v>
      </c>
      <c r="O1260" s="122">
        <v>1.2261366859864447</v>
      </c>
      <c r="P1260" s="122">
        <v>0.49602259078179944</v>
      </c>
      <c r="Q1260" s="122">
        <v>1.7360685453618121</v>
      </c>
      <c r="R1260" s="122">
        <v>2.6608015097743136</v>
      </c>
      <c r="S1260" s="122">
        <v>0.77455572955157104</v>
      </c>
      <c r="T1260" s="122">
        <v>2.8767471157156308</v>
      </c>
      <c r="U1260" s="122">
        <v>0.7647897799234008</v>
      </c>
      <c r="V1260" s="122">
        <v>0.77327071242624479</v>
      </c>
      <c r="W1260" s="46">
        <v>0.90209076960126766</v>
      </c>
    </row>
    <row r="1261" spans="1:23" ht="19">
      <c r="A1261" s="91">
        <v>259</v>
      </c>
      <c r="B1261" s="122">
        <v>0.656039305892538</v>
      </c>
      <c r="C1261" s="122">
        <v>0.83296489916135386</v>
      </c>
      <c r="D1261" s="122">
        <v>0.74518355259910107</v>
      </c>
      <c r="E1261" s="122">
        <v>0.50204307748363908</v>
      </c>
      <c r="F1261" s="122">
        <v>0.16546998704275739</v>
      </c>
      <c r="G1261" s="122">
        <v>8.8289973127064769E-4</v>
      </c>
      <c r="H1261" s="122">
        <v>0.55502719531862343</v>
      </c>
      <c r="I1261" s="122">
        <v>0.81412260032461092</v>
      </c>
      <c r="J1261" s="122">
        <v>0.92387987131612137</v>
      </c>
      <c r="K1261" s="54">
        <v>0.30161202502028694</v>
      </c>
      <c r="M1261" s="47">
        <v>259</v>
      </c>
      <c r="N1261" s="122" cm="1">
        <f t="array" ref="N1261:W1261">(TRANSPOSE(MMULT(幕後結果!$AB$37:$AK$46, TRANSPOSE(N260:W260))))</f>
        <v>0.75775867090983917</v>
      </c>
      <c r="O1261" s="122">
        <v>1.3590932871606207</v>
      </c>
      <c r="P1261" s="122">
        <v>1.0014220588179177</v>
      </c>
      <c r="Q1261" s="122">
        <v>1.5366659552776352</v>
      </c>
      <c r="R1261" s="122">
        <v>0.2324797952046927</v>
      </c>
      <c r="S1261" s="122">
        <v>-1.0652204964369658</v>
      </c>
      <c r="T1261" s="122">
        <v>0.46962729347475585</v>
      </c>
      <c r="U1261" s="122">
        <v>0.69525562476079128</v>
      </c>
      <c r="V1261" s="122">
        <v>0.38848471826043829</v>
      </c>
      <c r="W1261" s="46">
        <v>1.1611074316040892</v>
      </c>
    </row>
    <row r="1262" spans="1:23" ht="19">
      <c r="A1262" s="91">
        <v>260</v>
      </c>
      <c r="B1262" s="122">
        <v>0.43866103573746984</v>
      </c>
      <c r="C1262" s="122">
        <v>9.3060315168011831E-2</v>
      </c>
      <c r="D1262" s="122">
        <v>0.55002238111304869</v>
      </c>
      <c r="E1262" s="122">
        <v>0.20197136501050328</v>
      </c>
      <c r="F1262" s="122">
        <v>0.90934550155508043</v>
      </c>
      <c r="G1262" s="122">
        <v>0.36731417828915691</v>
      </c>
      <c r="H1262" s="122">
        <v>0.19849232540981276</v>
      </c>
      <c r="I1262" s="122">
        <v>0.93272942469106002</v>
      </c>
      <c r="J1262" s="122">
        <v>0.40754728350714742</v>
      </c>
      <c r="K1262" s="54">
        <v>3.4602314537923728E-3</v>
      </c>
      <c r="M1262" s="47">
        <v>260</v>
      </c>
      <c r="N1262" s="122" cm="1">
        <f t="array" ref="N1262:W1262">(TRANSPOSE(MMULT(幕後結果!$AB$37:$AK$46, TRANSPOSE(N261:W261))))</f>
        <v>-0.64094169052063155</v>
      </c>
      <c r="O1262" s="122">
        <v>0.47756990823445916</v>
      </c>
      <c r="P1262" s="122">
        <v>0.41139748511102447</v>
      </c>
      <c r="Q1262" s="122">
        <v>0.75962777245731339</v>
      </c>
      <c r="R1262" s="122">
        <v>-6.491402319137568E-2</v>
      </c>
      <c r="S1262" s="122">
        <v>-8.6471762683894421E-2</v>
      </c>
      <c r="T1262" s="122">
        <v>-0.66458901784992652</v>
      </c>
      <c r="U1262" s="122">
        <v>-0.74870818935142414</v>
      </c>
      <c r="V1262" s="122">
        <v>4.3337801960098843E-2</v>
      </c>
      <c r="W1262" s="46">
        <v>-0.45952657145616249</v>
      </c>
    </row>
    <row r="1263" spans="1:23" ht="19">
      <c r="A1263" s="91">
        <v>261</v>
      </c>
      <c r="B1263" s="122">
        <v>0.51434591661950058</v>
      </c>
      <c r="C1263" s="122">
        <v>0.1057019858775079</v>
      </c>
      <c r="D1263" s="122">
        <v>0.53051558849124625</v>
      </c>
      <c r="E1263" s="122">
        <v>0.9644922734592789</v>
      </c>
      <c r="F1263" s="122">
        <v>0.44014408568624575</v>
      </c>
      <c r="G1263" s="122">
        <v>0.60673703681568458</v>
      </c>
      <c r="H1263" s="122">
        <v>0.36264135574061318</v>
      </c>
      <c r="I1263" s="122">
        <v>0.16786519501638475</v>
      </c>
      <c r="J1263" s="122">
        <v>0.72333201024088267</v>
      </c>
      <c r="K1263" s="54">
        <v>0.85053748399274576</v>
      </c>
      <c r="M1263" s="47">
        <v>261</v>
      </c>
      <c r="N1263" s="122" cm="1">
        <f t="array" ref="N1263:W1263">(TRANSPOSE(MMULT(幕後結果!$AB$37:$AK$46, TRANSPOSE(N262:W262))))</f>
        <v>0.26815179840217773</v>
      </c>
      <c r="O1263" s="122">
        <v>-0.1636471395155896</v>
      </c>
      <c r="P1263" s="122">
        <v>0.20850338702623458</v>
      </c>
      <c r="Q1263" s="122">
        <v>1.4246733445065962</v>
      </c>
      <c r="R1263" s="122">
        <v>-0.92108048840640078</v>
      </c>
      <c r="S1263" s="122">
        <v>-1.7139329321023364</v>
      </c>
      <c r="T1263" s="122">
        <v>-0.69815375184436701</v>
      </c>
      <c r="U1263" s="122">
        <v>-0.73961381093627243</v>
      </c>
      <c r="V1263" s="122">
        <v>-0.11901431566708948</v>
      </c>
      <c r="W1263" s="46">
        <v>-1.592363432405812</v>
      </c>
    </row>
    <row r="1264" spans="1:23" ht="19">
      <c r="A1264" s="91">
        <v>262</v>
      </c>
      <c r="B1264" s="122">
        <v>0.10175809048656381</v>
      </c>
      <c r="C1264" s="122">
        <v>0.43568617771379969</v>
      </c>
      <c r="D1264" s="122">
        <v>0.17299062229758655</v>
      </c>
      <c r="E1264" s="122">
        <v>0.37818794453375859</v>
      </c>
      <c r="F1264" s="122">
        <v>0.54862574986515078</v>
      </c>
      <c r="G1264" s="122">
        <v>0.34004389934198742</v>
      </c>
      <c r="H1264" s="122">
        <v>0.5746745592917204</v>
      </c>
      <c r="I1264" s="122">
        <v>0.98444797642759885</v>
      </c>
      <c r="J1264" s="122">
        <v>0.74493403615780052</v>
      </c>
      <c r="K1264" s="54">
        <v>0.9715026729815186</v>
      </c>
      <c r="M1264" s="47">
        <v>262</v>
      </c>
      <c r="N1264" s="122" cm="1">
        <f t="array" ref="N1264:W1264">(TRANSPOSE(MMULT(幕後結果!$AB$37:$AK$46, TRANSPOSE(N263:W263))))</f>
        <v>-0.19232653951093417</v>
      </c>
      <c r="O1264" s="122">
        <v>-9.4414257749746766E-2</v>
      </c>
      <c r="P1264" s="122">
        <v>0.12863301468084282</v>
      </c>
      <c r="Q1264" s="122">
        <v>-0.31416902801262314</v>
      </c>
      <c r="R1264" s="122">
        <v>-0.7598248961260452</v>
      </c>
      <c r="S1264" s="122">
        <v>-1.2330516335324284</v>
      </c>
      <c r="T1264" s="122">
        <v>-0.93207074641676757</v>
      </c>
      <c r="U1264" s="122">
        <v>-0.64607521831043058</v>
      </c>
      <c r="V1264" s="122">
        <v>-0.93770113819430545</v>
      </c>
      <c r="W1264" s="46">
        <v>4.2581155448296659E-2</v>
      </c>
    </row>
    <row r="1265" spans="1:23" ht="19">
      <c r="A1265" s="91">
        <v>263</v>
      </c>
      <c r="B1265" s="122">
        <v>0.99536880649415682</v>
      </c>
      <c r="C1265" s="122">
        <v>0.4181856366702108</v>
      </c>
      <c r="D1265" s="122">
        <v>0.50377992905900904</v>
      </c>
      <c r="E1265" s="122">
        <v>0.45926093994423756</v>
      </c>
      <c r="F1265" s="122">
        <v>0.46095434920131351</v>
      </c>
      <c r="G1265" s="122">
        <v>0.46911241664990588</v>
      </c>
      <c r="H1265" s="122">
        <v>6.6466441451626945E-2</v>
      </c>
      <c r="I1265" s="122">
        <v>0.55533466389644581</v>
      </c>
      <c r="J1265" s="122">
        <v>0.83697186055424799</v>
      </c>
      <c r="K1265" s="54">
        <v>0.49781342855218336</v>
      </c>
      <c r="M1265" s="47">
        <v>263</v>
      </c>
      <c r="N1265" s="122" cm="1">
        <f t="array" ref="N1265:W1265">(TRANSPOSE(MMULT(幕後結果!$AB$37:$AK$46, TRANSPOSE(N264:W264))))</f>
        <v>-0.10561051858114974</v>
      </c>
      <c r="O1265" s="122">
        <v>-9.2118934755419768E-2</v>
      </c>
      <c r="P1265" s="122">
        <v>1.0416028677379765</v>
      </c>
      <c r="Q1265" s="122">
        <v>-1.0931660205849076</v>
      </c>
      <c r="R1265" s="122">
        <v>1.561398275777014</v>
      </c>
      <c r="S1265" s="122">
        <v>0.20521557802462287</v>
      </c>
      <c r="T1265" s="122">
        <v>0.67688103254773058</v>
      </c>
      <c r="U1265" s="122">
        <v>0.34832992821282494</v>
      </c>
      <c r="V1265" s="122">
        <v>1.8332100496121946</v>
      </c>
      <c r="W1265" s="46">
        <v>0.84587645343765294</v>
      </c>
    </row>
    <row r="1266" spans="1:23" ht="19">
      <c r="A1266" s="91">
        <v>264</v>
      </c>
      <c r="B1266" s="122">
        <v>0.15622577381653113</v>
      </c>
      <c r="C1266" s="122">
        <v>0.54914531280865653</v>
      </c>
      <c r="D1266" s="122">
        <v>0.4884557511469414</v>
      </c>
      <c r="E1266" s="122">
        <v>0.41479242418686035</v>
      </c>
      <c r="F1266" s="122">
        <v>0.20336540493752864</v>
      </c>
      <c r="G1266" s="122">
        <v>0.52863074270762467</v>
      </c>
      <c r="H1266" s="122">
        <v>0.13969589607165278</v>
      </c>
      <c r="I1266" s="122">
        <v>2.9806711016336918E-2</v>
      </c>
      <c r="J1266" s="122">
        <v>3.1221605170081768E-2</v>
      </c>
      <c r="K1266" s="54">
        <v>0.45984267451248617</v>
      </c>
      <c r="M1266" s="47">
        <v>264</v>
      </c>
      <c r="N1266" s="122" cm="1">
        <f t="array" ref="N1266:W1266">(TRANSPOSE(MMULT(幕後結果!$AB$37:$AK$46, TRANSPOSE(N265:W265))))</f>
        <v>3.9594220290649663E-3</v>
      </c>
      <c r="O1266" s="122">
        <v>1.1467450782109856</v>
      </c>
      <c r="P1266" s="122">
        <v>0.47004704758984506</v>
      </c>
      <c r="Q1266" s="122">
        <v>1.0396694771544615</v>
      </c>
      <c r="R1266" s="122">
        <v>-1.1191188649141364</v>
      </c>
      <c r="S1266" s="122">
        <v>-0.56411910138837162</v>
      </c>
      <c r="T1266" s="122">
        <v>1.1115894455658186</v>
      </c>
      <c r="U1266" s="122">
        <v>-1.4854709424145938</v>
      </c>
      <c r="V1266" s="122">
        <v>-1.0912471363680785</v>
      </c>
      <c r="W1266" s="46">
        <v>-2.2447245045150153</v>
      </c>
    </row>
    <row r="1267" spans="1:23" ht="19">
      <c r="A1267" s="91">
        <v>265</v>
      </c>
      <c r="B1267" s="122">
        <v>0.57439454237897669</v>
      </c>
      <c r="C1267" s="122">
        <v>0.26145039469106535</v>
      </c>
      <c r="D1267" s="122">
        <v>0.55238143673641815</v>
      </c>
      <c r="E1267" s="122">
        <v>3.3335919528991287E-2</v>
      </c>
      <c r="F1267" s="122">
        <v>0.80188905728115101</v>
      </c>
      <c r="G1267" s="122">
        <v>0.42278525187967664</v>
      </c>
      <c r="H1267" s="122">
        <v>0.12811436842216661</v>
      </c>
      <c r="I1267" s="122">
        <v>0.1884312801107344</v>
      </c>
      <c r="J1267" s="122">
        <v>0.28202466508685742</v>
      </c>
      <c r="K1267" s="54">
        <v>0.11076188243313911</v>
      </c>
      <c r="M1267" s="47">
        <v>265</v>
      </c>
      <c r="N1267" s="122" cm="1">
        <f t="array" ref="N1267:W1267">(TRANSPOSE(MMULT(幕後結果!$AB$37:$AK$46, TRANSPOSE(N266:W266))))</f>
        <v>-0.84070548805852885</v>
      </c>
      <c r="O1267" s="122">
        <v>0.88469446901040016</v>
      </c>
      <c r="P1267" s="122">
        <v>-0.70968336972847734</v>
      </c>
      <c r="Q1267" s="122">
        <v>-0.55811230121126454</v>
      </c>
      <c r="R1267" s="122">
        <v>0.1005192688341208</v>
      </c>
      <c r="S1267" s="122">
        <v>1.1600828756193753</v>
      </c>
      <c r="T1267" s="122">
        <v>-0.97988205823868446</v>
      </c>
      <c r="U1267" s="122">
        <v>2.2945772722923881</v>
      </c>
      <c r="V1267" s="122">
        <v>-0.246786575170267</v>
      </c>
      <c r="W1267" s="46">
        <v>0.28356025081723923</v>
      </c>
    </row>
    <row r="1268" spans="1:23" ht="19">
      <c r="A1268" s="91">
        <v>266</v>
      </c>
      <c r="B1268" s="122">
        <v>0.49030977424533728</v>
      </c>
      <c r="C1268" s="122">
        <v>0.1151689029183689</v>
      </c>
      <c r="D1268" s="122">
        <v>0.39443507900981234</v>
      </c>
      <c r="E1268" s="122">
        <v>0.16654518221728831</v>
      </c>
      <c r="F1268" s="122">
        <v>9.2053860185799641E-2</v>
      </c>
      <c r="G1268" s="122">
        <v>0.42505142373741434</v>
      </c>
      <c r="H1268" s="122">
        <v>0.26250723404341314</v>
      </c>
      <c r="I1268" s="122">
        <v>0.55031053295349674</v>
      </c>
      <c r="J1268" s="122">
        <v>0.46629518600232522</v>
      </c>
      <c r="K1268" s="54">
        <v>0.8130647068240815</v>
      </c>
      <c r="M1268" s="47">
        <v>266</v>
      </c>
      <c r="N1268" s="122" cm="1">
        <f t="array" ref="N1268:W1268">(TRANSPOSE(MMULT(幕後結果!$AB$37:$AK$46, TRANSPOSE(N267:W267))))</f>
        <v>-0.8748088638121333</v>
      </c>
      <c r="O1268" s="122">
        <v>0.58525879134776448</v>
      </c>
      <c r="P1268" s="122">
        <v>0.11259147810117021</v>
      </c>
      <c r="Q1268" s="122">
        <v>-0.21075539444045915</v>
      </c>
      <c r="R1268" s="122">
        <v>1.9333707791588588</v>
      </c>
      <c r="S1268" s="122">
        <v>0.26077457761400752</v>
      </c>
      <c r="T1268" s="122">
        <v>-0.11248102078040456</v>
      </c>
      <c r="U1268" s="122">
        <v>1.3652216245535365E-2</v>
      </c>
      <c r="V1268" s="122">
        <v>1.4167126051713432</v>
      </c>
      <c r="W1268" s="46">
        <v>1.6051115733336074</v>
      </c>
    </row>
    <row r="1269" spans="1:23" ht="19">
      <c r="A1269" s="91">
        <v>267</v>
      </c>
      <c r="B1269" s="122">
        <v>0.44675576996131316</v>
      </c>
      <c r="C1269" s="122">
        <v>0.4126454991688655</v>
      </c>
      <c r="D1269" s="122">
        <v>0.57614336977375347</v>
      </c>
      <c r="E1269" s="122">
        <v>0.16528507419682326</v>
      </c>
      <c r="F1269" s="122">
        <v>0.9506252809078235</v>
      </c>
      <c r="G1269" s="122">
        <v>0.15146908751644261</v>
      </c>
      <c r="H1269" s="122">
        <v>0.60411975291093878</v>
      </c>
      <c r="I1269" s="122">
        <v>0.74252749945350205</v>
      </c>
      <c r="J1269" s="122">
        <v>0.16280956879849784</v>
      </c>
      <c r="K1269" s="54">
        <v>0.83334603971355459</v>
      </c>
      <c r="M1269" s="47">
        <v>267</v>
      </c>
      <c r="N1269" s="122" cm="1">
        <f t="array" ref="N1269:W1269">(TRANSPOSE(MMULT(幕後結果!$AB$37:$AK$46, TRANSPOSE(N268:W268))))</f>
        <v>-8.5022206731692737E-2</v>
      </c>
      <c r="O1269" s="122">
        <v>-0.15332411824377418</v>
      </c>
      <c r="P1269" s="122">
        <v>-0.37440745506768563</v>
      </c>
      <c r="Q1269" s="122">
        <v>-0.33464805377039142</v>
      </c>
      <c r="R1269" s="122">
        <v>-0.91315994040716009</v>
      </c>
      <c r="S1269" s="122">
        <v>0.25652742167296366</v>
      </c>
      <c r="T1269" s="122">
        <v>-0.94116492672105379</v>
      </c>
      <c r="U1269" s="122">
        <v>0.64337850727728751</v>
      </c>
      <c r="V1269" s="122">
        <v>0.42491447364339946</v>
      </c>
      <c r="W1269" s="46">
        <v>-4.2338823090487504E-2</v>
      </c>
    </row>
    <row r="1270" spans="1:23" ht="19">
      <c r="A1270" s="91">
        <v>268</v>
      </c>
      <c r="B1270" s="122">
        <v>0.15975912257763425</v>
      </c>
      <c r="C1270" s="122">
        <v>0.82959013925077008</v>
      </c>
      <c r="D1270" s="122">
        <v>8.4558979573358783E-2</v>
      </c>
      <c r="E1270" s="122">
        <v>0.97180155476314511</v>
      </c>
      <c r="F1270" s="122">
        <v>0.81762695488652382</v>
      </c>
      <c r="G1270" s="122">
        <v>0.55428398142095969</v>
      </c>
      <c r="H1270" s="122">
        <v>0.53182862898026251</v>
      </c>
      <c r="I1270" s="122">
        <v>0.27430846654923946</v>
      </c>
      <c r="J1270" s="122">
        <v>0.9368808140024798</v>
      </c>
      <c r="K1270" s="54">
        <v>0.29451234133757631</v>
      </c>
      <c r="M1270" s="47">
        <v>268</v>
      </c>
      <c r="N1270" s="122" cm="1">
        <f t="array" ref="N1270:W1270">(TRANSPOSE(MMULT(幕後結果!$AB$37:$AK$46, TRANSPOSE(N269:W269))))</f>
        <v>-1.1636048311763261</v>
      </c>
      <c r="O1270" s="122">
        <v>7.4527533957284842E-3</v>
      </c>
      <c r="P1270" s="122">
        <v>-8.2844491161016887E-2</v>
      </c>
      <c r="Q1270" s="122">
        <v>-2.4801941641860465</v>
      </c>
      <c r="R1270" s="122">
        <v>-0.96645997431779884</v>
      </c>
      <c r="S1270" s="122">
        <v>4.8230137494936764E-4</v>
      </c>
      <c r="T1270" s="122">
        <v>-1.330944510912814</v>
      </c>
      <c r="U1270" s="122">
        <v>0.45563739369561895</v>
      </c>
      <c r="V1270" s="122">
        <v>0.80146242934774059</v>
      </c>
      <c r="W1270" s="46">
        <v>0.22387970881672331</v>
      </c>
    </row>
    <row r="1271" spans="1:23" ht="19">
      <c r="A1271" s="91">
        <v>269</v>
      </c>
      <c r="B1271" s="122">
        <v>0.87438740947303151</v>
      </c>
      <c r="C1271" s="122">
        <v>0.74298331408188112</v>
      </c>
      <c r="D1271" s="122">
        <v>0.3454623527308156</v>
      </c>
      <c r="E1271" s="122">
        <v>1.4828477463118217E-2</v>
      </c>
      <c r="F1271" s="122">
        <v>0.72865273598855795</v>
      </c>
      <c r="G1271" s="122">
        <v>0.55515783521371476</v>
      </c>
      <c r="H1271" s="122">
        <v>0.7401125941718194</v>
      </c>
      <c r="I1271" s="122">
        <v>9.2051470057148421E-2</v>
      </c>
      <c r="J1271" s="122">
        <v>0.79329855722566989</v>
      </c>
      <c r="K1271" s="54">
        <v>0.23744832224992507</v>
      </c>
      <c r="M1271" s="47">
        <v>269</v>
      </c>
      <c r="N1271" s="122" cm="1">
        <f t="array" ref="N1271:W1271">(TRANSPOSE(MMULT(幕後結果!$AB$37:$AK$46, TRANSPOSE(N270:W270))))</f>
        <v>1.2564451840633084</v>
      </c>
      <c r="O1271" s="122">
        <v>0.9844543961957799</v>
      </c>
      <c r="P1271" s="122">
        <v>0.54875335151084093</v>
      </c>
      <c r="Q1271" s="122">
        <v>0.38762809895023531</v>
      </c>
      <c r="R1271" s="122">
        <v>0.10056693487354779</v>
      </c>
      <c r="S1271" s="122">
        <v>0.23096138887231829</v>
      </c>
      <c r="T1271" s="122">
        <v>0.72336871255759616</v>
      </c>
      <c r="U1271" s="122">
        <v>-0.61596190768104564</v>
      </c>
      <c r="V1271" s="122">
        <v>-1.1459009498332415</v>
      </c>
      <c r="W1271" s="46">
        <v>0.33543952570384117</v>
      </c>
    </row>
    <row r="1272" spans="1:23" ht="19">
      <c r="A1272" s="91">
        <v>270</v>
      </c>
      <c r="B1272" s="122">
        <v>0.21111444266447954</v>
      </c>
      <c r="C1272" s="122">
        <v>0.17914661456065439</v>
      </c>
      <c r="D1272" s="122">
        <v>0.35194158441400769</v>
      </c>
      <c r="E1272" s="122">
        <v>0.59008708492125872</v>
      </c>
      <c r="F1272" s="122">
        <v>0.26046493271257365</v>
      </c>
      <c r="G1272" s="122">
        <v>0.9351725713158614</v>
      </c>
      <c r="H1272" s="122">
        <v>0.17100157474822208</v>
      </c>
      <c r="I1272" s="122">
        <v>0.50248868046083173</v>
      </c>
      <c r="J1272" s="122">
        <v>0.96966503798469028</v>
      </c>
      <c r="K1272" s="54">
        <v>0.1213759703891879</v>
      </c>
      <c r="M1272" s="47">
        <v>270</v>
      </c>
      <c r="N1272" s="122" cm="1">
        <f t="array" ref="N1272:W1272">(TRANSPOSE(MMULT(幕後結果!$AB$37:$AK$46, TRANSPOSE(N271:W271))))</f>
        <v>1.3875542432704986</v>
      </c>
      <c r="O1272" s="122">
        <v>2.1820840682238658</v>
      </c>
      <c r="P1272" s="122">
        <v>0.92898539064941377</v>
      </c>
      <c r="Q1272" s="122">
        <v>0.63325098799480428</v>
      </c>
      <c r="R1272" s="122">
        <v>0.71941689227710115</v>
      </c>
      <c r="S1272" s="122">
        <v>0.63732958652525162</v>
      </c>
      <c r="T1272" s="122">
        <v>9.7520317766264242E-4</v>
      </c>
      <c r="U1272" s="122">
        <v>2.0268941139561227</v>
      </c>
      <c r="V1272" s="122">
        <v>-0.73511534473812989</v>
      </c>
      <c r="W1272" s="46">
        <v>0.91713512793350505</v>
      </c>
    </row>
    <row r="1273" spans="1:23" ht="19">
      <c r="A1273" s="91">
        <v>271</v>
      </c>
      <c r="B1273" s="122">
        <v>0.93574459162601742</v>
      </c>
      <c r="C1273" s="122">
        <v>0.91543549173419869</v>
      </c>
      <c r="D1273" s="122">
        <v>4.4870310841862437E-3</v>
      </c>
      <c r="E1273" s="122">
        <v>0.70030465054195434</v>
      </c>
      <c r="F1273" s="122">
        <v>0.14533732516300502</v>
      </c>
      <c r="G1273" s="122">
        <v>0.80433128115880548</v>
      </c>
      <c r="H1273" s="122">
        <v>0.60815763014889623</v>
      </c>
      <c r="I1273" s="122">
        <v>0.9968977489488775</v>
      </c>
      <c r="J1273" s="122">
        <v>2.8500688228033422E-2</v>
      </c>
      <c r="K1273" s="54">
        <v>0.18221472181507403</v>
      </c>
      <c r="M1273" s="47">
        <v>271</v>
      </c>
      <c r="N1273" s="122" cm="1">
        <f t="array" ref="N1273:W1273">(TRANSPOSE(MMULT(幕後結果!$AB$37:$AK$46, TRANSPOSE(N272:W272))))</f>
        <v>-1.3246707866794216</v>
      </c>
      <c r="O1273" s="122">
        <v>-3.1133534710323563</v>
      </c>
      <c r="P1273" s="122">
        <v>-1.8402626818845373</v>
      </c>
      <c r="Q1273" s="122">
        <v>-1.3457500685823098</v>
      </c>
      <c r="R1273" s="122">
        <v>-1.0797131476230462</v>
      </c>
      <c r="S1273" s="122">
        <v>0.39283770031905008</v>
      </c>
      <c r="T1273" s="122">
        <v>-6.3954231526138439E-2</v>
      </c>
      <c r="U1273" s="122">
        <v>0.67844501746833941</v>
      </c>
      <c r="V1273" s="122">
        <v>0.63824714678724082</v>
      </c>
      <c r="W1273" s="46">
        <v>0.4754215852288739</v>
      </c>
    </row>
    <row r="1274" spans="1:23" ht="19">
      <c r="A1274" s="91">
        <v>272</v>
      </c>
      <c r="B1274" s="122">
        <v>0.79650665981148783</v>
      </c>
      <c r="C1274" s="122">
        <v>0.13542193841641614</v>
      </c>
      <c r="D1274" s="122">
        <v>0.31593726864708294</v>
      </c>
      <c r="E1274" s="122">
        <v>0.69483038022391042</v>
      </c>
      <c r="F1274" s="122">
        <v>6.7400532235542876E-2</v>
      </c>
      <c r="G1274" s="122">
        <v>0.54135493028087156</v>
      </c>
      <c r="H1274" s="122">
        <v>0.92196664035491915</v>
      </c>
      <c r="I1274" s="122">
        <v>0.42507657454570125</v>
      </c>
      <c r="J1274" s="122">
        <v>0.60167462489811063</v>
      </c>
      <c r="K1274" s="54">
        <v>0.45724665413692178</v>
      </c>
      <c r="M1274" s="47">
        <v>272</v>
      </c>
      <c r="N1274" s="122" cm="1">
        <f t="array" ref="N1274:W1274">(TRANSPOSE(MMULT(幕後結果!$AB$37:$AK$46, TRANSPOSE(N273:W273))))</f>
        <v>-9.646156426389281E-2</v>
      </c>
      <c r="O1274" s="122">
        <v>-0.35880022999061861</v>
      </c>
      <c r="P1274" s="122">
        <v>-0.94858436004277524</v>
      </c>
      <c r="Q1274" s="122">
        <v>-0.35639740567084949</v>
      </c>
      <c r="R1274" s="122">
        <v>-0.41816726961513895</v>
      </c>
      <c r="S1274" s="122">
        <v>-1.8628888344996057</v>
      </c>
      <c r="T1274" s="122">
        <v>-1.2684898918660854</v>
      </c>
      <c r="U1274" s="122">
        <v>-0.31850702785015539</v>
      </c>
      <c r="V1274" s="122">
        <v>-7.0755963313919534E-2</v>
      </c>
      <c r="W1274" s="46">
        <v>-1.7163777901704336</v>
      </c>
    </row>
    <row r="1275" spans="1:23" ht="19">
      <c r="A1275" s="91">
        <v>273</v>
      </c>
      <c r="B1275" s="122">
        <v>0.35126831682222392</v>
      </c>
      <c r="C1275" s="122">
        <v>0.27027343024447514</v>
      </c>
      <c r="D1275" s="122">
        <v>8.4900760623426663E-2</v>
      </c>
      <c r="E1275" s="122">
        <v>0.65258973828068156</v>
      </c>
      <c r="F1275" s="122">
        <v>0.85940997114909989</v>
      </c>
      <c r="G1275" s="122">
        <v>0.27311401350050657</v>
      </c>
      <c r="H1275" s="122">
        <v>0.26521360426445306</v>
      </c>
      <c r="I1275" s="122">
        <v>0.87450225228097178</v>
      </c>
      <c r="J1275" s="122">
        <v>0.55740939620262409</v>
      </c>
      <c r="K1275" s="54">
        <v>6.2499031829062579E-2</v>
      </c>
      <c r="M1275" s="47">
        <v>273</v>
      </c>
      <c r="N1275" s="122" cm="1">
        <f t="array" ref="N1275:W1275">(TRANSPOSE(MMULT(幕後結果!$AB$37:$AK$46, TRANSPOSE(N274:W274))))</f>
        <v>-0.336061626306769</v>
      </c>
      <c r="O1275" s="122">
        <v>-0.15391411971550684</v>
      </c>
      <c r="P1275" s="122">
        <v>0.26839698492499908</v>
      </c>
      <c r="Q1275" s="122">
        <v>-1.9227703986063935</v>
      </c>
      <c r="R1275" s="122">
        <v>-0.27492832507062342</v>
      </c>
      <c r="S1275" s="122">
        <v>0.37492530279565545</v>
      </c>
      <c r="T1275" s="122">
        <v>-1.5447346071433485</v>
      </c>
      <c r="U1275" s="122">
        <v>-1.4232515774896874</v>
      </c>
      <c r="V1275" s="122">
        <v>-0.64889449029859636</v>
      </c>
      <c r="W1275" s="46">
        <v>0.52405310863505794</v>
      </c>
    </row>
    <row r="1276" spans="1:23" ht="19">
      <c r="A1276" s="91">
        <v>274</v>
      </c>
      <c r="B1276" s="122">
        <v>0.12631192471570341</v>
      </c>
      <c r="C1276" s="122">
        <v>0.79921310175209515</v>
      </c>
      <c r="D1276" s="122">
        <v>0.45273823994669482</v>
      </c>
      <c r="E1276" s="122">
        <v>9.8991146420289722E-2</v>
      </c>
      <c r="F1276" s="122">
        <v>0.3087317077655678</v>
      </c>
      <c r="G1276" s="122">
        <v>0.96953548592093375</v>
      </c>
      <c r="H1276" s="122">
        <v>0.19954481950400327</v>
      </c>
      <c r="I1276" s="122">
        <v>0.17598747163548123</v>
      </c>
      <c r="J1276" s="122">
        <v>0.35231200030916954</v>
      </c>
      <c r="K1276" s="54">
        <v>0.6640977896664173</v>
      </c>
      <c r="M1276" s="47">
        <v>274</v>
      </c>
      <c r="N1276" s="122" cm="1">
        <f t="array" ref="N1276:W1276">(TRANSPOSE(MMULT(幕後結果!$AB$37:$AK$46, TRANSPOSE(N275:W275))))</f>
        <v>1.6486889687626127</v>
      </c>
      <c r="O1276" s="122">
        <v>0.97409815182952775</v>
      </c>
      <c r="P1276" s="122">
        <v>2.2374282472436038</v>
      </c>
      <c r="Q1276" s="122">
        <v>2.0676738499390961</v>
      </c>
      <c r="R1276" s="122">
        <v>-0.35288534604568877</v>
      </c>
      <c r="S1276" s="122">
        <v>-0.77408415131373631</v>
      </c>
      <c r="T1276" s="122">
        <v>0.4874149195745896</v>
      </c>
      <c r="U1276" s="122">
        <v>-0.58952224926231123</v>
      </c>
      <c r="V1276" s="122">
        <v>0.27823048128837596</v>
      </c>
      <c r="W1276" s="46">
        <v>-0.66003898314601739</v>
      </c>
    </row>
    <row r="1277" spans="1:23" ht="19">
      <c r="A1277" s="91">
        <v>275</v>
      </c>
      <c r="B1277" s="122">
        <v>3.9258088991396045E-2</v>
      </c>
      <c r="C1277" s="122">
        <v>0.12522448003229547</v>
      </c>
      <c r="D1277" s="122">
        <v>4.0574969992505983E-2</v>
      </c>
      <c r="E1277" s="122">
        <v>0.37447279203881334</v>
      </c>
      <c r="F1277" s="122">
        <v>0.52465916896567633</v>
      </c>
      <c r="G1277" s="122">
        <v>0.50472941016480233</v>
      </c>
      <c r="H1277" s="122">
        <v>0.87897650920646964</v>
      </c>
      <c r="I1277" s="122">
        <v>0.91961478794005003</v>
      </c>
      <c r="J1277" s="122">
        <v>0.48083213443065254</v>
      </c>
      <c r="K1277" s="54">
        <v>0.6696217875795325</v>
      </c>
      <c r="M1277" s="47">
        <v>275</v>
      </c>
      <c r="N1277" s="122" cm="1">
        <f t="array" ref="N1277:W1277">(TRANSPOSE(MMULT(幕後結果!$AB$37:$AK$46, TRANSPOSE(N276:W276))))</f>
        <v>-0.62147943417012108</v>
      </c>
      <c r="O1277" s="122">
        <v>-0.36759115036552142</v>
      </c>
      <c r="P1277" s="122">
        <v>-0.53795156103580832</v>
      </c>
      <c r="Q1277" s="122">
        <v>0.15773338916752896</v>
      </c>
      <c r="R1277" s="122">
        <v>0.10031273539289967</v>
      </c>
      <c r="S1277" s="122">
        <v>-1.5991861073785336</v>
      </c>
      <c r="T1277" s="122">
        <v>-1.5928536239033588</v>
      </c>
      <c r="U1277" s="122">
        <v>0.49889531053680852</v>
      </c>
      <c r="V1277" s="122">
        <v>0.68794386297213106</v>
      </c>
      <c r="W1277" s="46">
        <v>-0.43661071112173688</v>
      </c>
    </row>
    <row r="1278" spans="1:23" ht="19">
      <c r="A1278" s="91">
        <v>276</v>
      </c>
      <c r="B1278" s="122">
        <v>0.83375153225643794</v>
      </c>
      <c r="C1278" s="122">
        <v>0.85291679214472294</v>
      </c>
      <c r="D1278" s="122">
        <v>0.98249334015940781</v>
      </c>
      <c r="E1278" s="122">
        <v>0.96559553353716998</v>
      </c>
      <c r="F1278" s="122">
        <v>0.24696918634814913</v>
      </c>
      <c r="G1278" s="122">
        <v>0.97018754049783906</v>
      </c>
      <c r="H1278" s="122">
        <v>0.24458807560297369</v>
      </c>
      <c r="I1278" s="122">
        <v>5.2775902414779585E-2</v>
      </c>
      <c r="J1278" s="122">
        <v>0.8102148510014322</v>
      </c>
      <c r="K1278" s="54">
        <v>0.58480470338649382</v>
      </c>
      <c r="M1278" s="47">
        <v>276</v>
      </c>
      <c r="N1278" s="122" cm="1">
        <f t="array" ref="N1278:W1278">(TRANSPOSE(MMULT(幕後結果!$AB$37:$AK$46, TRANSPOSE(N277:W277))))</f>
        <v>0.43268277445398073</v>
      </c>
      <c r="O1278" s="122">
        <v>0.63503714090265562</v>
      </c>
      <c r="P1278" s="122">
        <v>0.24345589229078021</v>
      </c>
      <c r="Q1278" s="122">
        <v>0.21333619000539294</v>
      </c>
      <c r="R1278" s="122">
        <v>-0.79833530988184798</v>
      </c>
      <c r="S1278" s="122">
        <v>-0.42788882901294911</v>
      </c>
      <c r="T1278" s="122">
        <v>0.61687839413017509</v>
      </c>
      <c r="U1278" s="122">
        <v>2.8234804392250163</v>
      </c>
      <c r="V1278" s="122">
        <v>0.84072845181868994</v>
      </c>
      <c r="W1278" s="46">
        <v>3.1164903552766035</v>
      </c>
    </row>
    <row r="1279" spans="1:23" ht="19">
      <c r="A1279" s="91">
        <v>277</v>
      </c>
      <c r="B1279" s="122">
        <v>0.26625384778070815</v>
      </c>
      <c r="C1279" s="122">
        <v>0.91205920228951243</v>
      </c>
      <c r="D1279" s="122">
        <v>7.7362077911396154E-2</v>
      </c>
      <c r="E1279" s="122">
        <v>7.7493886039999627E-2</v>
      </c>
      <c r="F1279" s="122">
        <v>0.28662201326930137</v>
      </c>
      <c r="G1279" s="122">
        <v>0.32613232609919174</v>
      </c>
      <c r="H1279" s="122">
        <v>0.90179928971818124</v>
      </c>
      <c r="I1279" s="122">
        <v>0.57535682285553547</v>
      </c>
      <c r="J1279" s="122">
        <v>0.17469817447740765</v>
      </c>
      <c r="K1279" s="54">
        <v>0.41551182826524502</v>
      </c>
      <c r="M1279" s="47">
        <v>277</v>
      </c>
      <c r="N1279" s="122" cm="1">
        <f t="array" ref="N1279:W1279">(TRANSPOSE(MMULT(幕後結果!$AB$37:$AK$46, TRANSPOSE(N278:W278))))</f>
        <v>-1.5699359426678607</v>
      </c>
      <c r="O1279" s="122">
        <v>-1.2213390767516967</v>
      </c>
      <c r="P1279" s="122">
        <v>-2.5121613849428917</v>
      </c>
      <c r="Q1279" s="122">
        <v>0.34652783554942485</v>
      </c>
      <c r="R1279" s="122">
        <v>-1.947916074528641</v>
      </c>
      <c r="S1279" s="122">
        <v>-1.6483044465846668</v>
      </c>
      <c r="T1279" s="122">
        <v>0.80533923540365981</v>
      </c>
      <c r="U1279" s="122">
        <v>-2.7655330707952519</v>
      </c>
      <c r="V1279" s="122">
        <v>-1.7105731171102403</v>
      </c>
      <c r="W1279" s="46">
        <v>-2.3171156337936805</v>
      </c>
    </row>
    <row r="1280" spans="1:23" ht="19">
      <c r="A1280" s="91">
        <v>278</v>
      </c>
      <c r="B1280" s="122">
        <v>0.76495676381836786</v>
      </c>
      <c r="C1280" s="122">
        <v>0.19343786634700799</v>
      </c>
      <c r="D1280" s="122">
        <v>0.89878855713249917</v>
      </c>
      <c r="E1280" s="122">
        <v>4.9057325446524302E-2</v>
      </c>
      <c r="F1280" s="122">
        <v>0.15618459351214109</v>
      </c>
      <c r="G1280" s="122">
        <v>0.85321932059673022</v>
      </c>
      <c r="H1280" s="122">
        <v>0.56958852858701814</v>
      </c>
      <c r="I1280" s="122">
        <v>0.8621134123154699</v>
      </c>
      <c r="J1280" s="122">
        <v>0.69103373663494394</v>
      </c>
      <c r="K1280" s="54">
        <v>0.90267594546132446</v>
      </c>
      <c r="M1280" s="47">
        <v>278</v>
      </c>
      <c r="N1280" s="122" cm="1">
        <f t="array" ref="N1280:W1280">(TRANSPOSE(MMULT(幕後結果!$AB$37:$AK$46, TRANSPOSE(N279:W279))))</f>
        <v>-1.7225578671690096</v>
      </c>
      <c r="O1280" s="122">
        <v>-1.6756608997599791</v>
      </c>
      <c r="P1280" s="122">
        <v>-0.87513909827742331</v>
      </c>
      <c r="Q1280" s="122">
        <v>-1.0475547341201374</v>
      </c>
      <c r="R1280" s="122">
        <v>-1.6005140372689497</v>
      </c>
      <c r="S1280" s="122">
        <v>-2.8857642488232611</v>
      </c>
      <c r="T1280" s="122">
        <v>-1.0727963478280054</v>
      </c>
      <c r="U1280" s="122">
        <v>4.3181394727532019E-2</v>
      </c>
      <c r="V1280" s="122">
        <v>-2.4483043068945518</v>
      </c>
      <c r="W1280" s="46">
        <v>0.26038167887654057</v>
      </c>
    </row>
    <row r="1281" spans="1:23" ht="19">
      <c r="A1281" s="91">
        <v>279</v>
      </c>
      <c r="B1281" s="122">
        <v>0.52309141303267248</v>
      </c>
      <c r="C1281" s="122">
        <v>0.71939366466201227</v>
      </c>
      <c r="D1281" s="122">
        <v>0.14551304023670064</v>
      </c>
      <c r="E1281" s="122">
        <v>0.7661929351254777</v>
      </c>
      <c r="F1281" s="122">
        <v>0.26201226590177495</v>
      </c>
      <c r="G1281" s="122">
        <v>0.67799794693334259</v>
      </c>
      <c r="H1281" s="122">
        <v>0.19098961022677297</v>
      </c>
      <c r="I1281" s="122">
        <v>4.9423305567403375E-2</v>
      </c>
      <c r="J1281" s="122">
        <v>0.84159771466447553</v>
      </c>
      <c r="K1281" s="54">
        <v>0.95862572006097224</v>
      </c>
      <c r="M1281" s="47">
        <v>279</v>
      </c>
      <c r="N1281" s="122" cm="1">
        <f t="array" ref="N1281:W1281">(TRANSPOSE(MMULT(幕後結果!$AB$37:$AK$46, TRANSPOSE(N280:W280))))</f>
        <v>0.97838022311654582</v>
      </c>
      <c r="O1281" s="122">
        <v>-0.10758901240667562</v>
      </c>
      <c r="P1281" s="122">
        <v>-0.24290212431446168</v>
      </c>
      <c r="Q1281" s="122">
        <v>1.1238305147453123</v>
      </c>
      <c r="R1281" s="122">
        <v>0.97264458319024605</v>
      </c>
      <c r="S1281" s="122">
        <v>1.682393013865044</v>
      </c>
      <c r="T1281" s="122">
        <v>0.50565847636693884</v>
      </c>
      <c r="U1281" s="122">
        <v>-0.44382661104331944</v>
      </c>
      <c r="V1281" s="122">
        <v>1.0865674379059165</v>
      </c>
      <c r="W1281" s="46">
        <v>0.34173176069027</v>
      </c>
    </row>
    <row r="1282" spans="1:23" ht="19">
      <c r="A1282" s="91">
        <v>280</v>
      </c>
      <c r="B1282" s="122">
        <v>0.14110768775810523</v>
      </c>
      <c r="C1282" s="122">
        <v>0.99920014891781306</v>
      </c>
      <c r="D1282" s="122">
        <v>0.51760004442733254</v>
      </c>
      <c r="E1282" s="122">
        <v>0.51242652710601777</v>
      </c>
      <c r="F1282" s="122">
        <v>0.64742018403772938</v>
      </c>
      <c r="G1282" s="122">
        <v>0.30296396138581749</v>
      </c>
      <c r="H1282" s="122">
        <v>0.70560724423224586</v>
      </c>
      <c r="I1282" s="122">
        <v>0.63932339890216738</v>
      </c>
      <c r="J1282" s="122">
        <v>0.46808812637301145</v>
      </c>
      <c r="K1282" s="54">
        <v>0.21366703577872226</v>
      </c>
      <c r="M1282" s="47">
        <v>280</v>
      </c>
      <c r="N1282" s="122" cm="1">
        <f t="array" ref="N1282:W1282">(TRANSPOSE(MMULT(幕後結果!$AB$37:$AK$46, TRANSPOSE(N281:W281))))</f>
        <v>-0.10744776173142612</v>
      </c>
      <c r="O1282" s="122">
        <v>0.8065282992536934</v>
      </c>
      <c r="P1282" s="122">
        <v>0.47319713627459448</v>
      </c>
      <c r="Q1282" s="122">
        <v>-0.22230822940021777</v>
      </c>
      <c r="R1282" s="122">
        <v>0.75095064828395941</v>
      </c>
      <c r="S1282" s="122">
        <v>0.37295231375280391</v>
      </c>
      <c r="T1282" s="122">
        <v>5.9351321964562664E-2</v>
      </c>
      <c r="U1282" s="122">
        <v>1.1238287692980489</v>
      </c>
      <c r="V1282" s="122">
        <v>1.0101952490969075</v>
      </c>
      <c r="W1282" s="46">
        <v>1.7604888074188438</v>
      </c>
    </row>
    <row r="1283" spans="1:23" ht="19">
      <c r="A1283" s="91">
        <v>281</v>
      </c>
      <c r="B1283" s="122">
        <v>0.18254540197401026</v>
      </c>
      <c r="C1283" s="122">
        <v>0.17575873414570875</v>
      </c>
      <c r="D1283" s="122">
        <v>0.29767047698341442</v>
      </c>
      <c r="E1283" s="122">
        <v>0.61343564036955134</v>
      </c>
      <c r="F1283" s="122">
        <v>0.34766697364354116</v>
      </c>
      <c r="G1283" s="122">
        <v>0.46390104195292814</v>
      </c>
      <c r="H1283" s="122">
        <v>0.19960735339022984</v>
      </c>
      <c r="I1283" s="122">
        <v>0.22362621356344947</v>
      </c>
      <c r="J1283" s="122">
        <v>0.6236277025101733</v>
      </c>
      <c r="K1283" s="54">
        <v>0.28771025638139425</v>
      </c>
      <c r="M1283" s="47">
        <v>281</v>
      </c>
      <c r="N1283" s="122" cm="1">
        <f t="array" ref="N1283:W1283">(TRANSPOSE(MMULT(幕後結果!$AB$37:$AK$46, TRANSPOSE(N282:W282))))</f>
        <v>1.4351281522142745</v>
      </c>
      <c r="O1283" s="122">
        <v>1.7788574956128063</v>
      </c>
      <c r="P1283" s="122">
        <v>1.81813931876628</v>
      </c>
      <c r="Q1283" s="122">
        <v>-0.19334014883083062</v>
      </c>
      <c r="R1283" s="122">
        <v>-0.3876912811105398</v>
      </c>
      <c r="S1283" s="122">
        <v>0.95225800201876565</v>
      </c>
      <c r="T1283" s="122">
        <v>-1.4648166445474127</v>
      </c>
      <c r="U1283" s="122">
        <v>1.3669433648287914</v>
      </c>
      <c r="V1283" s="122">
        <v>-0.18543486063200865</v>
      </c>
      <c r="W1283" s="46">
        <v>0.28029353940886925</v>
      </c>
    </row>
    <row r="1284" spans="1:23" ht="19">
      <c r="A1284" s="91">
        <v>282</v>
      </c>
      <c r="B1284" s="122">
        <v>1.9501196481098049E-2</v>
      </c>
      <c r="C1284" s="122">
        <v>0.87105616965987376</v>
      </c>
      <c r="D1284" s="122">
        <v>0.29281273852723677</v>
      </c>
      <c r="E1284" s="122">
        <v>0.63761357763518589</v>
      </c>
      <c r="F1284" s="122">
        <v>4.3093312191068156E-2</v>
      </c>
      <c r="G1284" s="122">
        <v>0.87761552603048876</v>
      </c>
      <c r="H1284" s="122">
        <v>0.42364806428298496</v>
      </c>
      <c r="I1284" s="122">
        <v>0.90288234551236357</v>
      </c>
      <c r="J1284" s="122">
        <v>0.30076999924346071</v>
      </c>
      <c r="K1284" s="54">
        <v>0.19671021546569545</v>
      </c>
      <c r="M1284" s="47">
        <v>282</v>
      </c>
      <c r="N1284" s="122" cm="1">
        <f t="array" ref="N1284:W1284">(TRANSPOSE(MMULT(幕後結果!$AB$37:$AK$46, TRANSPOSE(N283:W283))))</f>
        <v>-0.26529022522737894</v>
      </c>
      <c r="O1284" s="122">
        <v>-0.99906521242036095</v>
      </c>
      <c r="P1284" s="122">
        <v>-0.59364625203382615</v>
      </c>
      <c r="Q1284" s="122">
        <v>-0.65697734737159663</v>
      </c>
      <c r="R1284" s="122">
        <v>-0.45457711959605318</v>
      </c>
      <c r="S1284" s="122">
        <v>-1.5694339982131356</v>
      </c>
      <c r="T1284" s="122">
        <v>-0.43409034091545784</v>
      </c>
      <c r="U1284" s="122">
        <v>-3.124098251023133E-2</v>
      </c>
      <c r="V1284" s="122">
        <v>-0.86005188430088819</v>
      </c>
      <c r="W1284" s="46">
        <v>-0.43151040633312138</v>
      </c>
    </row>
    <row r="1285" spans="1:23" ht="19">
      <c r="A1285" s="91">
        <v>283</v>
      </c>
      <c r="B1285" s="122">
        <v>0.57007099231426017</v>
      </c>
      <c r="C1285" s="122">
        <v>0.96352679934979468</v>
      </c>
      <c r="D1285" s="122">
        <v>0.89159296942304267</v>
      </c>
      <c r="E1285" s="122">
        <v>0.41511974389902129</v>
      </c>
      <c r="F1285" s="122">
        <v>0.10506274551516004</v>
      </c>
      <c r="G1285" s="122">
        <v>6.143059829418096E-3</v>
      </c>
      <c r="H1285" s="122">
        <v>0.42629256626598666</v>
      </c>
      <c r="I1285" s="122">
        <v>0.80834700106263346</v>
      </c>
      <c r="J1285" s="122">
        <v>0.10038784131710576</v>
      </c>
      <c r="K1285" s="54">
        <v>0.85895116939403771</v>
      </c>
      <c r="M1285" s="47">
        <v>283</v>
      </c>
      <c r="N1285" s="122" cm="1">
        <f t="array" ref="N1285:W1285">(TRANSPOSE(MMULT(幕後結果!$AB$37:$AK$46, TRANSPOSE(N284:W284))))</f>
        <v>-0.69723049517633318</v>
      </c>
      <c r="O1285" s="122">
        <v>-0.36122598776976123</v>
      </c>
      <c r="P1285" s="122">
        <v>0.30330408418575078</v>
      </c>
      <c r="Q1285" s="122">
        <v>-1.4131296957206285</v>
      </c>
      <c r="R1285" s="122">
        <v>-1.5146591718862508</v>
      </c>
      <c r="S1285" s="122">
        <v>-1.406462749630945</v>
      </c>
      <c r="T1285" s="122">
        <v>0.88321251878967399</v>
      </c>
      <c r="U1285" s="122">
        <v>-0.81427513248473038</v>
      </c>
      <c r="V1285" s="122">
        <v>-1.6016531709793942</v>
      </c>
      <c r="W1285" s="46">
        <v>-4.5844932498200749E-2</v>
      </c>
    </row>
    <row r="1286" spans="1:23" ht="19">
      <c r="A1286" s="91">
        <v>284</v>
      </c>
      <c r="B1286" s="122">
        <v>0.61368712212872634</v>
      </c>
      <c r="C1286" s="122">
        <v>1.513729711875178E-2</v>
      </c>
      <c r="D1286" s="122">
        <v>0.78026864259115736</v>
      </c>
      <c r="E1286" s="122">
        <v>0.26476077237949824</v>
      </c>
      <c r="F1286" s="122">
        <v>0.42755462712715353</v>
      </c>
      <c r="G1286" s="122">
        <v>0.87513709849606158</v>
      </c>
      <c r="H1286" s="122">
        <v>0.65313639520127054</v>
      </c>
      <c r="I1286" s="122">
        <v>0.60667475630296219</v>
      </c>
      <c r="J1286" s="122">
        <v>0.65545083616494404</v>
      </c>
      <c r="K1286" s="54">
        <v>0.65933495058126201</v>
      </c>
      <c r="M1286" s="47">
        <v>284</v>
      </c>
      <c r="N1286" s="122" cm="1">
        <f t="array" ref="N1286:W1286">(TRANSPOSE(MMULT(幕後結果!$AB$37:$AK$46, TRANSPOSE(N285:W285))))</f>
        <v>0.52738230640255723</v>
      </c>
      <c r="O1286" s="122">
        <v>-1.3261996123066997</v>
      </c>
      <c r="P1286" s="122">
        <v>-0.16127041495417566</v>
      </c>
      <c r="Q1286" s="122">
        <v>1.5953292513336184</v>
      </c>
      <c r="R1286" s="122">
        <v>-0.80275321205100392</v>
      </c>
      <c r="S1286" s="122">
        <v>-0.55068894309371375</v>
      </c>
      <c r="T1286" s="122">
        <v>0.27153033133022275</v>
      </c>
      <c r="U1286" s="122">
        <v>-0.42340867943781646</v>
      </c>
      <c r="V1286" s="122">
        <v>8.4891857127758791E-2</v>
      </c>
      <c r="W1286" s="46">
        <v>-1.5160055048176482</v>
      </c>
    </row>
    <row r="1287" spans="1:23" ht="19">
      <c r="A1287" s="91">
        <v>285</v>
      </c>
      <c r="B1287" s="122">
        <v>0.25354421634582591</v>
      </c>
      <c r="C1287" s="122">
        <v>0.57769427888996527</v>
      </c>
      <c r="D1287" s="122">
        <v>0.491001684231406</v>
      </c>
      <c r="E1287" s="122">
        <v>0.41861790523433329</v>
      </c>
      <c r="F1287" s="122">
        <v>0.6725721288987252</v>
      </c>
      <c r="G1287" s="122">
        <v>0.3051770002760148</v>
      </c>
      <c r="H1287" s="122">
        <v>1.2267496207289286E-2</v>
      </c>
      <c r="I1287" s="122">
        <v>1.7964445709608423E-3</v>
      </c>
      <c r="J1287" s="122">
        <v>0.15341450411207735</v>
      </c>
      <c r="K1287" s="54">
        <v>0.38927076887678647</v>
      </c>
      <c r="M1287" s="47">
        <v>285</v>
      </c>
      <c r="N1287" s="122" cm="1">
        <f t="array" ref="N1287:W1287">(TRANSPOSE(MMULT(幕後結果!$AB$37:$AK$46, TRANSPOSE(N286:W286))))</f>
        <v>-1.9475325577720484</v>
      </c>
      <c r="O1287" s="122">
        <v>-8.3617153816578194E-2</v>
      </c>
      <c r="P1287" s="122">
        <v>-0.56616870149114762</v>
      </c>
      <c r="Q1287" s="122">
        <v>0.81887433769978824</v>
      </c>
      <c r="R1287" s="122">
        <v>1.5863906923942854</v>
      </c>
      <c r="S1287" s="122">
        <v>-0.28209264958868641</v>
      </c>
      <c r="T1287" s="122">
        <v>-0.28173019605877103</v>
      </c>
      <c r="U1287" s="122">
        <v>2.7333415139014425</v>
      </c>
      <c r="V1287" s="122">
        <v>-0.84776702930582748</v>
      </c>
      <c r="W1287" s="46">
        <v>1.1144967686990936</v>
      </c>
    </row>
    <row r="1288" spans="1:23" ht="19">
      <c r="A1288" s="91">
        <v>286</v>
      </c>
      <c r="B1288" s="122">
        <v>0.73029837774799145</v>
      </c>
      <c r="C1288" s="122">
        <v>0.64752112732873357</v>
      </c>
      <c r="D1288" s="122">
        <v>0.34207812449965358</v>
      </c>
      <c r="E1288" s="122">
        <v>0.88709071492894909</v>
      </c>
      <c r="F1288" s="122">
        <v>0.15303617414968396</v>
      </c>
      <c r="G1288" s="122">
        <v>0.97934202497953593</v>
      </c>
      <c r="H1288" s="122">
        <v>0.92511388552985108</v>
      </c>
      <c r="I1288" s="122">
        <v>0.65740286345437959</v>
      </c>
      <c r="J1288" s="122">
        <v>0.31195575170127721</v>
      </c>
      <c r="K1288" s="54">
        <v>0.49763697267976403</v>
      </c>
      <c r="M1288" s="47">
        <v>286</v>
      </c>
      <c r="N1288" s="122" cm="1">
        <f t="array" ref="N1288:W1288">(TRANSPOSE(MMULT(幕後結果!$AB$37:$AK$46, TRANSPOSE(N287:W287))))</f>
        <v>0.71916883337011195</v>
      </c>
      <c r="O1288" s="122">
        <v>-0.32873085325957446</v>
      </c>
      <c r="P1288" s="122">
        <v>1.1888392615465289</v>
      </c>
      <c r="Q1288" s="122">
        <v>-1.2981026779962046</v>
      </c>
      <c r="R1288" s="122">
        <v>-0.56255512691590392</v>
      </c>
      <c r="S1288" s="122">
        <v>-2.4866663986222726E-2</v>
      </c>
      <c r="T1288" s="122">
        <v>1.0324334979635315</v>
      </c>
      <c r="U1288" s="122">
        <v>-0.58453181989666292</v>
      </c>
      <c r="V1288" s="122">
        <v>0.12406779826463538</v>
      </c>
      <c r="W1288" s="46">
        <v>0.88771772687477268</v>
      </c>
    </row>
    <row r="1289" spans="1:23" ht="19">
      <c r="A1289" s="91">
        <v>287</v>
      </c>
      <c r="B1289" s="122">
        <v>0.37880858048186261</v>
      </c>
      <c r="C1289" s="122">
        <v>0.60015260822493177</v>
      </c>
      <c r="D1289" s="122">
        <v>8.0831589113228297E-2</v>
      </c>
      <c r="E1289" s="122">
        <v>0.11896717043454652</v>
      </c>
      <c r="F1289" s="122">
        <v>0.15889421900439205</v>
      </c>
      <c r="G1289" s="122">
        <v>0.37569132738921751</v>
      </c>
      <c r="H1289" s="122">
        <v>0.37927535992982286</v>
      </c>
      <c r="I1289" s="122">
        <v>2.1050986450324327E-2</v>
      </c>
      <c r="J1289" s="122">
        <v>0.26177163859156827</v>
      </c>
      <c r="K1289" s="54">
        <v>0.5669101631586615</v>
      </c>
      <c r="M1289" s="47">
        <v>287</v>
      </c>
      <c r="N1289" s="122" cm="1">
        <f t="array" ref="N1289:W1289">(TRANSPOSE(MMULT(幕後結果!$AB$37:$AK$46, TRANSPOSE(N288:W288))))</f>
        <v>-0.73376175440477043</v>
      </c>
      <c r="O1289" s="122">
        <v>-0.81388492165910487</v>
      </c>
      <c r="P1289" s="122">
        <v>-1.4455879404721557</v>
      </c>
      <c r="Q1289" s="122">
        <v>-0.48415651931456533</v>
      </c>
      <c r="R1289" s="122">
        <v>-1.4906462119412134</v>
      </c>
      <c r="S1289" s="122">
        <v>-0.13780227906173603</v>
      </c>
      <c r="T1289" s="122">
        <v>-1.9968687695770009</v>
      </c>
      <c r="U1289" s="122">
        <v>-1.7789576103268925</v>
      </c>
      <c r="V1289" s="122">
        <v>-0.3689312645001841</v>
      </c>
      <c r="W1289" s="46">
        <v>-2.537140040729323</v>
      </c>
    </row>
    <row r="1290" spans="1:23" ht="19">
      <c r="A1290" s="91">
        <v>288</v>
      </c>
      <c r="B1290" s="122">
        <v>0.16518754814750047</v>
      </c>
      <c r="C1290" s="122">
        <v>1.7722769770062374E-2</v>
      </c>
      <c r="D1290" s="122">
        <v>0.3819321317026616</v>
      </c>
      <c r="E1290" s="122">
        <v>0.83259482043818989</v>
      </c>
      <c r="F1290" s="122">
        <v>9.8730171811963752E-2</v>
      </c>
      <c r="G1290" s="122">
        <v>0.90062512729107969</v>
      </c>
      <c r="H1290" s="122">
        <v>0.99068811331475626</v>
      </c>
      <c r="I1290" s="122">
        <v>0.89324801079758598</v>
      </c>
      <c r="J1290" s="122">
        <v>0.37601403451125948</v>
      </c>
      <c r="K1290" s="54">
        <v>0.85906666089314676</v>
      </c>
      <c r="M1290" s="47">
        <v>288</v>
      </c>
      <c r="N1290" s="122" cm="1">
        <f t="array" ref="N1290:W1290">(TRANSPOSE(MMULT(幕後結果!$AB$37:$AK$46, TRANSPOSE(N289:W289))))</f>
        <v>1.2179195139022727</v>
      </c>
      <c r="O1290" s="122">
        <v>1.098035138617838</v>
      </c>
      <c r="P1290" s="122">
        <v>0.85845821996801086</v>
      </c>
      <c r="Q1290" s="122">
        <v>-0.6158046982865697</v>
      </c>
      <c r="R1290" s="122">
        <v>1.4829136002900187</v>
      </c>
      <c r="S1290" s="122">
        <v>1.1669524028961538</v>
      </c>
      <c r="T1290" s="122">
        <v>1.2582394418861442</v>
      </c>
      <c r="U1290" s="122">
        <v>0.92261758899983748</v>
      </c>
      <c r="V1290" s="122">
        <v>5.9528985438643933E-2</v>
      </c>
      <c r="W1290" s="46">
        <v>1.7155208803558883</v>
      </c>
    </row>
    <row r="1291" spans="1:23" ht="19">
      <c r="A1291" s="91">
        <v>289</v>
      </c>
      <c r="B1291" s="122">
        <v>0.29082369959503929</v>
      </c>
      <c r="C1291" s="122">
        <v>0.94018260554533573</v>
      </c>
      <c r="D1291" s="122">
        <v>0.87375208605817778</v>
      </c>
      <c r="E1291" s="122">
        <v>0.17695164018648479</v>
      </c>
      <c r="F1291" s="122">
        <v>0.55911537768126451</v>
      </c>
      <c r="G1291" s="122">
        <v>6.5756725529657611E-2</v>
      </c>
      <c r="H1291" s="122">
        <v>0.8181423542216526</v>
      </c>
      <c r="I1291" s="122">
        <v>0.26059917447340397</v>
      </c>
      <c r="J1291" s="122">
        <v>0.36768985594009007</v>
      </c>
      <c r="K1291" s="54">
        <v>0.68944524562115372</v>
      </c>
      <c r="M1291" s="47">
        <v>289</v>
      </c>
      <c r="N1291" s="122" cm="1">
        <f t="array" ref="N1291:W1291">(TRANSPOSE(MMULT(幕後結果!$AB$37:$AK$46, TRANSPOSE(N290:W290))))</f>
        <v>-1.5249248784919058</v>
      </c>
      <c r="O1291" s="122">
        <v>-0.37999470110923167</v>
      </c>
      <c r="P1291" s="122">
        <v>-0.23736783246828286</v>
      </c>
      <c r="Q1291" s="122">
        <v>-1.5904600552005093</v>
      </c>
      <c r="R1291" s="122">
        <v>0.5246977606889307</v>
      </c>
      <c r="S1291" s="122">
        <v>-0.35618357490928454</v>
      </c>
      <c r="T1291" s="122">
        <v>-0.62788416364318078</v>
      </c>
      <c r="U1291" s="122">
        <v>0.25521017004998464</v>
      </c>
      <c r="V1291" s="122">
        <v>-0.20399279002045231</v>
      </c>
      <c r="W1291" s="46">
        <v>-4.8029574172333722E-2</v>
      </c>
    </row>
    <row r="1292" spans="1:23" ht="19">
      <c r="A1292" s="91">
        <v>290</v>
      </c>
      <c r="B1292" s="122">
        <v>7.682179062368788E-2</v>
      </c>
      <c r="C1292" s="122">
        <v>9.3620853738032306E-2</v>
      </c>
      <c r="D1292" s="122">
        <v>9.3541980883645293E-2</v>
      </c>
      <c r="E1292" s="122">
        <v>0.47998097680957064</v>
      </c>
      <c r="F1292" s="122">
        <v>0.39535504950059752</v>
      </c>
      <c r="G1292" s="122">
        <v>0.84772676366923649</v>
      </c>
      <c r="H1292" s="122">
        <v>7.1769297683082156E-2</v>
      </c>
      <c r="I1292" s="122">
        <v>0.76461064074153628</v>
      </c>
      <c r="J1292" s="122">
        <v>0.45256313554972349</v>
      </c>
      <c r="K1292" s="54">
        <v>0.17896012513768245</v>
      </c>
      <c r="M1292" s="47">
        <v>290</v>
      </c>
      <c r="N1292" s="122" cm="1">
        <f t="array" ref="N1292:W1292">(TRANSPOSE(MMULT(幕後結果!$AB$37:$AK$46, TRANSPOSE(N291:W291))))</f>
        <v>0.1597792768638398</v>
      </c>
      <c r="O1292" s="122">
        <v>-1.4180020204619388</v>
      </c>
      <c r="P1292" s="122">
        <v>0.44232430842843962</v>
      </c>
      <c r="Q1292" s="122">
        <v>1.183922032906813</v>
      </c>
      <c r="R1292" s="122">
        <v>0.15219568418429635</v>
      </c>
      <c r="S1292" s="122">
        <v>-0.14094264015981986</v>
      </c>
      <c r="T1292" s="122">
        <v>0.41132278842189068</v>
      </c>
      <c r="U1292" s="122">
        <v>-0.26021131822654553</v>
      </c>
      <c r="V1292" s="122">
        <v>8.689568250664842E-2</v>
      </c>
      <c r="W1292" s="46">
        <v>0.33773576388772486</v>
      </c>
    </row>
    <row r="1293" spans="1:23" ht="19">
      <c r="A1293" s="91">
        <v>291</v>
      </c>
      <c r="B1293" s="122">
        <v>0.73640100170009237</v>
      </c>
      <c r="C1293" s="122">
        <v>0.88832282345203994</v>
      </c>
      <c r="D1293" s="122">
        <v>0.57852880277549512</v>
      </c>
      <c r="E1293" s="122">
        <v>9.1194665561458388E-2</v>
      </c>
      <c r="F1293" s="122">
        <v>0.88711824260565075</v>
      </c>
      <c r="G1293" s="122">
        <v>0.19501948801866087</v>
      </c>
      <c r="H1293" s="122">
        <v>0.49537231036666696</v>
      </c>
      <c r="I1293" s="122">
        <v>0.35909334746795074</v>
      </c>
      <c r="J1293" s="122">
        <v>0.11910479043460653</v>
      </c>
      <c r="K1293" s="54">
        <v>0.10822008652171622</v>
      </c>
      <c r="M1293" s="47">
        <v>291</v>
      </c>
      <c r="N1293" s="122" cm="1">
        <f t="array" ref="N1293:W1293">(TRANSPOSE(MMULT(幕後結果!$AB$37:$AK$46, TRANSPOSE(N292:W292))))</f>
        <v>-6.4660719967598295E-3</v>
      </c>
      <c r="O1293" s="122">
        <v>0.14532651874975183</v>
      </c>
      <c r="P1293" s="122">
        <v>-6.213624836343061E-2</v>
      </c>
      <c r="Q1293" s="122">
        <v>-5.2132535464204037E-2</v>
      </c>
      <c r="R1293" s="122">
        <v>1.7260458936107097</v>
      </c>
      <c r="S1293" s="122">
        <v>1.0935365662046577</v>
      </c>
      <c r="T1293" s="122">
        <v>-0.437429000009256</v>
      </c>
      <c r="U1293" s="122">
        <v>0.72916679790725314</v>
      </c>
      <c r="V1293" s="122">
        <v>-5.9104095241483634E-2</v>
      </c>
      <c r="W1293" s="46">
        <v>0.33040968763666073</v>
      </c>
    </row>
    <row r="1294" spans="1:23" ht="19">
      <c r="A1294" s="91">
        <v>292</v>
      </c>
      <c r="B1294" s="122">
        <v>0.66946185742071695</v>
      </c>
      <c r="C1294" s="122">
        <v>0.64348715980759108</v>
      </c>
      <c r="D1294" s="122">
        <v>0.3502077895646929</v>
      </c>
      <c r="E1294" s="122">
        <v>0.79249022696266658</v>
      </c>
      <c r="F1294" s="122">
        <v>0.18690476190493133</v>
      </c>
      <c r="G1294" s="122">
        <v>0.83055212696125968</v>
      </c>
      <c r="H1294" s="122">
        <v>0.34207588774310294</v>
      </c>
      <c r="I1294" s="122">
        <v>0.51522936695235666</v>
      </c>
      <c r="J1294" s="122">
        <v>0.72193273694963023</v>
      </c>
      <c r="K1294" s="54">
        <v>0.84474302652813993</v>
      </c>
      <c r="M1294" s="47">
        <v>292</v>
      </c>
      <c r="N1294" s="122" cm="1">
        <f t="array" ref="N1294:W1294">(TRANSPOSE(MMULT(幕後結果!$AB$37:$AK$46, TRANSPOSE(N293:W293))))</f>
        <v>0.13030649033875466</v>
      </c>
      <c r="O1294" s="122">
        <v>1.6966632552484637</v>
      </c>
      <c r="P1294" s="122">
        <v>0.52672288768867614</v>
      </c>
      <c r="Q1294" s="122">
        <v>-0.12832944139858932</v>
      </c>
      <c r="R1294" s="122">
        <v>0.61538668755941084</v>
      </c>
      <c r="S1294" s="122">
        <v>0.1897516812356726</v>
      </c>
      <c r="T1294" s="122">
        <v>1.2783058463820893</v>
      </c>
      <c r="U1294" s="122">
        <v>-0.27977477543521462</v>
      </c>
      <c r="V1294" s="122">
        <v>0.49369727565107929</v>
      </c>
      <c r="W1294" s="46">
        <v>0.13067186957360932</v>
      </c>
    </row>
    <row r="1295" spans="1:23" ht="19">
      <c r="A1295" s="91">
        <v>293</v>
      </c>
      <c r="B1295" s="122">
        <v>0.63110911618206766</v>
      </c>
      <c r="C1295" s="122">
        <v>0.63290321490849744</v>
      </c>
      <c r="D1295" s="122">
        <v>0.21220620325846196</v>
      </c>
      <c r="E1295" s="122">
        <v>0.90997494212234731</v>
      </c>
      <c r="F1295" s="122">
        <v>0.89789962789048183</v>
      </c>
      <c r="G1295" s="122">
        <v>0.46240813423369875</v>
      </c>
      <c r="H1295" s="122">
        <v>0.77448475315194121</v>
      </c>
      <c r="I1295" s="122">
        <v>0.66632424279764435</v>
      </c>
      <c r="J1295" s="122">
        <v>0.55072634628183259</v>
      </c>
      <c r="K1295" s="54">
        <v>0.81003488317250105</v>
      </c>
      <c r="M1295" s="47">
        <v>293</v>
      </c>
      <c r="N1295" s="122" cm="1">
        <f t="array" ref="N1295:W1295">(TRANSPOSE(MMULT(幕後結果!$AB$37:$AK$46, TRANSPOSE(N294:W294))))</f>
        <v>-1.3364119590864276</v>
      </c>
      <c r="O1295" s="122">
        <v>-1.7283122011336021</v>
      </c>
      <c r="P1295" s="122">
        <v>-0.4041802298779188</v>
      </c>
      <c r="Q1295" s="122">
        <v>-0.83821485032124843</v>
      </c>
      <c r="R1295" s="122">
        <v>-1.530605995855191</v>
      </c>
      <c r="S1295" s="122">
        <v>1.5857252414532046</v>
      </c>
      <c r="T1295" s="122">
        <v>1.1429141498941195</v>
      </c>
      <c r="U1295" s="122">
        <v>-1.1345861933158967</v>
      </c>
      <c r="V1295" s="122">
        <v>0.89203784259667729</v>
      </c>
      <c r="W1295" s="46">
        <v>-1.9364373630246483</v>
      </c>
    </row>
    <row r="1296" spans="1:23" ht="19">
      <c r="A1296" s="91">
        <v>294</v>
      </c>
      <c r="B1296" s="122">
        <v>0.42046853724843025</v>
      </c>
      <c r="C1296" s="122">
        <v>0.42222916219413986</v>
      </c>
      <c r="D1296" s="122">
        <v>0.12564267932574902</v>
      </c>
      <c r="E1296" s="122">
        <v>0.28743812214494047</v>
      </c>
      <c r="F1296" s="122">
        <v>0.32522128371705339</v>
      </c>
      <c r="G1296" s="122">
        <v>0.9449399891987682</v>
      </c>
      <c r="H1296" s="122">
        <v>0.54346151161983047</v>
      </c>
      <c r="I1296" s="122">
        <v>0.10556738369759189</v>
      </c>
      <c r="J1296" s="122">
        <v>0.10795241304504</v>
      </c>
      <c r="K1296" s="54">
        <v>0.79193934990499049</v>
      </c>
      <c r="M1296" s="47">
        <v>294</v>
      </c>
      <c r="N1296" s="122" cm="1">
        <f t="array" ref="N1296:W1296">(TRANSPOSE(MMULT(幕後結果!$AB$37:$AK$46, TRANSPOSE(N295:W295))))</f>
        <v>0.42748388404396415</v>
      </c>
      <c r="O1296" s="122">
        <v>-0.57962680613763595</v>
      </c>
      <c r="P1296" s="122">
        <v>-0.85647302033946215</v>
      </c>
      <c r="Q1296" s="122">
        <v>1.3956660853869525</v>
      </c>
      <c r="R1296" s="122">
        <v>0.86463734158506678</v>
      </c>
      <c r="S1296" s="122">
        <v>-0.14361995129518984</v>
      </c>
      <c r="T1296" s="122">
        <v>1.5683197350768343</v>
      </c>
      <c r="U1296" s="122">
        <v>-1.0009532672553251E-2</v>
      </c>
      <c r="V1296" s="122">
        <v>1.1130461304186936</v>
      </c>
      <c r="W1296" s="46">
        <v>0.12723140669157662</v>
      </c>
    </row>
    <row r="1297" spans="1:23" ht="19">
      <c r="A1297" s="91">
        <v>295</v>
      </c>
      <c r="B1297" s="122">
        <v>0.47894295377254292</v>
      </c>
      <c r="C1297" s="122">
        <v>0.57420473123297699</v>
      </c>
      <c r="D1297" s="122">
        <v>0.23270374454402321</v>
      </c>
      <c r="E1297" s="122">
        <v>6.2718337285849746E-2</v>
      </c>
      <c r="F1297" s="122">
        <v>8.3189768051101343E-2</v>
      </c>
      <c r="G1297" s="122">
        <v>0.7714111528085299</v>
      </c>
      <c r="H1297" s="122">
        <v>0.78211605844858223</v>
      </c>
      <c r="I1297" s="122">
        <v>0.66095267486009268</v>
      </c>
      <c r="J1297" s="122">
        <v>0.9056661889054487</v>
      </c>
      <c r="K1297" s="54">
        <v>0.68482865323063868</v>
      </c>
      <c r="M1297" s="47">
        <v>295</v>
      </c>
      <c r="N1297" s="122" cm="1">
        <f t="array" ref="N1297:W1297">(TRANSPOSE(MMULT(幕後結果!$AB$37:$AK$46, TRANSPOSE(N296:W296))))</f>
        <v>-0.17094569053299941</v>
      </c>
      <c r="O1297" s="122">
        <v>-7.3943071329626242E-2</v>
      </c>
      <c r="P1297" s="122">
        <v>-0.70967948351362586</v>
      </c>
      <c r="Q1297" s="122">
        <v>-1.7726214894173786</v>
      </c>
      <c r="R1297" s="122">
        <v>-2.237942593742654</v>
      </c>
      <c r="S1297" s="122">
        <v>-0.47613078959482324</v>
      </c>
      <c r="T1297" s="122">
        <v>-1.4652852708223985</v>
      </c>
      <c r="U1297" s="122">
        <v>1.1802132653428541</v>
      </c>
      <c r="V1297" s="122">
        <v>-1.0419870515705452</v>
      </c>
      <c r="W1297" s="46">
        <v>-0.49475210560671345</v>
      </c>
    </row>
    <row r="1298" spans="1:23" ht="19">
      <c r="A1298" s="91">
        <v>296</v>
      </c>
      <c r="B1298" s="122">
        <v>0.98291486174435261</v>
      </c>
      <c r="C1298" s="122">
        <v>0.26322555635825284</v>
      </c>
      <c r="D1298" s="122">
        <v>0.43632625775541656</v>
      </c>
      <c r="E1298" s="122">
        <v>0.38718968853642566</v>
      </c>
      <c r="F1298" s="122">
        <v>0.50990199837254013</v>
      </c>
      <c r="G1298" s="122">
        <v>0.7749434347027504</v>
      </c>
      <c r="H1298" s="122">
        <v>0.81618393041852855</v>
      </c>
      <c r="I1298" s="122">
        <v>0.13764268164727489</v>
      </c>
      <c r="J1298" s="122">
        <v>0.44907239528587151</v>
      </c>
      <c r="K1298" s="54">
        <v>0.48081288088255492</v>
      </c>
      <c r="M1298" s="47">
        <v>296</v>
      </c>
      <c r="N1298" s="122" cm="1">
        <f t="array" ref="N1298:W1298">(TRANSPOSE(MMULT(幕後結果!$AB$37:$AK$46, TRANSPOSE(N297:W297))))</f>
        <v>0.92277028514870696</v>
      </c>
      <c r="O1298" s="122">
        <v>1.0681705711135736</v>
      </c>
      <c r="P1298" s="122">
        <v>2.0355058491586213</v>
      </c>
      <c r="Q1298" s="122">
        <v>1.3894223114554278</v>
      </c>
      <c r="R1298" s="122">
        <v>-0.8908632152701399</v>
      </c>
      <c r="S1298" s="122">
        <v>0.74789413560031259</v>
      </c>
      <c r="T1298" s="122">
        <v>2.4558882902134314</v>
      </c>
      <c r="U1298" s="122">
        <v>-1.2586803064921988</v>
      </c>
      <c r="V1298" s="122">
        <v>1.2016531931643004</v>
      </c>
      <c r="W1298" s="46">
        <v>1.9263068604282938</v>
      </c>
    </row>
    <row r="1299" spans="1:23" ht="19">
      <c r="A1299" s="91">
        <v>297</v>
      </c>
      <c r="B1299" s="122">
        <v>0.99542287314150224</v>
      </c>
      <c r="C1299" s="122">
        <v>0.37506084349320101</v>
      </c>
      <c r="D1299" s="122">
        <v>6.2792857727840268E-2</v>
      </c>
      <c r="E1299" s="122">
        <v>1.1717416126598712E-2</v>
      </c>
      <c r="F1299" s="122">
        <v>4.7887607494451201E-2</v>
      </c>
      <c r="G1299" s="122">
        <v>4.9248796335495726E-2</v>
      </c>
      <c r="H1299" s="122">
        <v>0.55438147306122243</v>
      </c>
      <c r="I1299" s="122">
        <v>2.7334980423432631E-2</v>
      </c>
      <c r="J1299" s="122">
        <v>0.8888281850605031</v>
      </c>
      <c r="K1299" s="54">
        <v>0.52815230232777743</v>
      </c>
      <c r="M1299" s="47">
        <v>297</v>
      </c>
      <c r="N1299" s="122" cm="1">
        <f t="array" ref="N1299:W1299">(TRANSPOSE(MMULT(幕後結果!$AB$37:$AK$46, TRANSPOSE(N298:W298))))</f>
        <v>0.1072567168400646</v>
      </c>
      <c r="O1299" s="122">
        <v>1.1017331842839109</v>
      </c>
      <c r="P1299" s="122">
        <v>0.48176300696297397</v>
      </c>
      <c r="Q1299" s="122">
        <v>0.56652610492183197</v>
      </c>
      <c r="R1299" s="122">
        <v>-0.33816719702911491</v>
      </c>
      <c r="S1299" s="122">
        <v>0.80488872066042605</v>
      </c>
      <c r="T1299" s="122">
        <v>-2.1879850106663601E-2</v>
      </c>
      <c r="U1299" s="122">
        <v>0.16823733331658774</v>
      </c>
      <c r="V1299" s="122">
        <v>0.86685806854623926</v>
      </c>
      <c r="W1299" s="46">
        <v>0.57368682068395471</v>
      </c>
    </row>
    <row r="1300" spans="1:23" ht="19">
      <c r="A1300" s="91">
        <v>298</v>
      </c>
      <c r="B1300" s="122">
        <v>0.53136062065705225</v>
      </c>
      <c r="C1300" s="122">
        <v>0.64146947788529651</v>
      </c>
      <c r="D1300" s="122">
        <v>0.82973085382139455</v>
      </c>
      <c r="E1300" s="122">
        <v>0.8948308729944241</v>
      </c>
      <c r="F1300" s="122">
        <v>0.27563429721945654</v>
      </c>
      <c r="G1300" s="122">
        <v>0.67228984381501422</v>
      </c>
      <c r="H1300" s="122">
        <v>0.26619114315097336</v>
      </c>
      <c r="I1300" s="122">
        <v>0.93000412763499596</v>
      </c>
      <c r="J1300" s="122">
        <v>0.84628254078361742</v>
      </c>
      <c r="K1300" s="54">
        <v>0.89025519230567829</v>
      </c>
      <c r="M1300" s="47">
        <v>298</v>
      </c>
      <c r="N1300" s="122" cm="1">
        <f t="array" ref="N1300:W1300">(TRANSPOSE(MMULT(幕後結果!$AB$37:$AK$46, TRANSPOSE(N299:W299))))</f>
        <v>-0.57500524667525676</v>
      </c>
      <c r="O1300" s="122">
        <v>-0.6854021007492217</v>
      </c>
      <c r="P1300" s="122">
        <v>0.11773886444940651</v>
      </c>
      <c r="Q1300" s="122">
        <v>-1.8143380820513981</v>
      </c>
      <c r="R1300" s="122">
        <v>-0.83978945639964664</v>
      </c>
      <c r="S1300" s="122">
        <v>-0.67700352069855407</v>
      </c>
      <c r="T1300" s="122">
        <v>-1.6951688312526287</v>
      </c>
      <c r="U1300" s="122">
        <v>-0.75075594024578884</v>
      </c>
      <c r="V1300" s="122">
        <v>-2.5405647472065382</v>
      </c>
      <c r="W1300" s="46">
        <v>-1.0522686468127846</v>
      </c>
    </row>
    <row r="1301" spans="1:23" ht="19">
      <c r="A1301" s="91">
        <v>299</v>
      </c>
      <c r="B1301" s="122">
        <v>0.92362377243912763</v>
      </c>
      <c r="C1301" s="122">
        <v>0.28538430793624925</v>
      </c>
      <c r="D1301" s="122">
        <v>0.47482083136299158</v>
      </c>
      <c r="E1301" s="122">
        <v>0.8449700420737547</v>
      </c>
      <c r="F1301" s="122">
        <v>0.19297677736676966</v>
      </c>
      <c r="G1301" s="122">
        <v>0.3543323621626191</v>
      </c>
      <c r="H1301" s="122">
        <v>0.61178856987963992</v>
      </c>
      <c r="I1301" s="122">
        <v>0.53951873460245237</v>
      </c>
      <c r="J1301" s="122">
        <v>0.93071561610716458</v>
      </c>
      <c r="K1301" s="54">
        <v>0.89660376567305478</v>
      </c>
      <c r="M1301" s="47">
        <v>299</v>
      </c>
      <c r="N1301" s="122" cm="1">
        <f t="array" ref="N1301:W1301">(TRANSPOSE(MMULT(幕後結果!$AB$37:$AK$46, TRANSPOSE(N300:W300))))</f>
        <v>-0.76840412080335918</v>
      </c>
      <c r="O1301" s="122">
        <v>0.20818002208308684</v>
      </c>
      <c r="P1301" s="122">
        <v>-3.4667272057619769E-2</v>
      </c>
      <c r="Q1301" s="122">
        <v>9.1215155744118648E-2</v>
      </c>
      <c r="R1301" s="122">
        <v>-0.18378614210194921</v>
      </c>
      <c r="S1301" s="122">
        <v>-0.3021109878370058</v>
      </c>
      <c r="T1301" s="122">
        <v>-0.88820055257008046</v>
      </c>
      <c r="U1301" s="122">
        <v>0.11802969063019314</v>
      </c>
      <c r="V1301" s="122">
        <v>0.18154302694964181</v>
      </c>
      <c r="W1301" s="46">
        <v>1.519806022081567</v>
      </c>
    </row>
    <row r="1302" spans="1:23" ht="19">
      <c r="A1302" s="91">
        <v>300</v>
      </c>
      <c r="B1302" s="122">
        <v>0.53011773365146042</v>
      </c>
      <c r="C1302" s="122">
        <v>0.46796935137467188</v>
      </c>
      <c r="D1302" s="122">
        <v>0.55790320311043562</v>
      </c>
      <c r="E1302" s="122">
        <v>0.72852965607549147</v>
      </c>
      <c r="F1302" s="122">
        <v>2.6327670588912833E-2</v>
      </c>
      <c r="G1302" s="122">
        <v>0.10416417758117569</v>
      </c>
      <c r="H1302" s="122">
        <v>0.40421104167375632</v>
      </c>
      <c r="I1302" s="122">
        <v>0.41118772383620872</v>
      </c>
      <c r="J1302" s="122">
        <v>0.94616331384252494</v>
      </c>
      <c r="K1302" s="54">
        <v>0.35564523778605905</v>
      </c>
      <c r="M1302" s="47">
        <v>300</v>
      </c>
      <c r="N1302" s="122" cm="1">
        <f t="array" ref="N1302:W1302">(TRANSPOSE(MMULT(幕後結果!$AB$37:$AK$46, TRANSPOSE(N301:W301))))</f>
        <v>-1.2545967789931862</v>
      </c>
      <c r="O1302" s="122">
        <v>4.0678414541271302E-2</v>
      </c>
      <c r="P1302" s="122">
        <v>-0.15575714241049132</v>
      </c>
      <c r="Q1302" s="122">
        <v>-2.9493440662860082E-2</v>
      </c>
      <c r="R1302" s="122">
        <v>0.20402073151985387</v>
      </c>
      <c r="S1302" s="122">
        <v>1.3387385752555496</v>
      </c>
      <c r="T1302" s="122">
        <v>0.27795141195832818</v>
      </c>
      <c r="U1302" s="122">
        <v>2.656945777733025</v>
      </c>
      <c r="V1302" s="122">
        <v>0.72671953956197999</v>
      </c>
      <c r="W1302" s="46">
        <v>1.5689934806229102</v>
      </c>
    </row>
    <row r="1303" spans="1:23" ht="19">
      <c r="A1303" s="91">
        <v>301</v>
      </c>
      <c r="B1303" s="122">
        <v>0.12615569586019326</v>
      </c>
      <c r="C1303" s="122">
        <v>0.42479401767516745</v>
      </c>
      <c r="D1303" s="122">
        <v>0.78453738235749593</v>
      </c>
      <c r="E1303" s="122">
        <v>0.9974468074165721</v>
      </c>
      <c r="F1303" s="122">
        <v>0.95903701284980625</v>
      </c>
      <c r="G1303" s="122">
        <v>6.748622354896372E-2</v>
      </c>
      <c r="H1303" s="122">
        <v>0.78193863206804903</v>
      </c>
      <c r="I1303" s="122">
        <v>0.12942927194877041</v>
      </c>
      <c r="J1303" s="122">
        <v>0.37117931369175783</v>
      </c>
      <c r="K1303" s="54">
        <v>0.36109084367388644</v>
      </c>
      <c r="M1303" s="47">
        <v>301</v>
      </c>
      <c r="N1303" s="122" cm="1">
        <f t="array" ref="N1303:W1303">(TRANSPOSE(MMULT(幕後結果!$AB$37:$AK$46, TRANSPOSE(N302:W302))))</f>
        <v>-2.0842323962462941</v>
      </c>
      <c r="O1303" s="122">
        <v>-1.1418183424970405</v>
      </c>
      <c r="P1303" s="122">
        <v>-1.1026662218535206</v>
      </c>
      <c r="Q1303" s="122">
        <v>-1.2559244290232396</v>
      </c>
      <c r="R1303" s="122">
        <v>-0.4421288797820096</v>
      </c>
      <c r="S1303" s="122">
        <v>-0.30010392986374052</v>
      </c>
      <c r="T1303" s="122">
        <v>-1.2616086519647529</v>
      </c>
      <c r="U1303" s="122">
        <v>0.2260574174747644</v>
      </c>
      <c r="V1303" s="122">
        <v>0.73539528800572396</v>
      </c>
      <c r="W1303" s="46">
        <v>0.30968658861411569</v>
      </c>
    </row>
    <row r="1304" spans="1:23" ht="19">
      <c r="A1304" s="91">
        <v>302</v>
      </c>
      <c r="B1304" s="122">
        <v>0.47596590487921353</v>
      </c>
      <c r="C1304" s="122">
        <v>0.4645702913542249</v>
      </c>
      <c r="D1304" s="122">
        <v>0.69917447315029202</v>
      </c>
      <c r="E1304" s="122">
        <v>0.55871906837218033</v>
      </c>
      <c r="F1304" s="122">
        <v>0.87809312038250553</v>
      </c>
      <c r="G1304" s="122">
        <v>0.34871227507267988</v>
      </c>
      <c r="H1304" s="122">
        <v>0.87330072175190598</v>
      </c>
      <c r="I1304" s="122">
        <v>0.4999306715227354</v>
      </c>
      <c r="J1304" s="122">
        <v>0.81363948684915521</v>
      </c>
      <c r="K1304" s="54">
        <v>0.66314835901040836</v>
      </c>
      <c r="M1304" s="47">
        <v>302</v>
      </c>
      <c r="N1304" s="122" cm="1">
        <f t="array" ref="N1304:W1304">(TRANSPOSE(MMULT(幕後結果!$AB$37:$AK$46, TRANSPOSE(N303:W303))))</f>
        <v>-0.95611553893875034</v>
      </c>
      <c r="O1304" s="122">
        <v>-0.16009943195849546</v>
      </c>
      <c r="P1304" s="122">
        <v>-0.88213417394100091</v>
      </c>
      <c r="Q1304" s="122">
        <v>-1.060535188673883</v>
      </c>
      <c r="R1304" s="122">
        <v>-1.9932615981518835</v>
      </c>
      <c r="S1304" s="122">
        <v>-2.0952303895980222</v>
      </c>
      <c r="T1304" s="122">
        <v>-1.7256950799907966</v>
      </c>
      <c r="U1304" s="122">
        <v>-0.43625557073594484</v>
      </c>
      <c r="V1304" s="122">
        <v>-1.8570260757928658</v>
      </c>
      <c r="W1304" s="46">
        <v>-1.6980526018173947</v>
      </c>
    </row>
    <row r="1305" spans="1:23" ht="19">
      <c r="A1305" s="91">
        <v>303</v>
      </c>
      <c r="B1305" s="122">
        <v>0.26220645004536003</v>
      </c>
      <c r="C1305" s="122">
        <v>0.71726721157652573</v>
      </c>
      <c r="D1305" s="122">
        <v>0.55232823484200733</v>
      </c>
      <c r="E1305" s="122">
        <v>0.53600930279755166</v>
      </c>
      <c r="F1305" s="122">
        <v>0.29870768846899054</v>
      </c>
      <c r="G1305" s="122">
        <v>0.42781382695824877</v>
      </c>
      <c r="H1305" s="122">
        <v>0.81239474005084311</v>
      </c>
      <c r="I1305" s="122">
        <v>0.83000729949188679</v>
      </c>
      <c r="J1305" s="122">
        <v>5.8096321410809892E-3</v>
      </c>
      <c r="K1305" s="54">
        <v>0.67579350013847495</v>
      </c>
      <c r="M1305" s="47">
        <v>303</v>
      </c>
      <c r="N1305" s="122" cm="1">
        <f t="array" ref="N1305:W1305">(TRANSPOSE(MMULT(幕後結果!$AB$37:$AK$46, TRANSPOSE(N304:W304))))</f>
        <v>1.3370356255953992</v>
      </c>
      <c r="O1305" s="122">
        <v>1.6504559317118959</v>
      </c>
      <c r="P1305" s="122">
        <v>0.84886768473909791</v>
      </c>
      <c r="Q1305" s="122">
        <v>-1.1137835796090614</v>
      </c>
      <c r="R1305" s="122">
        <v>-0.11546050543487213</v>
      </c>
      <c r="S1305" s="122">
        <v>-5.7622910727818111E-3</v>
      </c>
      <c r="T1305" s="122">
        <v>-1.2892537278638756</v>
      </c>
      <c r="U1305" s="122">
        <v>-1.2505643402767013</v>
      </c>
      <c r="V1305" s="122">
        <v>-0.52861303112696723</v>
      </c>
      <c r="W1305" s="46">
        <v>-0.5574710088226672</v>
      </c>
    </row>
    <row r="1306" spans="1:23" ht="19">
      <c r="A1306" s="91">
        <v>304</v>
      </c>
      <c r="B1306" s="122">
        <v>0.37837285574447321</v>
      </c>
      <c r="C1306" s="122">
        <v>0.63597122332571732</v>
      </c>
      <c r="D1306" s="122">
        <v>0.24728886359267754</v>
      </c>
      <c r="E1306" s="122">
        <v>0.55099536480485689</v>
      </c>
      <c r="F1306" s="122">
        <v>0.14327778961785542</v>
      </c>
      <c r="G1306" s="122">
        <v>0.88088142697436211</v>
      </c>
      <c r="H1306" s="122">
        <v>0.73040584240970108</v>
      </c>
      <c r="I1306" s="122">
        <v>0.26664246337143771</v>
      </c>
      <c r="J1306" s="122">
        <v>0.86743651244118802</v>
      </c>
      <c r="K1306" s="54">
        <v>0.85355294175830099</v>
      </c>
      <c r="M1306" s="47">
        <v>304</v>
      </c>
      <c r="N1306" s="122" cm="1">
        <f t="array" ref="N1306:W1306">(TRANSPOSE(MMULT(幕後結果!$AB$37:$AK$46, TRANSPOSE(N305:W305))))</f>
        <v>0.83887307152875334</v>
      </c>
      <c r="O1306" s="122">
        <v>-3.2295309257829641E-2</v>
      </c>
      <c r="P1306" s="122">
        <v>-0.98311169315570035</v>
      </c>
      <c r="Q1306" s="122">
        <v>0.19702236837253825</v>
      </c>
      <c r="R1306" s="122">
        <v>0.75294610360783709</v>
      </c>
      <c r="S1306" s="122">
        <v>-0.25455706703552894</v>
      </c>
      <c r="T1306" s="122">
        <v>1.1284584591641951</v>
      </c>
      <c r="U1306" s="122">
        <v>-0.26926587493117321</v>
      </c>
      <c r="V1306" s="122">
        <v>-1.1672189244372253</v>
      </c>
      <c r="W1306" s="46">
        <v>-0.20154136776780818</v>
      </c>
    </row>
    <row r="1307" spans="1:23" ht="19">
      <c r="A1307" s="91">
        <v>305</v>
      </c>
      <c r="B1307" s="122">
        <v>0.75018054847435978</v>
      </c>
      <c r="C1307" s="122">
        <v>3.4774960709129221E-2</v>
      </c>
      <c r="D1307" s="122">
        <v>7.6494339212582751E-3</v>
      </c>
      <c r="E1307" s="122">
        <v>0.68261774487989935</v>
      </c>
      <c r="F1307" s="122">
        <v>0.30999790218406242</v>
      </c>
      <c r="G1307" s="122">
        <v>0.32963553091114606</v>
      </c>
      <c r="H1307" s="122">
        <v>0.5081526607320539</v>
      </c>
      <c r="I1307" s="122">
        <v>0.43846374957503786</v>
      </c>
      <c r="J1307" s="122">
        <v>0.51178687291573266</v>
      </c>
      <c r="K1307" s="54">
        <v>0.95823600012732668</v>
      </c>
      <c r="M1307" s="47">
        <v>305</v>
      </c>
      <c r="N1307" s="122" cm="1">
        <f t="array" ref="N1307:W1307">(TRANSPOSE(MMULT(幕後結果!$AB$37:$AK$46, TRANSPOSE(N306:W306))))</f>
        <v>-1.2826942934834362</v>
      </c>
      <c r="O1307" s="122">
        <v>-1.2224354267458635</v>
      </c>
      <c r="P1307" s="122">
        <v>-0.84645820362098245</v>
      </c>
      <c r="Q1307" s="122">
        <v>-1.1373291086794644</v>
      </c>
      <c r="R1307" s="122">
        <v>0.42544145174448977</v>
      </c>
      <c r="S1307" s="122">
        <v>-0.93621244689136696</v>
      </c>
      <c r="T1307" s="122">
        <v>-1.2614615440067731</v>
      </c>
      <c r="U1307" s="122">
        <v>1.0214467783949976</v>
      </c>
      <c r="V1307" s="122">
        <v>-2.0717848874083842</v>
      </c>
      <c r="W1307" s="46">
        <v>-9.6334440188046377E-2</v>
      </c>
    </row>
    <row r="1308" spans="1:23" ht="19">
      <c r="A1308" s="91">
        <v>306</v>
      </c>
      <c r="B1308" s="122">
        <v>0.11045381692272982</v>
      </c>
      <c r="C1308" s="122">
        <v>0.13825843075632549</v>
      </c>
      <c r="D1308" s="122">
        <v>0.35835846585009778</v>
      </c>
      <c r="E1308" s="122">
        <v>0.27686165995552403</v>
      </c>
      <c r="F1308" s="122">
        <v>0.22704365193167142</v>
      </c>
      <c r="G1308" s="122">
        <v>0.29676580809403141</v>
      </c>
      <c r="H1308" s="122">
        <v>0.25886937125801412</v>
      </c>
      <c r="I1308" s="122">
        <v>0.58882805407246774</v>
      </c>
      <c r="J1308" s="122">
        <v>0.85810672658002729</v>
      </c>
      <c r="K1308" s="54">
        <v>0.37083142922914036</v>
      </c>
      <c r="M1308" s="47">
        <v>306</v>
      </c>
      <c r="N1308" s="122" cm="1">
        <f t="array" ref="N1308:W1308">(TRANSPOSE(MMULT(幕後結果!$AB$37:$AK$46, TRANSPOSE(N307:W307))))</f>
        <v>5.532974803921787E-2</v>
      </c>
      <c r="O1308" s="122">
        <v>0.66269558478155299</v>
      </c>
      <c r="P1308" s="122">
        <v>-2.0570012576969027E-2</v>
      </c>
      <c r="Q1308" s="122">
        <v>-1.6669174169324992</v>
      </c>
      <c r="R1308" s="122">
        <v>-0.90198665198211114</v>
      </c>
      <c r="S1308" s="122">
        <v>1.0569081219156535</v>
      </c>
      <c r="T1308" s="122">
        <v>-0.8023376595243894</v>
      </c>
      <c r="U1308" s="122">
        <v>-0.75437763744393793</v>
      </c>
      <c r="V1308" s="122">
        <v>-0.34285469686304276</v>
      </c>
      <c r="W1308" s="46">
        <v>-0.10976955640840413</v>
      </c>
    </row>
    <row r="1309" spans="1:23" ht="19">
      <c r="A1309" s="91">
        <v>307</v>
      </c>
      <c r="B1309" s="122">
        <v>0.38371240164435094</v>
      </c>
      <c r="C1309" s="122">
        <v>0.28735008080607494</v>
      </c>
      <c r="D1309" s="122">
        <v>0.78436321078218074</v>
      </c>
      <c r="E1309" s="122">
        <v>0.12949411909739883</v>
      </c>
      <c r="F1309" s="122">
        <v>0.74418357248658396</v>
      </c>
      <c r="G1309" s="122">
        <v>0.53030031543275147</v>
      </c>
      <c r="H1309" s="122">
        <v>6.196853220662657E-2</v>
      </c>
      <c r="I1309" s="122">
        <v>0.15180683736077194</v>
      </c>
      <c r="J1309" s="122">
        <v>0.32686266358149418</v>
      </c>
      <c r="K1309" s="54">
        <v>0.41757081963167209</v>
      </c>
      <c r="M1309" s="47">
        <v>307</v>
      </c>
      <c r="N1309" s="122" cm="1">
        <f t="array" ref="N1309:W1309">(TRANSPOSE(MMULT(幕後結果!$AB$37:$AK$46, TRANSPOSE(N308:W308))))</f>
        <v>0.29883636213655568</v>
      </c>
      <c r="O1309" s="122">
        <v>0.91711473258513343</v>
      </c>
      <c r="P1309" s="122">
        <v>0.34654011458526107</v>
      </c>
      <c r="Q1309" s="122">
        <v>-0.97076170035107645</v>
      </c>
      <c r="R1309" s="122">
        <v>-1.4726176914371356</v>
      </c>
      <c r="S1309" s="122">
        <v>-1.1625621878310759</v>
      </c>
      <c r="T1309" s="122">
        <v>1.3263104151245251</v>
      </c>
      <c r="U1309" s="122">
        <v>-2.2286813999670492</v>
      </c>
      <c r="V1309" s="122">
        <v>-1.8064119730148871</v>
      </c>
      <c r="W1309" s="46">
        <v>-0.63156342885072858</v>
      </c>
    </row>
    <row r="1310" spans="1:23" ht="19">
      <c r="A1310" s="91">
        <v>308</v>
      </c>
      <c r="B1310" s="122">
        <v>0.73034092479928026</v>
      </c>
      <c r="C1310" s="122">
        <v>0.71734572308782374</v>
      </c>
      <c r="D1310" s="122">
        <v>4.9676859999774337E-3</v>
      </c>
      <c r="E1310" s="122">
        <v>0.61452462638562499</v>
      </c>
      <c r="F1310" s="122">
        <v>0.97469397095016941</v>
      </c>
      <c r="G1310" s="122">
        <v>0.36746920386720094</v>
      </c>
      <c r="H1310" s="122">
        <v>0.80877035872039826</v>
      </c>
      <c r="I1310" s="122">
        <v>0.84897387781671374</v>
      </c>
      <c r="J1310" s="122">
        <v>0.1530792278673978</v>
      </c>
      <c r="K1310" s="54">
        <v>0.14738035185883325</v>
      </c>
      <c r="M1310" s="47">
        <v>308</v>
      </c>
      <c r="N1310" s="122" cm="1">
        <f t="array" ref="N1310:W1310">(TRANSPOSE(MMULT(幕後結果!$AB$37:$AK$46, TRANSPOSE(N309:W309))))</f>
        <v>0.40311567275649179</v>
      </c>
      <c r="O1310" s="122">
        <v>1.1142043976618841</v>
      </c>
      <c r="P1310" s="122">
        <v>-0.11083840937067102</v>
      </c>
      <c r="Q1310" s="122">
        <v>-1.297400560402562</v>
      </c>
      <c r="R1310" s="122">
        <v>-0.4700633006425633</v>
      </c>
      <c r="S1310" s="122">
        <v>-0.10850863485427104</v>
      </c>
      <c r="T1310" s="122">
        <v>0.5306176782243931</v>
      </c>
      <c r="U1310" s="122">
        <v>-0.15905222916573403</v>
      </c>
      <c r="V1310" s="122">
        <v>-1.0505411682689605</v>
      </c>
      <c r="W1310" s="46">
        <v>0.18372281851862562</v>
      </c>
    </row>
    <row r="1311" spans="1:23" ht="19">
      <c r="A1311" s="91">
        <v>309</v>
      </c>
      <c r="B1311" s="122">
        <v>0.32152307276876768</v>
      </c>
      <c r="C1311" s="122">
        <v>0.10954168198451519</v>
      </c>
      <c r="D1311" s="122">
        <v>0.1183514775538872</v>
      </c>
      <c r="E1311" s="122">
        <v>0.98354788432653084</v>
      </c>
      <c r="F1311" s="122">
        <v>8.0981288781777128E-2</v>
      </c>
      <c r="G1311" s="122">
        <v>0.93861210233701353</v>
      </c>
      <c r="H1311" s="122">
        <v>0.47579270688202469</v>
      </c>
      <c r="I1311" s="122">
        <v>0.37602968387539604</v>
      </c>
      <c r="J1311" s="122">
        <v>0.13430326858839847</v>
      </c>
      <c r="K1311" s="54">
        <v>0.5570578809313611</v>
      </c>
      <c r="M1311" s="47">
        <v>309</v>
      </c>
      <c r="N1311" s="122" cm="1">
        <f t="array" ref="N1311:W1311">(TRANSPOSE(MMULT(幕後結果!$AB$37:$AK$46, TRANSPOSE(N310:W310))))</f>
        <v>-0.88581353834742238</v>
      </c>
      <c r="O1311" s="122">
        <v>-1.2917482723976412</v>
      </c>
      <c r="P1311" s="122">
        <v>-0.51958125962002355</v>
      </c>
      <c r="Q1311" s="122">
        <v>-1.658860358866689</v>
      </c>
      <c r="R1311" s="122">
        <v>-1.5085605131072592</v>
      </c>
      <c r="S1311" s="122">
        <v>0.14230322234358028</v>
      </c>
      <c r="T1311" s="122">
        <v>-1.2641694235211192</v>
      </c>
      <c r="U1311" s="122">
        <v>0.46308024462432296</v>
      </c>
      <c r="V1311" s="122">
        <v>1.3945224523588702</v>
      </c>
      <c r="W1311" s="46">
        <v>-1.3258411693001104</v>
      </c>
    </row>
    <row r="1312" spans="1:23" ht="19">
      <c r="A1312" s="91">
        <v>310</v>
      </c>
      <c r="B1312" s="122">
        <v>0.25826202689968425</v>
      </c>
      <c r="C1312" s="122">
        <v>0.14158023648165496</v>
      </c>
      <c r="D1312" s="122">
        <v>0.57158213747237729</v>
      </c>
      <c r="E1312" s="122">
        <v>0.95461690431749857</v>
      </c>
      <c r="F1312" s="122">
        <v>0.48829964968892714</v>
      </c>
      <c r="G1312" s="122">
        <v>0.42743185064587697</v>
      </c>
      <c r="H1312" s="122">
        <v>0.23933440563071917</v>
      </c>
      <c r="I1312" s="122">
        <v>0.52590640963059498</v>
      </c>
      <c r="J1312" s="122">
        <v>0.99463996158089829</v>
      </c>
      <c r="K1312" s="54">
        <v>0.23825874493683852</v>
      </c>
      <c r="M1312" s="47">
        <v>310</v>
      </c>
      <c r="N1312" s="122" cm="1">
        <f t="array" ref="N1312:W1312">(TRANSPOSE(MMULT(幕後結果!$AB$37:$AK$46, TRANSPOSE(N311:W311))))</f>
        <v>0.7720770218915417</v>
      </c>
      <c r="O1312" s="122">
        <v>-5.2907192309714024E-2</v>
      </c>
      <c r="P1312" s="122">
        <v>0.993767161543615</v>
      </c>
      <c r="Q1312" s="122">
        <v>0.93045418021131543</v>
      </c>
      <c r="R1312" s="122">
        <v>-1.1543620865708104</v>
      </c>
      <c r="S1312" s="122">
        <v>-0.75553239329209365</v>
      </c>
      <c r="T1312" s="122">
        <v>-1.5333612150462206</v>
      </c>
      <c r="U1312" s="122">
        <v>1.4722265782018522</v>
      </c>
      <c r="V1312" s="122">
        <v>-0.35612585436978134</v>
      </c>
      <c r="W1312" s="46">
        <v>-0.19720298128800076</v>
      </c>
    </row>
    <row r="1313" spans="1:23" ht="19">
      <c r="A1313" s="91">
        <v>311</v>
      </c>
      <c r="B1313" s="122">
        <v>0.70497510152440124</v>
      </c>
      <c r="C1313" s="122">
        <v>0.15133734713908797</v>
      </c>
      <c r="D1313" s="122">
        <v>3.7717416817471427E-2</v>
      </c>
      <c r="E1313" s="122">
        <v>0.34148116360423963</v>
      </c>
      <c r="F1313" s="122">
        <v>0.22697213917214665</v>
      </c>
      <c r="G1313" s="122">
        <v>0.47776185594542109</v>
      </c>
      <c r="H1313" s="122">
        <v>0.76970329325454068</v>
      </c>
      <c r="I1313" s="122">
        <v>0.84826374129178461</v>
      </c>
      <c r="J1313" s="122">
        <v>0.24019465900740977</v>
      </c>
      <c r="K1313" s="54">
        <v>0.23848632548376858</v>
      </c>
      <c r="M1313" s="47">
        <v>311</v>
      </c>
      <c r="N1313" s="122" cm="1">
        <f t="array" ref="N1313:W1313">(TRANSPOSE(MMULT(幕後結果!$AB$37:$AK$46, TRANSPOSE(N312:W312))))</f>
        <v>-2.0565673712976396</v>
      </c>
      <c r="O1313" s="122">
        <v>-0.56505663219345281</v>
      </c>
      <c r="P1313" s="122">
        <v>-0.62677192226726863</v>
      </c>
      <c r="Q1313" s="122">
        <v>-1.1590997775879393</v>
      </c>
      <c r="R1313" s="122">
        <v>-0.14270794657395319</v>
      </c>
      <c r="S1313" s="122">
        <v>0.63526413994830766</v>
      </c>
      <c r="T1313" s="122">
        <v>-0.77387317988077942</v>
      </c>
      <c r="U1313" s="122">
        <v>0.39605535765078914</v>
      </c>
      <c r="V1313" s="122">
        <v>-0.34107963740455377</v>
      </c>
      <c r="W1313" s="46">
        <v>0.25236357095769008</v>
      </c>
    </row>
    <row r="1314" spans="1:23" ht="19">
      <c r="A1314" s="91">
        <v>312</v>
      </c>
      <c r="B1314" s="122">
        <v>0.14768855230755773</v>
      </c>
      <c r="C1314" s="122">
        <v>0.52128357680150583</v>
      </c>
      <c r="D1314" s="122">
        <v>3.3999593196037958E-2</v>
      </c>
      <c r="E1314" s="122">
        <v>0.903669111850953</v>
      </c>
      <c r="F1314" s="122">
        <v>0.22415200416170933</v>
      </c>
      <c r="G1314" s="122">
        <v>2.1792938529128003E-2</v>
      </c>
      <c r="H1314" s="122">
        <v>0.43595711815746974</v>
      </c>
      <c r="I1314" s="122">
        <v>0.35820307503146154</v>
      </c>
      <c r="J1314" s="122">
        <v>0.23620991602725749</v>
      </c>
      <c r="K1314" s="54">
        <v>0.87170688700078069</v>
      </c>
      <c r="M1314" s="47">
        <v>312</v>
      </c>
      <c r="N1314" s="122" cm="1">
        <f t="array" ref="N1314:W1314">(TRANSPOSE(MMULT(幕後結果!$AB$37:$AK$46, TRANSPOSE(N313:W313))))</f>
        <v>1.5448042918066174</v>
      </c>
      <c r="O1314" s="122">
        <v>-0.12670415495737541</v>
      </c>
      <c r="P1314" s="122">
        <v>1.1212743178707294</v>
      </c>
      <c r="Q1314" s="122">
        <v>5.9449798078164251E-2</v>
      </c>
      <c r="R1314" s="122">
        <v>-4.1553097169120395E-3</v>
      </c>
      <c r="S1314" s="122">
        <v>-1.7682305242390739</v>
      </c>
      <c r="T1314" s="122">
        <v>-1.0641963516689648</v>
      </c>
      <c r="U1314" s="122">
        <v>-1.2412109432618963</v>
      </c>
      <c r="V1314" s="122">
        <v>-0.21330098005729756</v>
      </c>
      <c r="W1314" s="46">
        <v>-0.58119473179971082</v>
      </c>
    </row>
    <row r="1315" spans="1:23" ht="19">
      <c r="A1315" s="91">
        <v>313</v>
      </c>
      <c r="B1315" s="122">
        <v>0.4698271651396817</v>
      </c>
      <c r="C1315" s="122">
        <v>0.10134361651929469</v>
      </c>
      <c r="D1315" s="122">
        <v>0.1898708785774943</v>
      </c>
      <c r="E1315" s="122">
        <v>0.61587556833273904</v>
      </c>
      <c r="F1315" s="122">
        <v>0.69705878796829124</v>
      </c>
      <c r="G1315" s="122">
        <v>0.705348824019707</v>
      </c>
      <c r="H1315" s="122">
        <v>0.73970028274849597</v>
      </c>
      <c r="I1315" s="122">
        <v>1.2894680808582137E-2</v>
      </c>
      <c r="J1315" s="122">
        <v>0.78167368907762569</v>
      </c>
      <c r="K1315" s="54">
        <v>0.54622149175336232</v>
      </c>
      <c r="M1315" s="47">
        <v>313</v>
      </c>
      <c r="N1315" s="122" cm="1">
        <f t="array" ref="N1315:W1315">(TRANSPOSE(MMULT(幕後結果!$AB$37:$AK$46, TRANSPOSE(N314:W314))))</f>
        <v>0.18216775382332906</v>
      </c>
      <c r="O1315" s="122">
        <v>-0.63354361641583268</v>
      </c>
      <c r="P1315" s="122">
        <v>0.58159330129012732</v>
      </c>
      <c r="Q1315" s="122">
        <v>-1.7471490664706113</v>
      </c>
      <c r="R1315" s="122">
        <v>0.96063680524967698</v>
      </c>
      <c r="S1315" s="122">
        <v>0.89076552329895153</v>
      </c>
      <c r="T1315" s="122">
        <v>-0.29889861891243236</v>
      </c>
      <c r="U1315" s="122">
        <v>-1.0761275551500655</v>
      </c>
      <c r="V1315" s="122">
        <v>-0.37267759000106915</v>
      </c>
      <c r="W1315" s="46">
        <v>-0.32796557611403354</v>
      </c>
    </row>
    <row r="1316" spans="1:23" ht="19">
      <c r="A1316" s="91">
        <v>314</v>
      </c>
      <c r="B1316" s="122">
        <v>0.88393494779070481</v>
      </c>
      <c r="C1316" s="122">
        <v>0.65078264112294004</v>
      </c>
      <c r="D1316" s="122">
        <v>0.83967941037968874</v>
      </c>
      <c r="E1316" s="122">
        <v>0.18576072690291512</v>
      </c>
      <c r="F1316" s="122">
        <v>0.8714532486045401</v>
      </c>
      <c r="G1316" s="122">
        <v>0.75701294772628969</v>
      </c>
      <c r="H1316" s="122">
        <v>0.9718052778800319</v>
      </c>
      <c r="I1316" s="122">
        <v>0.94668263513541007</v>
      </c>
      <c r="J1316" s="122">
        <v>0.22519305612972063</v>
      </c>
      <c r="K1316" s="54">
        <v>0.84761934759517676</v>
      </c>
      <c r="M1316" s="47">
        <v>314</v>
      </c>
      <c r="N1316" s="122" cm="1">
        <f t="array" ref="N1316:W1316">(TRANSPOSE(MMULT(幕後結果!$AB$37:$AK$46, TRANSPOSE(N315:W315))))</f>
        <v>-0.92431224849217419</v>
      </c>
      <c r="O1316" s="122">
        <v>0.90048757618378505</v>
      </c>
      <c r="P1316" s="122">
        <v>-0.51570337440419567</v>
      </c>
      <c r="Q1316" s="122">
        <v>0.31865079671441682</v>
      </c>
      <c r="R1316" s="122">
        <v>0.77787488455838438</v>
      </c>
      <c r="S1316" s="122">
        <v>-0.94430030014264144</v>
      </c>
      <c r="T1316" s="122">
        <v>1.6175926001941501</v>
      </c>
      <c r="U1316" s="122">
        <v>0.44242840314477427</v>
      </c>
      <c r="V1316" s="122">
        <v>-0.53203978439022725</v>
      </c>
      <c r="W1316" s="46">
        <v>0.96346612450681746</v>
      </c>
    </row>
    <row r="1317" spans="1:23" ht="19">
      <c r="A1317" s="91">
        <v>315</v>
      </c>
      <c r="B1317" s="122">
        <v>0.75060610550697793</v>
      </c>
      <c r="C1317" s="122">
        <v>0.15825382449014502</v>
      </c>
      <c r="D1317" s="122">
        <v>0.66219809401673935</v>
      </c>
      <c r="E1317" s="122">
        <v>0.39428072920944857</v>
      </c>
      <c r="F1317" s="122">
        <v>0.20497798953473589</v>
      </c>
      <c r="G1317" s="122">
        <v>0.3445794337087893</v>
      </c>
      <c r="H1317" s="122">
        <v>0.39359516002363382</v>
      </c>
      <c r="I1317" s="122">
        <v>0.36664620663317282</v>
      </c>
      <c r="J1317" s="122">
        <v>0.73293988400866805</v>
      </c>
      <c r="K1317" s="54">
        <v>0.76497434889178906</v>
      </c>
      <c r="M1317" s="47">
        <v>315</v>
      </c>
      <c r="N1317" s="122" cm="1">
        <f t="array" ref="N1317:W1317">(TRANSPOSE(MMULT(幕後結果!$AB$37:$AK$46, TRANSPOSE(N316:W316))))</f>
        <v>-1.0016088983805382</v>
      </c>
      <c r="O1317" s="122">
        <v>0.57015609231346898</v>
      </c>
      <c r="P1317" s="122">
        <v>0.87530329114412919</v>
      </c>
      <c r="Q1317" s="122">
        <v>1.2155665249948617</v>
      </c>
      <c r="R1317" s="122">
        <v>0.65646111710817723</v>
      </c>
      <c r="S1317" s="122">
        <v>-2.0613730982878713</v>
      </c>
      <c r="T1317" s="122">
        <v>-1.6258212869652211</v>
      </c>
      <c r="U1317" s="122">
        <v>-1.6972200480520339</v>
      </c>
      <c r="V1317" s="122">
        <v>-0.42443644896187216</v>
      </c>
      <c r="W1317" s="46">
        <v>0.30134207760009635</v>
      </c>
    </row>
    <row r="1318" spans="1:23" ht="19">
      <c r="A1318" s="91">
        <v>316</v>
      </c>
      <c r="B1318" s="122">
        <v>3.8471620954490415E-2</v>
      </c>
      <c r="C1318" s="122">
        <v>0.15812087475773184</v>
      </c>
      <c r="D1318" s="122">
        <v>0.80989090879637882</v>
      </c>
      <c r="E1318" s="122">
        <v>9.7436362325036052E-2</v>
      </c>
      <c r="F1318" s="122">
        <v>0.921133754103169</v>
      </c>
      <c r="G1318" s="122">
        <v>0.88577446127777026</v>
      </c>
      <c r="H1318" s="122">
        <v>0.57808450455722982</v>
      </c>
      <c r="I1318" s="122">
        <v>0.45607026687776231</v>
      </c>
      <c r="J1318" s="122">
        <v>0.67216935797770194</v>
      </c>
      <c r="K1318" s="54">
        <v>0.90979638773437932</v>
      </c>
      <c r="M1318" s="47">
        <v>316</v>
      </c>
      <c r="N1318" s="122" cm="1">
        <f t="array" ref="N1318:W1318">(TRANSPOSE(MMULT(幕後結果!$AB$37:$AK$46, TRANSPOSE(N317:W317))))</f>
        <v>-1.9869193540386547</v>
      </c>
      <c r="O1318" s="122">
        <v>-1.6147504978040081</v>
      </c>
      <c r="P1318" s="122">
        <v>-0.87698285591151759</v>
      </c>
      <c r="Q1318" s="122">
        <v>-1.1012478378135682E-2</v>
      </c>
      <c r="R1318" s="122">
        <v>-0.53909989676574388</v>
      </c>
      <c r="S1318" s="122">
        <v>-0.64454034916174996</v>
      </c>
      <c r="T1318" s="122">
        <v>-0.74385830599381175</v>
      </c>
      <c r="U1318" s="122">
        <v>0.3204856726148877</v>
      </c>
      <c r="V1318" s="122">
        <v>-0.76004048816443537</v>
      </c>
      <c r="W1318" s="46">
        <v>-0.53816057893832125</v>
      </c>
    </row>
    <row r="1319" spans="1:23" ht="19">
      <c r="A1319" s="91">
        <v>317</v>
      </c>
      <c r="B1319" s="122">
        <v>0.33176013132209481</v>
      </c>
      <c r="C1319" s="122">
        <v>0.39911707159729337</v>
      </c>
      <c r="D1319" s="122">
        <v>0.22917225724276524</v>
      </c>
      <c r="E1319" s="122">
        <v>0.21212678850579558</v>
      </c>
      <c r="F1319" s="122">
        <v>0.92098354873516763</v>
      </c>
      <c r="G1319" s="122">
        <v>0.68330273101635663</v>
      </c>
      <c r="H1319" s="122">
        <v>6.4478354463902487E-2</v>
      </c>
      <c r="I1319" s="122">
        <v>0.39300829355160705</v>
      </c>
      <c r="J1319" s="122">
        <v>3.0379940056664001E-3</v>
      </c>
      <c r="K1319" s="54">
        <v>1.1152012200051908E-2</v>
      </c>
      <c r="M1319" s="47">
        <v>317</v>
      </c>
      <c r="N1319" s="122" cm="1">
        <f t="array" ref="N1319:W1319">(TRANSPOSE(MMULT(幕後結果!$AB$37:$AK$46, TRANSPOSE(N318:W318))))</f>
        <v>1.5659890003143191</v>
      </c>
      <c r="O1319" s="122">
        <v>2.0980683826343327</v>
      </c>
      <c r="P1319" s="122">
        <v>2.424746028613511</v>
      </c>
      <c r="Q1319" s="122">
        <v>1.3581402547944001</v>
      </c>
      <c r="R1319" s="122">
        <v>1.8746922305672884</v>
      </c>
      <c r="S1319" s="122">
        <v>1.0417737942902916</v>
      </c>
      <c r="T1319" s="122">
        <v>2.2761840391768455</v>
      </c>
      <c r="U1319" s="122">
        <v>3.7066670362542631E-2</v>
      </c>
      <c r="V1319" s="122">
        <v>0.95840597754194523</v>
      </c>
      <c r="W1319" s="46">
        <v>1.0656172983702414</v>
      </c>
    </row>
    <row r="1320" spans="1:23" ht="19">
      <c r="A1320" s="91">
        <v>318</v>
      </c>
      <c r="B1320" s="122">
        <v>0.40072861399538784</v>
      </c>
      <c r="C1320" s="122">
        <v>0.47940506118246984</v>
      </c>
      <c r="D1320" s="122">
        <v>0.81548734972657022</v>
      </c>
      <c r="E1320" s="122">
        <v>0.14724119374542277</v>
      </c>
      <c r="F1320" s="122">
        <v>0.24592400443095097</v>
      </c>
      <c r="G1320" s="122">
        <v>0.830494914448489</v>
      </c>
      <c r="H1320" s="122">
        <v>0.48825185650899572</v>
      </c>
      <c r="I1320" s="122">
        <v>0.78866614618412201</v>
      </c>
      <c r="J1320" s="122">
        <v>0.81605351432670759</v>
      </c>
      <c r="K1320" s="54">
        <v>0.36890675067582634</v>
      </c>
      <c r="M1320" s="47">
        <v>318</v>
      </c>
      <c r="N1320" s="122" cm="1">
        <f t="array" ref="N1320:W1320">(TRANSPOSE(MMULT(幕後結果!$AB$37:$AK$46, TRANSPOSE(N319:W319))))</f>
        <v>2.5965569057348681</v>
      </c>
      <c r="O1320" s="122">
        <v>1.9069246192960843</v>
      </c>
      <c r="P1320" s="122">
        <v>2.4400404954733004</v>
      </c>
      <c r="Q1320" s="122">
        <v>1.950795292800664</v>
      </c>
      <c r="R1320" s="122">
        <v>0.64073241857847107</v>
      </c>
      <c r="S1320" s="122">
        <v>-0.23705929888295763</v>
      </c>
      <c r="T1320" s="122">
        <v>1.743359116835427</v>
      </c>
      <c r="U1320" s="122">
        <v>0.44687181188763636</v>
      </c>
      <c r="V1320" s="122">
        <v>0.90072999055693637</v>
      </c>
      <c r="W1320" s="46">
        <v>-0.26783023856163934</v>
      </c>
    </row>
    <row r="1321" spans="1:23" ht="19">
      <c r="A1321" s="91">
        <v>319</v>
      </c>
      <c r="B1321" s="122">
        <v>0.19162706250657457</v>
      </c>
      <c r="C1321" s="122">
        <v>0.10008316903869563</v>
      </c>
      <c r="D1321" s="122">
        <v>0.58880761134345594</v>
      </c>
      <c r="E1321" s="122">
        <v>0.89508970469494886</v>
      </c>
      <c r="F1321" s="122">
        <v>4.6908516622106156E-2</v>
      </c>
      <c r="G1321" s="122">
        <v>0.88297956962810353</v>
      </c>
      <c r="H1321" s="122">
        <v>0.27209130058950559</v>
      </c>
      <c r="I1321" s="122">
        <v>0.9449289300761361</v>
      </c>
      <c r="J1321" s="122">
        <v>0.68291452337164871</v>
      </c>
      <c r="K1321" s="54">
        <v>0.45167643603191565</v>
      </c>
      <c r="M1321" s="47">
        <v>319</v>
      </c>
      <c r="N1321" s="122" cm="1">
        <f t="array" ref="N1321:W1321">(TRANSPOSE(MMULT(幕後結果!$AB$37:$AK$46, TRANSPOSE(N320:W320))))</f>
        <v>1.3339441211429746</v>
      </c>
      <c r="O1321" s="122">
        <v>0.4617400560379486</v>
      </c>
      <c r="P1321" s="122">
        <v>-0.4603861341941049</v>
      </c>
      <c r="Q1321" s="122">
        <v>1.090157996858979</v>
      </c>
      <c r="R1321" s="122">
        <v>0.53472956404323535</v>
      </c>
      <c r="S1321" s="122">
        <v>-0.34202528924940456</v>
      </c>
      <c r="T1321" s="122">
        <v>1.1157679787189643</v>
      </c>
      <c r="U1321" s="122">
        <v>1.6215294616364104</v>
      </c>
      <c r="V1321" s="122">
        <v>0.25450390615375384</v>
      </c>
      <c r="W1321" s="46">
        <v>0.61792296139286873</v>
      </c>
    </row>
    <row r="1322" spans="1:23" ht="19">
      <c r="A1322" s="91">
        <v>320</v>
      </c>
      <c r="B1322" s="122">
        <v>0.24097029365870393</v>
      </c>
      <c r="C1322" s="122">
        <v>0.31434379350995645</v>
      </c>
      <c r="D1322" s="122">
        <v>0.2604888374340979</v>
      </c>
      <c r="E1322" s="122">
        <v>0.24375791394371338</v>
      </c>
      <c r="F1322" s="122">
        <v>0.40842089655462588</v>
      </c>
      <c r="G1322" s="122">
        <v>2.8112944423803077E-2</v>
      </c>
      <c r="H1322" s="122">
        <v>0.96684842269818283</v>
      </c>
      <c r="I1322" s="122">
        <v>0.14278623001655544</v>
      </c>
      <c r="J1322" s="122">
        <v>0.13829366533076515</v>
      </c>
      <c r="K1322" s="54">
        <v>0.26271427250193424</v>
      </c>
      <c r="M1322" s="47">
        <v>320</v>
      </c>
      <c r="N1322" s="122" cm="1">
        <f t="array" ref="N1322:W1322">(TRANSPOSE(MMULT(幕後結果!$AB$37:$AK$46, TRANSPOSE(N321:W321))))</f>
        <v>1.4165008498699818</v>
      </c>
      <c r="O1322" s="122">
        <v>0.32445130548451029</v>
      </c>
      <c r="P1322" s="122">
        <v>1.118065079517244</v>
      </c>
      <c r="Q1322" s="122">
        <v>0.2390182950187236</v>
      </c>
      <c r="R1322" s="122">
        <v>-0.72298847821244294</v>
      </c>
      <c r="S1322" s="122">
        <v>0.46776470191856734</v>
      </c>
      <c r="T1322" s="122">
        <v>0.36294684994761517</v>
      </c>
      <c r="U1322" s="122">
        <v>-1.176201585411458</v>
      </c>
      <c r="V1322" s="122">
        <v>1.6022573814655734</v>
      </c>
      <c r="W1322" s="46">
        <v>-1.7636854529049146</v>
      </c>
    </row>
    <row r="1323" spans="1:23" ht="19">
      <c r="A1323" s="91">
        <v>321</v>
      </c>
      <c r="B1323" s="122">
        <v>0.71825471996970802</v>
      </c>
      <c r="C1323" s="122">
        <v>0.79152543893693839</v>
      </c>
      <c r="D1323" s="122">
        <v>0.9308029261702746</v>
      </c>
      <c r="E1323" s="122">
        <v>0.30657160481591528</v>
      </c>
      <c r="F1323" s="122">
        <v>0.42865236643748506</v>
      </c>
      <c r="G1323" s="122">
        <v>2.3111646539407671E-2</v>
      </c>
      <c r="H1323" s="122">
        <v>0.7702592018821357</v>
      </c>
      <c r="I1323" s="122">
        <v>0.34730542381720464</v>
      </c>
      <c r="J1323" s="122">
        <v>0.75983992202727246</v>
      </c>
      <c r="K1323" s="54">
        <v>0.70008145126062016</v>
      </c>
      <c r="M1323" s="47">
        <v>321</v>
      </c>
      <c r="N1323" s="122" cm="1">
        <f t="array" ref="N1323:W1323">(TRANSPOSE(MMULT(幕後結果!$AB$37:$AK$46, TRANSPOSE(N322:W322))))</f>
        <v>-1.212507278757555</v>
      </c>
      <c r="O1323" s="122">
        <v>-1.2116652596266095</v>
      </c>
      <c r="P1323" s="122">
        <v>-0.40038817737956123</v>
      </c>
      <c r="Q1323" s="122">
        <v>0.99466867123059455</v>
      </c>
      <c r="R1323" s="122">
        <v>0.34278945180413201</v>
      </c>
      <c r="S1323" s="122">
        <v>0.17868723279906101</v>
      </c>
      <c r="T1323" s="122">
        <v>-0.36892973406244833</v>
      </c>
      <c r="U1323" s="122">
        <v>2.8866130183627603E-2</v>
      </c>
      <c r="V1323" s="122">
        <v>-0.30053413244303862</v>
      </c>
      <c r="W1323" s="46">
        <v>-0.76387166374929383</v>
      </c>
    </row>
    <row r="1324" spans="1:23" ht="19">
      <c r="A1324" s="91">
        <v>322</v>
      </c>
      <c r="B1324" s="122">
        <v>6.8170259878929773E-2</v>
      </c>
      <c r="C1324" s="122">
        <v>0.67892244844846661</v>
      </c>
      <c r="D1324" s="122">
        <v>5.3083548148737947E-2</v>
      </c>
      <c r="E1324" s="122">
        <v>0.52577347161173527</v>
      </c>
      <c r="F1324" s="122">
        <v>0.3295096643103248</v>
      </c>
      <c r="G1324" s="122">
        <v>0.6372808838018289</v>
      </c>
      <c r="H1324" s="122">
        <v>0.98057028217336217</v>
      </c>
      <c r="I1324" s="122">
        <v>0.87391147667341285</v>
      </c>
      <c r="J1324" s="122">
        <v>0.15221566817402166</v>
      </c>
      <c r="K1324" s="54">
        <v>0.48275456386555016</v>
      </c>
      <c r="M1324" s="47">
        <v>322</v>
      </c>
      <c r="N1324" s="122" cm="1">
        <f t="array" ref="N1324:W1324">(TRANSPOSE(MMULT(幕後結果!$AB$37:$AK$46, TRANSPOSE(N323:W323))))</f>
        <v>-0.25144437409099546</v>
      </c>
      <c r="O1324" s="122">
        <v>0.67486871271258675</v>
      </c>
      <c r="P1324" s="122">
        <v>0.8664394172309926</v>
      </c>
      <c r="Q1324" s="122">
        <v>5.3208131556947397E-2</v>
      </c>
      <c r="R1324" s="122">
        <v>-8.4997206894759675E-2</v>
      </c>
      <c r="S1324" s="122">
        <v>-1.0374425903640352</v>
      </c>
      <c r="T1324" s="122">
        <v>-0.55870744605624667</v>
      </c>
      <c r="U1324" s="122">
        <v>-1.7558474553349881</v>
      </c>
      <c r="V1324" s="122">
        <v>-0.55639326500055764</v>
      </c>
      <c r="W1324" s="46">
        <v>-0.32467528204753882</v>
      </c>
    </row>
    <row r="1325" spans="1:23" ht="19">
      <c r="A1325" s="91">
        <v>323</v>
      </c>
      <c r="B1325" s="122">
        <v>0.38668638477669659</v>
      </c>
      <c r="C1325" s="122">
        <v>0.61351119751647909</v>
      </c>
      <c r="D1325" s="122">
        <v>0.79246095679800455</v>
      </c>
      <c r="E1325" s="122">
        <v>0.9328281725945462</v>
      </c>
      <c r="F1325" s="122">
        <v>0.59689451115986714</v>
      </c>
      <c r="G1325" s="122">
        <v>0.28918449155991599</v>
      </c>
      <c r="H1325" s="122">
        <v>0.71278479801649008</v>
      </c>
      <c r="I1325" s="122">
        <v>0.31501967068244663</v>
      </c>
      <c r="J1325" s="122">
        <v>0.25614956582769088</v>
      </c>
      <c r="K1325" s="54">
        <v>0.52951899510427713</v>
      </c>
      <c r="M1325" s="47">
        <v>323</v>
      </c>
      <c r="N1325" s="122" cm="1">
        <f t="array" ref="N1325:W1325">(TRANSPOSE(MMULT(幕後結果!$AB$37:$AK$46, TRANSPOSE(N324:W324))))</f>
        <v>-0.25050197532472107</v>
      </c>
      <c r="O1325" s="122">
        <v>-0.25061545010929681</v>
      </c>
      <c r="P1325" s="122">
        <v>-0.66558859837299167</v>
      </c>
      <c r="Q1325" s="122">
        <v>-0.23786750078131985</v>
      </c>
      <c r="R1325" s="122">
        <v>1.2596611149210459</v>
      </c>
      <c r="S1325" s="122">
        <v>0.57214042078053129</v>
      </c>
      <c r="T1325" s="122">
        <v>0.58016472296533816</v>
      </c>
      <c r="U1325" s="122">
        <v>-1.3526466030083391</v>
      </c>
      <c r="V1325" s="122">
        <v>-1.7700534575971054</v>
      </c>
      <c r="W1325" s="46">
        <v>-1.202680412160126</v>
      </c>
    </row>
    <row r="1326" spans="1:23" ht="19">
      <c r="A1326" s="91">
        <v>324</v>
      </c>
      <c r="B1326" s="122">
        <v>0.99164505663295888</v>
      </c>
      <c r="C1326" s="122">
        <v>0.83753515353190533</v>
      </c>
      <c r="D1326" s="122">
        <v>0.14388303240040945</v>
      </c>
      <c r="E1326" s="122">
        <v>0.58544548240537075</v>
      </c>
      <c r="F1326" s="122">
        <v>0.38518407639124996</v>
      </c>
      <c r="G1326" s="122">
        <v>0.5000771701103448</v>
      </c>
      <c r="H1326" s="122">
        <v>0.86280390116290895</v>
      </c>
      <c r="I1326" s="122">
        <v>0.73032474866018449</v>
      </c>
      <c r="J1326" s="122">
        <v>0.4895464139737129</v>
      </c>
      <c r="K1326" s="54">
        <v>0.78655970974138723</v>
      </c>
      <c r="M1326" s="47">
        <v>324</v>
      </c>
      <c r="N1326" s="122" cm="1">
        <f t="array" ref="N1326:W1326">(TRANSPOSE(MMULT(幕後結果!$AB$37:$AK$46, TRANSPOSE(N325:W325))))</f>
        <v>-6.6514443625524056E-2</v>
      </c>
      <c r="O1326" s="122">
        <v>7.5433021311524989E-2</v>
      </c>
      <c r="P1326" s="122">
        <v>0.46557127387351599</v>
      </c>
      <c r="Q1326" s="122">
        <v>-0.42349248113333265</v>
      </c>
      <c r="R1326" s="122">
        <v>-0.55249517735003417</v>
      </c>
      <c r="S1326" s="122">
        <v>-1.4740199874667919</v>
      </c>
      <c r="T1326" s="122">
        <v>-1.5511284026954617</v>
      </c>
      <c r="U1326" s="122">
        <v>-0.45739361948014584</v>
      </c>
      <c r="V1326" s="122">
        <v>-1.6333138093038309</v>
      </c>
      <c r="W1326" s="46">
        <v>-0.33026602040036551</v>
      </c>
    </row>
    <row r="1327" spans="1:23" ht="19">
      <c r="A1327" s="91">
        <v>325</v>
      </c>
      <c r="B1327" s="122">
        <v>0.51983751005916212</v>
      </c>
      <c r="C1327" s="122">
        <v>0.22069863124191214</v>
      </c>
      <c r="D1327" s="122">
        <v>9.3569329422630299E-2</v>
      </c>
      <c r="E1327" s="122">
        <v>0.64886912879578529</v>
      </c>
      <c r="F1327" s="122">
        <v>0.25064713575435649</v>
      </c>
      <c r="G1327" s="122">
        <v>0.58307403949865955</v>
      </c>
      <c r="H1327" s="122">
        <v>0.39531750305475888</v>
      </c>
      <c r="I1327" s="122">
        <v>6.4021697577850034E-2</v>
      </c>
      <c r="J1327" s="122">
        <v>0.47320003332227212</v>
      </c>
      <c r="K1327" s="54">
        <v>0.58228364779872388</v>
      </c>
      <c r="M1327" s="47">
        <v>325</v>
      </c>
      <c r="N1327" s="122" cm="1">
        <f t="array" ref="N1327:W1327">(TRANSPOSE(MMULT(幕後結果!$AB$37:$AK$46, TRANSPOSE(N326:W326))))</f>
        <v>1.700415755244403</v>
      </c>
      <c r="O1327" s="122">
        <v>0.60296548553304086</v>
      </c>
      <c r="P1327" s="122">
        <v>1.4908773080122348</v>
      </c>
      <c r="Q1327" s="122">
        <v>-6.6105864793926217E-2</v>
      </c>
      <c r="R1327" s="122">
        <v>-1.3351168476167179</v>
      </c>
      <c r="S1327" s="122">
        <v>0.3157285244255898</v>
      </c>
      <c r="T1327" s="122">
        <v>-2.0974210836309197</v>
      </c>
      <c r="U1327" s="122">
        <v>-0.86778122926952939</v>
      </c>
      <c r="V1327" s="122">
        <v>0.70167299816183992</v>
      </c>
      <c r="W1327" s="46">
        <v>-0.46029316437102685</v>
      </c>
    </row>
    <row r="1328" spans="1:23" ht="19">
      <c r="A1328" s="91">
        <v>326</v>
      </c>
      <c r="B1328" s="122">
        <v>0.28768653016174972</v>
      </c>
      <c r="C1328" s="122">
        <v>0.41773991571828728</v>
      </c>
      <c r="D1328" s="122">
        <v>0.48050234574088946</v>
      </c>
      <c r="E1328" s="122">
        <v>0.98758738216485975</v>
      </c>
      <c r="F1328" s="122">
        <v>0.55410623041924256</v>
      </c>
      <c r="G1328" s="122">
        <v>0.97005104529453479</v>
      </c>
      <c r="H1328" s="122">
        <v>0.96460313950751564</v>
      </c>
      <c r="I1328" s="122">
        <v>0.47764728511179477</v>
      </c>
      <c r="J1328" s="122">
        <v>0.41941970383207683</v>
      </c>
      <c r="K1328" s="54">
        <v>0.4939864770129756</v>
      </c>
      <c r="M1328" s="47">
        <v>326</v>
      </c>
      <c r="N1328" s="122" cm="1">
        <f t="array" ref="N1328:W1328">(TRANSPOSE(MMULT(幕後結果!$AB$37:$AK$46, TRANSPOSE(N327:W327))))</f>
        <v>-0.52239789456414432</v>
      </c>
      <c r="O1328" s="122">
        <v>2.732348259750883E-3</v>
      </c>
      <c r="P1328" s="122">
        <v>0.75703444304306733</v>
      </c>
      <c r="Q1328" s="122">
        <v>-0.43584168567406056</v>
      </c>
      <c r="R1328" s="122">
        <v>-0.50361611765760139</v>
      </c>
      <c r="S1328" s="122">
        <v>-0.64748653412866264</v>
      </c>
      <c r="T1328" s="122">
        <v>0.8318695151288763</v>
      </c>
      <c r="U1328" s="122">
        <v>-1.8210977472913279</v>
      </c>
      <c r="V1328" s="122">
        <v>0.25435520052601196</v>
      </c>
      <c r="W1328" s="46">
        <v>0.19592966389157052</v>
      </c>
    </row>
    <row r="1329" spans="1:23" ht="19">
      <c r="A1329" s="91">
        <v>327</v>
      </c>
      <c r="B1329" s="122">
        <v>1.3483103785624673E-2</v>
      </c>
      <c r="C1329" s="122">
        <v>1.372526913836225E-2</v>
      </c>
      <c r="D1329" s="122">
        <v>0.37250129133158838</v>
      </c>
      <c r="E1329" s="122">
        <v>0.84412447762447718</v>
      </c>
      <c r="F1329" s="122">
        <v>0.59611209005753807</v>
      </c>
      <c r="G1329" s="122">
        <v>0.87781880175687022</v>
      </c>
      <c r="H1329" s="122">
        <v>0.66122030339937976</v>
      </c>
      <c r="I1329" s="122">
        <v>0.81882197814090407</v>
      </c>
      <c r="J1329" s="122">
        <v>0.63883940276283813</v>
      </c>
      <c r="K1329" s="54">
        <v>0.43466586892772585</v>
      </c>
      <c r="M1329" s="47">
        <v>327</v>
      </c>
      <c r="N1329" s="122" cm="1">
        <f t="array" ref="N1329:W1329">(TRANSPOSE(MMULT(幕後結果!$AB$37:$AK$46, TRANSPOSE(N328:W328))))</f>
        <v>-0.94506815418060652</v>
      </c>
      <c r="O1329" s="122">
        <v>-0.56570912333108869</v>
      </c>
      <c r="P1329" s="122">
        <v>-1.1181057279688655E-2</v>
      </c>
      <c r="Q1329" s="122">
        <v>-1.1003487136700487</v>
      </c>
      <c r="R1329" s="122">
        <v>-7.8912905504059994E-2</v>
      </c>
      <c r="S1329" s="122">
        <v>-2.3448515306176727</v>
      </c>
      <c r="T1329" s="122">
        <v>0.4478690431790181</v>
      </c>
      <c r="U1329" s="122">
        <v>-2.7523966981781443</v>
      </c>
      <c r="V1329" s="122">
        <v>-0.71568526770788887</v>
      </c>
      <c r="W1329" s="46">
        <v>-1.1010601303000791</v>
      </c>
    </row>
    <row r="1330" spans="1:23" ht="19">
      <c r="A1330" s="91">
        <v>328</v>
      </c>
      <c r="B1330" s="122">
        <v>0.50234270226765831</v>
      </c>
      <c r="C1330" s="122">
        <v>0.85463184016931226</v>
      </c>
      <c r="D1330" s="122">
        <v>0.92393871748253087</v>
      </c>
      <c r="E1330" s="122">
        <v>0.3765396132599883</v>
      </c>
      <c r="F1330" s="122">
        <v>0.92254172709088089</v>
      </c>
      <c r="G1330" s="122">
        <v>0.16321570239557781</v>
      </c>
      <c r="H1330" s="122">
        <v>0.897919319603248</v>
      </c>
      <c r="I1330" s="122">
        <v>0.80736583440674714</v>
      </c>
      <c r="J1330" s="122">
        <v>0.19502609297509443</v>
      </c>
      <c r="K1330" s="54">
        <v>0.99879252217788994</v>
      </c>
      <c r="M1330" s="47">
        <v>328</v>
      </c>
      <c r="N1330" s="122" cm="1">
        <f t="array" ref="N1330:W1330">(TRANSPOSE(MMULT(幕後結果!$AB$37:$AK$46, TRANSPOSE(N329:W329))))</f>
        <v>-1.1243594307419644</v>
      </c>
      <c r="O1330" s="122">
        <v>-0.69744186010955023</v>
      </c>
      <c r="P1330" s="122">
        <v>-1.3566882009216443</v>
      </c>
      <c r="Q1330" s="122">
        <v>-1.2365866129708432</v>
      </c>
      <c r="R1330" s="122">
        <v>-0.49953181237288619</v>
      </c>
      <c r="S1330" s="122">
        <v>-1.2022165104460856</v>
      </c>
      <c r="T1330" s="122">
        <v>-1.2352023614578456</v>
      </c>
      <c r="U1330" s="122">
        <v>-0.35943265741693781</v>
      </c>
      <c r="V1330" s="122">
        <v>-2.0673581250755175</v>
      </c>
      <c r="W1330" s="46">
        <v>0.74487041784892472</v>
      </c>
    </row>
    <row r="1331" spans="1:23" ht="19">
      <c r="A1331" s="91">
        <v>329</v>
      </c>
      <c r="B1331" s="122">
        <v>0.68102142366327634</v>
      </c>
      <c r="C1331" s="122">
        <v>0.33879670366775616</v>
      </c>
      <c r="D1331" s="122">
        <v>0.77269058131797519</v>
      </c>
      <c r="E1331" s="122">
        <v>0.72367620030474544</v>
      </c>
      <c r="F1331" s="122">
        <v>0.96599518599644818</v>
      </c>
      <c r="G1331" s="122">
        <v>0.40302153546710962</v>
      </c>
      <c r="H1331" s="122">
        <v>0.68070246428161441</v>
      </c>
      <c r="I1331" s="122">
        <v>0.86933930152031547</v>
      </c>
      <c r="J1331" s="122">
        <v>0.63566232268419087</v>
      </c>
      <c r="K1331" s="54">
        <v>0.34274608824183295</v>
      </c>
      <c r="M1331" s="47">
        <v>329</v>
      </c>
      <c r="N1331" s="122" cm="1">
        <f t="array" ref="N1331:W1331">(TRANSPOSE(MMULT(幕後結果!$AB$37:$AK$46, TRANSPOSE(N330:W330))))</f>
        <v>-4.5818280669780734E-2</v>
      </c>
      <c r="O1331" s="122">
        <v>-2.34779771465214E-2</v>
      </c>
      <c r="P1331" s="122">
        <v>0.31831674385475905</v>
      </c>
      <c r="Q1331" s="122">
        <v>1.0841871317080336</v>
      </c>
      <c r="R1331" s="122">
        <v>-0.66920426879941708</v>
      </c>
      <c r="S1331" s="122">
        <v>0.42379884379129662</v>
      </c>
      <c r="T1331" s="122">
        <v>0.34344885274601988</v>
      </c>
      <c r="U1331" s="122">
        <v>-0.71471469296821966</v>
      </c>
      <c r="V1331" s="122">
        <v>1.9269401080243322</v>
      </c>
      <c r="W1331" s="46">
        <v>-0.75397947790933462</v>
      </c>
    </row>
    <row r="1332" spans="1:23" ht="19">
      <c r="A1332" s="91">
        <v>330</v>
      </c>
      <c r="B1332" s="122">
        <v>0.3505736301511615</v>
      </c>
      <c r="C1332" s="122">
        <v>0.9716461094101041</v>
      </c>
      <c r="D1332" s="122">
        <v>0.60398734267092147</v>
      </c>
      <c r="E1332" s="122">
        <v>0.72666551574277571</v>
      </c>
      <c r="F1332" s="122">
        <v>0.98751619351111519</v>
      </c>
      <c r="G1332" s="122">
        <v>0.18235155241405643</v>
      </c>
      <c r="H1332" s="122">
        <v>0.78226358616962832</v>
      </c>
      <c r="I1332" s="122">
        <v>0.23560794695434129</v>
      </c>
      <c r="J1332" s="122">
        <v>0.27726068797591719</v>
      </c>
      <c r="K1332" s="54">
        <v>0.4879742236562119</v>
      </c>
      <c r="M1332" s="47">
        <v>330</v>
      </c>
      <c r="N1332" s="122" cm="1">
        <f t="array" ref="N1332:W1332">(TRANSPOSE(MMULT(幕後結果!$AB$37:$AK$46, TRANSPOSE(N331:W331))))</f>
        <v>1.0358099437161281</v>
      </c>
      <c r="O1332" s="122">
        <v>1.8097044336650849</v>
      </c>
      <c r="P1332" s="122">
        <v>-0.14772557273832265</v>
      </c>
      <c r="Q1332" s="122">
        <v>2.0452933047771649</v>
      </c>
      <c r="R1332" s="122">
        <v>1.3301705945794802</v>
      </c>
      <c r="S1332" s="122">
        <v>0.18746175374223406</v>
      </c>
      <c r="T1332" s="122">
        <v>1.4920927502167978</v>
      </c>
      <c r="U1332" s="122">
        <v>1.5136426784857129</v>
      </c>
      <c r="V1332" s="122">
        <v>-0.68130266023207964</v>
      </c>
      <c r="W1332" s="46">
        <v>1.8852688541573837</v>
      </c>
    </row>
    <row r="1333" spans="1:23" ht="19">
      <c r="A1333" s="91">
        <v>331</v>
      </c>
      <c r="B1333" s="122">
        <v>0.30053079118817294</v>
      </c>
      <c r="C1333" s="122">
        <v>0.87565228623074165</v>
      </c>
      <c r="D1333" s="122">
        <v>0.77647883084141989</v>
      </c>
      <c r="E1333" s="122">
        <v>8.3393944872973469E-2</v>
      </c>
      <c r="F1333" s="122">
        <v>0.72910616833472996</v>
      </c>
      <c r="G1333" s="122">
        <v>0.79471645154211545</v>
      </c>
      <c r="H1333" s="122">
        <v>0.91499862436880153</v>
      </c>
      <c r="I1333" s="122">
        <v>0.63205025615398092</v>
      </c>
      <c r="J1333" s="122">
        <v>0.55349305101737323</v>
      </c>
      <c r="K1333" s="54">
        <v>0.72602598341526137</v>
      </c>
      <c r="M1333" s="47">
        <v>331</v>
      </c>
      <c r="N1333" s="122" cm="1">
        <f t="array" ref="N1333:W1333">(TRANSPOSE(MMULT(幕後結果!$AB$37:$AK$46, TRANSPOSE(N332:W332))))</f>
        <v>0.1736765834268503</v>
      </c>
      <c r="O1333" s="122">
        <v>-0.86776617190169769</v>
      </c>
      <c r="P1333" s="122">
        <v>-0.18012994158940956</v>
      </c>
      <c r="Q1333" s="122">
        <v>-0.82876300828362071</v>
      </c>
      <c r="R1333" s="122">
        <v>1.0010099468284182</v>
      </c>
      <c r="S1333" s="122">
        <v>-0.3493721549268729</v>
      </c>
      <c r="T1333" s="122">
        <v>-0.473037516965646</v>
      </c>
      <c r="U1333" s="122">
        <v>0.37172372646449892</v>
      </c>
      <c r="V1333" s="122">
        <v>1.2369255382032753</v>
      </c>
      <c r="W1333" s="46">
        <v>0.23784837155665775</v>
      </c>
    </row>
    <row r="1334" spans="1:23" ht="19">
      <c r="A1334" s="91">
        <v>332</v>
      </c>
      <c r="B1334" s="122">
        <v>0.84186560112847508</v>
      </c>
      <c r="C1334" s="122">
        <v>0.30309195765823471</v>
      </c>
      <c r="D1334" s="122">
        <v>4.2351461788732392E-2</v>
      </c>
      <c r="E1334" s="122">
        <v>0.23492308612812751</v>
      </c>
      <c r="F1334" s="122">
        <v>9.3751017488431732E-2</v>
      </c>
      <c r="G1334" s="122">
        <v>0.77122596209905758</v>
      </c>
      <c r="H1334" s="122">
        <v>5.4976096109175199E-2</v>
      </c>
      <c r="I1334" s="122">
        <v>0.47196204496518401</v>
      </c>
      <c r="J1334" s="122">
        <v>0.41550892312216181</v>
      </c>
      <c r="K1334" s="54">
        <v>0.26884207614906819</v>
      </c>
      <c r="M1334" s="47">
        <v>332</v>
      </c>
      <c r="N1334" s="122" cm="1">
        <f t="array" ref="N1334:W1334">(TRANSPOSE(MMULT(幕後結果!$AB$37:$AK$46, TRANSPOSE(N333:W333))))</f>
        <v>-0.59138903746064408</v>
      </c>
      <c r="O1334" s="122">
        <v>0.22248146532414964</v>
      </c>
      <c r="P1334" s="122">
        <v>-0.42721049116739374</v>
      </c>
      <c r="Q1334" s="122">
        <v>1.4045012944788788</v>
      </c>
      <c r="R1334" s="122">
        <v>-0.58789544803762861</v>
      </c>
      <c r="S1334" s="122">
        <v>-0.39959305637324</v>
      </c>
      <c r="T1334" s="122">
        <v>0.39436284269100097</v>
      </c>
      <c r="U1334" s="122">
        <v>-0.31309381939049485</v>
      </c>
      <c r="V1334" s="122">
        <v>-0.26729022364974819</v>
      </c>
      <c r="W1334" s="46">
        <v>0.63649459868032032</v>
      </c>
    </row>
    <row r="1335" spans="1:23" ht="19">
      <c r="A1335" s="91">
        <v>333</v>
      </c>
      <c r="B1335" s="122">
        <v>6.9237190867380782E-2</v>
      </c>
      <c r="C1335" s="122">
        <v>0.531662100308957</v>
      </c>
      <c r="D1335" s="122">
        <v>0.53573708887794957</v>
      </c>
      <c r="E1335" s="122">
        <v>0.5768384754465421</v>
      </c>
      <c r="F1335" s="122">
        <v>0.79311543443413623</v>
      </c>
      <c r="G1335" s="122">
        <v>0.8303372398043567</v>
      </c>
      <c r="H1335" s="122">
        <v>0.88522212511032272</v>
      </c>
      <c r="I1335" s="122">
        <v>0.71320074447091808</v>
      </c>
      <c r="J1335" s="122">
        <v>0.69322097136154159</v>
      </c>
      <c r="K1335" s="54">
        <v>0.24501852593156559</v>
      </c>
      <c r="M1335" s="47">
        <v>333</v>
      </c>
      <c r="N1335" s="122" cm="1">
        <f t="array" ref="N1335:W1335">(TRANSPOSE(MMULT(幕後結果!$AB$37:$AK$46, TRANSPOSE(N334:W334))))</f>
        <v>1.1734974935418869</v>
      </c>
      <c r="O1335" s="122">
        <v>0.21419212655077308</v>
      </c>
      <c r="P1335" s="122">
        <v>0.47114888883832556</v>
      </c>
      <c r="Q1335" s="122">
        <v>-0.415328172478792</v>
      </c>
      <c r="R1335" s="122">
        <v>0.31978335963125559</v>
      </c>
      <c r="S1335" s="122">
        <v>0.77667742581951382</v>
      </c>
      <c r="T1335" s="122">
        <v>-0.13111988499185037</v>
      </c>
      <c r="U1335" s="122">
        <v>-0.89345564007664335</v>
      </c>
      <c r="V1335" s="122">
        <v>0.58180772171548822</v>
      </c>
      <c r="W1335" s="46">
        <v>7.0105756029317789E-2</v>
      </c>
    </row>
    <row r="1336" spans="1:23" ht="19">
      <c r="A1336" s="91">
        <v>334</v>
      </c>
      <c r="B1336" s="122">
        <v>0.31513142264712557</v>
      </c>
      <c r="C1336" s="122">
        <v>0.53449029293043271</v>
      </c>
      <c r="D1336" s="122">
        <v>2.711843920064716E-2</v>
      </c>
      <c r="E1336" s="122">
        <v>0.45699907894238567</v>
      </c>
      <c r="F1336" s="122">
        <v>0.39867325225383388</v>
      </c>
      <c r="G1336" s="122">
        <v>0.60317523712306276</v>
      </c>
      <c r="H1336" s="122">
        <v>0.87188712633734977</v>
      </c>
      <c r="I1336" s="122">
        <v>0.72367001774819895</v>
      </c>
      <c r="J1336" s="122">
        <v>7.1407436209360187E-2</v>
      </c>
      <c r="K1336" s="54">
        <v>0.23430102002686604</v>
      </c>
      <c r="M1336" s="47">
        <v>334</v>
      </c>
      <c r="N1336" s="122" cm="1">
        <f t="array" ref="N1336:W1336">(TRANSPOSE(MMULT(幕後結果!$AB$37:$AK$46, TRANSPOSE(N335:W335))))</f>
        <v>1.3087865717493772</v>
      </c>
      <c r="O1336" s="122">
        <v>-1.0417848075196356</v>
      </c>
      <c r="P1336" s="122">
        <v>3.0389785601925401E-2</v>
      </c>
      <c r="Q1336" s="122">
        <v>-2.2701750845760482E-2</v>
      </c>
      <c r="R1336" s="122">
        <v>2.0542296984247006</v>
      </c>
      <c r="S1336" s="122">
        <v>-0.94657562593284383</v>
      </c>
      <c r="T1336" s="122">
        <v>0.36145863860494132</v>
      </c>
      <c r="U1336" s="122">
        <v>0.79160395957044716</v>
      </c>
      <c r="V1336" s="122">
        <v>1.6977812309853522</v>
      </c>
      <c r="W1336" s="46">
        <v>1.0023984117458258</v>
      </c>
    </row>
    <row r="1337" spans="1:23" ht="19">
      <c r="A1337" s="91">
        <v>335</v>
      </c>
      <c r="B1337" s="122">
        <v>0.44023026544901289</v>
      </c>
      <c r="C1337" s="122">
        <v>2.8917016475590751E-2</v>
      </c>
      <c r="D1337" s="122">
        <v>0.21776543187259212</v>
      </c>
      <c r="E1337" s="122">
        <v>0.55331832575577522</v>
      </c>
      <c r="F1337" s="122">
        <v>8.3485957683384626E-3</v>
      </c>
      <c r="G1337" s="122">
        <v>5.3001096295775429E-2</v>
      </c>
      <c r="H1337" s="122">
        <v>0.77219477182648211</v>
      </c>
      <c r="I1337" s="122">
        <v>0.73181474853219952</v>
      </c>
      <c r="J1337" s="122">
        <v>0.82387507319248554</v>
      </c>
      <c r="K1337" s="54">
        <v>0.12491457653634597</v>
      </c>
      <c r="M1337" s="47">
        <v>335</v>
      </c>
      <c r="N1337" s="122" cm="1">
        <f t="array" ref="N1337:W1337">(TRANSPOSE(MMULT(幕後結果!$AB$37:$AK$46, TRANSPOSE(N336:W336))))</f>
        <v>-0.67499640124667692</v>
      </c>
      <c r="O1337" s="122">
        <v>-0.74820937471043991</v>
      </c>
      <c r="P1337" s="122">
        <v>-1.4118220775943962</v>
      </c>
      <c r="Q1337" s="122">
        <v>1.0733451676856403</v>
      </c>
      <c r="R1337" s="122">
        <v>1.40149595167234</v>
      </c>
      <c r="S1337" s="122">
        <v>5.0775948420611561E-2</v>
      </c>
      <c r="T1337" s="122">
        <v>0.39118480987682969</v>
      </c>
      <c r="U1337" s="122">
        <v>1.4168881268701634</v>
      </c>
      <c r="V1337" s="122">
        <v>0.55811702808545782</v>
      </c>
      <c r="W1337" s="46">
        <v>-0.35159945641394197</v>
      </c>
    </row>
    <row r="1338" spans="1:23" ht="19">
      <c r="A1338" s="91">
        <v>336</v>
      </c>
      <c r="B1338" s="122">
        <v>0.40702447382971219</v>
      </c>
      <c r="C1338" s="122">
        <v>0.93906728825930585</v>
      </c>
      <c r="D1338" s="122">
        <v>0.84234006505748082</v>
      </c>
      <c r="E1338" s="122">
        <v>0.14943358948793417</v>
      </c>
      <c r="F1338" s="122">
        <v>0.71801738513548541</v>
      </c>
      <c r="G1338" s="122">
        <v>7.9209926399237851E-2</v>
      </c>
      <c r="H1338" s="122">
        <v>0.87077805153546928</v>
      </c>
      <c r="I1338" s="122">
        <v>0.35067790591574055</v>
      </c>
      <c r="J1338" s="122">
        <v>0.24819411637946009</v>
      </c>
      <c r="K1338" s="54">
        <v>0.69825414456102175</v>
      </c>
      <c r="M1338" s="47">
        <v>336</v>
      </c>
      <c r="N1338" s="122" cm="1">
        <f t="array" ref="N1338:W1338">(TRANSPOSE(MMULT(幕後結果!$AB$37:$AK$46, TRANSPOSE(N337:W337))))</f>
        <v>-0.49998740572033762</v>
      </c>
      <c r="O1338" s="122">
        <v>0.21615986545406851</v>
      </c>
      <c r="P1338" s="122">
        <v>-0.47425424507995612</v>
      </c>
      <c r="Q1338" s="122">
        <v>-0.11480623223892109</v>
      </c>
      <c r="R1338" s="122">
        <v>9.4654386744850771E-2</v>
      </c>
      <c r="S1338" s="122">
        <v>-0.17860926391892226</v>
      </c>
      <c r="T1338" s="122">
        <v>0.34590909327336339</v>
      </c>
      <c r="U1338" s="122">
        <v>-0.80271899606128605</v>
      </c>
      <c r="V1338" s="122">
        <v>-0.89107298629731879</v>
      </c>
      <c r="W1338" s="46">
        <v>-1.3086540747022437</v>
      </c>
    </row>
    <row r="1339" spans="1:23" ht="19">
      <c r="A1339" s="91">
        <v>337</v>
      </c>
      <c r="B1339" s="122">
        <v>0.56564351751021702</v>
      </c>
      <c r="C1339" s="122">
        <v>0.35054474092113241</v>
      </c>
      <c r="D1339" s="122">
        <v>0.7955299997575962</v>
      </c>
      <c r="E1339" s="122">
        <v>0.58216858344296818</v>
      </c>
      <c r="F1339" s="122">
        <v>0.69752274497398981</v>
      </c>
      <c r="G1339" s="122">
        <v>5.897728879518449E-2</v>
      </c>
      <c r="H1339" s="122">
        <v>0.65034135466309628</v>
      </c>
      <c r="I1339" s="122">
        <v>0.90553963253702285</v>
      </c>
      <c r="J1339" s="122">
        <v>0.25632219148313284</v>
      </c>
      <c r="K1339" s="54">
        <v>0.28105254845265515</v>
      </c>
      <c r="M1339" s="47">
        <v>337</v>
      </c>
      <c r="N1339" s="122" cm="1">
        <f t="array" ref="N1339:W1339">(TRANSPOSE(MMULT(幕後結果!$AB$37:$AK$46, TRANSPOSE(N338:W338))))</f>
        <v>-0.61875846986714755</v>
      </c>
      <c r="O1339" s="122">
        <v>-0.26584221718729883</v>
      </c>
      <c r="P1339" s="122">
        <v>-1.2479927823922305</v>
      </c>
      <c r="Q1339" s="122">
        <v>-2.6002300833811511</v>
      </c>
      <c r="R1339" s="122">
        <v>-1.9382214574479248</v>
      </c>
      <c r="S1339" s="122">
        <v>0.38413972230403037</v>
      </c>
      <c r="T1339" s="122">
        <v>-0.87966819601873125</v>
      </c>
      <c r="U1339" s="122">
        <v>1.2207330338117992</v>
      </c>
      <c r="V1339" s="122">
        <v>-1.1664320320181127</v>
      </c>
      <c r="W1339" s="46">
        <v>-1.1546808156790334</v>
      </c>
    </row>
    <row r="1340" spans="1:23" ht="19">
      <c r="A1340" s="91">
        <v>338</v>
      </c>
      <c r="B1340" s="122">
        <v>0.34446190037704305</v>
      </c>
      <c r="C1340" s="122">
        <v>0.18985818804842913</v>
      </c>
      <c r="D1340" s="122">
        <v>0.69660315433910625</v>
      </c>
      <c r="E1340" s="122">
        <v>0.28837960249020966</v>
      </c>
      <c r="F1340" s="122">
        <v>0.90594954362825475</v>
      </c>
      <c r="G1340" s="122">
        <v>0.15293916437202437</v>
      </c>
      <c r="H1340" s="122">
        <v>0.68867193355024936</v>
      </c>
      <c r="I1340" s="122">
        <v>0.43888000365436119</v>
      </c>
      <c r="J1340" s="122">
        <v>0.58461080037930646</v>
      </c>
      <c r="K1340" s="54">
        <v>0.98247302006525739</v>
      </c>
      <c r="M1340" s="47">
        <v>338</v>
      </c>
      <c r="N1340" s="122" cm="1">
        <f t="array" ref="N1340:W1340">(TRANSPOSE(MMULT(幕後結果!$AB$37:$AK$46, TRANSPOSE(N339:W339))))</f>
        <v>0.10006341867008035</v>
      </c>
      <c r="O1340" s="122">
        <v>0.11839713395727144</v>
      </c>
      <c r="P1340" s="122">
        <v>0.50757358240232475</v>
      </c>
      <c r="Q1340" s="122">
        <v>-0.16999564219782828</v>
      </c>
      <c r="R1340" s="122">
        <v>-0.56975390670343007</v>
      </c>
      <c r="S1340" s="122">
        <v>0.21552965629965487</v>
      </c>
      <c r="T1340" s="122">
        <v>1.1921860534793276</v>
      </c>
      <c r="U1340" s="122">
        <v>0.35103325869341678</v>
      </c>
      <c r="V1340" s="122">
        <v>-0.51556207130127452</v>
      </c>
      <c r="W1340" s="46">
        <v>0.60629625273285348</v>
      </c>
    </row>
    <row r="1341" spans="1:23" ht="19">
      <c r="A1341" s="91">
        <v>339</v>
      </c>
      <c r="B1341" s="122">
        <v>0.98099182524350481</v>
      </c>
      <c r="C1341" s="122">
        <v>4.1552779695427811E-2</v>
      </c>
      <c r="D1341" s="122">
        <v>0.39674257166637261</v>
      </c>
      <c r="E1341" s="122">
        <v>0.5460239357179244</v>
      </c>
      <c r="F1341" s="122">
        <v>0.13655483897075849</v>
      </c>
      <c r="G1341" s="122">
        <v>0.62693577659862765</v>
      </c>
      <c r="H1341" s="122">
        <v>0.9222710886225971</v>
      </c>
      <c r="I1341" s="122">
        <v>0.60198072962514271</v>
      </c>
      <c r="J1341" s="122">
        <v>0.85067423802684528</v>
      </c>
      <c r="K1341" s="54">
        <v>0.13849585544219467</v>
      </c>
      <c r="M1341" s="47">
        <v>339</v>
      </c>
      <c r="N1341" s="122" cm="1">
        <f t="array" ref="N1341:W1341">(TRANSPOSE(MMULT(幕後結果!$AB$37:$AK$46, TRANSPOSE(N340:W340))))</f>
        <v>0.68742518428449428</v>
      </c>
      <c r="O1341" s="122">
        <v>0.85747918216908181</v>
      </c>
      <c r="P1341" s="122">
        <v>0.55435770900301951</v>
      </c>
      <c r="Q1341" s="122">
        <v>0.3202523339327874</v>
      </c>
      <c r="R1341" s="122">
        <v>-0.20131575856579134</v>
      </c>
      <c r="S1341" s="122">
        <v>0.41797405713571439</v>
      </c>
      <c r="T1341" s="122">
        <v>1.2285559912151958</v>
      </c>
      <c r="U1341" s="122">
        <v>5.6089880383526663E-2</v>
      </c>
      <c r="V1341" s="122">
        <v>4.6700132130045008E-2</v>
      </c>
      <c r="W1341" s="46">
        <v>2.3750211535600392</v>
      </c>
    </row>
    <row r="1342" spans="1:23" ht="19">
      <c r="A1342" s="91">
        <v>340</v>
      </c>
      <c r="B1342" s="122">
        <v>0.44887864206270867</v>
      </c>
      <c r="C1342" s="122">
        <v>0.8487310462585036</v>
      </c>
      <c r="D1342" s="122">
        <v>2.2721632675031911E-2</v>
      </c>
      <c r="E1342" s="122">
        <v>0.30091505887830516</v>
      </c>
      <c r="F1342" s="122">
        <v>0.35077622484646742</v>
      </c>
      <c r="G1342" s="122">
        <v>0.84571199241119732</v>
      </c>
      <c r="H1342" s="122">
        <v>1.9489696040548843E-2</v>
      </c>
      <c r="I1342" s="122">
        <v>0.80634406004842463</v>
      </c>
      <c r="J1342" s="122">
        <v>0.8098160391907343</v>
      </c>
      <c r="K1342" s="54">
        <v>0.98165917516642831</v>
      </c>
      <c r="M1342" s="47">
        <v>340</v>
      </c>
      <c r="N1342" s="122" cm="1">
        <f t="array" ref="N1342:W1342">(TRANSPOSE(MMULT(幕後結果!$AB$37:$AK$46, TRANSPOSE(N341:W341))))</f>
        <v>1.0844214283811757</v>
      </c>
      <c r="O1342" s="122">
        <v>-1.3472039835589362</v>
      </c>
      <c r="P1342" s="122">
        <v>0.10645611929507914</v>
      </c>
      <c r="Q1342" s="122">
        <v>0.60314481982885382</v>
      </c>
      <c r="R1342" s="122">
        <v>1.2377129212058866</v>
      </c>
      <c r="S1342" s="122">
        <v>1.1541054361697467</v>
      </c>
      <c r="T1342" s="122">
        <v>-0.42027671677527206</v>
      </c>
      <c r="U1342" s="122">
        <v>1.0662549680621114</v>
      </c>
      <c r="V1342" s="122">
        <v>0.63753118965547917</v>
      </c>
      <c r="W1342" s="46">
        <v>-2.19796349653964E-2</v>
      </c>
    </row>
    <row r="1343" spans="1:23" ht="19">
      <c r="A1343" s="91">
        <v>341</v>
      </c>
      <c r="B1343" s="122">
        <v>0.79556768243269405</v>
      </c>
      <c r="C1343" s="122">
        <v>0.42749313513955634</v>
      </c>
      <c r="D1343" s="122">
        <v>0.48299646090619097</v>
      </c>
      <c r="E1343" s="122">
        <v>0.24361449195642715</v>
      </c>
      <c r="F1343" s="122">
        <v>0.4734595000820081</v>
      </c>
      <c r="G1343" s="122">
        <v>0.19965607870327107</v>
      </c>
      <c r="H1343" s="122">
        <v>0.97139780756825034</v>
      </c>
      <c r="I1343" s="122">
        <v>0.81436176586222864</v>
      </c>
      <c r="J1343" s="122">
        <v>0.51962122845092029</v>
      </c>
      <c r="K1343" s="54">
        <v>0.71209724158681453</v>
      </c>
      <c r="M1343" s="47">
        <v>341</v>
      </c>
      <c r="N1343" s="122" cm="1">
        <f t="array" ref="N1343:W1343">(TRANSPOSE(MMULT(幕後結果!$AB$37:$AK$46, TRANSPOSE(N342:W342))))</f>
        <v>-1.1717513763549046</v>
      </c>
      <c r="O1343" s="122">
        <v>-1.0078357444143227</v>
      </c>
      <c r="P1343" s="122">
        <v>-0.91587531694745838</v>
      </c>
      <c r="Q1343" s="122">
        <v>-0.77570362484868782</v>
      </c>
      <c r="R1343" s="122">
        <v>-1.7218762683050577</v>
      </c>
      <c r="S1343" s="122">
        <v>-0.4103546242949036</v>
      </c>
      <c r="T1343" s="122">
        <v>0.61478625210994642</v>
      </c>
      <c r="U1343" s="122">
        <v>-0.52940118851259266</v>
      </c>
      <c r="V1343" s="122">
        <v>-2.2488515039133619</v>
      </c>
      <c r="W1343" s="46">
        <v>-1.6242797297417018</v>
      </c>
    </row>
    <row r="1344" spans="1:23" ht="19">
      <c r="A1344" s="91">
        <v>342</v>
      </c>
      <c r="B1344" s="122">
        <v>0.47194697721850076</v>
      </c>
      <c r="C1344" s="122">
        <v>0.51976890203530757</v>
      </c>
      <c r="D1344" s="122">
        <v>3.0124564731817349E-2</v>
      </c>
      <c r="E1344" s="122">
        <v>0.74328030823188374</v>
      </c>
      <c r="F1344" s="122">
        <v>0.74194633716842273</v>
      </c>
      <c r="G1344" s="122">
        <v>0.10363804080416283</v>
      </c>
      <c r="H1344" s="122">
        <v>0.30321982277075699</v>
      </c>
      <c r="I1344" s="122">
        <v>0.88772156304759386</v>
      </c>
      <c r="J1344" s="122">
        <v>0.74885745319728225</v>
      </c>
      <c r="K1344" s="54">
        <v>0.82832143896719734</v>
      </c>
      <c r="M1344" s="47">
        <v>342</v>
      </c>
      <c r="N1344" s="122" cm="1">
        <f t="array" ref="N1344:W1344">(TRANSPOSE(MMULT(幕後結果!$AB$37:$AK$46, TRANSPOSE(N343:W343))))</f>
        <v>0.14665043277336862</v>
      </c>
      <c r="O1344" s="122">
        <v>-0.37753163173981408</v>
      </c>
      <c r="P1344" s="122">
        <v>-1.0839892402868396</v>
      </c>
      <c r="Q1344" s="122">
        <v>0.39623213058132678</v>
      </c>
      <c r="R1344" s="122">
        <v>-0.22153552415557426</v>
      </c>
      <c r="S1344" s="122">
        <v>-2.5654739680688348</v>
      </c>
      <c r="T1344" s="122">
        <v>0.11454589800856796</v>
      </c>
      <c r="U1344" s="122">
        <v>-0.81096343904015722</v>
      </c>
      <c r="V1344" s="122">
        <v>-0.49915330614907455</v>
      </c>
      <c r="W1344" s="46">
        <v>-0.85883998785538607</v>
      </c>
    </row>
    <row r="1345" spans="1:23" ht="19">
      <c r="A1345" s="91">
        <v>343</v>
      </c>
      <c r="B1345" s="122">
        <v>0.26651150079927088</v>
      </c>
      <c r="C1345" s="122">
        <v>0.58052346717658221</v>
      </c>
      <c r="D1345" s="122">
        <v>0.15393850812197374</v>
      </c>
      <c r="E1345" s="122">
        <v>0.18636906926999441</v>
      </c>
      <c r="F1345" s="122">
        <v>0.50634751290900759</v>
      </c>
      <c r="G1345" s="122">
        <v>0.25216337858646432</v>
      </c>
      <c r="H1345" s="122">
        <v>0.85389973174032741</v>
      </c>
      <c r="I1345" s="122">
        <v>0.66025647339596816</v>
      </c>
      <c r="J1345" s="122">
        <v>0.63214086800793323</v>
      </c>
      <c r="K1345" s="54">
        <v>0.74842834613137632</v>
      </c>
      <c r="M1345" s="47">
        <v>343</v>
      </c>
      <c r="N1345" s="122" cm="1">
        <f t="array" ref="N1345:W1345">(TRANSPOSE(MMULT(幕後結果!$AB$37:$AK$46, TRANSPOSE(N344:W344))))</f>
        <v>0.44231514964860524</v>
      </c>
      <c r="O1345" s="122">
        <v>1.8406595961494774</v>
      </c>
      <c r="P1345" s="122">
        <v>2.0699452320957183</v>
      </c>
      <c r="Q1345" s="122">
        <v>-0.59932230606912162</v>
      </c>
      <c r="R1345" s="122">
        <v>0.32842046229460758</v>
      </c>
      <c r="S1345" s="122">
        <v>0.86337398030193924</v>
      </c>
      <c r="T1345" s="122">
        <v>0.16692327359963444</v>
      </c>
      <c r="U1345" s="122">
        <v>-1.1335668403147396</v>
      </c>
      <c r="V1345" s="122">
        <v>-1.2533041790779049</v>
      </c>
      <c r="W1345" s="46">
        <v>1.2113617725978572</v>
      </c>
    </row>
    <row r="1346" spans="1:23" ht="19">
      <c r="A1346" s="91">
        <v>344</v>
      </c>
      <c r="B1346" s="122">
        <v>8.2346298591332578E-2</v>
      </c>
      <c r="C1346" s="122">
        <v>0.14403696541637157</v>
      </c>
      <c r="D1346" s="122">
        <v>0.81750766885100701</v>
      </c>
      <c r="E1346" s="122">
        <v>0.15293086657015054</v>
      </c>
      <c r="F1346" s="122">
        <v>0.60314927177845523</v>
      </c>
      <c r="G1346" s="122">
        <v>0.47335029923979</v>
      </c>
      <c r="H1346" s="122">
        <v>0.651024317808369</v>
      </c>
      <c r="I1346" s="122">
        <v>0.44027079337475672</v>
      </c>
      <c r="J1346" s="122">
        <v>0.44040301159209383</v>
      </c>
      <c r="K1346" s="54">
        <v>0.99176905010812866</v>
      </c>
      <c r="M1346" s="47">
        <v>344</v>
      </c>
      <c r="N1346" s="122" cm="1">
        <f t="array" ref="N1346:W1346">(TRANSPOSE(MMULT(幕後結果!$AB$37:$AK$46, TRANSPOSE(N345:W345))))</f>
        <v>-1.3284601522420798</v>
      </c>
      <c r="O1346" s="122">
        <v>-0.48375251385360651</v>
      </c>
      <c r="P1346" s="122">
        <v>0.64837416431827388</v>
      </c>
      <c r="Q1346" s="122">
        <v>0.11305830813791462</v>
      </c>
      <c r="R1346" s="122">
        <v>0.8582028080901366</v>
      </c>
      <c r="S1346" s="122">
        <v>-1.0369904844570252</v>
      </c>
      <c r="T1346" s="122">
        <v>1.6483857250464684</v>
      </c>
      <c r="U1346" s="122">
        <v>-0.90512652652553982</v>
      </c>
      <c r="V1346" s="122">
        <v>0.69513972834857429</v>
      </c>
      <c r="W1346" s="46">
        <v>0.91273077033971872</v>
      </c>
    </row>
    <row r="1347" spans="1:23" ht="19">
      <c r="A1347" s="91">
        <v>345</v>
      </c>
      <c r="B1347" s="122">
        <v>1.8823238680141019E-2</v>
      </c>
      <c r="C1347" s="122">
        <v>0.9748956262170787</v>
      </c>
      <c r="D1347" s="122">
        <v>0.92318114426257702</v>
      </c>
      <c r="E1347" s="122">
        <v>0.26053108219119014</v>
      </c>
      <c r="F1347" s="122">
        <v>0.89355843497535514</v>
      </c>
      <c r="G1347" s="122">
        <v>0.8011149066733112</v>
      </c>
      <c r="H1347" s="122">
        <v>4.7379000524677028E-2</v>
      </c>
      <c r="I1347" s="122">
        <v>0.57317541430839891</v>
      </c>
      <c r="J1347" s="122">
        <v>0.56247135747898747</v>
      </c>
      <c r="K1347" s="54">
        <v>0.17666590690474493</v>
      </c>
      <c r="M1347" s="47">
        <v>345</v>
      </c>
      <c r="N1347" s="122" cm="1">
        <f t="array" ref="N1347:W1347">(TRANSPOSE(MMULT(幕後結果!$AB$37:$AK$46, TRANSPOSE(N346:W346))))</f>
        <v>-0.59342610242959559</v>
      </c>
      <c r="O1347" s="122">
        <v>0.17875909649044502</v>
      </c>
      <c r="P1347" s="122">
        <v>1.8239755587147299E-2</v>
      </c>
      <c r="Q1347" s="122">
        <v>0.43170309916177174</v>
      </c>
      <c r="R1347" s="122">
        <v>-6.4742921209216014E-2</v>
      </c>
      <c r="S1347" s="122">
        <v>-1.0391147378974321</v>
      </c>
      <c r="T1347" s="122">
        <v>-0.35236356096388449</v>
      </c>
      <c r="U1347" s="122">
        <v>0.2885546078072736</v>
      </c>
      <c r="V1347" s="122">
        <v>1.164263307194874</v>
      </c>
      <c r="W1347" s="46">
        <v>0.48475264471123591</v>
      </c>
    </row>
    <row r="1348" spans="1:23" ht="19">
      <c r="A1348" s="91">
        <v>346</v>
      </c>
      <c r="B1348" s="122">
        <v>0.97723983192295338</v>
      </c>
      <c r="C1348" s="122">
        <v>0.25576188986745474</v>
      </c>
      <c r="D1348" s="122">
        <v>0.43086436316193799</v>
      </c>
      <c r="E1348" s="122">
        <v>0.52483221504865685</v>
      </c>
      <c r="F1348" s="122">
        <v>0.20992126075125106</v>
      </c>
      <c r="G1348" s="122">
        <v>4.0096433638354689E-2</v>
      </c>
      <c r="H1348" s="122">
        <v>0.1686264954298764</v>
      </c>
      <c r="I1348" s="122">
        <v>0.92039378150490281</v>
      </c>
      <c r="J1348" s="122">
        <v>0.7763610786855164</v>
      </c>
      <c r="K1348" s="54">
        <v>0.15566563265629951</v>
      </c>
      <c r="M1348" s="47">
        <v>346</v>
      </c>
      <c r="N1348" s="122" cm="1">
        <f t="array" ref="N1348:W1348">(TRANSPOSE(MMULT(幕後結果!$AB$37:$AK$46, TRANSPOSE(N347:W347))))</f>
        <v>-0.30385474144231372</v>
      </c>
      <c r="O1348" s="122">
        <v>3.1155733115137418E-4</v>
      </c>
      <c r="P1348" s="122">
        <v>-0.97005250572504587</v>
      </c>
      <c r="Q1348" s="122">
        <v>-0.55331793379104177</v>
      </c>
      <c r="R1348" s="122">
        <v>0.1798661418697777</v>
      </c>
      <c r="S1348" s="122">
        <v>1.4757268396653995</v>
      </c>
      <c r="T1348" s="122">
        <v>-0.68282066234846805</v>
      </c>
      <c r="U1348" s="122">
        <v>0.71713674953804341</v>
      </c>
      <c r="V1348" s="122">
        <v>0.74590664277657881</v>
      </c>
      <c r="W1348" s="46">
        <v>0.82646759715508034</v>
      </c>
    </row>
    <row r="1349" spans="1:23" ht="19">
      <c r="A1349" s="91">
        <v>347</v>
      </c>
      <c r="B1349" s="122">
        <v>0.95750269077848427</v>
      </c>
      <c r="C1349" s="122">
        <v>0.28581960117888494</v>
      </c>
      <c r="D1349" s="122">
        <v>0.13563683083164135</v>
      </c>
      <c r="E1349" s="122">
        <v>0.86798787033135838</v>
      </c>
      <c r="F1349" s="122">
        <v>0.17192183135848604</v>
      </c>
      <c r="G1349" s="122">
        <v>6.2490958376872241E-2</v>
      </c>
      <c r="H1349" s="122">
        <v>0.64896715867401489</v>
      </c>
      <c r="I1349" s="122">
        <v>0.69298176656250243</v>
      </c>
      <c r="J1349" s="122">
        <v>0.98003416037631608</v>
      </c>
      <c r="K1349" s="54">
        <v>0.74531237461574906</v>
      </c>
      <c r="M1349" s="47">
        <v>347</v>
      </c>
      <c r="N1349" s="122" cm="1">
        <f t="array" ref="N1349:W1349">(TRANSPOSE(MMULT(幕後結果!$AB$37:$AK$46, TRANSPOSE(N348:W348))))</f>
        <v>-0.60548190918470668</v>
      </c>
      <c r="O1349" s="122">
        <v>0.59391764147836734</v>
      </c>
      <c r="P1349" s="122">
        <v>0.27889656864830425</v>
      </c>
      <c r="Q1349" s="122">
        <v>-1.6187539586075279</v>
      </c>
      <c r="R1349" s="122">
        <v>0.69932266720676473</v>
      </c>
      <c r="S1349" s="122">
        <v>1.6874002081895645</v>
      </c>
      <c r="T1349" s="122">
        <v>0.88368295993078894</v>
      </c>
      <c r="U1349" s="122">
        <v>-0.7601946417986396</v>
      </c>
      <c r="V1349" s="122">
        <v>0.35110960217393228</v>
      </c>
      <c r="W1349" s="46">
        <v>0.32853861695678344</v>
      </c>
    </row>
    <row r="1350" spans="1:23" ht="19">
      <c r="A1350" s="91">
        <v>348</v>
      </c>
      <c r="B1350" s="122">
        <v>0.23556500413990444</v>
      </c>
      <c r="C1350" s="122">
        <v>0.19462783416748408</v>
      </c>
      <c r="D1350" s="122">
        <v>0.94247502589816157</v>
      </c>
      <c r="E1350" s="122">
        <v>0.53784582872533337</v>
      </c>
      <c r="F1350" s="122">
        <v>0.11733298655106927</v>
      </c>
      <c r="G1350" s="122">
        <v>0.86668760197254602</v>
      </c>
      <c r="H1350" s="122">
        <v>0.49257908922203542</v>
      </c>
      <c r="I1350" s="122">
        <v>0.47159970517167427</v>
      </c>
      <c r="J1350" s="122">
        <v>0.47297856191798338</v>
      </c>
      <c r="K1350" s="54">
        <v>0.70764283487164414</v>
      </c>
      <c r="M1350" s="47">
        <v>348</v>
      </c>
      <c r="N1350" s="122" cm="1">
        <f t="array" ref="N1350:W1350">(TRANSPOSE(MMULT(幕後結果!$AB$37:$AK$46, TRANSPOSE(N349:W349))))</f>
        <v>-1.4050426314465467</v>
      </c>
      <c r="O1350" s="122">
        <v>-1.3784284783231135</v>
      </c>
      <c r="P1350" s="122">
        <v>-0.63549824923835851</v>
      </c>
      <c r="Q1350" s="122">
        <v>-0.57896900169070742</v>
      </c>
      <c r="R1350" s="122">
        <v>0.55661297827249956</v>
      </c>
      <c r="S1350" s="122">
        <v>-0.83740687931407454</v>
      </c>
      <c r="T1350" s="122">
        <v>0.30240311773822881</v>
      </c>
      <c r="U1350" s="122">
        <v>-0.57395761907578902</v>
      </c>
      <c r="V1350" s="122">
        <v>-2.0755143001205734</v>
      </c>
      <c r="W1350" s="46">
        <v>0.11269074691028066</v>
      </c>
    </row>
    <row r="1351" spans="1:23" ht="19">
      <c r="A1351" s="91">
        <v>349</v>
      </c>
      <c r="B1351" s="122">
        <v>0.13117391742522155</v>
      </c>
      <c r="C1351" s="122">
        <v>0.59873558533592552</v>
      </c>
      <c r="D1351" s="122">
        <v>0.36509201575796069</v>
      </c>
      <c r="E1351" s="122">
        <v>0.8931863262135058</v>
      </c>
      <c r="F1351" s="122">
        <v>0.60468711734188263</v>
      </c>
      <c r="G1351" s="122">
        <v>1.1785592166029701E-2</v>
      </c>
      <c r="H1351" s="122">
        <v>0.21272059724329417</v>
      </c>
      <c r="I1351" s="122">
        <v>0.82092727387630471</v>
      </c>
      <c r="J1351" s="122">
        <v>2.700307990683104E-2</v>
      </c>
      <c r="K1351" s="54">
        <v>0.49683930310974844</v>
      </c>
      <c r="M1351" s="47">
        <v>349</v>
      </c>
      <c r="N1351" s="122" cm="1">
        <f t="array" ref="N1351:W1351">(TRANSPOSE(MMULT(幕後結果!$AB$37:$AK$46, TRANSPOSE(N350:W350))))</f>
        <v>-1.8030584703570185</v>
      </c>
      <c r="O1351" s="122">
        <v>-1.3586260604453113</v>
      </c>
      <c r="P1351" s="122">
        <v>-2.2136342787750487</v>
      </c>
      <c r="Q1351" s="122">
        <v>-1.102342639878144</v>
      </c>
      <c r="R1351" s="122">
        <v>0.24909032879104964</v>
      </c>
      <c r="S1351" s="122">
        <v>-2.5755838808845599</v>
      </c>
      <c r="T1351" s="122">
        <v>-1.2003480687164476</v>
      </c>
      <c r="U1351" s="122">
        <v>0.8612109784839348</v>
      </c>
      <c r="V1351" s="122">
        <v>0.22392395560451894</v>
      </c>
      <c r="W1351" s="46">
        <v>-1.0303585809869082</v>
      </c>
    </row>
    <row r="1352" spans="1:23" ht="19">
      <c r="A1352" s="91">
        <v>350</v>
      </c>
      <c r="B1352" s="122">
        <v>0.54471213517378225</v>
      </c>
      <c r="C1352" s="122">
        <v>9.6953168192801975E-2</v>
      </c>
      <c r="D1352" s="122">
        <v>0.62418954462666432</v>
      </c>
      <c r="E1352" s="122">
        <v>0.66274206978841699</v>
      </c>
      <c r="F1352" s="122">
        <v>0.81797416056186467</v>
      </c>
      <c r="G1352" s="122">
        <v>0.79672687036444501</v>
      </c>
      <c r="H1352" s="122">
        <v>4.5286906637573621E-2</v>
      </c>
      <c r="I1352" s="122">
        <v>0.81962174870236626</v>
      </c>
      <c r="J1352" s="122">
        <v>0.97186763246536323</v>
      </c>
      <c r="K1352" s="54">
        <v>0.17691680453130387</v>
      </c>
      <c r="M1352" s="47">
        <v>350</v>
      </c>
      <c r="N1352" s="122" cm="1">
        <f t="array" ref="N1352:W1352">(TRANSPOSE(MMULT(幕後結果!$AB$37:$AK$46, TRANSPOSE(N351:W351))))</f>
        <v>0.1105327072572934</v>
      </c>
      <c r="O1352" s="122">
        <v>0.62198990922282427</v>
      </c>
      <c r="P1352" s="122">
        <v>-0.22939618941337037</v>
      </c>
      <c r="Q1352" s="122">
        <v>-0.27569614329274533</v>
      </c>
      <c r="R1352" s="122">
        <v>1.4882141015187813</v>
      </c>
      <c r="S1352" s="122">
        <v>1.5185607400969294</v>
      </c>
      <c r="T1352" s="122">
        <v>0.66444874983513136</v>
      </c>
      <c r="U1352" s="122">
        <v>1.5178628100081424</v>
      </c>
      <c r="V1352" s="122">
        <v>0.72431670119988067</v>
      </c>
      <c r="W1352" s="46">
        <v>-0.11445451929511341</v>
      </c>
    </row>
    <row r="1353" spans="1:23" ht="19">
      <c r="A1353" s="91">
        <v>351</v>
      </c>
      <c r="B1353" s="122">
        <v>6.6609947796588687E-2</v>
      </c>
      <c r="C1353" s="122">
        <v>0.30710554232331688</v>
      </c>
      <c r="D1353" s="122">
        <v>0.27125035302261824</v>
      </c>
      <c r="E1353" s="122">
        <v>0.38889346824457838</v>
      </c>
      <c r="F1353" s="122">
        <v>0.83487628941916814</v>
      </c>
      <c r="G1353" s="122">
        <v>0.1657536412387759</v>
      </c>
      <c r="H1353" s="122">
        <v>0.73997141850492465</v>
      </c>
      <c r="I1353" s="122">
        <v>0.3095184565564193</v>
      </c>
      <c r="J1353" s="122">
        <v>0.53431484897021586</v>
      </c>
      <c r="K1353" s="54">
        <v>0.45946669568604293</v>
      </c>
      <c r="M1353" s="47">
        <v>351</v>
      </c>
      <c r="N1353" s="122" cm="1">
        <f t="array" ref="N1353:W1353">(TRANSPOSE(MMULT(幕後結果!$AB$37:$AK$46, TRANSPOSE(N352:W352))))</f>
        <v>-0.79802058744524107</v>
      </c>
      <c r="O1353" s="122">
        <v>-0.59036900390906877</v>
      </c>
      <c r="P1353" s="122">
        <v>-0.72852822562484665</v>
      </c>
      <c r="Q1353" s="122">
        <v>-0.34974176846518246</v>
      </c>
      <c r="R1353" s="122">
        <v>-0.43385708549835084</v>
      </c>
      <c r="S1353" s="122">
        <v>5.7670338192286841E-2</v>
      </c>
      <c r="T1353" s="122">
        <v>0.5986545496000788</v>
      </c>
      <c r="U1353" s="122">
        <v>0.23004037360642776</v>
      </c>
      <c r="V1353" s="122">
        <v>-0.51602002464002938</v>
      </c>
      <c r="W1353" s="46">
        <v>0.76424978112973974</v>
      </c>
    </row>
    <row r="1354" spans="1:23" ht="19">
      <c r="A1354" s="91">
        <v>352</v>
      </c>
      <c r="B1354" s="122">
        <v>0.90559729659324728</v>
      </c>
      <c r="C1354" s="122">
        <v>3.209034845236336E-2</v>
      </c>
      <c r="D1354" s="122">
        <v>0.59642552040320385</v>
      </c>
      <c r="E1354" s="122">
        <v>0.52567993495029186</v>
      </c>
      <c r="F1354" s="122">
        <v>0.1549607408974929</v>
      </c>
      <c r="G1354" s="122">
        <v>0.73397105221722914</v>
      </c>
      <c r="H1354" s="122">
        <v>0.55200412883832017</v>
      </c>
      <c r="I1354" s="122">
        <v>0.63393984328102482</v>
      </c>
      <c r="J1354" s="122">
        <v>0.67329623295572727</v>
      </c>
      <c r="K1354" s="54">
        <v>0.51609637717749335</v>
      </c>
      <c r="M1354" s="47">
        <v>352</v>
      </c>
      <c r="N1354" s="122" cm="1">
        <f t="array" ref="N1354:W1354">(TRANSPOSE(MMULT(幕後結果!$AB$37:$AK$46, TRANSPOSE(N353:W353))))</f>
        <v>0.62421192711663065</v>
      </c>
      <c r="O1354" s="122">
        <v>1.5224165982970157</v>
      </c>
      <c r="P1354" s="122">
        <v>0.34976558879786612</v>
      </c>
      <c r="Q1354" s="122">
        <v>-0.48581913096917362</v>
      </c>
      <c r="R1354" s="122">
        <v>1.0442502517759558</v>
      </c>
      <c r="S1354" s="122">
        <v>0.26982538961775576</v>
      </c>
      <c r="T1354" s="122">
        <v>0.33737740375272129</v>
      </c>
      <c r="U1354" s="122">
        <v>1.2277176097560312</v>
      </c>
      <c r="V1354" s="122">
        <v>-0.13196783829876763</v>
      </c>
      <c r="W1354" s="46">
        <v>-0.14521658782141378</v>
      </c>
    </row>
    <row r="1355" spans="1:23" ht="19">
      <c r="A1355" s="91">
        <v>353</v>
      </c>
      <c r="B1355" s="122">
        <v>0.11661713824588182</v>
      </c>
      <c r="C1355" s="122">
        <v>1.0913820058283008E-2</v>
      </c>
      <c r="D1355" s="122">
        <v>0.6519452969322983</v>
      </c>
      <c r="E1355" s="122">
        <v>3.4424436380580126E-2</v>
      </c>
      <c r="F1355" s="122">
        <v>5.9342713631906241E-2</v>
      </c>
      <c r="G1355" s="122">
        <v>0.8943336681727585</v>
      </c>
      <c r="H1355" s="122">
        <v>0.12395972997187243</v>
      </c>
      <c r="I1355" s="122">
        <v>0.85285056174862617</v>
      </c>
      <c r="J1355" s="122">
        <v>0.84210256779034687</v>
      </c>
      <c r="K1355" s="54">
        <v>0.19478633324123251</v>
      </c>
      <c r="M1355" s="47">
        <v>353</v>
      </c>
      <c r="N1355" s="122" cm="1">
        <f t="array" ref="N1355:W1355">(TRANSPOSE(MMULT(幕後結果!$AB$37:$AK$46, TRANSPOSE(N354:W354))))</f>
        <v>-0.96142041980573478</v>
      </c>
      <c r="O1355" s="122">
        <v>-0.62218316308272947</v>
      </c>
      <c r="P1355" s="122">
        <v>-2.3598283157314217</v>
      </c>
      <c r="Q1355" s="122">
        <v>-0.51909545692212145</v>
      </c>
      <c r="R1355" s="122">
        <v>-2.0854113740062834</v>
      </c>
      <c r="S1355" s="122">
        <v>-2.4895646758589338</v>
      </c>
      <c r="T1355" s="122">
        <v>-1.8794009966467351</v>
      </c>
      <c r="U1355" s="122">
        <v>-0.62997854066681325</v>
      </c>
      <c r="V1355" s="122">
        <v>-1.9289427479988064</v>
      </c>
      <c r="W1355" s="46">
        <v>-3.0003923986182199</v>
      </c>
    </row>
    <row r="1356" spans="1:23" ht="19">
      <c r="A1356" s="91">
        <v>354</v>
      </c>
      <c r="B1356" s="122">
        <v>0.95268827018599511</v>
      </c>
      <c r="C1356" s="122">
        <v>0.63923696875298108</v>
      </c>
      <c r="D1356" s="122">
        <v>0.32271142230993788</v>
      </c>
      <c r="E1356" s="122">
        <v>0.46775786350043114</v>
      </c>
      <c r="F1356" s="122">
        <v>0.59823936041210057</v>
      </c>
      <c r="G1356" s="122">
        <v>0.66375596632562717</v>
      </c>
      <c r="H1356" s="122">
        <v>0.6439217719726229</v>
      </c>
      <c r="I1356" s="122">
        <v>0.41136718512738102</v>
      </c>
      <c r="J1356" s="122">
        <v>0.37307740972705417</v>
      </c>
      <c r="K1356" s="54">
        <v>0.77105238073567062</v>
      </c>
      <c r="M1356" s="47">
        <v>354</v>
      </c>
      <c r="N1356" s="122" cm="1">
        <f t="array" ref="N1356:W1356">(TRANSPOSE(MMULT(幕後結果!$AB$37:$AK$46, TRANSPOSE(N355:W355))))</f>
        <v>-1.4311124291434187</v>
      </c>
      <c r="O1356" s="122">
        <v>-1.9589697884336279</v>
      </c>
      <c r="P1356" s="122">
        <v>-1.0583327518597012</v>
      </c>
      <c r="Q1356" s="122">
        <v>0.11830882459965386</v>
      </c>
      <c r="R1356" s="122">
        <v>-0.35511421416788808</v>
      </c>
      <c r="S1356" s="122">
        <v>-0.47305728746695414</v>
      </c>
      <c r="T1356" s="122">
        <v>0.17154345375362801</v>
      </c>
      <c r="U1356" s="122">
        <v>9.9277577871251577E-2</v>
      </c>
      <c r="V1356" s="122">
        <v>0.3779713226177901</v>
      </c>
      <c r="W1356" s="46">
        <v>0.66371574373646913</v>
      </c>
    </row>
    <row r="1357" spans="1:23" ht="19">
      <c r="A1357" s="91">
        <v>355</v>
      </c>
      <c r="B1357" s="122">
        <v>0.94563676235612393</v>
      </c>
      <c r="C1357" s="122">
        <v>0.20983192741307244</v>
      </c>
      <c r="D1357" s="122">
        <v>0.89667904225856132</v>
      </c>
      <c r="E1357" s="122">
        <v>0.90598784447383363</v>
      </c>
      <c r="F1357" s="122">
        <v>0.47949492913834812</v>
      </c>
      <c r="G1357" s="122">
        <v>0.10533503684628398</v>
      </c>
      <c r="H1357" s="122">
        <v>0.91429999147617314</v>
      </c>
      <c r="I1357" s="122">
        <v>0.52235267336437019</v>
      </c>
      <c r="J1357" s="122">
        <v>0.20888213533883015</v>
      </c>
      <c r="K1357" s="54">
        <v>0.7285516721327423</v>
      </c>
      <c r="M1357" s="47">
        <v>355</v>
      </c>
      <c r="N1357" s="122" cm="1">
        <f t="array" ref="N1357:W1357">(TRANSPOSE(MMULT(幕後結果!$AB$37:$AK$46, TRANSPOSE(N356:W356))))</f>
        <v>0.18722538969051317</v>
      </c>
      <c r="O1357" s="122">
        <v>6.6984942581281681E-2</v>
      </c>
      <c r="P1357" s="122">
        <v>-1.1129542568752717</v>
      </c>
      <c r="Q1357" s="122">
        <v>1.0515744592256444</v>
      </c>
      <c r="R1357" s="122">
        <v>-0.6014389740887971</v>
      </c>
      <c r="S1357" s="122">
        <v>-0.91122465196886082</v>
      </c>
      <c r="T1357" s="122">
        <v>-1.3990611757434046</v>
      </c>
      <c r="U1357" s="122">
        <v>1.9765031921766458</v>
      </c>
      <c r="V1357" s="122">
        <v>-0.31050805802012132</v>
      </c>
      <c r="W1357" s="46">
        <v>0.76910459066509573</v>
      </c>
    </row>
    <row r="1358" spans="1:23" ht="19">
      <c r="A1358" s="91">
        <v>356</v>
      </c>
      <c r="B1358" s="122">
        <v>0.28293399925385398</v>
      </c>
      <c r="C1358" s="122">
        <v>0.99476066957000198</v>
      </c>
      <c r="D1358" s="122">
        <v>1.7496187375390715E-2</v>
      </c>
      <c r="E1358" s="122">
        <v>0.99389634892658441</v>
      </c>
      <c r="F1358" s="122">
        <v>0.49812780296758352</v>
      </c>
      <c r="G1358" s="122">
        <v>0.21421187870725111</v>
      </c>
      <c r="H1358" s="122">
        <v>0.53855425989560857</v>
      </c>
      <c r="I1358" s="122">
        <v>2.315969880937252E-2</v>
      </c>
      <c r="J1358" s="122">
        <v>0.11133609169689818</v>
      </c>
      <c r="K1358" s="54">
        <v>0.60393285069037517</v>
      </c>
      <c r="M1358" s="47">
        <v>356</v>
      </c>
      <c r="N1358" s="122" cm="1">
        <f t="array" ref="N1358:W1358">(TRANSPOSE(MMULT(幕後結果!$AB$37:$AK$46, TRANSPOSE(N357:W357))))</f>
        <v>0.18154598156835972</v>
      </c>
      <c r="O1358" s="122">
        <v>0.83343079210677395</v>
      </c>
      <c r="P1358" s="122">
        <v>0.1853090340749427</v>
      </c>
      <c r="Q1358" s="122">
        <v>-0.28856218509066345</v>
      </c>
      <c r="R1358" s="122">
        <v>1.0447508822670808</v>
      </c>
      <c r="S1358" s="122">
        <v>-1.1917611854540993</v>
      </c>
      <c r="T1358" s="122">
        <v>-0.51280150200061714</v>
      </c>
      <c r="U1358" s="122">
        <v>0.37171882145473528</v>
      </c>
      <c r="V1358" s="122">
        <v>0.83872596431412849</v>
      </c>
      <c r="W1358" s="46">
        <v>-0.18472965701036381</v>
      </c>
    </row>
    <row r="1359" spans="1:23" ht="19">
      <c r="A1359" s="91">
        <v>357</v>
      </c>
      <c r="B1359" s="122">
        <v>0.79456823248737085</v>
      </c>
      <c r="C1359" s="122">
        <v>0.73496695068882389</v>
      </c>
      <c r="D1359" s="122">
        <v>0.81156267505072455</v>
      </c>
      <c r="E1359" s="122">
        <v>8.9909624888348194E-2</v>
      </c>
      <c r="F1359" s="122">
        <v>0.50520559157789791</v>
      </c>
      <c r="G1359" s="122">
        <v>0.25911009411165353</v>
      </c>
      <c r="H1359" s="122">
        <v>0.47248846447341419</v>
      </c>
      <c r="I1359" s="122">
        <v>0.39734602771980865</v>
      </c>
      <c r="J1359" s="122">
        <v>0.51096322713055975</v>
      </c>
      <c r="K1359" s="54">
        <v>0.57099720861421921</v>
      </c>
      <c r="M1359" s="47">
        <v>357</v>
      </c>
      <c r="N1359" s="122" cm="1">
        <f t="array" ref="N1359:W1359">(TRANSPOSE(MMULT(幕後結果!$AB$37:$AK$46, TRANSPOSE(N358:W358))))</f>
        <v>1.6336919138096133</v>
      </c>
      <c r="O1359" s="122">
        <v>1.8585727820618176</v>
      </c>
      <c r="P1359" s="122">
        <v>2.2556894411936335</v>
      </c>
      <c r="Q1359" s="122">
        <v>1.1169116472068144</v>
      </c>
      <c r="R1359" s="122">
        <v>-0.14954842096080423</v>
      </c>
      <c r="S1359" s="122">
        <v>1.1683871477597028</v>
      </c>
      <c r="T1359" s="122">
        <v>0.75917226999345222</v>
      </c>
      <c r="U1359" s="122">
        <v>0.4391761117745383</v>
      </c>
      <c r="V1359" s="122">
        <v>1.4808972138200596</v>
      </c>
      <c r="W1359" s="46">
        <v>1.3845420063081457</v>
      </c>
    </row>
    <row r="1360" spans="1:23" ht="19">
      <c r="A1360" s="91">
        <v>358</v>
      </c>
      <c r="B1360" s="122">
        <v>0.58636479101255201</v>
      </c>
      <c r="C1360" s="122">
        <v>0.97585504225452779</v>
      </c>
      <c r="D1360" s="122">
        <v>8.1049520046688084E-2</v>
      </c>
      <c r="E1360" s="122">
        <v>0.91303953662074133</v>
      </c>
      <c r="F1360" s="122">
        <v>0.65964124312727934</v>
      </c>
      <c r="G1360" s="122">
        <v>0.14745635416970515</v>
      </c>
      <c r="H1360" s="122">
        <v>0.9870415910684962</v>
      </c>
      <c r="I1360" s="122">
        <v>7.5043142131939522E-2</v>
      </c>
      <c r="J1360" s="122">
        <v>0.82176204976516165</v>
      </c>
      <c r="K1360" s="54">
        <v>0.22851525105558124</v>
      </c>
      <c r="M1360" s="47">
        <v>358</v>
      </c>
      <c r="N1360" s="122" cm="1">
        <f t="array" ref="N1360:W1360">(TRANSPOSE(MMULT(幕後結果!$AB$37:$AK$46, TRANSPOSE(N359:W359))))</f>
        <v>-0.95010887921096143</v>
      </c>
      <c r="O1360" s="122">
        <v>0.60176784034853992</v>
      </c>
      <c r="P1360" s="122">
        <v>-1.3518509514796426</v>
      </c>
      <c r="Q1360" s="122">
        <v>1.5886952901657523</v>
      </c>
      <c r="R1360" s="122">
        <v>2.1129672032431852</v>
      </c>
      <c r="S1360" s="122">
        <v>-1.22585098902831</v>
      </c>
      <c r="T1360" s="122">
        <v>0.27202640030483938</v>
      </c>
      <c r="U1360" s="122">
        <v>1.1214031416129413</v>
      </c>
      <c r="V1360" s="122">
        <v>4.0532584241008807E-2</v>
      </c>
      <c r="W1360" s="46">
        <v>1.2518225323870744</v>
      </c>
    </row>
    <row r="1361" spans="1:23" ht="19">
      <c r="A1361" s="91">
        <v>359</v>
      </c>
      <c r="B1361" s="122">
        <v>5.4429623656685688E-2</v>
      </c>
      <c r="C1361" s="122">
        <v>0.74237936829528928</v>
      </c>
      <c r="D1361" s="122">
        <v>0.93633767253824529</v>
      </c>
      <c r="E1361" s="122">
        <v>0.20068054850564709</v>
      </c>
      <c r="F1361" s="122">
        <v>0.17198394186793009</v>
      </c>
      <c r="G1361" s="122">
        <v>0.80438780118502562</v>
      </c>
      <c r="H1361" s="122">
        <v>0.36222760884090777</v>
      </c>
      <c r="I1361" s="122">
        <v>0.85903734624113937</v>
      </c>
      <c r="J1361" s="122">
        <v>0.8885198960923526</v>
      </c>
      <c r="K1361" s="54">
        <v>0.48761592270157728</v>
      </c>
      <c r="M1361" s="47">
        <v>359</v>
      </c>
      <c r="N1361" s="122" cm="1">
        <f t="array" ref="N1361:W1361">(TRANSPOSE(MMULT(幕後結果!$AB$37:$AK$46, TRANSPOSE(N360:W360))))</f>
        <v>-6.0285528323402227E-2</v>
      </c>
      <c r="O1361" s="122">
        <v>5.958166155123349E-2</v>
      </c>
      <c r="P1361" s="122">
        <v>-1.1043010981960264</v>
      </c>
      <c r="Q1361" s="122">
        <v>-0.82924955776267961</v>
      </c>
      <c r="R1361" s="122">
        <v>-0.13313553161237274</v>
      </c>
      <c r="S1361" s="122">
        <v>0.81419670124262611</v>
      </c>
      <c r="T1361" s="122">
        <v>-1.2219799574525365</v>
      </c>
      <c r="U1361" s="122">
        <v>1.0357542094863668</v>
      </c>
      <c r="V1361" s="122">
        <v>0.51882501849324325</v>
      </c>
      <c r="W1361" s="46">
        <v>0.16986314156095322</v>
      </c>
    </row>
    <row r="1362" spans="1:23" ht="19">
      <c r="A1362" s="91">
        <v>360</v>
      </c>
      <c r="B1362" s="122">
        <v>0.4650167617666352</v>
      </c>
      <c r="C1362" s="122">
        <v>2.1005922781025532E-3</v>
      </c>
      <c r="D1362" s="122">
        <v>0.75175996357140318</v>
      </c>
      <c r="E1362" s="122">
        <v>0.14130280704059772</v>
      </c>
      <c r="F1362" s="122">
        <v>0.13496930841646182</v>
      </c>
      <c r="G1362" s="122">
        <v>0.50344233487168122</v>
      </c>
      <c r="H1362" s="122">
        <v>0.97001334963611785</v>
      </c>
      <c r="I1362" s="122">
        <v>0.4988160628639382</v>
      </c>
      <c r="J1362" s="122">
        <v>0.73450659531641982</v>
      </c>
      <c r="K1362" s="54">
        <v>0.56709849255540767</v>
      </c>
      <c r="M1362" s="47">
        <v>360</v>
      </c>
      <c r="N1362" s="122" cm="1">
        <f t="array" ref="N1362:W1362">(TRANSPOSE(MMULT(幕後結果!$AB$37:$AK$46, TRANSPOSE(N361:W361))))</f>
        <v>0.46948760253821259</v>
      </c>
      <c r="O1362" s="122">
        <v>-0.80599745283589086</v>
      </c>
      <c r="P1362" s="122">
        <v>0.73772677430858158</v>
      </c>
      <c r="Q1362" s="122">
        <v>1.0214102020325149</v>
      </c>
      <c r="R1362" s="122">
        <v>0.11679388689936432</v>
      </c>
      <c r="S1362" s="122">
        <v>-0.10164159026299716</v>
      </c>
      <c r="T1362" s="122">
        <v>0.34335826789540846</v>
      </c>
      <c r="U1362" s="122">
        <v>1.3842878620056536</v>
      </c>
      <c r="V1362" s="122">
        <v>-7.7241576774480625E-2</v>
      </c>
      <c r="W1362" s="46">
        <v>1.3387281386250143</v>
      </c>
    </row>
    <row r="1363" spans="1:23" ht="19">
      <c r="A1363" s="91">
        <v>361</v>
      </c>
      <c r="B1363" s="122">
        <v>0.2292911039662906</v>
      </c>
      <c r="C1363" s="122">
        <v>0.21571705637139904</v>
      </c>
      <c r="D1363" s="122">
        <v>0.66656240940567546</v>
      </c>
      <c r="E1363" s="122">
        <v>0.52112635432307952</v>
      </c>
      <c r="F1363" s="122">
        <v>0.16518911976928496</v>
      </c>
      <c r="G1363" s="122">
        <v>0.24126792613505543</v>
      </c>
      <c r="H1363" s="122">
        <v>0.35593087753955555</v>
      </c>
      <c r="I1363" s="122">
        <v>6.5508715613093349E-2</v>
      </c>
      <c r="J1363" s="122">
        <v>0.73671254584433754</v>
      </c>
      <c r="K1363" s="54">
        <v>9.5654137851236998E-2</v>
      </c>
      <c r="M1363" s="47">
        <v>361</v>
      </c>
      <c r="N1363" s="122" cm="1">
        <f t="array" ref="N1363:W1363">(TRANSPOSE(MMULT(幕後結果!$AB$37:$AK$46, TRANSPOSE(N362:W362))))</f>
        <v>0.20467004885168255</v>
      </c>
      <c r="O1363" s="122">
        <v>0.43767066541987176</v>
      </c>
      <c r="P1363" s="122">
        <v>0.29110800534683912</v>
      </c>
      <c r="Q1363" s="122">
        <v>0.16777890222003197</v>
      </c>
      <c r="R1363" s="122">
        <v>0.33211960573306171</v>
      </c>
      <c r="S1363" s="122">
        <v>-1.695985657923778</v>
      </c>
      <c r="T1363" s="122">
        <v>-0.17084338607982416</v>
      </c>
      <c r="U1363" s="122">
        <v>-1.3592079758541018</v>
      </c>
      <c r="V1363" s="122">
        <v>0.34601833281876893</v>
      </c>
      <c r="W1363" s="46">
        <v>-0.34458889208287047</v>
      </c>
    </row>
    <row r="1364" spans="1:23" ht="19">
      <c r="A1364" s="91">
        <v>362</v>
      </c>
      <c r="B1364" s="122">
        <v>0.47243334792782088</v>
      </c>
      <c r="C1364" s="122">
        <v>0.60731280667254217</v>
      </c>
      <c r="D1364" s="122">
        <v>0.53425524719770334</v>
      </c>
      <c r="E1364" s="122">
        <v>0.11029572292980938</v>
      </c>
      <c r="F1364" s="122">
        <v>0.98726297230624493</v>
      </c>
      <c r="G1364" s="122">
        <v>0.18197800691366783</v>
      </c>
      <c r="H1364" s="122">
        <v>0.74206775636470423</v>
      </c>
      <c r="I1364" s="122">
        <v>0.95993458048024727</v>
      </c>
      <c r="J1364" s="122">
        <v>0.47281881944924242</v>
      </c>
      <c r="K1364" s="54">
        <v>0.24276492668551741</v>
      </c>
      <c r="M1364" s="47">
        <v>362</v>
      </c>
      <c r="N1364" s="122" cm="1">
        <f t="array" ref="N1364:W1364">(TRANSPOSE(MMULT(幕後結果!$AB$37:$AK$46, TRANSPOSE(N363:W363))))</f>
        <v>-0.47513708541750094</v>
      </c>
      <c r="O1364" s="122">
        <v>7.9597772603362538E-2</v>
      </c>
      <c r="P1364" s="122">
        <v>-0.44325503185074139</v>
      </c>
      <c r="Q1364" s="122">
        <v>-1.9249451320187314</v>
      </c>
      <c r="R1364" s="122">
        <v>-2.8638099431361344</v>
      </c>
      <c r="S1364" s="122">
        <v>0.44385160087951336</v>
      </c>
      <c r="T1364" s="122">
        <v>0.84956177136623012</v>
      </c>
      <c r="U1364" s="122">
        <v>-1.7020960917660464</v>
      </c>
      <c r="V1364" s="122">
        <v>0.31043689733009228</v>
      </c>
      <c r="W1364" s="46">
        <v>-0.26717934691793066</v>
      </c>
    </row>
    <row r="1365" spans="1:23" ht="19">
      <c r="A1365" s="91">
        <v>363</v>
      </c>
      <c r="B1365" s="122">
        <v>0.58324238505830017</v>
      </c>
      <c r="C1365" s="122">
        <v>0.46013428656730304</v>
      </c>
      <c r="D1365" s="122">
        <v>0.7393354650936943</v>
      </c>
      <c r="E1365" s="122">
        <v>0.67984821424667286</v>
      </c>
      <c r="F1365" s="122">
        <v>0.53812500214611192</v>
      </c>
      <c r="G1365" s="122">
        <v>0.32698866376728053</v>
      </c>
      <c r="H1365" s="122">
        <v>0.44108342568336401</v>
      </c>
      <c r="I1365" s="122">
        <v>0.71245701171356335</v>
      </c>
      <c r="J1365" s="122">
        <v>0.86222223652157881</v>
      </c>
      <c r="K1365" s="54">
        <v>0.28138717742519126</v>
      </c>
      <c r="M1365" s="47">
        <v>363</v>
      </c>
      <c r="N1365" s="122" cm="1">
        <f t="array" ref="N1365:W1365">(TRANSPOSE(MMULT(幕後結果!$AB$37:$AK$46, TRANSPOSE(N364:W364))))</f>
        <v>-1.3014912990385088</v>
      </c>
      <c r="O1365" s="122">
        <v>2.3370543653135289E-2</v>
      </c>
      <c r="P1365" s="122">
        <v>0.46414736122808842</v>
      </c>
      <c r="Q1365" s="122">
        <v>1.3328640530635272</v>
      </c>
      <c r="R1365" s="122">
        <v>1.5434899048430626</v>
      </c>
      <c r="S1365" s="122">
        <v>-2.3809461603679622</v>
      </c>
      <c r="T1365" s="122">
        <v>0.62362072491278364</v>
      </c>
      <c r="U1365" s="122">
        <v>2.1106146813258784</v>
      </c>
      <c r="V1365" s="122">
        <v>5.5595201468613895E-2</v>
      </c>
      <c r="W1365" s="46">
        <v>3.0977318821727913</v>
      </c>
    </row>
    <row r="1366" spans="1:23" ht="19">
      <c r="A1366" s="91">
        <v>364</v>
      </c>
      <c r="B1366" s="122">
        <v>0.98462023578367042</v>
      </c>
      <c r="C1366" s="122">
        <v>0.6016656358557384</v>
      </c>
      <c r="D1366" s="122">
        <v>0.82880803234456035</v>
      </c>
      <c r="E1366" s="122">
        <v>0.75268967192544789</v>
      </c>
      <c r="F1366" s="122">
        <v>0.65682208360895178</v>
      </c>
      <c r="G1366" s="122">
        <v>0.4726382472949342</v>
      </c>
      <c r="H1366" s="122">
        <v>0.70628417236359087</v>
      </c>
      <c r="I1366" s="122">
        <v>0.99608943870052991</v>
      </c>
      <c r="J1366" s="122">
        <v>0.35015783150159563</v>
      </c>
      <c r="K1366" s="54">
        <v>0.63537228616095409</v>
      </c>
      <c r="M1366" s="47">
        <v>364</v>
      </c>
      <c r="N1366" s="122" cm="1">
        <f t="array" ref="N1366:W1366">(TRANSPOSE(MMULT(幕後結果!$AB$37:$AK$46, TRANSPOSE(N365:W365))))</f>
        <v>-2.3019367885257735</v>
      </c>
      <c r="O1366" s="122">
        <v>-0.36769121897629875</v>
      </c>
      <c r="P1366" s="122">
        <v>-1.1870126076088885</v>
      </c>
      <c r="Q1366" s="122">
        <v>2.1072896649613</v>
      </c>
      <c r="R1366" s="122">
        <v>1.0181824824760803</v>
      </c>
      <c r="S1366" s="122">
        <v>-0.15764334163710347</v>
      </c>
      <c r="T1366" s="122">
        <v>-0.13323652818971699</v>
      </c>
      <c r="U1366" s="122">
        <v>1.4134445932859823</v>
      </c>
      <c r="V1366" s="122">
        <v>-0.78729784488536536</v>
      </c>
      <c r="W1366" s="46">
        <v>-0.75071756881551954</v>
      </c>
    </row>
    <row r="1367" spans="1:23" ht="19">
      <c r="A1367" s="91">
        <v>365</v>
      </c>
      <c r="B1367" s="122">
        <v>0.39016033315079723</v>
      </c>
      <c r="C1367" s="122">
        <v>0.9494067373222288</v>
      </c>
      <c r="D1367" s="122">
        <v>0.11359965765315749</v>
      </c>
      <c r="E1367" s="122">
        <v>0.96208691773415</v>
      </c>
      <c r="F1367" s="122">
        <v>0.19147176454725279</v>
      </c>
      <c r="G1367" s="122">
        <v>5.1870358901826341E-2</v>
      </c>
      <c r="H1367" s="122">
        <v>0.62072006124519841</v>
      </c>
      <c r="I1367" s="122">
        <v>0.45782637164901341</v>
      </c>
      <c r="J1367" s="122">
        <v>0.19665155721086314</v>
      </c>
      <c r="K1367" s="54">
        <v>0.21665708177730703</v>
      </c>
      <c r="M1367" s="47">
        <v>365</v>
      </c>
      <c r="N1367" s="122" cm="1">
        <f t="array" ref="N1367:W1367">(TRANSPOSE(MMULT(幕後結果!$AB$37:$AK$46, TRANSPOSE(N366:W366))))</f>
        <v>-1.7335636118745554</v>
      </c>
      <c r="O1367" s="122">
        <v>-0.84598751585138166</v>
      </c>
      <c r="P1367" s="122">
        <v>-0.84051110497113424</v>
      </c>
      <c r="Q1367" s="122">
        <v>-1.1168137050173452</v>
      </c>
      <c r="R1367" s="122">
        <v>0.26629770357549021</v>
      </c>
      <c r="S1367" s="122">
        <v>-0.83140233971674893</v>
      </c>
      <c r="T1367" s="122">
        <v>-2.2420787043334052</v>
      </c>
      <c r="U1367" s="122">
        <v>0.15772040936180889</v>
      </c>
      <c r="V1367" s="122">
        <v>-1.8921707224656539</v>
      </c>
      <c r="W1367" s="46">
        <v>-0.78509594605364508</v>
      </c>
    </row>
    <row r="1368" spans="1:23" ht="19">
      <c r="A1368" s="91">
        <v>366</v>
      </c>
      <c r="B1368" s="122">
        <v>0.9260434461525402</v>
      </c>
      <c r="C1368" s="122">
        <v>0.49455173678465547</v>
      </c>
      <c r="D1368" s="122">
        <v>0.23271012958702197</v>
      </c>
      <c r="E1368" s="122">
        <v>0.70742743119826246</v>
      </c>
      <c r="F1368" s="122">
        <v>0.72310316291193688</v>
      </c>
      <c r="G1368" s="122">
        <v>0.65114150327497655</v>
      </c>
      <c r="H1368" s="122">
        <v>0.47626153322635889</v>
      </c>
      <c r="I1368" s="122">
        <v>0.704304726492748</v>
      </c>
      <c r="J1368" s="122">
        <v>0.68098130676662638</v>
      </c>
      <c r="K1368" s="54">
        <v>0.96614837255893038</v>
      </c>
      <c r="M1368" s="47">
        <v>366</v>
      </c>
      <c r="N1368" s="122" cm="1">
        <f t="array" ref="N1368:W1368">(TRANSPOSE(MMULT(幕後結果!$AB$37:$AK$46, TRANSPOSE(N367:W367))))</f>
        <v>0.7171292506238115</v>
      </c>
      <c r="O1368" s="122">
        <v>-0.22712815314736284</v>
      </c>
      <c r="P1368" s="122">
        <v>-0.21041453332500687</v>
      </c>
      <c r="Q1368" s="122">
        <v>0.13048424664160874</v>
      </c>
      <c r="R1368" s="122">
        <v>-0.85456048533465201</v>
      </c>
      <c r="S1368" s="122">
        <v>-0.38727250464834218</v>
      </c>
      <c r="T1368" s="122">
        <v>0.37207282759507609</v>
      </c>
      <c r="U1368" s="122">
        <v>-0.28402568926203581</v>
      </c>
      <c r="V1368" s="122">
        <v>0.77551609922918685</v>
      </c>
      <c r="W1368" s="46">
        <v>-0.86682882524209481</v>
      </c>
    </row>
    <row r="1369" spans="1:23" ht="19">
      <c r="A1369" s="91">
        <v>367</v>
      </c>
      <c r="B1369" s="122">
        <v>0.69516750695689855</v>
      </c>
      <c r="C1369" s="122">
        <v>0.36831934089763774</v>
      </c>
      <c r="D1369" s="122">
        <v>0.35265921530030919</v>
      </c>
      <c r="E1369" s="122">
        <v>0.25690458986232678</v>
      </c>
      <c r="F1369" s="122">
        <v>0.53501785999089058</v>
      </c>
      <c r="G1369" s="122">
        <v>0.24469157710548628</v>
      </c>
      <c r="H1369" s="122">
        <v>0.6660047508431266</v>
      </c>
      <c r="I1369" s="122">
        <v>0.72677212695418225</v>
      </c>
      <c r="J1369" s="122">
        <v>6.9237849300298526E-2</v>
      </c>
      <c r="K1369" s="54">
        <v>0.51426317862264681</v>
      </c>
      <c r="M1369" s="47">
        <v>367</v>
      </c>
      <c r="N1369" s="122" cm="1">
        <f t="array" ref="N1369:W1369">(TRANSPOSE(MMULT(幕後結果!$AB$37:$AK$46, TRANSPOSE(N368:W368))))</f>
        <v>-0.63406152311156905</v>
      </c>
      <c r="O1369" s="122">
        <v>-0.65928112279100004</v>
      </c>
      <c r="P1369" s="122">
        <v>-0.16277460408478156</v>
      </c>
      <c r="Q1369" s="122">
        <v>-0.81381042769523715</v>
      </c>
      <c r="R1369" s="122">
        <v>-0.37005894670293826</v>
      </c>
      <c r="S1369" s="122">
        <v>-0.91714900938919686</v>
      </c>
      <c r="T1369" s="122">
        <v>-0.10061686599949077</v>
      </c>
      <c r="U1369" s="122">
        <v>0.34759128179086468</v>
      </c>
      <c r="V1369" s="122">
        <v>4.484834773723291E-2</v>
      </c>
      <c r="W1369" s="46">
        <v>-0.26805730108211367</v>
      </c>
    </row>
    <row r="1370" spans="1:23" ht="19">
      <c r="A1370" s="91">
        <v>368</v>
      </c>
      <c r="B1370" s="122">
        <v>0.12940469083044537</v>
      </c>
      <c r="C1370" s="122">
        <v>0.42462020041878734</v>
      </c>
      <c r="D1370" s="122">
        <v>0.67637978144070976</v>
      </c>
      <c r="E1370" s="122">
        <v>3.1536499112210681E-2</v>
      </c>
      <c r="F1370" s="122">
        <v>0.79143980537445313</v>
      </c>
      <c r="G1370" s="122">
        <v>0.89583713604612991</v>
      </c>
      <c r="H1370" s="122">
        <v>0.83426296934996236</v>
      </c>
      <c r="I1370" s="122">
        <v>0.36450295571808033</v>
      </c>
      <c r="J1370" s="122">
        <v>0.1203776401526826</v>
      </c>
      <c r="K1370" s="54">
        <v>0.24595594043895996</v>
      </c>
      <c r="M1370" s="47">
        <v>368</v>
      </c>
      <c r="N1370" s="122" cm="1">
        <f t="array" ref="N1370:W1370">(TRANSPOSE(MMULT(幕後結果!$AB$37:$AK$46, TRANSPOSE(N369:W369))))</f>
        <v>-0.15536325195148065</v>
      </c>
      <c r="O1370" s="122">
        <v>-1.0745305439523427</v>
      </c>
      <c r="P1370" s="122">
        <v>-0.42634036368232026</v>
      </c>
      <c r="Q1370" s="122">
        <v>1.1864242026855523</v>
      </c>
      <c r="R1370" s="122">
        <v>0.70239895177553158</v>
      </c>
      <c r="S1370" s="122">
        <v>1.8708758154222904E-2</v>
      </c>
      <c r="T1370" s="122">
        <v>0.43312860607915704</v>
      </c>
      <c r="U1370" s="122">
        <v>-0.38472101067622477</v>
      </c>
      <c r="V1370" s="122">
        <v>0.31613318472922486</v>
      </c>
      <c r="W1370" s="46">
        <v>0.48715404785703659</v>
      </c>
    </row>
    <row r="1371" spans="1:23" ht="19">
      <c r="A1371" s="91">
        <v>369</v>
      </c>
      <c r="B1371" s="122">
        <v>0.51562432924527002</v>
      </c>
      <c r="C1371" s="122">
        <v>0.95261218532856806</v>
      </c>
      <c r="D1371" s="122">
        <v>0.94328988239042677</v>
      </c>
      <c r="E1371" s="122">
        <v>0.58520445985634084</v>
      </c>
      <c r="F1371" s="122">
        <v>8.3722739681256098E-2</v>
      </c>
      <c r="G1371" s="122">
        <v>0.57127993035005642</v>
      </c>
      <c r="H1371" s="122">
        <v>0.6481368038645472</v>
      </c>
      <c r="I1371" s="122">
        <v>0.88500519149489421</v>
      </c>
      <c r="J1371" s="122">
        <v>0.8788413334186751</v>
      </c>
      <c r="K1371" s="54">
        <v>0.77929455084770671</v>
      </c>
      <c r="M1371" s="47">
        <v>369</v>
      </c>
      <c r="N1371" s="122" cm="1">
        <f t="array" ref="N1371:W1371">(TRANSPOSE(MMULT(幕後結果!$AB$37:$AK$46, TRANSPOSE(N370:W370))))</f>
        <v>0.45922363610790212</v>
      </c>
      <c r="O1371" s="122">
        <v>-1.2737280408154497</v>
      </c>
      <c r="P1371" s="122">
        <v>-0.65038222628708731</v>
      </c>
      <c r="Q1371" s="122">
        <v>-1.0183763511162174</v>
      </c>
      <c r="R1371" s="122">
        <v>-1.0015120680602894</v>
      </c>
      <c r="S1371" s="122">
        <v>-2.1570116259012257</v>
      </c>
      <c r="T1371" s="122">
        <v>-0.4478693955587767</v>
      </c>
      <c r="U1371" s="122">
        <v>-3.235509526891037</v>
      </c>
      <c r="V1371" s="122">
        <v>-1.1729408598364874</v>
      </c>
      <c r="W1371" s="46">
        <v>-1.1676212640624741</v>
      </c>
    </row>
    <row r="1372" spans="1:23" ht="19">
      <c r="A1372" s="91">
        <v>370</v>
      </c>
      <c r="B1372" s="122">
        <v>4.1553488687707807E-2</v>
      </c>
      <c r="C1372" s="122">
        <v>7.9639417916899102E-3</v>
      </c>
      <c r="D1372" s="122">
        <v>0.43482917997664883</v>
      </c>
      <c r="E1372" s="122">
        <v>0.42615532237242082</v>
      </c>
      <c r="F1372" s="122">
        <v>0.71137870222341437</v>
      </c>
      <c r="G1372" s="122">
        <v>0.11044193326552199</v>
      </c>
      <c r="H1372" s="122">
        <v>0.19453819552518148</v>
      </c>
      <c r="I1372" s="122">
        <v>0.42823493319667416</v>
      </c>
      <c r="J1372" s="122">
        <v>0.93200123040618998</v>
      </c>
      <c r="K1372" s="54">
        <v>0.85608570322216204</v>
      </c>
      <c r="M1372" s="47">
        <v>370</v>
      </c>
      <c r="N1372" s="122" cm="1">
        <f t="array" ref="N1372:W1372">(TRANSPOSE(MMULT(幕後結果!$AB$37:$AK$46, TRANSPOSE(N371:W371))))</f>
        <v>2.0810903844722115</v>
      </c>
      <c r="O1372" s="122">
        <v>1.3905596514016973</v>
      </c>
      <c r="P1372" s="122">
        <v>0.52615280628616867</v>
      </c>
      <c r="Q1372" s="122">
        <v>-0.8069451879564582</v>
      </c>
      <c r="R1372" s="122">
        <v>-1.0924236772688722</v>
      </c>
      <c r="S1372" s="122">
        <v>-0.87753525687218592</v>
      </c>
      <c r="T1372" s="122">
        <v>-1.2144742603679521</v>
      </c>
      <c r="U1372" s="122">
        <v>-1.2474060584928552</v>
      </c>
      <c r="V1372" s="122">
        <v>-1.6965440571126069</v>
      </c>
      <c r="W1372" s="46">
        <v>-0.81301976680492016</v>
      </c>
    </row>
    <row r="1373" spans="1:23" ht="19">
      <c r="A1373" s="91">
        <v>371</v>
      </c>
      <c r="B1373" s="122">
        <v>0.46022064342026847</v>
      </c>
      <c r="C1373" s="122">
        <v>0.28392525991559259</v>
      </c>
      <c r="D1373" s="122">
        <v>0.72021375978902502</v>
      </c>
      <c r="E1373" s="122">
        <v>0.57412715967066652</v>
      </c>
      <c r="F1373" s="122">
        <v>0.38710924152249171</v>
      </c>
      <c r="G1373" s="122">
        <v>4.1938047473435436E-2</v>
      </c>
      <c r="H1373" s="122">
        <v>7.3887613031845989E-2</v>
      </c>
      <c r="I1373" s="122">
        <v>0.71307284420602235</v>
      </c>
      <c r="J1373" s="122">
        <v>2.0837371950985784E-3</v>
      </c>
      <c r="K1373" s="54">
        <v>0.66130072918406646</v>
      </c>
      <c r="M1373" s="47">
        <v>371</v>
      </c>
      <c r="N1373" s="122" cm="1">
        <f t="array" ref="N1373:W1373">(TRANSPOSE(MMULT(幕後結果!$AB$37:$AK$46, TRANSPOSE(N372:W372))))</f>
        <v>0.42113857145390454</v>
      </c>
      <c r="O1373" s="122">
        <v>0.64143673798493106</v>
      </c>
      <c r="P1373" s="122">
        <v>0.48044055410454239</v>
      </c>
      <c r="Q1373" s="122">
        <v>-7.3124484250006311E-2</v>
      </c>
      <c r="R1373" s="122">
        <v>0.94874829246482439</v>
      </c>
      <c r="S1373" s="122">
        <v>0.70026168282111523</v>
      </c>
      <c r="T1373" s="122">
        <v>-0.74935112837642692</v>
      </c>
      <c r="U1373" s="122">
        <v>-0.36336099770653707</v>
      </c>
      <c r="V1373" s="122">
        <v>0.59788369139470499</v>
      </c>
      <c r="W1373" s="46">
        <v>0.35001102024378405</v>
      </c>
    </row>
    <row r="1374" spans="1:23" ht="19">
      <c r="A1374" s="91">
        <v>372</v>
      </c>
      <c r="B1374" s="122">
        <v>1.6477919134544328E-2</v>
      </c>
      <c r="C1374" s="122">
        <v>0.64072280965807415</v>
      </c>
      <c r="D1374" s="122">
        <v>0.82294861971800803</v>
      </c>
      <c r="E1374" s="122">
        <v>0.49395597123187129</v>
      </c>
      <c r="F1374" s="122">
        <v>0.14549239631810362</v>
      </c>
      <c r="G1374" s="122">
        <v>6.1886849892516471E-2</v>
      </c>
      <c r="H1374" s="122">
        <v>0.15095256225507914</v>
      </c>
      <c r="I1374" s="122">
        <v>0.75612121477699357</v>
      </c>
      <c r="J1374" s="122">
        <v>2.8722867723161016E-2</v>
      </c>
      <c r="K1374" s="54">
        <v>0.47217649592928912</v>
      </c>
      <c r="M1374" s="47">
        <v>372</v>
      </c>
      <c r="N1374" s="122" cm="1">
        <f t="array" ref="N1374:W1374">(TRANSPOSE(MMULT(幕後結果!$AB$37:$AK$46, TRANSPOSE(N373:W373))))</f>
        <v>-9.2187113520787234E-2</v>
      </c>
      <c r="O1374" s="122">
        <v>-0.10244117198344002</v>
      </c>
      <c r="P1374" s="122">
        <v>-0.68696204884549139</v>
      </c>
      <c r="Q1374" s="122">
        <v>-1.2104925426963946</v>
      </c>
      <c r="R1374" s="122">
        <v>-0.24667193617928285</v>
      </c>
      <c r="S1374" s="122">
        <v>-1.0287755292168808</v>
      </c>
      <c r="T1374" s="122">
        <v>-0.64256006564720969</v>
      </c>
      <c r="U1374" s="122">
        <v>-0.46634170681848341</v>
      </c>
      <c r="V1374" s="122">
        <v>-0.41298983044205412</v>
      </c>
      <c r="W1374" s="46">
        <v>1.1772507769485705</v>
      </c>
    </row>
    <row r="1375" spans="1:23" ht="19">
      <c r="A1375" s="91">
        <v>373</v>
      </c>
      <c r="B1375" s="122">
        <v>0.62010380368960272</v>
      </c>
      <c r="C1375" s="122">
        <v>0.2206369141117881</v>
      </c>
      <c r="D1375" s="122">
        <v>0.94011865364902936</v>
      </c>
      <c r="E1375" s="122">
        <v>0.21930938030729408</v>
      </c>
      <c r="F1375" s="122">
        <v>0.50075127422060928</v>
      </c>
      <c r="G1375" s="122">
        <v>0.42574008870694646</v>
      </c>
      <c r="H1375" s="122">
        <v>0.93283477502365231</v>
      </c>
      <c r="I1375" s="122">
        <v>0.15300986925610549</v>
      </c>
      <c r="J1375" s="122">
        <v>0.7268961377645784</v>
      </c>
      <c r="K1375" s="54">
        <v>0.94470662328455357</v>
      </c>
      <c r="M1375" s="47">
        <v>373</v>
      </c>
      <c r="N1375" s="122" cm="1">
        <f t="array" ref="N1375:W1375">(TRANSPOSE(MMULT(幕後結果!$AB$37:$AK$46, TRANSPOSE(N374:W374))))</f>
        <v>-0.91307609092907138</v>
      </c>
      <c r="O1375" s="122">
        <v>1.2288612595614496</v>
      </c>
      <c r="P1375" s="122">
        <v>0.17737194412843293</v>
      </c>
      <c r="Q1375" s="122">
        <v>-8.0097344613365679E-2</v>
      </c>
      <c r="R1375" s="122">
        <v>-0.24665599847238956</v>
      </c>
      <c r="S1375" s="122">
        <v>-0.56697556987314757</v>
      </c>
      <c r="T1375" s="122">
        <v>-1.5095611350592275</v>
      </c>
      <c r="U1375" s="122">
        <v>-1.303678512408124E-2</v>
      </c>
      <c r="V1375" s="122">
        <v>-0.12149977590414363</v>
      </c>
      <c r="W1375" s="46">
        <v>-0.57956604104174003</v>
      </c>
    </row>
    <row r="1376" spans="1:23" ht="19">
      <c r="A1376" s="91">
        <v>374</v>
      </c>
      <c r="B1376" s="122">
        <v>0.89985085423158018</v>
      </c>
      <c r="C1376" s="122">
        <v>0.16867670448500038</v>
      </c>
      <c r="D1376" s="122">
        <v>0.77002485825212741</v>
      </c>
      <c r="E1376" s="122">
        <v>0.62720926507867292</v>
      </c>
      <c r="F1376" s="122">
        <v>0.55660547316024389</v>
      </c>
      <c r="G1376" s="122">
        <v>0.41729268566059252</v>
      </c>
      <c r="H1376" s="122">
        <v>0.24180578448948031</v>
      </c>
      <c r="I1376" s="122">
        <v>0.74287865827026023</v>
      </c>
      <c r="J1376" s="122">
        <v>7.3647606186145076E-2</v>
      </c>
      <c r="K1376" s="54">
        <v>0.42474685499598452</v>
      </c>
      <c r="M1376" s="47">
        <v>374</v>
      </c>
      <c r="N1376" s="122" cm="1">
        <f t="array" ref="N1376:W1376">(TRANSPOSE(MMULT(幕後結果!$AB$37:$AK$46, TRANSPOSE(N375:W375))))</f>
        <v>-0.52897018736856927</v>
      </c>
      <c r="O1376" s="122">
        <v>-0.21609435698894114</v>
      </c>
      <c r="P1376" s="122">
        <v>9.4912533679607225E-2</v>
      </c>
      <c r="Q1376" s="122">
        <v>0.10899999434861324</v>
      </c>
      <c r="R1376" s="122">
        <v>0.29899320242093258</v>
      </c>
      <c r="S1376" s="122">
        <v>-1.1865870024371032</v>
      </c>
      <c r="T1376" s="122">
        <v>-0.61525850757998479</v>
      </c>
      <c r="U1376" s="122">
        <v>0.14285573971545718</v>
      </c>
      <c r="V1376" s="122">
        <v>-0.45943192979253022</v>
      </c>
      <c r="W1376" s="46">
        <v>0.69406849274963922</v>
      </c>
    </row>
    <row r="1377" spans="1:23" ht="19">
      <c r="A1377" s="91">
        <v>375</v>
      </c>
      <c r="B1377" s="122">
        <v>0.18295518066518035</v>
      </c>
      <c r="C1377" s="122">
        <v>0.10860331758042019</v>
      </c>
      <c r="D1377" s="122">
        <v>0.7578563856815681</v>
      </c>
      <c r="E1377" s="122">
        <v>0.83060957972459848</v>
      </c>
      <c r="F1377" s="122">
        <v>0.37851340139551093</v>
      </c>
      <c r="G1377" s="122">
        <v>0.46756786663609828</v>
      </c>
      <c r="H1377" s="122">
        <v>0.501716338386484</v>
      </c>
      <c r="I1377" s="122">
        <v>0.55475892246451308</v>
      </c>
      <c r="J1377" s="122">
        <v>0.71778766228653335</v>
      </c>
      <c r="K1377" s="54">
        <v>0.33531355387816841</v>
      </c>
      <c r="M1377" s="47">
        <v>375</v>
      </c>
      <c r="N1377" s="122" cm="1">
        <f t="array" ref="N1377:W1377">(TRANSPOSE(MMULT(幕後結果!$AB$37:$AK$46, TRANSPOSE(N376:W376))))</f>
        <v>2.109468031144937</v>
      </c>
      <c r="O1377" s="122">
        <v>1.4098260107668708</v>
      </c>
      <c r="P1377" s="122">
        <v>1.288554777137064</v>
      </c>
      <c r="Q1377" s="122">
        <v>1.9332524208734609</v>
      </c>
      <c r="R1377" s="122">
        <v>1.2252144949605526</v>
      </c>
      <c r="S1377" s="122">
        <v>0.98118040177028665</v>
      </c>
      <c r="T1377" s="122">
        <v>-0.38294338893513458</v>
      </c>
      <c r="U1377" s="122">
        <v>1.5938366674659166</v>
      </c>
      <c r="V1377" s="122">
        <v>0.9692026368974922</v>
      </c>
      <c r="W1377" s="46">
        <v>0.67189047432745552</v>
      </c>
    </row>
    <row r="1378" spans="1:23" ht="19">
      <c r="A1378" s="91">
        <v>376</v>
      </c>
      <c r="B1378" s="122">
        <v>3.5992075140130586E-2</v>
      </c>
      <c r="C1378" s="122">
        <v>0.81697939263434072</v>
      </c>
      <c r="D1378" s="122">
        <v>0.2549533627018945</v>
      </c>
      <c r="E1378" s="122">
        <v>0.61338110962973325</v>
      </c>
      <c r="F1378" s="122">
        <v>0.46561072075634713</v>
      </c>
      <c r="G1378" s="122">
        <v>0.57044201277725226</v>
      </c>
      <c r="H1378" s="122">
        <v>0.55632293951453859</v>
      </c>
      <c r="I1378" s="122">
        <v>0.27519188962372221</v>
      </c>
      <c r="J1378" s="122">
        <v>0.7326617931507331</v>
      </c>
      <c r="K1378" s="54">
        <v>0.56374317531610441</v>
      </c>
      <c r="M1378" s="47">
        <v>376</v>
      </c>
      <c r="N1378" s="122" cm="1">
        <f t="array" ref="N1378:W1378">(TRANSPOSE(MMULT(幕後結果!$AB$37:$AK$46, TRANSPOSE(N377:W377))))</f>
        <v>-1.0083787456990363</v>
      </c>
      <c r="O1378" s="122">
        <v>0.64835681437234227</v>
      </c>
      <c r="P1378" s="122">
        <v>0.57074210482228294</v>
      </c>
      <c r="Q1378" s="122">
        <v>-0.72948476751720404</v>
      </c>
      <c r="R1378" s="122">
        <v>-0.14903173198504563</v>
      </c>
      <c r="S1378" s="122">
        <v>-0.46862577122692611</v>
      </c>
      <c r="T1378" s="122">
        <v>-0.73515193958623481</v>
      </c>
      <c r="U1378" s="122">
        <v>0.81573960522893374</v>
      </c>
      <c r="V1378" s="122">
        <v>0.57078505004617941</v>
      </c>
      <c r="W1378" s="46">
        <v>0.35438077909449578</v>
      </c>
    </row>
    <row r="1379" spans="1:23" ht="19">
      <c r="A1379" s="91">
        <v>377</v>
      </c>
      <c r="B1379" s="122">
        <v>0.63620003549573956</v>
      </c>
      <c r="C1379" s="122">
        <v>0.28417729082649701</v>
      </c>
      <c r="D1379" s="122">
        <v>0.83004360063700866</v>
      </c>
      <c r="E1379" s="122">
        <v>0.12400503515725658</v>
      </c>
      <c r="F1379" s="122">
        <v>0.88065785945345754</v>
      </c>
      <c r="G1379" s="122">
        <v>0.54642030118901341</v>
      </c>
      <c r="H1379" s="122">
        <v>0.10242446844276243</v>
      </c>
      <c r="I1379" s="122">
        <v>0.41975421200481366</v>
      </c>
      <c r="J1379" s="122">
        <v>0.69853106656013164</v>
      </c>
      <c r="K1379" s="54">
        <v>0.87246221761812981</v>
      </c>
      <c r="M1379" s="47">
        <v>377</v>
      </c>
      <c r="N1379" s="122" cm="1">
        <f t="array" ref="N1379:W1379">(TRANSPOSE(MMULT(幕後結果!$AB$37:$AK$46, TRANSPOSE(N378:W378))))</f>
        <v>-0.58412165918442216</v>
      </c>
      <c r="O1379" s="122">
        <v>0.55638927062470667</v>
      </c>
      <c r="P1379" s="122">
        <v>0.80290442874453793</v>
      </c>
      <c r="Q1379" s="122">
        <v>-1.0197945954339702</v>
      </c>
      <c r="R1379" s="122">
        <v>1.211922329734348</v>
      </c>
      <c r="S1379" s="122">
        <v>-0.99354763432803528</v>
      </c>
      <c r="T1379" s="122">
        <v>1.6880979023975229E-2</v>
      </c>
      <c r="U1379" s="122">
        <v>-0.82959537994993893</v>
      </c>
      <c r="V1379" s="122">
        <v>5.5864000571444652E-2</v>
      </c>
      <c r="W1379" s="46">
        <v>0.30444065094223705</v>
      </c>
    </row>
    <row r="1380" spans="1:23" ht="19">
      <c r="A1380" s="91">
        <v>378</v>
      </c>
      <c r="B1380" s="122">
        <v>0.65158751865199416</v>
      </c>
      <c r="C1380" s="122">
        <v>0.41820280492968709</v>
      </c>
      <c r="D1380" s="122">
        <v>0.11518612287850249</v>
      </c>
      <c r="E1380" s="122">
        <v>0.53693000234969723</v>
      </c>
      <c r="F1380" s="122">
        <v>0.57606955399961879</v>
      </c>
      <c r="G1380" s="122">
        <v>0.624122851218881</v>
      </c>
      <c r="H1380" s="122">
        <v>0.85808367186902568</v>
      </c>
      <c r="I1380" s="122">
        <v>0.67597830651633051</v>
      </c>
      <c r="J1380" s="122">
        <v>0.95769239971100539</v>
      </c>
      <c r="K1380" s="54">
        <v>0.77900381118458828</v>
      </c>
      <c r="M1380" s="47">
        <v>378</v>
      </c>
      <c r="N1380" s="122" cm="1">
        <f t="array" ref="N1380:W1380">(TRANSPOSE(MMULT(幕後結果!$AB$37:$AK$46, TRANSPOSE(N379:W379))))</f>
        <v>-0.82661911936736088</v>
      </c>
      <c r="O1380" s="122">
        <v>-0.32602949251303398</v>
      </c>
      <c r="P1380" s="122">
        <v>-0.81857525559359012</v>
      </c>
      <c r="Q1380" s="122">
        <v>-2.2135116026519701</v>
      </c>
      <c r="R1380" s="122">
        <v>0.13393010858135501</v>
      </c>
      <c r="S1380" s="122">
        <v>-0.64520638622543824</v>
      </c>
      <c r="T1380" s="122">
        <v>0.11351179013439483</v>
      </c>
      <c r="U1380" s="122">
        <v>0.58013904482999035</v>
      </c>
      <c r="V1380" s="122">
        <v>-0.69379386574401669</v>
      </c>
      <c r="W1380" s="46">
        <v>0.89936138873563798</v>
      </c>
    </row>
    <row r="1381" spans="1:23" ht="19">
      <c r="A1381" s="91">
        <v>379</v>
      </c>
      <c r="B1381" s="122">
        <v>0.31536922577976734</v>
      </c>
      <c r="C1381" s="122">
        <v>0.65708997666778024</v>
      </c>
      <c r="D1381" s="122">
        <v>0.16412025868503166</v>
      </c>
      <c r="E1381" s="122">
        <v>0.32318975787304738</v>
      </c>
      <c r="F1381" s="122">
        <v>0.20823732525855165</v>
      </c>
      <c r="G1381" s="122">
        <v>0.59193288881704342</v>
      </c>
      <c r="H1381" s="122">
        <v>0.51105299969309192</v>
      </c>
      <c r="I1381" s="122">
        <v>0.26903406474728597</v>
      </c>
      <c r="J1381" s="122">
        <v>4.1480512777718026E-2</v>
      </c>
      <c r="K1381" s="54">
        <v>0.9423478634605551</v>
      </c>
      <c r="M1381" s="47">
        <v>379</v>
      </c>
      <c r="N1381" s="122" cm="1">
        <f t="array" ref="N1381:W1381">(TRANSPOSE(MMULT(幕後結果!$AB$37:$AK$46, TRANSPOSE(N380:W380))))</f>
        <v>0.55410272768591773</v>
      </c>
      <c r="O1381" s="122">
        <v>-0.29299576169869851</v>
      </c>
      <c r="P1381" s="122">
        <v>0.96555326546489162</v>
      </c>
      <c r="Q1381" s="122">
        <v>-1.0575665968560215</v>
      </c>
      <c r="R1381" s="122">
        <v>-1.0966885115494251</v>
      </c>
      <c r="S1381" s="122">
        <v>1.4620105815322997</v>
      </c>
      <c r="T1381" s="122">
        <v>0.77275050403165046</v>
      </c>
      <c r="U1381" s="122">
        <v>0.27679623015890525</v>
      </c>
      <c r="V1381" s="122">
        <v>-0.436557032041064</v>
      </c>
      <c r="W1381" s="46">
        <v>-1.1879320579238399</v>
      </c>
    </row>
    <row r="1382" spans="1:23" ht="19">
      <c r="A1382" s="91">
        <v>380</v>
      </c>
      <c r="B1382" s="122">
        <v>0.32664510244231537</v>
      </c>
      <c r="C1382" s="122">
        <v>0.19611670240985957</v>
      </c>
      <c r="D1382" s="122">
        <v>0.8499494212299572</v>
      </c>
      <c r="E1382" s="122">
        <v>0.14390694744465371</v>
      </c>
      <c r="F1382" s="122">
        <v>0.37777094097767971</v>
      </c>
      <c r="G1382" s="122">
        <v>0.19024305678756148</v>
      </c>
      <c r="H1382" s="122">
        <v>0.12408341048522065</v>
      </c>
      <c r="I1382" s="122">
        <v>0.56822552558698236</v>
      </c>
      <c r="J1382" s="122">
        <v>0.89805193043023657</v>
      </c>
      <c r="K1382" s="54">
        <v>0.63692671484420815</v>
      </c>
      <c r="M1382" s="47">
        <v>380</v>
      </c>
      <c r="N1382" s="122" cm="1">
        <f t="array" ref="N1382:W1382">(TRANSPOSE(MMULT(幕後結果!$AB$37:$AK$46, TRANSPOSE(N381:W381))))</f>
        <v>-0.85318723374410377</v>
      </c>
      <c r="O1382" s="122">
        <v>-0.51118180080987352</v>
      </c>
      <c r="P1382" s="122">
        <v>-1.2976100000088802</v>
      </c>
      <c r="Q1382" s="122">
        <v>0.69411299783125791</v>
      </c>
      <c r="R1382" s="122">
        <v>-1.2128598122839216</v>
      </c>
      <c r="S1382" s="122">
        <v>5.3389524229974561E-2</v>
      </c>
      <c r="T1382" s="122">
        <v>-0.29589037194922252</v>
      </c>
      <c r="U1382" s="122">
        <v>-1.2341206095266488</v>
      </c>
      <c r="V1382" s="122">
        <v>1.2288781846369086</v>
      </c>
      <c r="W1382" s="46">
        <v>-0.41725548570857585</v>
      </c>
    </row>
    <row r="1383" spans="1:23" ht="19">
      <c r="A1383" s="91">
        <v>381</v>
      </c>
      <c r="B1383" s="122">
        <v>0.34693564831595225</v>
      </c>
      <c r="C1383" s="122">
        <v>0.50716066648945368</v>
      </c>
      <c r="D1383" s="122">
        <v>0.30409076686630621</v>
      </c>
      <c r="E1383" s="122">
        <v>0.17031869880646977</v>
      </c>
      <c r="F1383" s="122">
        <v>0.31397870789982929</v>
      </c>
      <c r="G1383" s="122">
        <v>0.53082112871333331</v>
      </c>
      <c r="H1383" s="122">
        <v>2.5462960332440332E-2</v>
      </c>
      <c r="I1383" s="122">
        <v>0.14680106888078481</v>
      </c>
      <c r="J1383" s="122">
        <v>0.32138219773942622</v>
      </c>
      <c r="K1383" s="54">
        <v>9.0744314950883975E-2</v>
      </c>
      <c r="M1383" s="47">
        <v>381</v>
      </c>
      <c r="N1383" s="122" cm="1">
        <f t="array" ref="N1383:W1383">(TRANSPOSE(MMULT(幕後結果!$AB$37:$AK$46, TRANSPOSE(N382:W382))))</f>
        <v>1.2447374792546724</v>
      </c>
      <c r="O1383" s="122">
        <v>0.83378280246042868</v>
      </c>
      <c r="P1383" s="122">
        <v>2.104900663143995</v>
      </c>
      <c r="Q1383" s="122">
        <v>0.50026743927364881</v>
      </c>
      <c r="R1383" s="122">
        <v>1.7374409137246467</v>
      </c>
      <c r="S1383" s="122">
        <v>0.4326357329996332</v>
      </c>
      <c r="T1383" s="122">
        <v>0.33796217660199279</v>
      </c>
      <c r="U1383" s="122">
        <v>-0.86240198209440455</v>
      </c>
      <c r="V1383" s="122">
        <v>-2.1485473347479744E-2</v>
      </c>
      <c r="W1383" s="46">
        <v>-0.662931327540909</v>
      </c>
    </row>
    <row r="1384" spans="1:23" ht="19">
      <c r="A1384" s="91">
        <v>382</v>
      </c>
      <c r="B1384" s="122">
        <v>0.52495288628938463</v>
      </c>
      <c r="C1384" s="122">
        <v>0.40353900770812201</v>
      </c>
      <c r="D1384" s="122">
        <v>0.5788595017573972</v>
      </c>
      <c r="E1384" s="122">
        <v>0.50182598421452895</v>
      </c>
      <c r="F1384" s="122">
        <v>0.27838961852190791</v>
      </c>
      <c r="G1384" s="122">
        <v>0.69925220535959287</v>
      </c>
      <c r="H1384" s="122">
        <v>0.9760410185842141</v>
      </c>
      <c r="I1384" s="122">
        <v>0.52459067166682383</v>
      </c>
      <c r="J1384" s="122">
        <v>0.14452800258312926</v>
      </c>
      <c r="K1384" s="54">
        <v>0.61980534518531338</v>
      </c>
      <c r="M1384" s="47">
        <v>382</v>
      </c>
      <c r="N1384" s="122" cm="1">
        <f t="array" ref="N1384:W1384">(TRANSPOSE(MMULT(幕後結果!$AB$37:$AK$46, TRANSPOSE(N383:W383))))</f>
        <v>0.89814350695750678</v>
      </c>
      <c r="O1384" s="122">
        <v>1.4981483304087493</v>
      </c>
      <c r="P1384" s="122">
        <v>0.97160762796883904</v>
      </c>
      <c r="Q1384" s="122">
        <v>-0.14180332269440765</v>
      </c>
      <c r="R1384" s="122">
        <v>-0.52135177549076761</v>
      </c>
      <c r="S1384" s="122">
        <v>1.3656466858342218</v>
      </c>
      <c r="T1384" s="122">
        <v>4.8908230987854129E-2</v>
      </c>
      <c r="U1384" s="122">
        <v>1.3934472749038755</v>
      </c>
      <c r="V1384" s="122">
        <v>0.31433187565826393</v>
      </c>
      <c r="W1384" s="46">
        <v>1.5396192061904688</v>
      </c>
    </row>
    <row r="1385" spans="1:23" ht="19">
      <c r="A1385" s="91">
        <v>383</v>
      </c>
      <c r="B1385" s="122">
        <v>0.13829265790135947</v>
      </c>
      <c r="C1385" s="122">
        <v>0.79427761958015197</v>
      </c>
      <c r="D1385" s="122">
        <v>0.35642389407986963</v>
      </c>
      <c r="E1385" s="122">
        <v>0.11058114446810174</v>
      </c>
      <c r="F1385" s="122">
        <v>0.68612157794472317</v>
      </c>
      <c r="G1385" s="122">
        <v>0.86193726440941654</v>
      </c>
      <c r="H1385" s="122">
        <v>0.14252465793049973</v>
      </c>
      <c r="I1385" s="122">
        <v>0.71382466540695555</v>
      </c>
      <c r="J1385" s="122">
        <v>0.12625151001500323</v>
      </c>
      <c r="K1385" s="54">
        <v>0.96387735095100791</v>
      </c>
      <c r="M1385" s="47">
        <v>383</v>
      </c>
      <c r="N1385" s="122" cm="1">
        <f t="array" ref="N1385:W1385">(TRANSPOSE(MMULT(幕後結果!$AB$37:$AK$46, TRANSPOSE(N384:W384))))</f>
        <v>1.6218462923770351</v>
      </c>
      <c r="O1385" s="122">
        <v>1.0264705360655619</v>
      </c>
      <c r="P1385" s="122">
        <v>1.6804836243603067</v>
      </c>
      <c r="Q1385" s="122">
        <v>-0.62780546584698327</v>
      </c>
      <c r="R1385" s="122">
        <v>-0.90034002111337252</v>
      </c>
      <c r="S1385" s="122">
        <v>0.16792751140865236</v>
      </c>
      <c r="T1385" s="122">
        <v>-0.56250777995663637</v>
      </c>
      <c r="U1385" s="122">
        <v>-0.49505518869559828</v>
      </c>
      <c r="V1385" s="122">
        <v>-0.91587068050367559</v>
      </c>
      <c r="W1385" s="46">
        <v>-0.48776378338788695</v>
      </c>
    </row>
    <row r="1386" spans="1:23" ht="19">
      <c r="A1386" s="91">
        <v>384</v>
      </c>
      <c r="B1386" s="122">
        <v>0.88585776682617134</v>
      </c>
      <c r="C1386" s="122">
        <v>0.2268535226312336</v>
      </c>
      <c r="D1386" s="122">
        <v>0.4146344866923839</v>
      </c>
      <c r="E1386" s="122">
        <v>0.44228515882525876</v>
      </c>
      <c r="F1386" s="122">
        <v>0.91104993480366225</v>
      </c>
      <c r="G1386" s="122">
        <v>0.48808305325082468</v>
      </c>
      <c r="H1386" s="122">
        <v>0.81690262907454669</v>
      </c>
      <c r="I1386" s="122">
        <v>0.21305955000379839</v>
      </c>
      <c r="J1386" s="122">
        <v>0.62889757247291023</v>
      </c>
      <c r="K1386" s="54">
        <v>0.33604145299054111</v>
      </c>
      <c r="M1386" s="47">
        <v>384</v>
      </c>
      <c r="N1386" s="122" cm="1">
        <f t="array" ref="N1386:W1386">(TRANSPOSE(MMULT(幕後結果!$AB$37:$AK$46, TRANSPOSE(N385:W385))))</f>
        <v>-0.67369465870446987</v>
      </c>
      <c r="O1386" s="122">
        <v>-1.102031994163934</v>
      </c>
      <c r="P1386" s="122">
        <v>-0.76234471113275371</v>
      </c>
      <c r="Q1386" s="122">
        <v>3.5826971513607225E-2</v>
      </c>
      <c r="R1386" s="122">
        <v>-4.2071380531548297E-2</v>
      </c>
      <c r="S1386" s="122">
        <v>5.1959494933236094E-2</v>
      </c>
      <c r="T1386" s="122">
        <v>-0.85141184583920015</v>
      </c>
      <c r="U1386" s="122">
        <v>1.3628999528337642</v>
      </c>
      <c r="V1386" s="122">
        <v>1.1881294368320368</v>
      </c>
      <c r="W1386" s="46">
        <v>-4.6664487168588786E-2</v>
      </c>
    </row>
    <row r="1387" spans="1:23" ht="19">
      <c r="A1387" s="91">
        <v>385</v>
      </c>
      <c r="B1387" s="122">
        <v>0.78375613547094347</v>
      </c>
      <c r="C1387" s="122">
        <v>8.4243073471146346E-4</v>
      </c>
      <c r="D1387" s="122">
        <v>0.39465852661807665</v>
      </c>
      <c r="E1387" s="122">
        <v>0.94702077464439705</v>
      </c>
      <c r="F1387" s="122">
        <v>0.15904068930387827</v>
      </c>
      <c r="G1387" s="122">
        <v>0.66304897868434498</v>
      </c>
      <c r="H1387" s="122">
        <v>0.16753673253506651</v>
      </c>
      <c r="I1387" s="122">
        <v>0.47949512285121032</v>
      </c>
      <c r="J1387" s="122">
        <v>0.64432080314600504</v>
      </c>
      <c r="K1387" s="54">
        <v>0.44872572194129567</v>
      </c>
      <c r="M1387" s="47">
        <v>385</v>
      </c>
      <c r="N1387" s="122" cm="1">
        <f t="array" ref="N1387:W1387">(TRANSPOSE(MMULT(幕後結果!$AB$37:$AK$46, TRANSPOSE(N386:W386))))</f>
        <v>0.54907956994180129</v>
      </c>
      <c r="O1387" s="122">
        <v>0.92792027862114579</v>
      </c>
      <c r="P1387" s="122">
        <v>-0.27395055192600559</v>
      </c>
      <c r="Q1387" s="122">
        <v>0.16691411411763252</v>
      </c>
      <c r="R1387" s="122">
        <v>0.88624996496228603</v>
      </c>
      <c r="S1387" s="122">
        <v>-1.8240767746325819</v>
      </c>
      <c r="T1387" s="122">
        <v>0.57082902463301188</v>
      </c>
      <c r="U1387" s="122">
        <v>-0.39296523531391392</v>
      </c>
      <c r="V1387" s="122">
        <v>-0.26956141479474971</v>
      </c>
      <c r="W1387" s="46">
        <v>0.91980326623304443</v>
      </c>
    </row>
    <row r="1388" spans="1:23" ht="19">
      <c r="A1388" s="91">
        <v>386</v>
      </c>
      <c r="B1388" s="122">
        <v>0.90054268257391867</v>
      </c>
      <c r="C1388" s="122">
        <v>0.10017007053382376</v>
      </c>
      <c r="D1388" s="122">
        <v>4.9749006394035566E-2</v>
      </c>
      <c r="E1388" s="122">
        <v>0.90626994318424781</v>
      </c>
      <c r="F1388" s="122">
        <v>0.97832670432864188</v>
      </c>
      <c r="G1388" s="122">
        <v>0.36672769099965064</v>
      </c>
      <c r="H1388" s="122">
        <v>6.6858507092767416E-2</v>
      </c>
      <c r="I1388" s="122">
        <v>0.68100587851718442</v>
      </c>
      <c r="J1388" s="122">
        <v>0.65446235762709959</v>
      </c>
      <c r="K1388" s="54">
        <v>0.85153966473354581</v>
      </c>
      <c r="M1388" s="47">
        <v>386</v>
      </c>
      <c r="N1388" s="122" cm="1">
        <f t="array" ref="N1388:W1388">(TRANSPOSE(MMULT(幕後結果!$AB$37:$AK$46, TRANSPOSE(N387:W387))))</f>
        <v>-0.35349240746568744</v>
      </c>
      <c r="O1388" s="122">
        <v>0.27767890862336797</v>
      </c>
      <c r="P1388" s="122">
        <v>-1.5727643888036207</v>
      </c>
      <c r="Q1388" s="122">
        <v>0.65913213251493397</v>
      </c>
      <c r="R1388" s="122">
        <v>1.9968406628638498</v>
      </c>
      <c r="S1388" s="122">
        <v>-1.4153363657142717</v>
      </c>
      <c r="T1388" s="122">
        <v>-0.3822108195078141</v>
      </c>
      <c r="U1388" s="122">
        <v>0.90814498606096716</v>
      </c>
      <c r="V1388" s="122">
        <v>0.9108877375187725</v>
      </c>
      <c r="W1388" s="46">
        <v>1.379581697882907</v>
      </c>
    </row>
    <row r="1389" spans="1:23" ht="19">
      <c r="A1389" s="91">
        <v>387</v>
      </c>
      <c r="B1389" s="122">
        <v>0.71030295326225845</v>
      </c>
      <c r="C1389" s="122">
        <v>0.77017867735927759</v>
      </c>
      <c r="D1389" s="122">
        <v>0.72152346528122879</v>
      </c>
      <c r="E1389" s="122">
        <v>0.11875072352294302</v>
      </c>
      <c r="F1389" s="122">
        <v>0.19094299523985447</v>
      </c>
      <c r="G1389" s="122">
        <v>0.10908791671871487</v>
      </c>
      <c r="H1389" s="122">
        <v>0.73704288676148089</v>
      </c>
      <c r="I1389" s="122">
        <v>0.79800902364447901</v>
      </c>
      <c r="J1389" s="122">
        <v>0.70709645715503111</v>
      </c>
      <c r="K1389" s="54">
        <v>0.41505983843536187</v>
      </c>
      <c r="M1389" s="47">
        <v>387</v>
      </c>
      <c r="N1389" s="122" cm="1">
        <f t="array" ref="N1389:W1389">(TRANSPOSE(MMULT(幕後結果!$AB$37:$AK$46, TRANSPOSE(N388:W388))))</f>
        <v>-0.4296541934839388</v>
      </c>
      <c r="O1389" s="122">
        <v>-1.309671387131659</v>
      </c>
      <c r="P1389" s="122">
        <v>-7.8324251129628597E-2</v>
      </c>
      <c r="Q1389" s="122">
        <v>0.49743609699492131</v>
      </c>
      <c r="R1389" s="122">
        <v>-0.64875976202266272</v>
      </c>
      <c r="S1389" s="122">
        <v>-0.45023010520599943</v>
      </c>
      <c r="T1389" s="122">
        <v>-0.54798259012099215</v>
      </c>
      <c r="U1389" s="122">
        <v>-0.16874644477431644</v>
      </c>
      <c r="V1389" s="122">
        <v>0.27322110504093078</v>
      </c>
      <c r="W1389" s="46">
        <v>0.59807912344246095</v>
      </c>
    </row>
    <row r="1390" spans="1:23" ht="19">
      <c r="A1390" s="91">
        <v>388</v>
      </c>
      <c r="B1390" s="122">
        <v>0.47238942325504274</v>
      </c>
      <c r="C1390" s="122">
        <v>0.66942580071799695</v>
      </c>
      <c r="D1390" s="122">
        <v>0.59792905012985087</v>
      </c>
      <c r="E1390" s="122">
        <v>0.95302444106144368</v>
      </c>
      <c r="F1390" s="122">
        <v>0.98315361544093571</v>
      </c>
      <c r="G1390" s="122">
        <v>0.72566855116039575</v>
      </c>
      <c r="H1390" s="122">
        <v>0.83362813826527216</v>
      </c>
      <c r="I1390" s="122">
        <v>0.79851841059508688</v>
      </c>
      <c r="J1390" s="122">
        <v>0.58578026013945972</v>
      </c>
      <c r="K1390" s="54">
        <v>0.60556959799536703</v>
      </c>
      <c r="M1390" s="47">
        <v>388</v>
      </c>
      <c r="N1390" s="122" cm="1">
        <f t="array" ref="N1390:W1390">(TRANSPOSE(MMULT(幕後結果!$AB$37:$AK$46, TRANSPOSE(N389:W389))))</f>
        <v>3.2760742955219171</v>
      </c>
      <c r="O1390" s="122">
        <v>2.3840900255462096</v>
      </c>
      <c r="P1390" s="122">
        <v>1.2424427091041574</v>
      </c>
      <c r="Q1390" s="122">
        <v>1.0899485494434071</v>
      </c>
      <c r="R1390" s="122">
        <v>1.7185951528899255</v>
      </c>
      <c r="S1390" s="122">
        <v>0.10855246097803284</v>
      </c>
      <c r="T1390" s="122">
        <v>0.56583075390521964</v>
      </c>
      <c r="U1390" s="122">
        <v>-0.8251159179925468</v>
      </c>
      <c r="V1390" s="122">
        <v>0.68788929695408918</v>
      </c>
      <c r="W1390" s="46">
        <v>-2.9579392331376644E-2</v>
      </c>
    </row>
    <row r="1391" spans="1:23" ht="19">
      <c r="A1391" s="91">
        <v>389</v>
      </c>
      <c r="B1391" s="122">
        <v>0.88897533932257677</v>
      </c>
      <c r="C1391" s="122">
        <v>0.14441116212185534</v>
      </c>
      <c r="D1391" s="122">
        <v>0.70720462998981604</v>
      </c>
      <c r="E1391" s="122">
        <v>0.81135991809184316</v>
      </c>
      <c r="F1391" s="122">
        <v>0.76154103465054446</v>
      </c>
      <c r="G1391" s="122">
        <v>0.24132501979579279</v>
      </c>
      <c r="H1391" s="122">
        <v>0.16181270140806614</v>
      </c>
      <c r="I1391" s="122">
        <v>0.67246452229504761</v>
      </c>
      <c r="J1391" s="122">
        <v>0.34665070091171413</v>
      </c>
      <c r="K1391" s="54">
        <v>0.18062791195315775</v>
      </c>
      <c r="M1391" s="47">
        <v>389</v>
      </c>
      <c r="N1391" s="122" cm="1">
        <f t="array" ref="N1391:W1391">(TRANSPOSE(MMULT(幕後結果!$AB$37:$AK$46, TRANSPOSE(N390:W390))))</f>
        <v>0.34081580674348511</v>
      </c>
      <c r="O1391" s="122">
        <v>8.8162005291073181E-2</v>
      </c>
      <c r="P1391" s="122">
        <v>-0.34187097298289154</v>
      </c>
      <c r="Q1391" s="122">
        <v>0.22201963876790642</v>
      </c>
      <c r="R1391" s="122">
        <v>-1.3203441600933756</v>
      </c>
      <c r="S1391" s="122">
        <v>-0.12434691770733183</v>
      </c>
      <c r="T1391" s="122">
        <v>0.36639175127809059</v>
      </c>
      <c r="U1391" s="122">
        <v>-2.4380198843618528</v>
      </c>
      <c r="V1391" s="122">
        <v>-3.2345411945369262</v>
      </c>
      <c r="W1391" s="46">
        <v>-1.6840457619417144</v>
      </c>
    </row>
    <row r="1392" spans="1:23" ht="19">
      <c r="A1392" s="91">
        <v>390</v>
      </c>
      <c r="B1392" s="122">
        <v>0.3665027602219586</v>
      </c>
      <c r="C1392" s="122">
        <v>0.49668218103528972</v>
      </c>
      <c r="D1392" s="122">
        <v>0.76579243085284943</v>
      </c>
      <c r="E1392" s="122">
        <v>0.68431433529374575</v>
      </c>
      <c r="F1392" s="122">
        <v>0.71128521758912489</v>
      </c>
      <c r="G1392" s="122">
        <v>0.46172741676655016</v>
      </c>
      <c r="H1392" s="122">
        <v>0.89228717596522111</v>
      </c>
      <c r="I1392" s="122">
        <v>0.17723820842205118</v>
      </c>
      <c r="J1392" s="122">
        <v>0.36031566935743786</v>
      </c>
      <c r="K1392" s="54">
        <v>0.4576096032730963</v>
      </c>
      <c r="M1392" s="47">
        <v>390</v>
      </c>
      <c r="N1392" s="122" cm="1">
        <f t="array" ref="N1392:W1392">(TRANSPOSE(MMULT(幕後結果!$AB$37:$AK$46, TRANSPOSE(N391:W391))))</f>
        <v>-1.9369472681606199</v>
      </c>
      <c r="O1392" s="122">
        <v>-0.66863178838077253</v>
      </c>
      <c r="P1392" s="122">
        <v>-0.76137362065828973</v>
      </c>
      <c r="Q1392" s="122">
        <v>-4.6735558152938061E-2</v>
      </c>
      <c r="R1392" s="122">
        <v>-0.41213748616631285</v>
      </c>
      <c r="S1392" s="122">
        <v>-0.37055467221419236</v>
      </c>
      <c r="T1392" s="122">
        <v>1.2718884838969389</v>
      </c>
      <c r="U1392" s="122">
        <v>-0.26135671498199631</v>
      </c>
      <c r="V1392" s="122">
        <v>-0.88468256802932088</v>
      </c>
      <c r="W1392" s="46">
        <v>-9.2127678246224656E-2</v>
      </c>
    </row>
    <row r="1393" spans="1:23" ht="19">
      <c r="A1393" s="91">
        <v>391</v>
      </c>
      <c r="B1393" s="122">
        <v>0.30900079965164484</v>
      </c>
      <c r="C1393" s="122">
        <v>0.86617048984139733</v>
      </c>
      <c r="D1393" s="122">
        <v>9.172964181072274E-4</v>
      </c>
      <c r="E1393" s="122">
        <v>0.23461714831253944</v>
      </c>
      <c r="F1393" s="122">
        <v>0.65846197281321239</v>
      </c>
      <c r="G1393" s="122">
        <v>0.24914211646453288</v>
      </c>
      <c r="H1393" s="122">
        <v>0.83762746068987481</v>
      </c>
      <c r="I1393" s="122">
        <v>0.12569977970930268</v>
      </c>
      <c r="J1393" s="122">
        <v>0.68744752219369265</v>
      </c>
      <c r="K1393" s="54">
        <v>0.90432164931610104</v>
      </c>
      <c r="M1393" s="47">
        <v>391</v>
      </c>
      <c r="N1393" s="122" cm="1">
        <f t="array" ref="N1393:W1393">(TRANSPOSE(MMULT(幕後結果!$AB$37:$AK$46, TRANSPOSE(N392:W392))))</f>
        <v>-1.0617518526842595</v>
      </c>
      <c r="O1393" s="122">
        <v>-1.2800411016777522</v>
      </c>
      <c r="P1393" s="122">
        <v>-1.4265907843593255</v>
      </c>
      <c r="Q1393" s="122">
        <v>0.81255273671165251</v>
      </c>
      <c r="R1393" s="122">
        <v>2.0993817033687829</v>
      </c>
      <c r="S1393" s="122">
        <v>1.4223611669551035</v>
      </c>
      <c r="T1393" s="122">
        <v>-0.30083456279368204</v>
      </c>
      <c r="U1393" s="122">
        <v>1.1754272111455029</v>
      </c>
      <c r="V1393" s="122">
        <v>-2.0258871116841715E-2</v>
      </c>
      <c r="W1393" s="46">
        <v>-0.3952662960287634</v>
      </c>
    </row>
    <row r="1394" spans="1:23" ht="19">
      <c r="A1394" s="91">
        <v>392</v>
      </c>
      <c r="B1394" s="122">
        <v>0.50657471898782802</v>
      </c>
      <c r="C1394" s="122">
        <v>0.25588829837023774</v>
      </c>
      <c r="D1394" s="122">
        <v>0.76793646711027175</v>
      </c>
      <c r="E1394" s="122">
        <v>0.60613489476446203</v>
      </c>
      <c r="F1394" s="122">
        <v>0.38359329221689631</v>
      </c>
      <c r="G1394" s="122">
        <v>0.50692039323396365</v>
      </c>
      <c r="H1394" s="122">
        <v>0.70111820049787643</v>
      </c>
      <c r="I1394" s="122">
        <v>0.83389035053974925</v>
      </c>
      <c r="J1394" s="122">
        <v>0.53473521844425131</v>
      </c>
      <c r="K1394" s="54">
        <v>0.85471114948794957</v>
      </c>
      <c r="M1394" s="47">
        <v>392</v>
      </c>
      <c r="N1394" s="122" cm="1">
        <f t="array" ref="N1394:W1394">(TRANSPOSE(MMULT(幕後結果!$AB$37:$AK$46, TRANSPOSE(N393:W393))))</f>
        <v>-2.420855629228015</v>
      </c>
      <c r="O1394" s="122">
        <v>-1.5150866313867088</v>
      </c>
      <c r="P1394" s="122">
        <v>-1.5998728207691872</v>
      </c>
      <c r="Q1394" s="122">
        <v>-1.3616429168582642</v>
      </c>
      <c r="R1394" s="122">
        <v>-2.0965473006370692</v>
      </c>
      <c r="S1394" s="122">
        <v>-0.75497316177487761</v>
      </c>
      <c r="T1394" s="122">
        <v>-0.87827515884100271</v>
      </c>
      <c r="U1394" s="122">
        <v>0.52879289837979315</v>
      </c>
      <c r="V1394" s="122">
        <v>-0.84904401985326161</v>
      </c>
      <c r="W1394" s="46">
        <v>-0.4140423480476525</v>
      </c>
    </row>
    <row r="1395" spans="1:23" ht="19">
      <c r="A1395" s="91">
        <v>393</v>
      </c>
      <c r="B1395" s="122">
        <v>0.61050528546651051</v>
      </c>
      <c r="C1395" s="122">
        <v>0.39136175140744478</v>
      </c>
      <c r="D1395" s="122">
        <v>0.95687791713283454</v>
      </c>
      <c r="E1395" s="122">
        <v>0.94804922034318739</v>
      </c>
      <c r="F1395" s="122">
        <v>0.21867910726811535</v>
      </c>
      <c r="G1395" s="122">
        <v>0.39286632490758944</v>
      </c>
      <c r="H1395" s="122">
        <v>0.53393941704145909</v>
      </c>
      <c r="I1395" s="122">
        <v>0.85904823032988609</v>
      </c>
      <c r="J1395" s="122">
        <v>0.82151101483309308</v>
      </c>
      <c r="K1395" s="54">
        <v>0.54938114802143523</v>
      </c>
      <c r="M1395" s="47">
        <v>393</v>
      </c>
      <c r="N1395" s="122" cm="1">
        <f t="array" ref="N1395:W1395">(TRANSPOSE(MMULT(幕後結果!$AB$37:$AK$46, TRANSPOSE(N394:W394))))</f>
        <v>0.91104111206767735</v>
      </c>
      <c r="O1395" s="122">
        <v>-0.14960140193132454</v>
      </c>
      <c r="P1395" s="122">
        <v>0.41090720960177651</v>
      </c>
      <c r="Q1395" s="122">
        <v>0.44097841952031924</v>
      </c>
      <c r="R1395" s="122">
        <v>9.2421814836140953E-2</v>
      </c>
      <c r="S1395" s="122">
        <v>-6.0938396726760574E-2</v>
      </c>
      <c r="T1395" s="122">
        <v>-0.20287371307302712</v>
      </c>
      <c r="U1395" s="122">
        <v>1.7515679026374189</v>
      </c>
      <c r="V1395" s="122">
        <v>1.6321226577033729</v>
      </c>
      <c r="W1395" s="46">
        <v>0.36744510263366242</v>
      </c>
    </row>
    <row r="1396" spans="1:23" ht="19">
      <c r="A1396" s="91">
        <v>394</v>
      </c>
      <c r="B1396" s="122">
        <v>0.5207807526550754</v>
      </c>
      <c r="C1396" s="122">
        <v>0.48702369841668425</v>
      </c>
      <c r="D1396" s="122">
        <v>0.42133126712892532</v>
      </c>
      <c r="E1396" s="122">
        <v>0.45764409028140696</v>
      </c>
      <c r="F1396" s="122">
        <v>6.0241108325928661E-2</v>
      </c>
      <c r="G1396" s="122">
        <v>0.43822012266347898</v>
      </c>
      <c r="H1396" s="122">
        <v>0.90856272844509944</v>
      </c>
      <c r="I1396" s="122">
        <v>0.62599300821021453</v>
      </c>
      <c r="J1396" s="122">
        <v>0.2547632732660603</v>
      </c>
      <c r="K1396" s="54">
        <v>0.50102243801015978</v>
      </c>
      <c r="M1396" s="47">
        <v>394</v>
      </c>
      <c r="N1396" s="122" cm="1">
        <f t="array" ref="N1396:W1396">(TRANSPOSE(MMULT(幕後結果!$AB$37:$AK$46, TRANSPOSE(N395:W395))))</f>
        <v>4.0326388918264122E-2</v>
      </c>
      <c r="O1396" s="122">
        <v>-0.47738795739219331</v>
      </c>
      <c r="P1396" s="122">
        <v>0.7488748895261933</v>
      </c>
      <c r="Q1396" s="122">
        <v>-0.44486862936672533</v>
      </c>
      <c r="R1396" s="122">
        <v>-0.24747294330053363</v>
      </c>
      <c r="S1396" s="122">
        <v>0.51120199465929839</v>
      </c>
      <c r="T1396" s="122">
        <v>0.37902656377746485</v>
      </c>
      <c r="U1396" s="122">
        <v>0.72412093748948347</v>
      </c>
      <c r="V1396" s="122">
        <v>-0.10841950116294308</v>
      </c>
      <c r="W1396" s="46">
        <v>2.3846517153327489</v>
      </c>
    </row>
    <row r="1397" spans="1:23" ht="19">
      <c r="A1397" s="91">
        <v>395</v>
      </c>
      <c r="B1397" s="122">
        <v>0.92108764610304261</v>
      </c>
      <c r="C1397" s="122">
        <v>0.24011021637873187</v>
      </c>
      <c r="D1397" s="122">
        <v>0.54240792548333583</v>
      </c>
      <c r="E1397" s="122">
        <v>0.89596394066277618</v>
      </c>
      <c r="F1397" s="122">
        <v>0.85520164602407411</v>
      </c>
      <c r="G1397" s="122">
        <v>0.49164519818064334</v>
      </c>
      <c r="H1397" s="122">
        <v>0.4699258542660294</v>
      </c>
      <c r="I1397" s="122">
        <v>0.67868882430340927</v>
      </c>
      <c r="J1397" s="122">
        <v>0.29077805764009046</v>
      </c>
      <c r="K1397" s="54">
        <v>0.30401223392122034</v>
      </c>
      <c r="M1397" s="47">
        <v>395</v>
      </c>
      <c r="N1397" s="122" cm="1">
        <f t="array" ref="N1397:W1397">(TRANSPOSE(MMULT(幕後結果!$AB$37:$AK$46, TRANSPOSE(N396:W396))))</f>
        <v>0.97490318756384209</v>
      </c>
      <c r="O1397" s="122">
        <v>-0.85877582305803535</v>
      </c>
      <c r="P1397" s="122">
        <v>2.228378443324099</v>
      </c>
      <c r="Q1397" s="122">
        <v>1.1936722745323838</v>
      </c>
      <c r="R1397" s="122">
        <v>1.1949578580964362</v>
      </c>
      <c r="S1397" s="122">
        <v>0.90824861718463423</v>
      </c>
      <c r="T1397" s="122">
        <v>1.3273526063175547</v>
      </c>
      <c r="U1397" s="122">
        <v>8.1516897072036409E-2</v>
      </c>
      <c r="V1397" s="122">
        <v>1.2587284995708763</v>
      </c>
      <c r="W1397" s="46">
        <v>1.2476495755514905E-2</v>
      </c>
    </row>
    <row r="1398" spans="1:23" ht="19">
      <c r="A1398" s="91">
        <v>396</v>
      </c>
      <c r="B1398" s="122">
        <v>0.53934090611668051</v>
      </c>
      <c r="C1398" s="122">
        <v>0.47934750956697414</v>
      </c>
      <c r="D1398" s="122">
        <v>9.4946179148426291E-2</v>
      </c>
      <c r="E1398" s="122">
        <v>0.63023541889088763</v>
      </c>
      <c r="F1398" s="122">
        <v>0.28830979577707039</v>
      </c>
      <c r="G1398" s="122">
        <v>0.39782112325208341</v>
      </c>
      <c r="H1398" s="122">
        <v>0.94804125535134331</v>
      </c>
      <c r="I1398" s="122">
        <v>0.59961831065558502</v>
      </c>
      <c r="J1398" s="122">
        <v>0.46234388095649881</v>
      </c>
      <c r="K1398" s="54">
        <v>0.37001776168376588</v>
      </c>
      <c r="M1398" s="47">
        <v>396</v>
      </c>
      <c r="N1398" s="122" cm="1">
        <f t="array" ref="N1398:W1398">(TRANSPOSE(MMULT(幕後結果!$AB$37:$AK$46, TRANSPOSE(N397:W397))))</f>
        <v>-1.5321993756275907</v>
      </c>
      <c r="O1398" s="122">
        <v>-1.0968272119492133</v>
      </c>
      <c r="P1398" s="122">
        <v>-0.70829139725447077</v>
      </c>
      <c r="Q1398" s="122">
        <v>-0.44697683395222715</v>
      </c>
      <c r="R1398" s="122">
        <v>0.20835606154627345</v>
      </c>
      <c r="S1398" s="122">
        <v>-1.7567841749199102</v>
      </c>
      <c r="T1398" s="122">
        <v>-0.19859963326322194</v>
      </c>
      <c r="U1398" s="122">
        <v>-0.98675826014976609</v>
      </c>
      <c r="V1398" s="122">
        <v>-0.2714971614346216</v>
      </c>
      <c r="W1398" s="46">
        <v>0.8869756172025649</v>
      </c>
    </row>
    <row r="1399" spans="1:23" ht="19">
      <c r="A1399" s="91">
        <v>397</v>
      </c>
      <c r="B1399" s="122">
        <v>0.7841519119712439</v>
      </c>
      <c r="C1399" s="122">
        <v>0.21743946304994011</v>
      </c>
      <c r="D1399" s="122">
        <v>0.56414180126429159</v>
      </c>
      <c r="E1399" s="122">
        <v>0.39244884778891964</v>
      </c>
      <c r="F1399" s="122">
        <v>0.93554969923667741</v>
      </c>
      <c r="G1399" s="122">
        <v>0.17138519240916339</v>
      </c>
      <c r="H1399" s="122">
        <v>0.43499917743231542</v>
      </c>
      <c r="I1399" s="122">
        <v>0.55414902440798097</v>
      </c>
      <c r="J1399" s="122">
        <v>0.75556838493940681</v>
      </c>
      <c r="K1399" s="54">
        <v>0.33127952003163785</v>
      </c>
      <c r="M1399" s="47">
        <v>397</v>
      </c>
      <c r="N1399" s="122" cm="1">
        <f t="array" ref="N1399:W1399">(TRANSPOSE(MMULT(幕後結果!$AB$37:$AK$46, TRANSPOSE(N398:W398))))</f>
        <v>-0.78204075083054148</v>
      </c>
      <c r="O1399" s="122">
        <v>-0.76517774486654777</v>
      </c>
      <c r="P1399" s="122">
        <v>-0.47773745916948696</v>
      </c>
      <c r="Q1399" s="122">
        <v>-2.1930232520448927</v>
      </c>
      <c r="R1399" s="122">
        <v>0.13916891224061967</v>
      </c>
      <c r="S1399" s="122">
        <v>0.72939390687208028</v>
      </c>
      <c r="T1399" s="122">
        <v>0.53423353457401701</v>
      </c>
      <c r="U1399" s="122">
        <v>0.6761480917222622</v>
      </c>
      <c r="V1399" s="122">
        <v>-6.4113242957580863E-2</v>
      </c>
      <c r="W1399" s="46">
        <v>0.55349014052232581</v>
      </c>
    </row>
    <row r="1400" spans="1:23" ht="19">
      <c r="A1400" s="91">
        <v>398</v>
      </c>
      <c r="B1400" s="122">
        <v>0.79276131713990616</v>
      </c>
      <c r="C1400" s="122">
        <v>0.81331752295268833</v>
      </c>
      <c r="D1400" s="122">
        <v>0.80975426182215515</v>
      </c>
      <c r="E1400" s="122">
        <v>0.85574531377405094</v>
      </c>
      <c r="F1400" s="122">
        <v>0.67927304404662792</v>
      </c>
      <c r="G1400" s="122">
        <v>0.8751240385234571</v>
      </c>
      <c r="H1400" s="122">
        <v>0.91983650593892774</v>
      </c>
      <c r="I1400" s="122">
        <v>0.88254137359447116</v>
      </c>
      <c r="J1400" s="122">
        <v>0.78822991603560189</v>
      </c>
      <c r="K1400" s="54">
        <v>0.52107250795066262</v>
      </c>
      <c r="M1400" s="47">
        <v>398</v>
      </c>
      <c r="N1400" s="122" cm="1">
        <f t="array" ref="N1400:W1400">(TRANSPOSE(MMULT(幕後結果!$AB$37:$AK$46, TRANSPOSE(N399:W399))))</f>
        <v>0.9801745115147863</v>
      </c>
      <c r="O1400" s="122">
        <v>0.20656841529997394</v>
      </c>
      <c r="P1400" s="122">
        <v>0.92694690671707636</v>
      </c>
      <c r="Q1400" s="122">
        <v>0.14366312468410369</v>
      </c>
      <c r="R1400" s="122">
        <v>-1.1930050179911023</v>
      </c>
      <c r="S1400" s="122">
        <v>-0.7901659745147549</v>
      </c>
      <c r="T1400" s="122">
        <v>1.1167191152077671</v>
      </c>
      <c r="U1400" s="122">
        <v>0.59027742461034216</v>
      </c>
      <c r="V1400" s="122">
        <v>0.42236088269620209</v>
      </c>
      <c r="W1400" s="46">
        <v>0.62443719111859508</v>
      </c>
    </row>
    <row r="1401" spans="1:23" ht="19">
      <c r="A1401" s="91">
        <v>399</v>
      </c>
      <c r="B1401" s="122">
        <v>0.55529222354648922</v>
      </c>
      <c r="C1401" s="122">
        <v>0.67485614030394481</v>
      </c>
      <c r="D1401" s="122">
        <v>0.11798746440712149</v>
      </c>
      <c r="E1401" s="122">
        <v>0.93423939841894965</v>
      </c>
      <c r="F1401" s="122">
        <v>0.88823816709810743</v>
      </c>
      <c r="G1401" s="122">
        <v>0.49456758962707581</v>
      </c>
      <c r="H1401" s="122">
        <v>0.89904319411672118</v>
      </c>
      <c r="I1401" s="122">
        <v>0.59367419382411435</v>
      </c>
      <c r="J1401" s="122">
        <v>0.97069950317197828</v>
      </c>
      <c r="K1401" s="54">
        <v>0.90024773740134201</v>
      </c>
      <c r="M1401" s="47">
        <v>399</v>
      </c>
      <c r="N1401" s="122" cm="1">
        <f t="array" ref="N1401:W1401">(TRANSPOSE(MMULT(幕後結果!$AB$37:$AK$46, TRANSPOSE(N400:W400))))</f>
        <v>-2.0003435471337427</v>
      </c>
      <c r="O1401" s="122">
        <v>-2.366443160973712</v>
      </c>
      <c r="P1401" s="122">
        <v>-1.1882477181146602</v>
      </c>
      <c r="Q1401" s="122">
        <v>-1.7860878749054705</v>
      </c>
      <c r="R1401" s="122">
        <v>-0.76774303819241052</v>
      </c>
      <c r="S1401" s="122">
        <v>0.2167484117732259</v>
      </c>
      <c r="T1401" s="122">
        <v>-2.3054181293653402</v>
      </c>
      <c r="U1401" s="122">
        <v>-0.79253962327775906</v>
      </c>
      <c r="V1401" s="122">
        <v>-1.9525181338964628</v>
      </c>
      <c r="W1401" s="46">
        <v>-2.6148116955937968</v>
      </c>
    </row>
    <row r="1402" spans="1:23" ht="19">
      <c r="A1402" s="91">
        <v>400</v>
      </c>
      <c r="B1402" s="122">
        <v>0.95784905162604361</v>
      </c>
      <c r="C1402" s="122">
        <v>0.19791667306301863</v>
      </c>
      <c r="D1402" s="122">
        <v>8.5947328604536022E-2</v>
      </c>
      <c r="E1402" s="122">
        <v>7.5578501550051413E-2</v>
      </c>
      <c r="F1402" s="122">
        <v>2.1768289432381405E-2</v>
      </c>
      <c r="G1402" s="122">
        <v>9.9638634526886927E-2</v>
      </c>
      <c r="H1402" s="122">
        <v>0.10810902594156935</v>
      </c>
      <c r="I1402" s="122">
        <v>0.83066961186166832</v>
      </c>
      <c r="J1402" s="122">
        <v>0.63312453771235466</v>
      </c>
      <c r="K1402" s="54">
        <v>0.31743124347891616</v>
      </c>
      <c r="M1402" s="47">
        <v>400</v>
      </c>
      <c r="N1402" s="122" cm="1">
        <f t="array" ref="N1402:W1402">(TRANSPOSE(MMULT(幕後結果!$AB$37:$AK$46, TRANSPOSE(N401:W401))))</f>
        <v>1.5568629193849433</v>
      </c>
      <c r="O1402" s="122">
        <v>-0.47036369921777987</v>
      </c>
      <c r="P1402" s="122">
        <v>5.7646819046958564E-2</v>
      </c>
      <c r="Q1402" s="122">
        <v>0.13980902278035645</v>
      </c>
      <c r="R1402" s="122">
        <v>-0.4177094918421117</v>
      </c>
      <c r="S1402" s="122">
        <v>0.46126598798667523</v>
      </c>
      <c r="T1402" s="122">
        <v>0.71255457173821146</v>
      </c>
      <c r="U1402" s="122">
        <v>-8.4344445525855738E-2</v>
      </c>
      <c r="V1402" s="122">
        <v>0.35475282853371987</v>
      </c>
      <c r="W1402" s="46">
        <v>-0.59866807267312661</v>
      </c>
    </row>
    <row r="1403" spans="1:23" ht="19">
      <c r="A1403" s="91">
        <v>401</v>
      </c>
      <c r="B1403" s="122">
        <v>0.94280147645167545</v>
      </c>
      <c r="C1403" s="122">
        <v>0.30996580705633225</v>
      </c>
      <c r="D1403" s="122">
        <v>0.78915034268976036</v>
      </c>
      <c r="E1403" s="122">
        <v>0.37020309274425722</v>
      </c>
      <c r="F1403" s="122">
        <v>0.94570972030894196</v>
      </c>
      <c r="G1403" s="122">
        <v>0.73639354449817152</v>
      </c>
      <c r="H1403" s="122">
        <v>0.21091601296906815</v>
      </c>
      <c r="I1403" s="122">
        <v>0.3097616573832056</v>
      </c>
      <c r="J1403" s="122">
        <v>0.83671158400435641</v>
      </c>
      <c r="K1403" s="54">
        <v>0.85313458906737272</v>
      </c>
      <c r="M1403" s="47">
        <v>401</v>
      </c>
      <c r="N1403" s="122" cm="1">
        <f t="array" ref="N1403:W1403">(TRANSPOSE(MMULT(幕後結果!$AB$37:$AK$46, TRANSPOSE(N402:W402))))</f>
        <v>-0.60399172959424496</v>
      </c>
      <c r="O1403" s="122">
        <v>0.81487546339916439</v>
      </c>
      <c r="P1403" s="122">
        <v>1.068587741129108</v>
      </c>
      <c r="Q1403" s="122">
        <v>-0.33783078035243619</v>
      </c>
      <c r="R1403" s="122">
        <v>-1.2567555934520729</v>
      </c>
      <c r="S1403" s="122">
        <v>-1.6549653786312259</v>
      </c>
      <c r="T1403" s="122">
        <v>-0.62614714741098587</v>
      </c>
      <c r="U1403" s="122">
        <v>-0.1461937505095417</v>
      </c>
      <c r="V1403" s="122">
        <v>-0.32716241264519758</v>
      </c>
      <c r="W1403" s="46">
        <v>-0.21785845643763721</v>
      </c>
    </row>
    <row r="1404" spans="1:23" ht="19">
      <c r="A1404" s="91">
        <v>402</v>
      </c>
      <c r="B1404" s="122">
        <v>0.90214048269215974</v>
      </c>
      <c r="C1404" s="122">
        <v>0.58990400319485858</v>
      </c>
      <c r="D1404" s="122">
        <v>0.55287777523976356</v>
      </c>
      <c r="E1404" s="122">
        <v>0.93156293838802906</v>
      </c>
      <c r="F1404" s="122">
        <v>0.46269241846534181</v>
      </c>
      <c r="G1404" s="122">
        <v>0.80241226210305117</v>
      </c>
      <c r="H1404" s="122">
        <v>0.10492364018883671</v>
      </c>
      <c r="I1404" s="122">
        <v>0.64603563418881338</v>
      </c>
      <c r="J1404" s="122">
        <v>0.38630650715343906</v>
      </c>
      <c r="K1404" s="54">
        <v>0.64276230040410431</v>
      </c>
      <c r="M1404" s="47">
        <v>402</v>
      </c>
      <c r="N1404" s="122" cm="1">
        <f t="array" ref="N1404:W1404">(TRANSPOSE(MMULT(幕後結果!$AB$37:$AK$46, TRANSPOSE(N403:W403))))</f>
        <v>7.0953798239167878E-2</v>
      </c>
      <c r="O1404" s="122">
        <v>5.0537180486256661E-2</v>
      </c>
      <c r="P1404" s="122">
        <v>1.1526107723341501</v>
      </c>
      <c r="Q1404" s="122">
        <v>-0.51293382270690058</v>
      </c>
      <c r="R1404" s="122">
        <v>-1.4399215679343305</v>
      </c>
      <c r="S1404" s="122">
        <v>-0.59130525366347619</v>
      </c>
      <c r="T1404" s="122">
        <v>-0.47806164531889217</v>
      </c>
      <c r="U1404" s="122">
        <v>0.16754614433118742</v>
      </c>
      <c r="V1404" s="122">
        <v>-0.53805191261721541</v>
      </c>
      <c r="W1404" s="46">
        <v>-5.8327495999952836E-2</v>
      </c>
    </row>
    <row r="1405" spans="1:23" ht="19">
      <c r="A1405" s="91">
        <v>403</v>
      </c>
      <c r="B1405" s="122">
        <v>0.32807721429755232</v>
      </c>
      <c r="C1405" s="122">
        <v>4.5387175941242974E-2</v>
      </c>
      <c r="D1405" s="122">
        <v>0.67071461474874239</v>
      </c>
      <c r="E1405" s="122">
        <v>0.58566233139904567</v>
      </c>
      <c r="F1405" s="122">
        <v>0.21130094971540725</v>
      </c>
      <c r="G1405" s="122">
        <v>0.90696491030572313</v>
      </c>
      <c r="H1405" s="122">
        <v>0.2734485579764645</v>
      </c>
      <c r="I1405" s="122">
        <v>0.4075615938579209</v>
      </c>
      <c r="J1405" s="122">
        <v>0.41049589924202046</v>
      </c>
      <c r="K1405" s="54">
        <v>0.28685527312389625</v>
      </c>
      <c r="M1405" s="47">
        <v>403</v>
      </c>
      <c r="N1405" s="122" cm="1">
        <f t="array" ref="N1405:W1405">(TRANSPOSE(MMULT(幕後結果!$AB$37:$AK$46, TRANSPOSE(N404:W404))))</f>
        <v>0.57742280233312893</v>
      </c>
      <c r="O1405" s="122">
        <v>0.39027660365745259</v>
      </c>
      <c r="P1405" s="122">
        <v>4.1183273205712634E-2</v>
      </c>
      <c r="Q1405" s="122">
        <v>-0.13641147244273216</v>
      </c>
      <c r="R1405" s="122">
        <v>-0.68899386322953227</v>
      </c>
      <c r="S1405" s="122">
        <v>-0.20903544651545239</v>
      </c>
      <c r="T1405" s="122">
        <v>-0.36138220038083879</v>
      </c>
      <c r="U1405" s="122">
        <v>-1.5231188080654916</v>
      </c>
      <c r="V1405" s="122">
        <v>-0.33251988370113794</v>
      </c>
      <c r="W1405" s="46">
        <v>-1.3734413558064569</v>
      </c>
    </row>
    <row r="1406" spans="1:23" ht="19">
      <c r="A1406" s="91">
        <v>404</v>
      </c>
      <c r="B1406" s="122">
        <v>9.445095849891505E-3</v>
      </c>
      <c r="C1406" s="122">
        <v>0.5143710439061151</v>
      </c>
      <c r="D1406" s="122">
        <v>0.50261546313932981</v>
      </c>
      <c r="E1406" s="122">
        <v>0.50900005162344586</v>
      </c>
      <c r="F1406" s="122">
        <v>0.86004968797586967</v>
      </c>
      <c r="G1406" s="122">
        <v>0.42980745016720912</v>
      </c>
      <c r="H1406" s="122">
        <v>0.94098173738066415</v>
      </c>
      <c r="I1406" s="122">
        <v>0.89309057498645084</v>
      </c>
      <c r="J1406" s="122">
        <v>0.94349751612218546</v>
      </c>
      <c r="K1406" s="54">
        <v>0.82508008118772969</v>
      </c>
      <c r="M1406" s="47">
        <v>404</v>
      </c>
      <c r="N1406" s="122" cm="1">
        <f t="array" ref="N1406:W1406">(TRANSPOSE(MMULT(幕後結果!$AB$37:$AK$46, TRANSPOSE(N405:W405))))</f>
        <v>0.53349895003103642</v>
      </c>
      <c r="O1406" s="122">
        <v>0.18539999592249168</v>
      </c>
      <c r="P1406" s="122">
        <v>-0.59941769228837249</v>
      </c>
      <c r="Q1406" s="122">
        <v>-0.53300686040110934</v>
      </c>
      <c r="R1406" s="122">
        <v>-0.28841806108098711</v>
      </c>
      <c r="S1406" s="122">
        <v>0.1782753607280935</v>
      </c>
      <c r="T1406" s="122">
        <v>0.48717142258687196</v>
      </c>
      <c r="U1406" s="122">
        <v>-0.84571664019134807</v>
      </c>
      <c r="V1406" s="122">
        <v>1.4353641152789602</v>
      </c>
      <c r="W1406" s="46">
        <v>0.56416860916685607</v>
      </c>
    </row>
    <row r="1407" spans="1:23" ht="19">
      <c r="A1407" s="91">
        <v>405</v>
      </c>
      <c r="B1407" s="122">
        <v>0.41186799143135611</v>
      </c>
      <c r="C1407" s="122">
        <v>0.34041184406999658</v>
      </c>
      <c r="D1407" s="122">
        <v>0.19531205744596081</v>
      </c>
      <c r="E1407" s="122">
        <v>0.45838593573922459</v>
      </c>
      <c r="F1407" s="122">
        <v>0.75871299771515854</v>
      </c>
      <c r="G1407" s="122">
        <v>0.73854199178425262</v>
      </c>
      <c r="H1407" s="122">
        <v>5.962405956715866E-2</v>
      </c>
      <c r="I1407" s="122">
        <v>0.89954710978241992</v>
      </c>
      <c r="J1407" s="122">
        <v>0.44169165641733721</v>
      </c>
      <c r="K1407" s="54">
        <v>0.17229831442291199</v>
      </c>
      <c r="M1407" s="47">
        <v>405</v>
      </c>
      <c r="N1407" s="122" cm="1">
        <f t="array" ref="N1407:W1407">(TRANSPOSE(MMULT(幕後結果!$AB$37:$AK$46, TRANSPOSE(N406:W406))))</f>
        <v>0.25805708382440479</v>
      </c>
      <c r="O1407" s="122">
        <v>0.92881041640446549</v>
      </c>
      <c r="P1407" s="122">
        <v>-0.925937509717357</v>
      </c>
      <c r="Q1407" s="122">
        <v>0.83259711744933562</v>
      </c>
      <c r="R1407" s="122">
        <v>8.9816632539005958E-2</v>
      </c>
      <c r="S1407" s="122">
        <v>0.32743659707345307</v>
      </c>
      <c r="T1407" s="122">
        <v>8.1636935653299769E-3</v>
      </c>
      <c r="U1407" s="122">
        <v>0.61717560909768343</v>
      </c>
      <c r="V1407" s="122">
        <v>-0.83565042499215059</v>
      </c>
      <c r="W1407" s="46">
        <v>1.2290385848266963</v>
      </c>
    </row>
    <row r="1408" spans="1:23" ht="19">
      <c r="A1408" s="91">
        <v>406</v>
      </c>
      <c r="B1408" s="122">
        <v>0.26683298676145206</v>
      </c>
      <c r="C1408" s="122">
        <v>0.40523268197595286</v>
      </c>
      <c r="D1408" s="122">
        <v>0.42846252171522159</v>
      </c>
      <c r="E1408" s="122">
        <v>0.44358845499327115</v>
      </c>
      <c r="F1408" s="122">
        <v>0.8845969314550548</v>
      </c>
      <c r="G1408" s="122">
        <v>0.98556587699068321</v>
      </c>
      <c r="H1408" s="122">
        <v>0.85527452714338881</v>
      </c>
      <c r="I1408" s="122">
        <v>0.7379302303476174</v>
      </c>
      <c r="J1408" s="122">
        <v>0.65557889735460484</v>
      </c>
      <c r="K1408" s="54">
        <v>0.47510022476841463</v>
      </c>
      <c r="M1408" s="47">
        <v>406</v>
      </c>
      <c r="N1408" s="122" cm="1">
        <f t="array" ref="N1408:W1408">(TRANSPOSE(MMULT(幕後結果!$AB$37:$AK$46, TRANSPOSE(N407:W407))))</f>
        <v>-1.0782504675780304</v>
      </c>
      <c r="O1408" s="122">
        <v>-1.1632956358567577</v>
      </c>
      <c r="P1408" s="122">
        <v>-1.977516090920648</v>
      </c>
      <c r="Q1408" s="122">
        <v>-0.51714695141434319</v>
      </c>
      <c r="R1408" s="122">
        <v>0.71452849921963579</v>
      </c>
      <c r="S1408" s="122">
        <v>-0.50793532048163459</v>
      </c>
      <c r="T1408" s="122">
        <v>-2.1004604938023657</v>
      </c>
      <c r="U1408" s="122">
        <v>9.8652894198113267E-2</v>
      </c>
      <c r="V1408" s="122">
        <v>-2.3613587746108329</v>
      </c>
      <c r="W1408" s="46">
        <v>-1.1114138937883646</v>
      </c>
    </row>
    <row r="1409" spans="1:23" ht="19">
      <c r="A1409" s="91">
        <v>407</v>
      </c>
      <c r="B1409" s="122">
        <v>0.43093112880695328</v>
      </c>
      <c r="C1409" s="122">
        <v>0.97638454568252664</v>
      </c>
      <c r="D1409" s="122">
        <v>0.49561192966118495</v>
      </c>
      <c r="E1409" s="122">
        <v>0.1581614819720687</v>
      </c>
      <c r="F1409" s="122">
        <v>0.35679469952027332</v>
      </c>
      <c r="G1409" s="122">
        <v>0.52004226636106998</v>
      </c>
      <c r="H1409" s="122">
        <v>0.61947210546467191</v>
      </c>
      <c r="I1409" s="122">
        <v>0.64755524488380889</v>
      </c>
      <c r="J1409" s="122">
        <v>0.59923673958693202</v>
      </c>
      <c r="K1409" s="54">
        <v>0.21759163083355171</v>
      </c>
      <c r="M1409" s="47">
        <v>407</v>
      </c>
      <c r="N1409" s="122" cm="1">
        <f t="array" ref="N1409:W1409">(TRANSPOSE(MMULT(幕後結果!$AB$37:$AK$46, TRANSPOSE(N408:W408))))</f>
        <v>0.53527629326276116</v>
      </c>
      <c r="O1409" s="122">
        <v>2.484338072958352</v>
      </c>
      <c r="P1409" s="122">
        <v>1.7509121031636607</v>
      </c>
      <c r="Q1409" s="122">
        <v>-1.5233376154943905</v>
      </c>
      <c r="R1409" s="122">
        <v>-0.27264272976486542</v>
      </c>
      <c r="S1409" s="122">
        <v>1.7498428890669639</v>
      </c>
      <c r="T1409" s="122">
        <v>-0.30336290206328309</v>
      </c>
      <c r="U1409" s="122">
        <v>-1.7186490366200644</v>
      </c>
      <c r="V1409" s="122">
        <v>0.56336754449167592</v>
      </c>
      <c r="W1409" s="46">
        <v>-1.3848414164113056</v>
      </c>
    </row>
    <row r="1410" spans="1:23" ht="19">
      <c r="A1410" s="91">
        <v>408</v>
      </c>
      <c r="B1410" s="122">
        <v>5.7253873348994677E-2</v>
      </c>
      <c r="C1410" s="122">
        <v>0.44906851789454749</v>
      </c>
      <c r="D1410" s="122">
        <v>0.81041176601780784</v>
      </c>
      <c r="E1410" s="122">
        <v>1.4019032339045667E-2</v>
      </c>
      <c r="F1410" s="122">
        <v>0.35640598437751891</v>
      </c>
      <c r="G1410" s="122">
        <v>0.35287999184092733</v>
      </c>
      <c r="H1410" s="122">
        <v>0.67326453485418924</v>
      </c>
      <c r="I1410" s="122">
        <v>0.56846751251698979</v>
      </c>
      <c r="J1410" s="122">
        <v>3.0629781628040087E-2</v>
      </c>
      <c r="K1410" s="54">
        <v>0.47041050820724273</v>
      </c>
      <c r="M1410" s="47">
        <v>408</v>
      </c>
      <c r="N1410" s="122" cm="1">
        <f t="array" ref="N1410:W1410">(TRANSPOSE(MMULT(幕後結果!$AB$37:$AK$46, TRANSPOSE(N409:W409))))</f>
        <v>0.44642572681420772</v>
      </c>
      <c r="O1410" s="122">
        <v>0.64363758593556097</v>
      </c>
      <c r="P1410" s="122">
        <v>1.3339414836553534</v>
      </c>
      <c r="Q1410" s="122">
        <v>1.4513982081047689</v>
      </c>
      <c r="R1410" s="122">
        <v>1.2782833782099483</v>
      </c>
      <c r="S1410" s="122">
        <v>0.58650494104399054</v>
      </c>
      <c r="T1410" s="122">
        <v>0.28755201329298086</v>
      </c>
      <c r="U1410" s="122">
        <v>1.2344319139962501</v>
      </c>
      <c r="V1410" s="122">
        <v>1.0765194550618096</v>
      </c>
      <c r="W1410" s="46">
        <v>0.39847684423507007</v>
      </c>
    </row>
    <row r="1411" spans="1:23" ht="19">
      <c r="A1411" s="91">
        <v>409</v>
      </c>
      <c r="B1411" s="122">
        <v>0.50452269676411055</v>
      </c>
      <c r="C1411" s="122">
        <v>0.54432089671274331</v>
      </c>
      <c r="D1411" s="122">
        <v>4.9632762718654355E-4</v>
      </c>
      <c r="E1411" s="122">
        <v>0.30431895555827881</v>
      </c>
      <c r="F1411" s="122">
        <v>0.57019952695283616</v>
      </c>
      <c r="G1411" s="122">
        <v>0.11824138090798075</v>
      </c>
      <c r="H1411" s="122">
        <v>0.60169682476506869</v>
      </c>
      <c r="I1411" s="122">
        <v>0.13930831982490699</v>
      </c>
      <c r="J1411" s="122">
        <v>0.36803477698983378</v>
      </c>
      <c r="K1411" s="54">
        <v>0.99269807569671698</v>
      </c>
      <c r="M1411" s="47">
        <v>409</v>
      </c>
      <c r="N1411" s="122" cm="1">
        <f t="array" ref="N1411:W1411">(TRANSPOSE(MMULT(幕後結果!$AB$37:$AK$46, TRANSPOSE(N410:W410))))</f>
        <v>-1.933826175610541</v>
      </c>
      <c r="O1411" s="122">
        <v>-1.3150147570653168</v>
      </c>
      <c r="P1411" s="122">
        <v>-0.455079044592681</v>
      </c>
      <c r="Q1411" s="122">
        <v>-0.58329632758914107</v>
      </c>
      <c r="R1411" s="122">
        <v>-2.5150432720930338</v>
      </c>
      <c r="S1411" s="122">
        <v>-1.1807408295848356</v>
      </c>
      <c r="T1411" s="122">
        <v>-1.0151214194234972</v>
      </c>
      <c r="U1411" s="122">
        <v>-6.1948647805360468E-2</v>
      </c>
      <c r="V1411" s="122">
        <v>-0.42881777243350616</v>
      </c>
      <c r="W1411" s="46">
        <v>0.28701640608338863</v>
      </c>
    </row>
    <row r="1412" spans="1:23" ht="19">
      <c r="A1412" s="91">
        <v>410</v>
      </c>
      <c r="B1412" s="122">
        <v>0.72136405070196719</v>
      </c>
      <c r="C1412" s="122">
        <v>0.19951175618612527</v>
      </c>
      <c r="D1412" s="122">
        <v>0.75590084570434302</v>
      </c>
      <c r="E1412" s="122">
        <v>1.1580842347363118E-2</v>
      </c>
      <c r="F1412" s="122">
        <v>3.8737996491733373E-3</v>
      </c>
      <c r="G1412" s="122">
        <v>0.75462364112344127</v>
      </c>
      <c r="H1412" s="122">
        <v>6.7310346664453791E-2</v>
      </c>
      <c r="I1412" s="122">
        <v>0.17595391463447174</v>
      </c>
      <c r="J1412" s="122">
        <v>0.96563402388959507</v>
      </c>
      <c r="K1412" s="54">
        <v>0.56820044657054192</v>
      </c>
      <c r="M1412" s="47">
        <v>410</v>
      </c>
      <c r="N1412" s="122" cm="1">
        <f t="array" ref="N1412:W1412">(TRANSPOSE(MMULT(幕後結果!$AB$37:$AK$46, TRANSPOSE(N411:W411))))</f>
        <v>-0.13982136857583716</v>
      </c>
      <c r="O1412" s="122">
        <v>1.4118248607156325</v>
      </c>
      <c r="P1412" s="122">
        <v>0.74988312857849881</v>
      </c>
      <c r="Q1412" s="122">
        <v>1.1003440006661243</v>
      </c>
      <c r="R1412" s="122">
        <v>0.85686975326515913</v>
      </c>
      <c r="S1412" s="122">
        <v>0.15380026344397515</v>
      </c>
      <c r="T1412" s="122">
        <v>-0.41313494934536443</v>
      </c>
      <c r="U1412" s="122">
        <v>-0.58555380793828449</v>
      </c>
      <c r="V1412" s="122">
        <v>-0.13670831500312647</v>
      </c>
      <c r="W1412" s="46">
        <v>-0.10928535395628342</v>
      </c>
    </row>
    <row r="1413" spans="1:23" ht="19">
      <c r="A1413" s="91">
        <v>411</v>
      </c>
      <c r="B1413" s="122">
        <v>2.4747224498261833E-2</v>
      </c>
      <c r="C1413" s="122">
        <v>0.71260628757270839</v>
      </c>
      <c r="D1413" s="122">
        <v>0.20862712575738174</v>
      </c>
      <c r="E1413" s="122">
        <v>0.31573652324564461</v>
      </c>
      <c r="F1413" s="122">
        <v>0.61149291807569472</v>
      </c>
      <c r="G1413" s="122">
        <v>0.86726240170736424</v>
      </c>
      <c r="H1413" s="122">
        <v>0.20879550512752676</v>
      </c>
      <c r="I1413" s="122">
        <v>0.1006710655128773</v>
      </c>
      <c r="J1413" s="122">
        <v>0.56891905885394523</v>
      </c>
      <c r="K1413" s="54">
        <v>0.13072424291963358</v>
      </c>
      <c r="M1413" s="47">
        <v>411</v>
      </c>
      <c r="N1413" s="122" cm="1">
        <f t="array" ref="N1413:W1413">(TRANSPOSE(MMULT(幕後結果!$AB$37:$AK$46, TRANSPOSE(N412:W412))))</f>
        <v>2.1852407631382387</v>
      </c>
      <c r="O1413" s="122">
        <v>0.69793428968227778</v>
      </c>
      <c r="P1413" s="122">
        <v>1.8732540929476136</v>
      </c>
      <c r="Q1413" s="122">
        <v>2.4006255943199766</v>
      </c>
      <c r="R1413" s="122">
        <v>0.54936691957739048</v>
      </c>
      <c r="S1413" s="122">
        <v>1.3453086887317416</v>
      </c>
      <c r="T1413" s="122">
        <v>1.2332251493713333</v>
      </c>
      <c r="U1413" s="122">
        <v>-0.6682064156178763</v>
      </c>
      <c r="V1413" s="122">
        <v>0.65153426710199303</v>
      </c>
      <c r="W1413" s="46">
        <v>-0.9882708635749784</v>
      </c>
    </row>
    <row r="1414" spans="1:23" ht="19">
      <c r="A1414" s="91">
        <v>412</v>
      </c>
      <c r="B1414" s="122">
        <v>0.13811874251583611</v>
      </c>
      <c r="C1414" s="122">
        <v>0.14937819508576688</v>
      </c>
      <c r="D1414" s="122">
        <v>0.52859208852685979</v>
      </c>
      <c r="E1414" s="122">
        <v>0.23559260106675839</v>
      </c>
      <c r="F1414" s="122">
        <v>0.54709972283701935</v>
      </c>
      <c r="G1414" s="122">
        <v>0.77215225930353326</v>
      </c>
      <c r="H1414" s="122">
        <v>0.44424849524049703</v>
      </c>
      <c r="I1414" s="122">
        <v>0.89493082266340718</v>
      </c>
      <c r="J1414" s="122">
        <v>0.30323013718673608</v>
      </c>
      <c r="K1414" s="54">
        <v>0.65717756510322656</v>
      </c>
      <c r="M1414" s="47">
        <v>412</v>
      </c>
      <c r="N1414" s="122" cm="1">
        <f t="array" ref="N1414:W1414">(TRANSPOSE(MMULT(幕後結果!$AB$37:$AK$46, TRANSPOSE(N413:W413))))</f>
        <v>0.49856411897610764</v>
      </c>
      <c r="O1414" s="122">
        <v>-2.0172057358450819</v>
      </c>
      <c r="P1414" s="122">
        <v>-0.48407680460529395</v>
      </c>
      <c r="Q1414" s="122">
        <v>2.1524565336951627</v>
      </c>
      <c r="R1414" s="122">
        <v>-0.95008757369983221</v>
      </c>
      <c r="S1414" s="122">
        <v>-1.389152798594596</v>
      </c>
      <c r="T1414" s="122">
        <v>0.79228883347038226</v>
      </c>
      <c r="U1414" s="122">
        <v>-1.5039030585611863</v>
      </c>
      <c r="V1414" s="122">
        <v>-0.25999350779107644</v>
      </c>
      <c r="W1414" s="46">
        <v>-0.60155745459670984</v>
      </c>
    </row>
    <row r="1415" spans="1:23" ht="19">
      <c r="A1415" s="91">
        <v>413</v>
      </c>
      <c r="B1415" s="122">
        <v>0.41373286317901892</v>
      </c>
      <c r="C1415" s="122">
        <v>2.131430012931701E-2</v>
      </c>
      <c r="D1415" s="122">
        <v>0.17665756138367872</v>
      </c>
      <c r="E1415" s="122">
        <v>0.96193212112759108</v>
      </c>
      <c r="F1415" s="122">
        <v>0.14987410278754254</v>
      </c>
      <c r="G1415" s="122">
        <v>0.64599564387370001</v>
      </c>
      <c r="H1415" s="122">
        <v>0.52283952831717695</v>
      </c>
      <c r="I1415" s="122">
        <v>0.50327787791232326</v>
      </c>
      <c r="J1415" s="122">
        <v>0.80496558996062473</v>
      </c>
      <c r="K1415" s="54">
        <v>0.90213101504734805</v>
      </c>
      <c r="M1415" s="47">
        <v>413</v>
      </c>
      <c r="N1415" s="122" cm="1">
        <f t="array" ref="N1415:W1415">(TRANSPOSE(MMULT(幕後結果!$AB$37:$AK$46, TRANSPOSE(N414:W414))))</f>
        <v>-1.6773100800794689</v>
      </c>
      <c r="O1415" s="122">
        <v>-0.37315563180898259</v>
      </c>
      <c r="P1415" s="122">
        <v>-0.77432481736667869</v>
      </c>
      <c r="Q1415" s="122">
        <v>-0.7295804980057472</v>
      </c>
      <c r="R1415" s="122">
        <v>-6.6725052920414335E-2</v>
      </c>
      <c r="S1415" s="122">
        <v>-2.9017197743947136</v>
      </c>
      <c r="T1415" s="122">
        <v>-1.6844042677711861</v>
      </c>
      <c r="U1415" s="122">
        <v>0.11879330390465165</v>
      </c>
      <c r="V1415" s="122">
        <v>-1.979602555933873</v>
      </c>
      <c r="W1415" s="46">
        <v>0.64360878011483136</v>
      </c>
    </row>
    <row r="1416" spans="1:23" ht="19">
      <c r="A1416" s="91">
        <v>414</v>
      </c>
      <c r="B1416" s="122">
        <v>0.66609630895810001</v>
      </c>
      <c r="C1416" s="122">
        <v>0.99964760709101674</v>
      </c>
      <c r="D1416" s="122">
        <v>0.66622315277175903</v>
      </c>
      <c r="E1416" s="122">
        <v>0.80316764641336369</v>
      </c>
      <c r="F1416" s="122">
        <v>0.37131061681678945</v>
      </c>
      <c r="G1416" s="122">
        <v>0.85489016909397697</v>
      </c>
      <c r="H1416" s="122">
        <v>0.10629620865567757</v>
      </c>
      <c r="I1416" s="122">
        <v>9.3401249179565493E-2</v>
      </c>
      <c r="J1416" s="122">
        <v>0.18107744293954986</v>
      </c>
      <c r="K1416" s="54">
        <v>0.79536115695671006</v>
      </c>
      <c r="M1416" s="47">
        <v>414</v>
      </c>
      <c r="N1416" s="122" cm="1">
        <f t="array" ref="N1416:W1416">(TRANSPOSE(MMULT(幕後結果!$AB$37:$AK$46, TRANSPOSE(N415:W415))))</f>
        <v>0.14945085179713696</v>
      </c>
      <c r="O1416" s="122">
        <v>4.2362904079525227E-2</v>
      </c>
      <c r="P1416" s="122">
        <v>-1.2781720163870778</v>
      </c>
      <c r="Q1416" s="122">
        <v>1.3998486246989412</v>
      </c>
      <c r="R1416" s="122">
        <v>-0.81237647258141621</v>
      </c>
      <c r="S1416" s="122">
        <v>0.74521223144405591</v>
      </c>
      <c r="T1416" s="122">
        <v>0.34539485899045019</v>
      </c>
      <c r="U1416" s="122">
        <v>-0.16491770342540077</v>
      </c>
      <c r="V1416" s="122">
        <v>-0.21412344419538976</v>
      </c>
      <c r="W1416" s="46">
        <v>-2.0705313276077844</v>
      </c>
    </row>
    <row r="1417" spans="1:23" ht="19">
      <c r="A1417" s="91">
        <v>415</v>
      </c>
      <c r="B1417" s="122">
        <v>0.37449425483162257</v>
      </c>
      <c r="C1417" s="122">
        <v>0.46646934138368423</v>
      </c>
      <c r="D1417" s="122">
        <v>0.76557769238726281</v>
      </c>
      <c r="E1417" s="122">
        <v>0.90058079056442186</v>
      </c>
      <c r="F1417" s="122">
        <v>0.51139154444908685</v>
      </c>
      <c r="G1417" s="122">
        <v>0.94321494723993426</v>
      </c>
      <c r="H1417" s="122">
        <v>0.8578268269030902</v>
      </c>
      <c r="I1417" s="122">
        <v>0.78423336299084001</v>
      </c>
      <c r="J1417" s="122">
        <v>0.46762212511029544</v>
      </c>
      <c r="K1417" s="54">
        <v>0.33529438140608181</v>
      </c>
      <c r="M1417" s="47">
        <v>415</v>
      </c>
      <c r="N1417" s="122" cm="1">
        <f t="array" ref="N1417:W1417">(TRANSPOSE(MMULT(幕後結果!$AB$37:$AK$46, TRANSPOSE(N416:W416))))</f>
        <v>-0.31213697550037378</v>
      </c>
      <c r="O1417" s="122">
        <v>0.17021475463574387</v>
      </c>
      <c r="P1417" s="122">
        <v>-0.24250506441504405</v>
      </c>
      <c r="Q1417" s="122">
        <v>1.9541234088554682E-2</v>
      </c>
      <c r="R1417" s="122">
        <v>1.9609500010847545</v>
      </c>
      <c r="S1417" s="122">
        <v>1.6684631163921286</v>
      </c>
      <c r="T1417" s="122">
        <v>1.506680236455832</v>
      </c>
      <c r="U1417" s="122">
        <v>-0.7343453380126912</v>
      </c>
      <c r="V1417" s="122">
        <v>-0.34785714811043306</v>
      </c>
      <c r="W1417" s="46">
        <v>7.801613938081553E-2</v>
      </c>
    </row>
    <row r="1418" spans="1:23" ht="19">
      <c r="A1418" s="91">
        <v>416</v>
      </c>
      <c r="B1418" s="122">
        <v>0.81557044515886723</v>
      </c>
      <c r="C1418" s="122">
        <v>0.2801846792487932</v>
      </c>
      <c r="D1418" s="122">
        <v>0.88856375046490133</v>
      </c>
      <c r="E1418" s="122">
        <v>7.9182689826561736E-2</v>
      </c>
      <c r="F1418" s="122">
        <v>0.39528515188723889</v>
      </c>
      <c r="G1418" s="122">
        <v>0.23180206515316448</v>
      </c>
      <c r="H1418" s="122">
        <v>0.87921276467226717</v>
      </c>
      <c r="I1418" s="122">
        <v>0.53374040328958405</v>
      </c>
      <c r="J1418" s="122">
        <v>0.7490624442337066</v>
      </c>
      <c r="K1418" s="54">
        <v>0.80908700755135698</v>
      </c>
      <c r="M1418" s="47">
        <v>416</v>
      </c>
      <c r="N1418" s="122" cm="1">
        <f t="array" ref="N1418:W1418">(TRANSPOSE(MMULT(幕後結果!$AB$37:$AK$46, TRANSPOSE(N417:W417))))</f>
        <v>0.23438519176285272</v>
      </c>
      <c r="O1418" s="122">
        <v>0.27979525544925044</v>
      </c>
      <c r="P1418" s="122">
        <v>0.69408780440572593</v>
      </c>
      <c r="Q1418" s="122">
        <v>-0.62848915174078579</v>
      </c>
      <c r="R1418" s="122">
        <v>-1.0046691411101663</v>
      </c>
      <c r="S1418" s="122">
        <v>-1.1992939473259794</v>
      </c>
      <c r="T1418" s="122">
        <v>-1.3559568781764475</v>
      </c>
      <c r="U1418" s="122">
        <v>-1.5419805431729767</v>
      </c>
      <c r="V1418" s="122">
        <v>-0.37868142604728905</v>
      </c>
      <c r="W1418" s="46">
        <v>-0.66344739932826868</v>
      </c>
    </row>
    <row r="1419" spans="1:23" ht="19">
      <c r="A1419" s="91">
        <v>417</v>
      </c>
      <c r="B1419" s="122">
        <v>6.530998801953003E-2</v>
      </c>
      <c r="C1419" s="122">
        <v>0.70703664967047208</v>
      </c>
      <c r="D1419" s="122">
        <v>0.33702756847698656</v>
      </c>
      <c r="E1419" s="122">
        <v>0.47315030972583427</v>
      </c>
      <c r="F1419" s="122">
        <v>0.39335963473800906</v>
      </c>
      <c r="G1419" s="122">
        <v>2.3639322918892258E-2</v>
      </c>
      <c r="H1419" s="122">
        <v>0.52678381318762679</v>
      </c>
      <c r="I1419" s="122">
        <v>0.32486545333983141</v>
      </c>
      <c r="J1419" s="122">
        <v>0.73676293908695456</v>
      </c>
      <c r="K1419" s="54">
        <v>0.11803965036299169</v>
      </c>
      <c r="M1419" s="47">
        <v>417</v>
      </c>
      <c r="N1419" s="122" cm="1">
        <f t="array" ref="N1419:W1419">(TRANSPOSE(MMULT(幕後結果!$AB$37:$AK$46, TRANSPOSE(N418:W418))))</f>
        <v>-0.79949029131761518</v>
      </c>
      <c r="O1419" s="122">
        <v>-1.1420972882898386</v>
      </c>
      <c r="P1419" s="122">
        <v>-1.6610293571933417</v>
      </c>
      <c r="Q1419" s="122">
        <v>0.20791092551412788</v>
      </c>
      <c r="R1419" s="122">
        <v>-5.8407531708432728E-2</v>
      </c>
      <c r="S1419" s="122">
        <v>0.16238917300057054</v>
      </c>
      <c r="T1419" s="122">
        <v>-1.6112389040149271</v>
      </c>
      <c r="U1419" s="122">
        <v>0.34340380736612502</v>
      </c>
      <c r="V1419" s="122">
        <v>-1.0612249543970269</v>
      </c>
      <c r="W1419" s="46">
        <v>-1.48093469546829</v>
      </c>
    </row>
    <row r="1420" spans="1:23" ht="19">
      <c r="A1420" s="91">
        <v>418</v>
      </c>
      <c r="B1420" s="122">
        <v>0.14465430225713027</v>
      </c>
      <c r="C1420" s="122">
        <v>0.38906874384015078</v>
      </c>
      <c r="D1420" s="122">
        <v>0.20348616383635076</v>
      </c>
      <c r="E1420" s="122">
        <v>0.86937861511716741</v>
      </c>
      <c r="F1420" s="122">
        <v>6.6698376511937552E-2</v>
      </c>
      <c r="G1420" s="122">
        <v>0.37151494730766199</v>
      </c>
      <c r="H1420" s="122">
        <v>0.11957061246927991</v>
      </c>
      <c r="I1420" s="122">
        <v>0.34895730025091076</v>
      </c>
      <c r="J1420" s="122">
        <v>0.4463356942704908</v>
      </c>
      <c r="K1420" s="54">
        <v>0.39677597798259012</v>
      </c>
      <c r="M1420" s="47">
        <v>418</v>
      </c>
      <c r="N1420" s="122" cm="1">
        <f t="array" ref="N1420:W1420">(TRANSPOSE(MMULT(幕後結果!$AB$37:$AK$46, TRANSPOSE(N419:W419))))</f>
        <v>-0.97233256268468782</v>
      </c>
      <c r="O1420" s="122">
        <v>-1.4639868081702518</v>
      </c>
      <c r="P1420" s="122">
        <v>-0.94470292212677232</v>
      </c>
      <c r="Q1420" s="122">
        <v>-0.5078942833295198</v>
      </c>
      <c r="R1420" s="122">
        <v>-0.93352013491140817</v>
      </c>
      <c r="S1420" s="122">
        <v>1.0656282545544822</v>
      </c>
      <c r="T1420" s="122">
        <v>-0.6336670176991831</v>
      </c>
      <c r="U1420" s="122">
        <v>0.15015190968788061</v>
      </c>
      <c r="V1420" s="122">
        <v>0.92199916643033075</v>
      </c>
      <c r="W1420" s="46">
        <v>0.46109990133565859</v>
      </c>
    </row>
    <row r="1421" spans="1:23" ht="19">
      <c r="A1421" s="91">
        <v>419</v>
      </c>
      <c r="B1421" s="122">
        <v>0.84229358571709723</v>
      </c>
      <c r="C1421" s="122">
        <v>0.40343340922326143</v>
      </c>
      <c r="D1421" s="122">
        <v>0.39320699854698216</v>
      </c>
      <c r="E1421" s="122">
        <v>0.4110618407598905</v>
      </c>
      <c r="F1421" s="122">
        <v>0.38477675279875134</v>
      </c>
      <c r="G1421" s="122">
        <v>0.62113634264941076</v>
      </c>
      <c r="H1421" s="122">
        <v>0.86720316291222832</v>
      </c>
      <c r="I1421" s="122">
        <v>8.0651541411747463E-2</v>
      </c>
      <c r="J1421" s="122">
        <v>0.769443318528509</v>
      </c>
      <c r="K1421" s="54">
        <v>0.40526405083266082</v>
      </c>
      <c r="M1421" s="47">
        <v>419</v>
      </c>
      <c r="N1421" s="122" cm="1">
        <f t="array" ref="N1421:W1421">(TRANSPOSE(MMULT(幕後結果!$AB$37:$AK$46, TRANSPOSE(N420:W420))))</f>
        <v>0.26072913715634177</v>
      </c>
      <c r="O1421" s="122">
        <v>-0.57831655619381483</v>
      </c>
      <c r="P1421" s="122">
        <v>-3.3950058883404265E-2</v>
      </c>
      <c r="Q1421" s="122">
        <v>1.3275542609831353E-2</v>
      </c>
      <c r="R1421" s="122">
        <v>-1.4777225637085918</v>
      </c>
      <c r="S1421" s="122">
        <v>1.1754344417322438</v>
      </c>
      <c r="T1421" s="122">
        <v>-0.26114079039600574</v>
      </c>
      <c r="U1421" s="122">
        <v>-1.4963309785357259</v>
      </c>
      <c r="V1421" s="122">
        <v>1.115246378237823</v>
      </c>
      <c r="W1421" s="46">
        <v>-0.53312973472509206</v>
      </c>
    </row>
    <row r="1422" spans="1:23" ht="19">
      <c r="A1422" s="91">
        <v>420</v>
      </c>
      <c r="B1422" s="122">
        <v>0.34402840900390408</v>
      </c>
      <c r="C1422" s="122">
        <v>0.67403230036681649</v>
      </c>
      <c r="D1422" s="122">
        <v>0.41398695219251658</v>
      </c>
      <c r="E1422" s="122">
        <v>0.20124287304780086</v>
      </c>
      <c r="F1422" s="122">
        <v>0.9311601654682562</v>
      </c>
      <c r="G1422" s="122">
        <v>0.95289763124408977</v>
      </c>
      <c r="H1422" s="122">
        <v>0.92325517814211966</v>
      </c>
      <c r="I1422" s="122">
        <v>0.91419060306251865</v>
      </c>
      <c r="J1422" s="122">
        <v>0.76076707505036922</v>
      </c>
      <c r="K1422" s="54">
        <v>0.75305613045223874</v>
      </c>
      <c r="M1422" s="47">
        <v>420</v>
      </c>
      <c r="N1422" s="122" cm="1">
        <f t="array" ref="N1422:W1422">(TRANSPOSE(MMULT(幕後結果!$AB$37:$AK$46, TRANSPOSE(N421:W421))))</f>
        <v>-0.25217591567181397</v>
      </c>
      <c r="O1422" s="122">
        <v>-0.55070592828285658</v>
      </c>
      <c r="P1422" s="122">
        <v>-1.4063648360195691E-2</v>
      </c>
      <c r="Q1422" s="122">
        <v>-0.59705142113429166</v>
      </c>
      <c r="R1422" s="122">
        <v>-0.58128747974394157</v>
      </c>
      <c r="S1422" s="122">
        <v>-0.70509552659685615</v>
      </c>
      <c r="T1422" s="122">
        <v>-0.85930216731087639</v>
      </c>
      <c r="U1422" s="122">
        <v>-0.1788644822865815</v>
      </c>
      <c r="V1422" s="122">
        <v>0.76164581528508823</v>
      </c>
      <c r="W1422" s="46">
        <v>-0.80381603052798267</v>
      </c>
    </row>
    <row r="1423" spans="1:23" ht="19">
      <c r="A1423" s="91">
        <v>421</v>
      </c>
      <c r="B1423" s="122">
        <v>0.47899173325282463</v>
      </c>
      <c r="C1423" s="122">
        <v>0.3381960723022901</v>
      </c>
      <c r="D1423" s="122">
        <v>0.16966686369662276</v>
      </c>
      <c r="E1423" s="122">
        <v>0.20108967274897793</v>
      </c>
      <c r="F1423" s="122">
        <v>0.59707598715130872</v>
      </c>
      <c r="G1423" s="122">
        <v>0.97979780280865736</v>
      </c>
      <c r="H1423" s="122">
        <v>0.67423197367883736</v>
      </c>
      <c r="I1423" s="122">
        <v>0.21344046718668253</v>
      </c>
      <c r="J1423" s="122">
        <v>0.75166807339896624</v>
      </c>
      <c r="K1423" s="54">
        <v>0.37408122806731803</v>
      </c>
      <c r="M1423" s="47">
        <v>421</v>
      </c>
      <c r="N1423" s="122" cm="1">
        <f t="array" ref="N1423:W1423">(TRANSPOSE(MMULT(幕後結果!$AB$37:$AK$46, TRANSPOSE(N422:W422))))</f>
        <v>0.627668768664847</v>
      </c>
      <c r="O1423" s="122">
        <v>1.5854512111150409</v>
      </c>
      <c r="P1423" s="122">
        <v>0.52541940084692818</v>
      </c>
      <c r="Q1423" s="122">
        <v>1.6550247882881117</v>
      </c>
      <c r="R1423" s="122">
        <v>0.48473211847295605</v>
      </c>
      <c r="S1423" s="122">
        <v>-6.0757367537679852E-2</v>
      </c>
      <c r="T1423" s="122">
        <v>-1.0470541179602626</v>
      </c>
      <c r="U1423" s="122">
        <v>0.50922119471992267</v>
      </c>
      <c r="V1423" s="122">
        <v>-0.2486092154453578</v>
      </c>
      <c r="W1423" s="46">
        <v>-0.19819644721921817</v>
      </c>
    </row>
    <row r="1424" spans="1:23" ht="19">
      <c r="A1424" s="91">
        <v>422</v>
      </c>
      <c r="B1424" s="122">
        <v>0.57234645195265732</v>
      </c>
      <c r="C1424" s="122">
        <v>7.3999282363787833E-2</v>
      </c>
      <c r="D1424" s="122">
        <v>6.5470953333228943E-2</v>
      </c>
      <c r="E1424" s="122">
        <v>0.71763082594485894</v>
      </c>
      <c r="F1424" s="122">
        <v>0.78688634222988174</v>
      </c>
      <c r="G1424" s="122">
        <v>0.5306174681537672</v>
      </c>
      <c r="H1424" s="122">
        <v>0.66360583781570948</v>
      </c>
      <c r="I1424" s="122">
        <v>7.8733633531289815E-2</v>
      </c>
      <c r="J1424" s="122">
        <v>0.11099225592971829</v>
      </c>
      <c r="K1424" s="54">
        <v>0.92032977275534655</v>
      </c>
      <c r="M1424" s="47">
        <v>422</v>
      </c>
      <c r="N1424" s="122" cm="1">
        <f t="array" ref="N1424:W1424">(TRANSPOSE(MMULT(幕後結果!$AB$37:$AK$46, TRANSPOSE(N423:W423))))</f>
        <v>-1.0790217894902443</v>
      </c>
      <c r="O1424" s="122">
        <v>-6.660380973748814E-2</v>
      </c>
      <c r="P1424" s="122">
        <v>-0.29630506018411062</v>
      </c>
      <c r="Q1424" s="122">
        <v>0.40366315176774514</v>
      </c>
      <c r="R1424" s="122">
        <v>-0.24560508542804466</v>
      </c>
      <c r="S1424" s="122">
        <v>-1.2886660167411859</v>
      </c>
      <c r="T1424" s="122">
        <v>1.1377874091479867</v>
      </c>
      <c r="U1424" s="122">
        <v>-0.8516286532318923</v>
      </c>
      <c r="V1424" s="122">
        <v>-0.12187400370324497</v>
      </c>
      <c r="W1424" s="46">
        <v>-0.94449808107572819</v>
      </c>
    </row>
    <row r="1425" spans="1:23" ht="19">
      <c r="A1425" s="91">
        <v>423</v>
      </c>
      <c r="B1425" s="122">
        <v>2.4430589358275245E-3</v>
      </c>
      <c r="C1425" s="122">
        <v>0.30180459886497224</v>
      </c>
      <c r="D1425" s="122">
        <v>0.55061617488108472</v>
      </c>
      <c r="E1425" s="122">
        <v>0.57005829076881431</v>
      </c>
      <c r="F1425" s="122">
        <v>0.8828367348704742</v>
      </c>
      <c r="G1425" s="122">
        <v>0.22200333626181012</v>
      </c>
      <c r="H1425" s="122">
        <v>8.6120950766761961E-2</v>
      </c>
      <c r="I1425" s="122">
        <v>0.40597072353512687</v>
      </c>
      <c r="J1425" s="122">
        <v>0.24786243391831042</v>
      </c>
      <c r="K1425" s="54">
        <v>0.29807666263956856</v>
      </c>
      <c r="M1425" s="47">
        <v>423</v>
      </c>
      <c r="N1425" s="122" cm="1">
        <f t="array" ref="N1425:W1425">(TRANSPOSE(MMULT(幕後結果!$AB$37:$AK$46, TRANSPOSE(N424:W424))))</f>
        <v>-1.816832293298527</v>
      </c>
      <c r="O1425" s="122">
        <v>-1.4998628839276571</v>
      </c>
      <c r="P1425" s="122">
        <v>-1.9235097688589515</v>
      </c>
      <c r="Q1425" s="122">
        <v>-5.0065967836547931E-2</v>
      </c>
      <c r="R1425" s="122">
        <v>0.24648558132579843</v>
      </c>
      <c r="S1425" s="122">
        <v>-1.4445374729052762</v>
      </c>
      <c r="T1425" s="122">
        <v>-1.0415309181448065</v>
      </c>
      <c r="U1425" s="122">
        <v>0.51570360094550471</v>
      </c>
      <c r="V1425" s="122">
        <v>-2.0028489832982244</v>
      </c>
      <c r="W1425" s="46">
        <v>-0.53496594912109274</v>
      </c>
    </row>
    <row r="1426" spans="1:23" ht="19">
      <c r="A1426" s="91">
        <v>424</v>
      </c>
      <c r="B1426" s="122">
        <v>0.43175505332686082</v>
      </c>
      <c r="C1426" s="122">
        <v>0.30531376584797787</v>
      </c>
      <c r="D1426" s="122">
        <v>0.75117421260027917</v>
      </c>
      <c r="E1426" s="122">
        <v>0.6887304216430612</v>
      </c>
      <c r="F1426" s="122">
        <v>0.62701504185530488</v>
      </c>
      <c r="G1426" s="122">
        <v>0.6580720354471703</v>
      </c>
      <c r="H1426" s="122">
        <v>0.36899081086194818</v>
      </c>
      <c r="I1426" s="122">
        <v>3.9876458506958867E-2</v>
      </c>
      <c r="J1426" s="122">
        <v>0.10576189332622321</v>
      </c>
      <c r="K1426" s="54">
        <v>0.37368743319343856</v>
      </c>
      <c r="M1426" s="47">
        <v>424</v>
      </c>
      <c r="N1426" s="122" cm="1">
        <f t="array" ref="N1426:W1426">(TRANSPOSE(MMULT(幕後結果!$AB$37:$AK$46, TRANSPOSE(N425:W425))))</f>
        <v>-1.9335026882755642</v>
      </c>
      <c r="O1426" s="122">
        <v>-2.0895243491066569</v>
      </c>
      <c r="P1426" s="122">
        <v>-2.708169039748876</v>
      </c>
      <c r="Q1426" s="122">
        <v>-2.4371856834496746</v>
      </c>
      <c r="R1426" s="122">
        <v>-0.56359678393687362</v>
      </c>
      <c r="S1426" s="122">
        <v>-0.68382337561444484</v>
      </c>
      <c r="T1426" s="122">
        <v>-1.3860861409383918</v>
      </c>
      <c r="U1426" s="122">
        <v>-0.14487046361743172</v>
      </c>
      <c r="V1426" s="122">
        <v>-1.1501321002431024</v>
      </c>
      <c r="W1426" s="46">
        <v>-0.22213105723538945</v>
      </c>
    </row>
    <row r="1427" spans="1:23" ht="19">
      <c r="A1427" s="91">
        <v>425</v>
      </c>
      <c r="B1427" s="122">
        <v>0.93189215194796304</v>
      </c>
      <c r="C1427" s="122">
        <v>8.5149656967958176E-2</v>
      </c>
      <c r="D1427" s="122">
        <v>0.23710347130897791</v>
      </c>
      <c r="E1427" s="122">
        <v>0.12586383817942282</v>
      </c>
      <c r="F1427" s="122">
        <v>0.90933251393067782</v>
      </c>
      <c r="G1427" s="122">
        <v>0.89648212046389752</v>
      </c>
      <c r="H1427" s="122">
        <v>0.10078011624334882</v>
      </c>
      <c r="I1427" s="122">
        <v>0.85287350477703949</v>
      </c>
      <c r="J1427" s="122">
        <v>0.64489888081482394</v>
      </c>
      <c r="K1427" s="54">
        <v>0.85571072086375399</v>
      </c>
      <c r="M1427" s="47">
        <v>425</v>
      </c>
      <c r="N1427" s="122" cm="1">
        <f t="array" ref="N1427:W1427">(TRANSPOSE(MMULT(幕後結果!$AB$37:$AK$46, TRANSPOSE(N426:W426))))</f>
        <v>0.37442890515578248</v>
      </c>
      <c r="O1427" s="122">
        <v>-1.119296898551315</v>
      </c>
      <c r="P1427" s="122">
        <v>-0.37226609393175203</v>
      </c>
      <c r="Q1427" s="122">
        <v>-0.38610584796868297</v>
      </c>
      <c r="R1427" s="122">
        <v>1.1513072144440986</v>
      </c>
      <c r="S1427" s="122">
        <v>-0.47713301961129406</v>
      </c>
      <c r="T1427" s="122">
        <v>0.55794411353150763</v>
      </c>
      <c r="U1427" s="122">
        <v>1.1524236314817726</v>
      </c>
      <c r="V1427" s="122">
        <v>-1.9339969313421523E-2</v>
      </c>
      <c r="W1427" s="46">
        <v>9.7718332932719143E-2</v>
      </c>
    </row>
    <row r="1428" spans="1:23" ht="19">
      <c r="A1428" s="91">
        <v>426</v>
      </c>
      <c r="B1428" s="122">
        <v>0.81731393467144398</v>
      </c>
      <c r="C1428" s="122">
        <v>0.60283185428425168</v>
      </c>
      <c r="D1428" s="122">
        <v>3.0510197077763923E-2</v>
      </c>
      <c r="E1428" s="122">
        <v>0.10382081797969422</v>
      </c>
      <c r="F1428" s="122">
        <v>0.60292648468928234</v>
      </c>
      <c r="G1428" s="122">
        <v>0.94789441426050547</v>
      </c>
      <c r="H1428" s="122">
        <v>0.19168836848718995</v>
      </c>
      <c r="I1428" s="122">
        <v>0.20318637060675004</v>
      </c>
      <c r="J1428" s="122">
        <v>0.75588783135605597</v>
      </c>
      <c r="K1428" s="54">
        <v>0.79879346787078753</v>
      </c>
      <c r="M1428" s="47">
        <v>426</v>
      </c>
      <c r="N1428" s="122" cm="1">
        <f t="array" ref="N1428:W1428">(TRANSPOSE(MMULT(幕後結果!$AB$37:$AK$46, TRANSPOSE(N427:W427))))</f>
        <v>0.53730320135250664</v>
      </c>
      <c r="O1428" s="122">
        <v>-0.15445849702012282</v>
      </c>
      <c r="P1428" s="122">
        <v>0.38121386325390239</v>
      </c>
      <c r="Q1428" s="122">
        <v>-0.58137171323233361</v>
      </c>
      <c r="R1428" s="122">
        <v>0.77611087149871083</v>
      </c>
      <c r="S1428" s="122">
        <v>2.0875965211616156</v>
      </c>
      <c r="T1428" s="122">
        <v>1.1623513708115336</v>
      </c>
      <c r="U1428" s="122">
        <v>-0.46720703177070017</v>
      </c>
      <c r="V1428" s="122">
        <v>-1.2463931094271241E-2</v>
      </c>
      <c r="W1428" s="46">
        <v>-0.31874788257738107</v>
      </c>
    </row>
    <row r="1429" spans="1:23" ht="19">
      <c r="A1429" s="91">
        <v>427</v>
      </c>
      <c r="B1429" s="122">
        <v>0.13442867265519509</v>
      </c>
      <c r="C1429" s="122">
        <v>0.67915409604367971</v>
      </c>
      <c r="D1429" s="122">
        <v>0.75857271558883976</v>
      </c>
      <c r="E1429" s="122">
        <v>0.47767851932548866</v>
      </c>
      <c r="F1429" s="122">
        <v>1.906126998267732E-2</v>
      </c>
      <c r="G1429" s="122">
        <v>0.56917981507326987</v>
      </c>
      <c r="H1429" s="122">
        <v>0.96867290353190549</v>
      </c>
      <c r="I1429" s="122">
        <v>0.10263701162317318</v>
      </c>
      <c r="J1429" s="122">
        <v>0.91974999698538484</v>
      </c>
      <c r="K1429" s="54">
        <v>0.46812857067326097</v>
      </c>
      <c r="M1429" s="47">
        <v>427</v>
      </c>
      <c r="N1429" s="122" cm="1">
        <f t="array" ref="N1429:W1429">(TRANSPOSE(MMULT(幕後結果!$AB$37:$AK$46, TRANSPOSE(N428:W428))))</f>
        <v>0.34249829939492726</v>
      </c>
      <c r="O1429" s="122">
        <v>-0.25904339881132143</v>
      </c>
      <c r="P1429" s="122">
        <v>0.1758691051173305</v>
      </c>
      <c r="Q1429" s="122">
        <v>0.31187776722266219</v>
      </c>
      <c r="R1429" s="122">
        <v>-2.3626215891647151</v>
      </c>
      <c r="S1429" s="122">
        <v>-1.9564936214363533</v>
      </c>
      <c r="T1429" s="122">
        <v>-1.0097925036159345</v>
      </c>
      <c r="U1429" s="122">
        <v>-0.59547248046440804</v>
      </c>
      <c r="V1429" s="122">
        <v>-0.36991957058138791</v>
      </c>
      <c r="W1429" s="46">
        <v>-1.2746766283748219</v>
      </c>
    </row>
    <row r="1430" spans="1:23" ht="19">
      <c r="A1430" s="91">
        <v>428</v>
      </c>
      <c r="B1430" s="122">
        <v>0.17267638881894176</v>
      </c>
      <c r="C1430" s="122">
        <v>0.52387126983039622</v>
      </c>
      <c r="D1430" s="122">
        <v>7.2374428438463534E-2</v>
      </c>
      <c r="E1430" s="122">
        <v>0.15192142840579681</v>
      </c>
      <c r="F1430" s="122">
        <v>0.92463250726950874</v>
      </c>
      <c r="G1430" s="122">
        <v>0.59040322830337888</v>
      </c>
      <c r="H1430" s="122">
        <v>0.68745156753980674</v>
      </c>
      <c r="I1430" s="122">
        <v>0.93465592996511115</v>
      </c>
      <c r="J1430" s="122">
        <v>0.91922620207371986</v>
      </c>
      <c r="K1430" s="54">
        <v>0.11792483452247327</v>
      </c>
      <c r="M1430" s="47">
        <v>428</v>
      </c>
      <c r="N1430" s="122" cm="1">
        <f t="array" ref="N1430:W1430">(TRANSPOSE(MMULT(幕後結果!$AB$37:$AK$46, TRANSPOSE(N429:W429))))</f>
        <v>0.62143188910560609</v>
      </c>
      <c r="O1430" s="122">
        <v>-0.4091054737420024</v>
      </c>
      <c r="P1430" s="122">
        <v>-0.500396790596222</v>
      </c>
      <c r="Q1430" s="122">
        <v>-0.40903767637457106</v>
      </c>
      <c r="R1430" s="122">
        <v>-2.0736318720954414</v>
      </c>
      <c r="S1430" s="122">
        <v>-1.57369577819427</v>
      </c>
      <c r="T1430" s="122">
        <v>0.60517099880373681</v>
      </c>
      <c r="U1430" s="122">
        <v>-2.2022160667188637</v>
      </c>
      <c r="V1430" s="122">
        <v>-0.27652761799394282</v>
      </c>
      <c r="W1430" s="46">
        <v>-1.1302866900694142</v>
      </c>
    </row>
    <row r="1431" spans="1:23" ht="19">
      <c r="A1431" s="91">
        <v>429</v>
      </c>
      <c r="B1431" s="122">
        <v>0.27485165204602202</v>
      </c>
      <c r="C1431" s="122">
        <v>0.77957379823090145</v>
      </c>
      <c r="D1431" s="122">
        <v>0.92472690833049676</v>
      </c>
      <c r="E1431" s="122">
        <v>0.98826669555132773</v>
      </c>
      <c r="F1431" s="122">
        <v>0.27859514537362662</v>
      </c>
      <c r="G1431" s="122">
        <v>0.96581940488901941</v>
      </c>
      <c r="H1431" s="122">
        <v>0.8162818644221328</v>
      </c>
      <c r="I1431" s="122">
        <v>0.81365004131087559</v>
      </c>
      <c r="J1431" s="122">
        <v>0.66777205292024933</v>
      </c>
      <c r="K1431" s="54">
        <v>0.80052624293255659</v>
      </c>
      <c r="M1431" s="47">
        <v>429</v>
      </c>
      <c r="N1431" s="122" cm="1">
        <f t="array" ref="N1431:W1431">(TRANSPOSE(MMULT(幕後結果!$AB$37:$AK$46, TRANSPOSE(N430:W430))))</f>
        <v>-0.10851151371127925</v>
      </c>
      <c r="O1431" s="122">
        <v>0.21479734919646187</v>
      </c>
      <c r="P1431" s="122">
        <v>6.0862335879248337E-2</v>
      </c>
      <c r="Q1431" s="122">
        <v>0.29748966448052366</v>
      </c>
      <c r="R1431" s="122">
        <v>0.10871183760705108</v>
      </c>
      <c r="S1431" s="122">
        <v>1.7691459296973258</v>
      </c>
      <c r="T1431" s="122">
        <v>-0.51893180876553546</v>
      </c>
      <c r="U1431" s="122">
        <v>0.80488992286609662</v>
      </c>
      <c r="V1431" s="122">
        <v>0.29630346044847861</v>
      </c>
      <c r="W1431" s="46">
        <v>-0.1671134440978525</v>
      </c>
    </row>
    <row r="1432" spans="1:23" ht="19">
      <c r="A1432" s="91">
        <v>430</v>
      </c>
      <c r="B1432" s="122">
        <v>0.70330988879832468</v>
      </c>
      <c r="C1432" s="122">
        <v>0.35364668642979158</v>
      </c>
      <c r="D1432" s="122">
        <v>0.31626951541024817</v>
      </c>
      <c r="E1432" s="122">
        <v>0.63890425888708458</v>
      </c>
      <c r="F1432" s="122">
        <v>0.18095971542034128</v>
      </c>
      <c r="G1432" s="122">
        <v>0.95105950684164364</v>
      </c>
      <c r="H1432" s="122">
        <v>0.36724796526398462</v>
      </c>
      <c r="I1432" s="122">
        <v>0.68559387162065866</v>
      </c>
      <c r="J1432" s="122">
        <v>0.29714044347135538</v>
      </c>
      <c r="K1432" s="54">
        <v>0.9624830975940597</v>
      </c>
      <c r="M1432" s="47">
        <v>430</v>
      </c>
      <c r="N1432" s="122" cm="1">
        <f t="array" ref="N1432:W1432">(TRANSPOSE(MMULT(幕後結果!$AB$37:$AK$46, TRANSPOSE(N431:W431))))</f>
        <v>-1.6721343129447135</v>
      </c>
      <c r="O1432" s="122">
        <v>1.5140410169553267</v>
      </c>
      <c r="P1432" s="122">
        <v>0.2078712772898148</v>
      </c>
      <c r="Q1432" s="122">
        <v>0.61936107214313474</v>
      </c>
      <c r="R1432" s="122">
        <v>2.2985787911356184</v>
      </c>
      <c r="S1432" s="122">
        <v>0.26446445959295944</v>
      </c>
      <c r="T1432" s="122">
        <v>0.27255174118497977</v>
      </c>
      <c r="U1432" s="122">
        <v>0.54426983859169897</v>
      </c>
      <c r="V1432" s="122">
        <v>0.370523366483961</v>
      </c>
      <c r="W1432" s="46">
        <v>1.4101626827107971</v>
      </c>
    </row>
    <row r="1433" spans="1:23" ht="19">
      <c r="A1433" s="91">
        <v>431</v>
      </c>
      <c r="B1433" s="122">
        <v>0.54533970389831343</v>
      </c>
      <c r="C1433" s="122">
        <v>0.4977571871340849</v>
      </c>
      <c r="D1433" s="122">
        <v>0.52590624271070885</v>
      </c>
      <c r="E1433" s="122">
        <v>0.70491317294843636</v>
      </c>
      <c r="F1433" s="122">
        <v>0.98212505308643405</v>
      </c>
      <c r="G1433" s="122">
        <v>0.73422289357774217</v>
      </c>
      <c r="H1433" s="122">
        <v>0.28201346718665321</v>
      </c>
      <c r="I1433" s="122">
        <v>0.97517888062330327</v>
      </c>
      <c r="J1433" s="122">
        <v>0.20365118130293225</v>
      </c>
      <c r="K1433" s="54">
        <v>0.2336663777532566</v>
      </c>
      <c r="M1433" s="47">
        <v>431</v>
      </c>
      <c r="N1433" s="122" cm="1">
        <f t="array" ref="N1433:W1433">(TRANSPOSE(MMULT(幕後結果!$AB$37:$AK$46, TRANSPOSE(N432:W432))))</f>
        <v>0.47020693213715431</v>
      </c>
      <c r="O1433" s="122">
        <v>1.3887400760945159</v>
      </c>
      <c r="P1433" s="122">
        <v>0.70957703540514638</v>
      </c>
      <c r="Q1433" s="122">
        <v>1.2093980212424582</v>
      </c>
      <c r="R1433" s="122">
        <v>-1.4240038321710085</v>
      </c>
      <c r="S1433" s="122">
        <v>-0.46558251579509868</v>
      </c>
      <c r="T1433" s="122">
        <v>-0.26175160514890056</v>
      </c>
      <c r="U1433" s="122">
        <v>0.68280877418027408</v>
      </c>
      <c r="V1433" s="122">
        <v>1.4415534181140686</v>
      </c>
      <c r="W1433" s="46">
        <v>-0.4784059135869646</v>
      </c>
    </row>
    <row r="1434" spans="1:23" ht="19">
      <c r="A1434" s="91">
        <v>432</v>
      </c>
      <c r="B1434" s="122">
        <v>0.62817815788063625</v>
      </c>
      <c r="C1434" s="122">
        <v>0.67366726240956032</v>
      </c>
      <c r="D1434" s="122">
        <v>0.732768133819103</v>
      </c>
      <c r="E1434" s="122">
        <v>9.198302143177961E-2</v>
      </c>
      <c r="F1434" s="122">
        <v>0.41697166716340539</v>
      </c>
      <c r="G1434" s="122">
        <v>0.77605447999775889</v>
      </c>
      <c r="H1434" s="122">
        <v>0.7774293943461994</v>
      </c>
      <c r="I1434" s="122">
        <v>2.1485230211948814E-2</v>
      </c>
      <c r="J1434" s="122">
        <v>0.36432982344361409</v>
      </c>
      <c r="K1434" s="54">
        <v>0.39950237230404917</v>
      </c>
      <c r="M1434" s="47">
        <v>432</v>
      </c>
      <c r="N1434" s="122" cm="1">
        <f t="array" ref="N1434:W1434">(TRANSPOSE(MMULT(幕後結果!$AB$37:$AK$46, TRANSPOSE(N433:W433))))</f>
        <v>0.41255754957649465</v>
      </c>
      <c r="O1434" s="122">
        <v>4.27476560502347E-2</v>
      </c>
      <c r="P1434" s="122">
        <v>0.68034502476316205</v>
      </c>
      <c r="Q1434" s="122">
        <v>-0.38164502291287955</v>
      </c>
      <c r="R1434" s="122">
        <v>-1.0985772710587551</v>
      </c>
      <c r="S1434" s="122">
        <v>0.47411694394670967</v>
      </c>
      <c r="T1434" s="122">
        <v>-0.79604880349673279</v>
      </c>
      <c r="U1434" s="122">
        <v>1.3998283853482305</v>
      </c>
      <c r="V1434" s="122">
        <v>0.14971724915484502</v>
      </c>
      <c r="W1434" s="46">
        <v>-2.8789419845166031E-3</v>
      </c>
    </row>
    <row r="1435" spans="1:23" ht="19">
      <c r="A1435" s="91">
        <v>433</v>
      </c>
      <c r="B1435" s="122">
        <v>2.3884431250527527E-2</v>
      </c>
      <c r="C1435" s="122">
        <v>0.11929904872269592</v>
      </c>
      <c r="D1435" s="122">
        <v>0.66121380602281499</v>
      </c>
      <c r="E1435" s="122">
        <v>0.44540060815522087</v>
      </c>
      <c r="F1435" s="122">
        <v>0.87373913978596529</v>
      </c>
      <c r="G1435" s="122">
        <v>0.60659864551075149</v>
      </c>
      <c r="H1435" s="122">
        <v>8.6776170645044726E-2</v>
      </c>
      <c r="I1435" s="122">
        <v>0.14447064137790533</v>
      </c>
      <c r="J1435" s="122">
        <v>0.72976403632546205</v>
      </c>
      <c r="K1435" s="54">
        <v>0.39296793509428651</v>
      </c>
      <c r="M1435" s="47">
        <v>433</v>
      </c>
      <c r="N1435" s="122" cm="1">
        <f t="array" ref="N1435:W1435">(TRANSPOSE(MMULT(幕後結果!$AB$37:$AK$46, TRANSPOSE(N434:W434))))</f>
        <v>-4.4461197752182609E-2</v>
      </c>
      <c r="O1435" s="122">
        <v>-1.4459988821916167E-2</v>
      </c>
      <c r="P1435" s="122">
        <v>9.3181435187836115E-2</v>
      </c>
      <c r="Q1435" s="122">
        <v>0.32361189673583113</v>
      </c>
      <c r="R1435" s="122">
        <v>-0.35595585468695407</v>
      </c>
      <c r="S1435" s="122">
        <v>0.2616169924754182</v>
      </c>
      <c r="T1435" s="122">
        <v>0.70435465111721474</v>
      </c>
      <c r="U1435" s="122">
        <v>0.88701355582343944</v>
      </c>
      <c r="V1435" s="122">
        <v>-0.84003132516036638</v>
      </c>
      <c r="W1435" s="46">
        <v>0.26364829792007138</v>
      </c>
    </row>
    <row r="1436" spans="1:23" ht="19">
      <c r="A1436" s="91">
        <v>434</v>
      </c>
      <c r="B1436" s="122">
        <v>0.21078858043177284</v>
      </c>
      <c r="C1436" s="122">
        <v>0.65863196724026407</v>
      </c>
      <c r="D1436" s="122">
        <v>0.6058563568542028</v>
      </c>
      <c r="E1436" s="122">
        <v>0.84589371826009496</v>
      </c>
      <c r="F1436" s="122">
        <v>0.74980852453846292</v>
      </c>
      <c r="G1436" s="122">
        <v>2.5720126821297429E-2</v>
      </c>
      <c r="H1436" s="122">
        <v>0.38915790059248279</v>
      </c>
      <c r="I1436" s="122">
        <v>0.45194186828989835</v>
      </c>
      <c r="J1436" s="122">
        <v>0.10129321757831167</v>
      </c>
      <c r="K1436" s="54">
        <v>0.21930572296811834</v>
      </c>
      <c r="M1436" s="47">
        <v>434</v>
      </c>
      <c r="N1436" s="122" cm="1">
        <f t="array" ref="N1436:W1436">(TRANSPOSE(MMULT(幕後結果!$AB$37:$AK$46, TRANSPOSE(N435:W435))))</f>
        <v>0.66824926066777224</v>
      </c>
      <c r="O1436" s="122">
        <v>-1.0250512498600601</v>
      </c>
      <c r="P1436" s="122">
        <v>-1.3873372047216344</v>
      </c>
      <c r="Q1436" s="122">
        <v>-0.44297111253848165</v>
      </c>
      <c r="R1436" s="122">
        <v>3.3518782537806102E-2</v>
      </c>
      <c r="S1436" s="122">
        <v>-0.67497164296174561</v>
      </c>
      <c r="T1436" s="122">
        <v>-0.57903609205047135</v>
      </c>
      <c r="U1436" s="122">
        <v>0.89700765399018123</v>
      </c>
      <c r="V1436" s="122">
        <v>4.8763654293252426E-2</v>
      </c>
      <c r="W1436" s="46">
        <v>-0.20963483370120509</v>
      </c>
    </row>
    <row r="1437" spans="1:23" ht="19">
      <c r="A1437" s="91">
        <v>435</v>
      </c>
      <c r="B1437" s="122">
        <v>0.71418946958040364</v>
      </c>
      <c r="C1437" s="122">
        <v>0.77555861777622903</v>
      </c>
      <c r="D1437" s="122">
        <v>0.98277767144537598</v>
      </c>
      <c r="E1437" s="122">
        <v>0.93995722123709968</v>
      </c>
      <c r="F1437" s="122">
        <v>0.70350727845050498</v>
      </c>
      <c r="G1437" s="122">
        <v>0.25390112855024904</v>
      </c>
      <c r="H1437" s="122">
        <v>6.8688016651251571E-2</v>
      </c>
      <c r="I1437" s="122">
        <v>7.0726164428654759E-2</v>
      </c>
      <c r="J1437" s="122">
        <v>0.33975284527906013</v>
      </c>
      <c r="K1437" s="54">
        <v>0.59583728219904231</v>
      </c>
      <c r="M1437" s="47">
        <v>435</v>
      </c>
      <c r="N1437" s="122" cm="1">
        <f t="array" ref="N1437:W1437">(TRANSPOSE(MMULT(幕後結果!$AB$37:$AK$46, TRANSPOSE(N436:W436))))</f>
        <v>-1.7445404851590289</v>
      </c>
      <c r="O1437" s="122">
        <v>-1.8576171702989506</v>
      </c>
      <c r="P1437" s="122">
        <v>-1.728065767209267</v>
      </c>
      <c r="Q1437" s="122">
        <v>-1.2684930011577344</v>
      </c>
      <c r="R1437" s="122">
        <v>-1.0121079657122047</v>
      </c>
      <c r="S1437" s="122">
        <v>-0.74303651714810681</v>
      </c>
      <c r="T1437" s="122">
        <v>-1.4357892156908487</v>
      </c>
      <c r="U1437" s="122">
        <v>0.91558349801794026</v>
      </c>
      <c r="V1437" s="122">
        <v>-1.1379557837475707</v>
      </c>
      <c r="W1437" s="46">
        <v>1.4244793739045389</v>
      </c>
    </row>
    <row r="1438" spans="1:23" ht="19">
      <c r="A1438" s="91">
        <v>436</v>
      </c>
      <c r="B1438" s="122">
        <v>0.43596949750129688</v>
      </c>
      <c r="C1438" s="122">
        <v>0.92191624678132666</v>
      </c>
      <c r="D1438" s="122">
        <v>0.47368877824739597</v>
      </c>
      <c r="E1438" s="122">
        <v>0.83961609375126112</v>
      </c>
      <c r="F1438" s="122">
        <v>0.17490049448000655</v>
      </c>
      <c r="G1438" s="122">
        <v>0.97863099376227347</v>
      </c>
      <c r="H1438" s="122">
        <v>0.87489931445079416</v>
      </c>
      <c r="I1438" s="122">
        <v>0.5440729678157783</v>
      </c>
      <c r="J1438" s="122">
        <v>0.61334981728724736</v>
      </c>
      <c r="K1438" s="54">
        <v>0.69011740179967163</v>
      </c>
      <c r="M1438" s="47">
        <v>436</v>
      </c>
      <c r="N1438" s="122" cm="1">
        <f t="array" ref="N1438:W1438">(TRANSPOSE(MMULT(幕後結果!$AB$37:$AK$46, TRANSPOSE(N437:W437))))</f>
        <v>-0.12286226892896406</v>
      </c>
      <c r="O1438" s="122">
        <v>0.58469388988002347</v>
      </c>
      <c r="P1438" s="122">
        <v>0.88179721409101186</v>
      </c>
      <c r="Q1438" s="122">
        <v>-0.39058909494375693</v>
      </c>
      <c r="R1438" s="122">
        <v>0.71840589711564795</v>
      </c>
      <c r="S1438" s="122">
        <v>-0.15288067379868908</v>
      </c>
      <c r="T1438" s="122">
        <v>0.64937362193055936</v>
      </c>
      <c r="U1438" s="122">
        <v>-0.9833716161260081</v>
      </c>
      <c r="V1438" s="122">
        <v>0.38419166834848867</v>
      </c>
      <c r="W1438" s="46">
        <v>0.53505319200426937</v>
      </c>
    </row>
    <row r="1439" spans="1:23" ht="19">
      <c r="A1439" s="91">
        <v>437</v>
      </c>
      <c r="B1439" s="122">
        <v>0.81208981331084162</v>
      </c>
      <c r="C1439" s="122">
        <v>0.94560086033020796</v>
      </c>
      <c r="D1439" s="122">
        <v>0.11319251620371218</v>
      </c>
      <c r="E1439" s="122">
        <v>1.9622474073694995E-3</v>
      </c>
      <c r="F1439" s="122">
        <v>0.56002271098966827</v>
      </c>
      <c r="G1439" s="122">
        <v>0.93985165495206502</v>
      </c>
      <c r="H1439" s="122">
        <v>0.23825541413357998</v>
      </c>
      <c r="I1439" s="122">
        <v>0.4945015450616761</v>
      </c>
      <c r="J1439" s="122">
        <v>0.99034284899882818</v>
      </c>
      <c r="K1439" s="54">
        <v>0.6687447916865179</v>
      </c>
      <c r="M1439" s="47">
        <v>437</v>
      </c>
      <c r="N1439" s="122" cm="1">
        <f t="array" ref="N1439:W1439">(TRANSPOSE(MMULT(幕後結果!$AB$37:$AK$46, TRANSPOSE(N438:W438))))</f>
        <v>-0.4901893081826999</v>
      </c>
      <c r="O1439" s="122">
        <v>-0.48897275719354627</v>
      </c>
      <c r="P1439" s="122">
        <v>0.3571782021630136</v>
      </c>
      <c r="Q1439" s="122">
        <v>-0.77143389939425155</v>
      </c>
      <c r="R1439" s="122">
        <v>0.73461448182580225</v>
      </c>
      <c r="S1439" s="122">
        <v>-0.41134341593651375</v>
      </c>
      <c r="T1439" s="122">
        <v>-1.804578952908658</v>
      </c>
      <c r="U1439" s="122">
        <v>-0.61084253274676326</v>
      </c>
      <c r="V1439" s="122">
        <v>-2.6504650837577803E-2</v>
      </c>
      <c r="W1439" s="46">
        <v>-0.25362543881921662</v>
      </c>
    </row>
    <row r="1440" spans="1:23" ht="19">
      <c r="A1440" s="91">
        <v>438</v>
      </c>
      <c r="B1440" s="122">
        <v>0.87169951788823119</v>
      </c>
      <c r="C1440" s="122">
        <v>0.98009929363170656</v>
      </c>
      <c r="D1440" s="122">
        <v>0.73506587657781131</v>
      </c>
      <c r="E1440" s="122">
        <v>0.13903206401502199</v>
      </c>
      <c r="F1440" s="122">
        <v>0.98068596159929333</v>
      </c>
      <c r="G1440" s="122">
        <v>0.74777426321340745</v>
      </c>
      <c r="H1440" s="122">
        <v>0.79189608815355572</v>
      </c>
      <c r="I1440" s="122">
        <v>0.47549941242059401</v>
      </c>
      <c r="J1440" s="122">
        <v>3.7027398017928093E-3</v>
      </c>
      <c r="K1440" s="54">
        <v>0.83694025333623268</v>
      </c>
      <c r="M1440" s="47">
        <v>438</v>
      </c>
      <c r="N1440" s="122" cm="1">
        <f t="array" ref="N1440:W1440">(TRANSPOSE(MMULT(幕後結果!$AB$37:$AK$46, TRANSPOSE(N439:W439))))</f>
        <v>-4.7107376044520248E-2</v>
      </c>
      <c r="O1440" s="122">
        <v>-0.6789309742794144</v>
      </c>
      <c r="P1440" s="122">
        <v>-1.1082121842705821</v>
      </c>
      <c r="Q1440" s="122">
        <v>0.20121032794380977</v>
      </c>
      <c r="R1440" s="122">
        <v>0.42034795227547572</v>
      </c>
      <c r="S1440" s="122">
        <v>-0.59341742846913359</v>
      </c>
      <c r="T1440" s="122">
        <v>-1.1043102015850905</v>
      </c>
      <c r="U1440" s="122">
        <v>-0.11004569783818938</v>
      </c>
      <c r="V1440" s="122">
        <v>-0.66090537602891608</v>
      </c>
      <c r="W1440" s="46">
        <v>-1.5281123744898915</v>
      </c>
    </row>
    <row r="1441" spans="1:23" ht="19">
      <c r="A1441" s="91">
        <v>439</v>
      </c>
      <c r="B1441" s="122">
        <v>0.17883736899081293</v>
      </c>
      <c r="C1441" s="122">
        <v>0.92953564178330561</v>
      </c>
      <c r="D1441" s="122">
        <v>0.27182405022734368</v>
      </c>
      <c r="E1441" s="122">
        <v>0.23173910865830649</v>
      </c>
      <c r="F1441" s="122">
        <v>0.90898791665254719</v>
      </c>
      <c r="G1441" s="122">
        <v>0.90239735790009212</v>
      </c>
      <c r="H1441" s="122">
        <v>0.48467974447038631</v>
      </c>
      <c r="I1441" s="122">
        <v>0.58916425508520076</v>
      </c>
      <c r="J1441" s="122">
        <v>6.3616584032119894E-2</v>
      </c>
      <c r="K1441" s="54">
        <v>0.75368798110196988</v>
      </c>
      <c r="M1441" s="47">
        <v>439</v>
      </c>
      <c r="N1441" s="122" cm="1">
        <f t="array" ref="N1441:W1441">(TRANSPOSE(MMULT(幕後結果!$AB$37:$AK$46, TRANSPOSE(N440:W440))))</f>
        <v>-1.1808050595922062</v>
      </c>
      <c r="O1441" s="122">
        <v>-1.1721927145331832</v>
      </c>
      <c r="P1441" s="122">
        <v>-0.14875991769018237</v>
      </c>
      <c r="Q1441" s="122">
        <v>-0.57428577314002238</v>
      </c>
      <c r="R1441" s="122">
        <v>0.24746458972444041</v>
      </c>
      <c r="S1441" s="122">
        <v>-1.135975304076452</v>
      </c>
      <c r="T1441" s="122">
        <v>-1.2841352542427342</v>
      </c>
      <c r="U1441" s="122">
        <v>-0.86114999334405329</v>
      </c>
      <c r="V1441" s="122">
        <v>-1.0218552065976607</v>
      </c>
      <c r="W1441" s="46">
        <v>-1.3277054126370584</v>
      </c>
    </row>
    <row r="1442" spans="1:23" ht="19">
      <c r="A1442" s="91">
        <v>440</v>
      </c>
      <c r="B1442" s="122">
        <v>0.94553485285234484</v>
      </c>
      <c r="C1442" s="122">
        <v>0.65189287903847615</v>
      </c>
      <c r="D1442" s="122">
        <v>0.12865832547282863</v>
      </c>
      <c r="E1442" s="122">
        <v>0.40173484169842455</v>
      </c>
      <c r="F1442" s="122">
        <v>0.38471612630489016</v>
      </c>
      <c r="G1442" s="122">
        <v>0.21945357470103888</v>
      </c>
      <c r="H1442" s="122">
        <v>0.98794336791780735</v>
      </c>
      <c r="I1442" s="122">
        <v>0.63638124224058124</v>
      </c>
      <c r="J1442" s="122">
        <v>0.70525326112503683</v>
      </c>
      <c r="K1442" s="54">
        <v>0.30588165122922217</v>
      </c>
      <c r="M1442" s="47">
        <v>440</v>
      </c>
      <c r="N1442" s="122" cm="1">
        <f t="array" ref="N1442:W1442">(TRANSPOSE(MMULT(幕後結果!$AB$37:$AK$46, TRANSPOSE(N441:W441))))</f>
        <v>0.55602315919739553</v>
      </c>
      <c r="O1442" s="122">
        <v>1.2248079925694921</v>
      </c>
      <c r="P1442" s="122">
        <v>1.3698913868850306</v>
      </c>
      <c r="Q1442" s="122">
        <v>1.5458946597105641</v>
      </c>
      <c r="R1442" s="122">
        <v>0.86291569238153976</v>
      </c>
      <c r="S1442" s="122">
        <v>-2.3942797362232537E-2</v>
      </c>
      <c r="T1442" s="122">
        <v>1.9922658307620273</v>
      </c>
      <c r="U1442" s="122">
        <v>0.95745266195312184</v>
      </c>
      <c r="V1442" s="122">
        <v>-0.98377539019804816</v>
      </c>
      <c r="W1442" s="46">
        <v>1.4026614939026143</v>
      </c>
    </row>
    <row r="1443" spans="1:23" ht="19">
      <c r="A1443" s="91">
        <v>441</v>
      </c>
      <c r="B1443" s="122">
        <v>0.983098768425267</v>
      </c>
      <c r="C1443" s="122">
        <v>0.37692142212302526</v>
      </c>
      <c r="D1443" s="122">
        <v>0.82964237657954065</v>
      </c>
      <c r="E1443" s="122">
        <v>0.83850936037796098</v>
      </c>
      <c r="F1443" s="122">
        <v>0.51331432592895854</v>
      </c>
      <c r="G1443" s="122">
        <v>0.59978637080651387</v>
      </c>
      <c r="H1443" s="122">
        <v>0.31442537656960701</v>
      </c>
      <c r="I1443" s="122">
        <v>0.58470334062074092</v>
      </c>
      <c r="J1443" s="122">
        <v>0.32419412813551252</v>
      </c>
      <c r="K1443" s="54">
        <v>1.4710379111517957E-2</v>
      </c>
      <c r="M1443" s="47">
        <v>441</v>
      </c>
      <c r="N1443" s="122" cm="1">
        <f t="array" ref="N1443:W1443">(TRANSPOSE(MMULT(幕後結果!$AB$37:$AK$46, TRANSPOSE(N442:W442))))</f>
        <v>-0.71955890838756187</v>
      </c>
      <c r="O1443" s="122">
        <v>-0.23694801316957148</v>
      </c>
      <c r="P1443" s="122">
        <v>0.19856679119005927</v>
      </c>
      <c r="Q1443" s="122">
        <v>-0.96201483360024542</v>
      </c>
      <c r="R1443" s="122">
        <v>1.8186344303560908</v>
      </c>
      <c r="S1443" s="122">
        <v>1.1392008812258343</v>
      </c>
      <c r="T1443" s="122">
        <v>0.98547216426830142</v>
      </c>
      <c r="U1443" s="122">
        <v>2.0684950200925165</v>
      </c>
      <c r="V1443" s="122">
        <v>1.6044720599356355E-3</v>
      </c>
      <c r="W1443" s="46">
        <v>0.8043183302111313</v>
      </c>
    </row>
    <row r="1444" spans="1:23" ht="19">
      <c r="A1444" s="91">
        <v>442</v>
      </c>
      <c r="B1444" s="122">
        <v>0.56086477022669978</v>
      </c>
      <c r="C1444" s="122">
        <v>0.90450070706983077</v>
      </c>
      <c r="D1444" s="122">
        <v>0.61896894936332703</v>
      </c>
      <c r="E1444" s="122">
        <v>0.6147632977331341</v>
      </c>
      <c r="F1444" s="122">
        <v>0.69615947171288584</v>
      </c>
      <c r="G1444" s="122">
        <v>7.6439489110715408E-2</v>
      </c>
      <c r="H1444" s="122">
        <v>3.5613322135309655E-2</v>
      </c>
      <c r="I1444" s="122">
        <v>0.31340166385289048</v>
      </c>
      <c r="J1444" s="122">
        <v>0.86045340293845274</v>
      </c>
      <c r="K1444" s="54">
        <v>0.36914870492558105</v>
      </c>
      <c r="M1444" s="47">
        <v>442</v>
      </c>
      <c r="N1444" s="122" cm="1">
        <f t="array" ref="N1444:W1444">(TRANSPOSE(MMULT(幕後結果!$AB$37:$AK$46, TRANSPOSE(N443:W443))))</f>
        <v>0.13891920217438025</v>
      </c>
      <c r="O1444" s="122">
        <v>-0.15228700980166032</v>
      </c>
      <c r="P1444" s="122">
        <v>0.76034259008555272</v>
      </c>
      <c r="Q1444" s="122">
        <v>-0.52652626173362982</v>
      </c>
      <c r="R1444" s="122">
        <v>0.62001062109161409</v>
      </c>
      <c r="S1444" s="122">
        <v>1.4886268480698717</v>
      </c>
      <c r="T1444" s="122">
        <v>1.01502198543827</v>
      </c>
      <c r="U1444" s="122">
        <v>0.77103978063620626</v>
      </c>
      <c r="V1444" s="122">
        <v>0.79493385608519584</v>
      </c>
      <c r="W1444" s="46">
        <v>8.9444246778257908E-2</v>
      </c>
    </row>
    <row r="1445" spans="1:23" ht="19">
      <c r="A1445" s="91">
        <v>443</v>
      </c>
      <c r="B1445" s="122">
        <v>0.33044791905281046</v>
      </c>
      <c r="C1445" s="122">
        <v>0.46264596320911688</v>
      </c>
      <c r="D1445" s="122">
        <v>0.20674493944181904</v>
      </c>
      <c r="E1445" s="122">
        <v>2.362314855906833E-2</v>
      </c>
      <c r="F1445" s="122">
        <v>0.79279762757265981</v>
      </c>
      <c r="G1445" s="122">
        <v>0.4680172849632962</v>
      </c>
      <c r="H1445" s="122">
        <v>0.32628784787455078</v>
      </c>
      <c r="I1445" s="122">
        <v>0.95508720142912584</v>
      </c>
      <c r="J1445" s="122">
        <v>0.48720555250294217</v>
      </c>
      <c r="K1445" s="54">
        <v>0.47674343508302375</v>
      </c>
      <c r="M1445" s="47">
        <v>443</v>
      </c>
      <c r="N1445" s="122" cm="1">
        <f t="array" ref="N1445:W1445">(TRANSPOSE(MMULT(幕後結果!$AB$37:$AK$46, TRANSPOSE(N444:W444))))</f>
        <v>-0.82760186437050542</v>
      </c>
      <c r="O1445" s="122">
        <v>-2.1090594232978743</v>
      </c>
      <c r="P1445" s="122">
        <v>-1.841190437633657</v>
      </c>
      <c r="Q1445" s="122">
        <v>-0.60280274687997326</v>
      </c>
      <c r="R1445" s="122">
        <v>-0.22681944691007255</v>
      </c>
      <c r="S1445" s="122">
        <v>-1.7990330831073127</v>
      </c>
      <c r="T1445" s="122">
        <v>-0.6789847767051771</v>
      </c>
      <c r="U1445" s="122">
        <v>-0.49915558480378802</v>
      </c>
      <c r="V1445" s="122">
        <v>-0.41852295153915231</v>
      </c>
      <c r="W1445" s="46">
        <v>-1.2713996795295106</v>
      </c>
    </row>
    <row r="1446" spans="1:23" ht="19">
      <c r="A1446" s="91">
        <v>444</v>
      </c>
      <c r="B1446" s="122">
        <v>0.90012854370467577</v>
      </c>
      <c r="C1446" s="122">
        <v>0.60561823223265709</v>
      </c>
      <c r="D1446" s="122">
        <v>0.37853135063712706</v>
      </c>
      <c r="E1446" s="122">
        <v>0.66400173607764845</v>
      </c>
      <c r="F1446" s="122">
        <v>0.60805885653898439</v>
      </c>
      <c r="G1446" s="122">
        <v>0.72507763748080412</v>
      </c>
      <c r="H1446" s="122">
        <v>0.90041825389772256</v>
      </c>
      <c r="I1446" s="122">
        <v>0.20391859869384255</v>
      </c>
      <c r="J1446" s="122">
        <v>0.7981789474531833</v>
      </c>
      <c r="K1446" s="54">
        <v>0.35587004320400983</v>
      </c>
      <c r="M1446" s="47">
        <v>444</v>
      </c>
      <c r="N1446" s="122" cm="1">
        <f t="array" ref="N1446:W1446">(TRANSPOSE(MMULT(幕後結果!$AB$37:$AK$46, TRANSPOSE(N445:W445))))</f>
        <v>0.10966116282030156</v>
      </c>
      <c r="O1446" s="122">
        <v>2.152936528132289</v>
      </c>
      <c r="P1446" s="122">
        <v>0.50930054342445663</v>
      </c>
      <c r="Q1446" s="122">
        <v>0.30299391948182597</v>
      </c>
      <c r="R1446" s="122">
        <v>1.2393987628081755</v>
      </c>
      <c r="S1446" s="122">
        <v>-1.2400733521262819</v>
      </c>
      <c r="T1446" s="122">
        <v>0.91360437180471898</v>
      </c>
      <c r="U1446" s="122">
        <v>1.0341834593189114</v>
      </c>
      <c r="V1446" s="122">
        <v>-0.7201658133364035</v>
      </c>
      <c r="W1446" s="46">
        <v>1.6078297194952857</v>
      </c>
    </row>
    <row r="1447" spans="1:23" ht="19">
      <c r="A1447" s="91">
        <v>445</v>
      </c>
      <c r="B1447" s="122">
        <v>0.5487827737478097</v>
      </c>
      <c r="C1447" s="122">
        <v>0.18207505815434932</v>
      </c>
      <c r="D1447" s="122">
        <v>0.73959339069216701</v>
      </c>
      <c r="E1447" s="122">
        <v>0.42606737330718869</v>
      </c>
      <c r="F1447" s="122">
        <v>0.57901674269594094</v>
      </c>
      <c r="G1447" s="122">
        <v>0.11361128738390547</v>
      </c>
      <c r="H1447" s="122">
        <v>0.35976439103340674</v>
      </c>
      <c r="I1447" s="122">
        <v>0.68423964954350702</v>
      </c>
      <c r="J1447" s="122">
        <v>0.16222938006342758</v>
      </c>
      <c r="K1447" s="54">
        <v>0.49093830378022063</v>
      </c>
      <c r="M1447" s="47">
        <v>445</v>
      </c>
      <c r="N1447" s="122" cm="1">
        <f t="array" ref="N1447:W1447">(TRANSPOSE(MMULT(幕後結果!$AB$37:$AK$46, TRANSPOSE(N446:W446))))</f>
        <v>-0.97606864306046182</v>
      </c>
      <c r="O1447" s="122">
        <v>-0.51642397114301486</v>
      </c>
      <c r="P1447" s="122">
        <v>-0.96249672126220354</v>
      </c>
      <c r="Q1447" s="122">
        <v>-1.6426289557338767</v>
      </c>
      <c r="R1447" s="122">
        <v>-2.9258767204895366</v>
      </c>
      <c r="S1447" s="122">
        <v>0.3970552200604559</v>
      </c>
      <c r="T1447" s="122">
        <v>-0.35394748754524441</v>
      </c>
      <c r="U1447" s="122">
        <v>-2.1161706209593802</v>
      </c>
      <c r="V1447" s="122">
        <v>0.57604890352728555</v>
      </c>
      <c r="W1447" s="46">
        <v>-2.2007021591620237</v>
      </c>
    </row>
    <row r="1448" spans="1:23" ht="19">
      <c r="A1448" s="91">
        <v>446</v>
      </c>
      <c r="B1448" s="122">
        <v>0.41315362037271819</v>
      </c>
      <c r="C1448" s="122">
        <v>3.6149839254007832E-2</v>
      </c>
      <c r="D1448" s="122">
        <v>0.49751210508545518</v>
      </c>
      <c r="E1448" s="122">
        <v>0.49845812659057431</v>
      </c>
      <c r="F1448" s="122">
        <v>0.75563308521155603</v>
      </c>
      <c r="G1448" s="122">
        <v>0.6574251899853234</v>
      </c>
      <c r="H1448" s="122">
        <v>0.95003771619383981</v>
      </c>
      <c r="I1448" s="122">
        <v>0.8869520195349303</v>
      </c>
      <c r="J1448" s="122">
        <v>3.1925574694324332E-2</v>
      </c>
      <c r="K1448" s="54">
        <v>0.16035117280511901</v>
      </c>
      <c r="M1448" s="47">
        <v>446</v>
      </c>
      <c r="N1448" s="122" cm="1">
        <f t="array" ref="N1448:W1448">(TRANSPOSE(MMULT(幕後結果!$AB$37:$AK$46, TRANSPOSE(N447:W447))))</f>
        <v>5.4398608487247063E-2</v>
      </c>
      <c r="O1448" s="122">
        <v>1.270386886958818</v>
      </c>
      <c r="P1448" s="122">
        <v>1.6966174355783519</v>
      </c>
      <c r="Q1448" s="122">
        <v>-0.4904796493683915</v>
      </c>
      <c r="R1448" s="122">
        <v>-1.0999030920161694</v>
      </c>
      <c r="S1448" s="122">
        <v>-0.28113338333177129</v>
      </c>
      <c r="T1448" s="122">
        <v>0.16382962866748801</v>
      </c>
      <c r="U1448" s="122">
        <v>0.86900971498798962</v>
      </c>
      <c r="V1448" s="122">
        <v>-0.95148548200472083</v>
      </c>
      <c r="W1448" s="46">
        <v>1.0705750265044944</v>
      </c>
    </row>
    <row r="1449" spans="1:23" ht="19">
      <c r="A1449" s="91">
        <v>447</v>
      </c>
      <c r="B1449" s="122">
        <v>9.5778612384182837E-2</v>
      </c>
      <c r="C1449" s="122">
        <v>0.2483972049433425</v>
      </c>
      <c r="D1449" s="122">
        <v>0.68694466179715796</v>
      </c>
      <c r="E1449" s="122">
        <v>0.81718135268973713</v>
      </c>
      <c r="F1449" s="122">
        <v>1.8078667959726014E-2</v>
      </c>
      <c r="G1449" s="122">
        <v>0.64255339414133394</v>
      </c>
      <c r="H1449" s="122">
        <v>0.19886663983783159</v>
      </c>
      <c r="I1449" s="122">
        <v>0.16036235998718906</v>
      </c>
      <c r="J1449" s="122">
        <v>0.54721852227600309</v>
      </c>
      <c r="K1449" s="54">
        <v>0.32703474661152709</v>
      </c>
      <c r="M1449" s="47">
        <v>447</v>
      </c>
      <c r="N1449" s="122" cm="1">
        <f t="array" ref="N1449:W1449">(TRANSPOSE(MMULT(幕後結果!$AB$37:$AK$46, TRANSPOSE(N448:W448))))</f>
        <v>-0.10006235810438757</v>
      </c>
      <c r="O1449" s="122">
        <v>-0.84777114169333301</v>
      </c>
      <c r="P1449" s="122">
        <v>-0.60507212155210754</v>
      </c>
      <c r="Q1449" s="122">
        <v>-0.35631517298803267</v>
      </c>
      <c r="R1449" s="122">
        <v>-0.93762962679387085</v>
      </c>
      <c r="S1449" s="122">
        <v>-0.84950797248459975</v>
      </c>
      <c r="T1449" s="122">
        <v>0.25931126315883546</v>
      </c>
      <c r="U1449" s="122">
        <v>0.37111766656031508</v>
      </c>
      <c r="V1449" s="122">
        <v>2.6982954977893325E-2</v>
      </c>
      <c r="W1449" s="46">
        <v>-0.43956083214014463</v>
      </c>
    </row>
    <row r="1450" spans="1:23" ht="19">
      <c r="A1450" s="91">
        <v>448</v>
      </c>
      <c r="B1450" s="122">
        <v>0.61373375875685499</v>
      </c>
      <c r="C1450" s="122">
        <v>0.10859639253470554</v>
      </c>
      <c r="D1450" s="122">
        <v>0.94388056043825674</v>
      </c>
      <c r="E1450" s="122">
        <v>0.3948500009272653</v>
      </c>
      <c r="F1450" s="122">
        <v>0.94075869647914323</v>
      </c>
      <c r="G1450" s="122">
        <v>0.4253097144462139</v>
      </c>
      <c r="H1450" s="122">
        <v>6.2778648270175541E-2</v>
      </c>
      <c r="I1450" s="122">
        <v>0.94791888943163993</v>
      </c>
      <c r="J1450" s="122">
        <v>0.35307463014116269</v>
      </c>
      <c r="K1450" s="54">
        <v>0.18198575576570386</v>
      </c>
      <c r="M1450" s="47">
        <v>448</v>
      </c>
      <c r="N1450" s="122" cm="1">
        <f t="array" ref="N1450:W1450">(TRANSPOSE(MMULT(幕後結果!$AB$37:$AK$46, TRANSPOSE(N449:W449))))</f>
        <v>0.12569661419853945</v>
      </c>
      <c r="O1450" s="122">
        <v>-0.86598716542015364</v>
      </c>
      <c r="P1450" s="122">
        <v>-0.21609266962430332</v>
      </c>
      <c r="Q1450" s="122">
        <v>-0.15585352191027091</v>
      </c>
      <c r="R1450" s="122">
        <v>-1.0941875855415478E-2</v>
      </c>
      <c r="S1450" s="122">
        <v>-0.89734113174350416</v>
      </c>
      <c r="T1450" s="122">
        <v>-1.5929314709948821</v>
      </c>
      <c r="U1450" s="122">
        <v>0.81876730811711151</v>
      </c>
      <c r="V1450" s="122">
        <v>0.80207280147869298</v>
      </c>
      <c r="W1450" s="46">
        <v>1.7671412600875784</v>
      </c>
    </row>
    <row r="1451" spans="1:23" ht="19">
      <c r="A1451" s="91">
        <v>449</v>
      </c>
      <c r="B1451" s="122">
        <v>7.4664448798426042E-2</v>
      </c>
      <c r="C1451" s="122">
        <v>0.41101707628397621</v>
      </c>
      <c r="D1451" s="122">
        <v>0.18113044150949453</v>
      </c>
      <c r="E1451" s="122">
        <v>8.5462578141458412E-2</v>
      </c>
      <c r="F1451" s="122">
        <v>0.53438069114942621</v>
      </c>
      <c r="G1451" s="122">
        <v>0.58028777975511736</v>
      </c>
      <c r="H1451" s="122">
        <v>0.33577338320582983</v>
      </c>
      <c r="I1451" s="122">
        <v>0.827535234576525</v>
      </c>
      <c r="J1451" s="122">
        <v>0.56467382107823649</v>
      </c>
      <c r="K1451" s="54">
        <v>0.98513060826922549</v>
      </c>
      <c r="M1451" s="47">
        <v>449</v>
      </c>
      <c r="N1451" s="122" cm="1">
        <f t="array" ref="N1451:W1451">(TRANSPOSE(MMULT(幕後結果!$AB$37:$AK$46, TRANSPOSE(N450:W450))))</f>
        <v>-0.75588349006492117</v>
      </c>
      <c r="O1451" s="122">
        <v>-1.8551981277706031</v>
      </c>
      <c r="P1451" s="122">
        <v>-0.49489403521693237</v>
      </c>
      <c r="Q1451" s="122">
        <v>-1.0948273270976074</v>
      </c>
      <c r="R1451" s="122">
        <v>-0.98100861271929096</v>
      </c>
      <c r="S1451" s="122">
        <v>-2.8458896221888788</v>
      </c>
      <c r="T1451" s="122">
        <v>-2.3098622104512501</v>
      </c>
      <c r="U1451" s="122">
        <v>-1.0016672282897121</v>
      </c>
      <c r="V1451" s="122">
        <v>-0.39685862288719531</v>
      </c>
      <c r="W1451" s="46">
        <v>-1.2166009420430877</v>
      </c>
    </row>
    <row r="1452" spans="1:23" ht="19">
      <c r="A1452" s="91">
        <v>450</v>
      </c>
      <c r="B1452" s="122">
        <v>3.0481768732651515E-2</v>
      </c>
      <c r="C1452" s="122">
        <v>0.82330011923080626</v>
      </c>
      <c r="D1452" s="122">
        <v>0.92301390261138394</v>
      </c>
      <c r="E1452" s="122">
        <v>0.66506790841231034</v>
      </c>
      <c r="F1452" s="122">
        <v>0.82390182032175585</v>
      </c>
      <c r="G1452" s="122">
        <v>0.88556778556393279</v>
      </c>
      <c r="H1452" s="122">
        <v>6.5372533904663799E-2</v>
      </c>
      <c r="I1452" s="122">
        <v>0.32261021594422035</v>
      </c>
      <c r="J1452" s="122">
        <v>0.78397886594480459</v>
      </c>
      <c r="K1452" s="54">
        <v>0.9626075627332098</v>
      </c>
      <c r="M1452" s="47">
        <v>450</v>
      </c>
      <c r="N1452" s="122" cm="1">
        <f t="array" ref="N1452:W1452">(TRANSPOSE(MMULT(幕後結果!$AB$37:$AK$46, TRANSPOSE(N451:W451))))</f>
        <v>-0.32553426258335549</v>
      </c>
      <c r="O1452" s="122">
        <v>-0.66332330204640155</v>
      </c>
      <c r="P1452" s="122">
        <v>-0.73373419896180969</v>
      </c>
      <c r="Q1452" s="122">
        <v>-0.80613815468937644</v>
      </c>
      <c r="R1452" s="122">
        <v>2.5234427338326593E-2</v>
      </c>
      <c r="S1452" s="122">
        <v>0.86714940692456577</v>
      </c>
      <c r="T1452" s="122">
        <v>-4.3470653779909274E-3</v>
      </c>
      <c r="U1452" s="122">
        <v>-0.4870029520940431</v>
      </c>
      <c r="V1452" s="122">
        <v>-0.30784493078593078</v>
      </c>
      <c r="W1452" s="46">
        <v>-1.2421920395069006</v>
      </c>
    </row>
    <row r="1453" spans="1:23" ht="19">
      <c r="A1453" s="91">
        <v>451</v>
      </c>
      <c r="B1453" s="122">
        <v>0.9361383815272728</v>
      </c>
      <c r="C1453" s="122">
        <v>0.55285863175477257</v>
      </c>
      <c r="D1453" s="122">
        <v>0.62598397828343422</v>
      </c>
      <c r="E1453" s="122">
        <v>0.82596094059098513</v>
      </c>
      <c r="F1453" s="122">
        <v>9.921420750887644E-2</v>
      </c>
      <c r="G1453" s="122">
        <v>0.12403792669182634</v>
      </c>
      <c r="H1453" s="122">
        <v>0.2645746504605031</v>
      </c>
      <c r="I1453" s="122">
        <v>0.4214865988427039</v>
      </c>
      <c r="J1453" s="122">
        <v>0.69757474168617151</v>
      </c>
      <c r="K1453" s="54">
        <v>0.45784633865020274</v>
      </c>
      <c r="M1453" s="47">
        <v>451</v>
      </c>
      <c r="N1453" s="122" cm="1">
        <f t="array" ref="N1453:W1453">(TRANSPOSE(MMULT(幕後結果!$AB$37:$AK$46, TRANSPOSE(N452:W452))))</f>
        <v>-0.1408623539634016</v>
      </c>
      <c r="O1453" s="122">
        <v>-0.12129087546897668</v>
      </c>
      <c r="P1453" s="122">
        <v>-0.21015500466774237</v>
      </c>
      <c r="Q1453" s="122">
        <v>0.62064630551329192</v>
      </c>
      <c r="R1453" s="122">
        <v>0.25222693945781727</v>
      </c>
      <c r="S1453" s="122">
        <v>-1.2677586544820696</v>
      </c>
      <c r="T1453" s="122">
        <v>-0.39091924972463532</v>
      </c>
      <c r="U1453" s="122">
        <v>1.0810992337447376</v>
      </c>
      <c r="V1453" s="122">
        <v>-1.0401460875079738</v>
      </c>
      <c r="W1453" s="46">
        <v>0.45807394137700452</v>
      </c>
    </row>
    <row r="1454" spans="1:23" ht="19">
      <c r="A1454" s="91">
        <v>452</v>
      </c>
      <c r="B1454" s="122">
        <v>0.15357204430678184</v>
      </c>
      <c r="C1454" s="122">
        <v>9.1494626311005245E-2</v>
      </c>
      <c r="D1454" s="122">
        <v>0.62329288991973719</v>
      </c>
      <c r="E1454" s="122">
        <v>0.45023012089093806</v>
      </c>
      <c r="F1454" s="122">
        <v>0.16564445393600269</v>
      </c>
      <c r="G1454" s="122">
        <v>0.3125758799528815</v>
      </c>
      <c r="H1454" s="122">
        <v>0.71251447161010373</v>
      </c>
      <c r="I1454" s="122">
        <v>6.1139464356256834E-2</v>
      </c>
      <c r="J1454" s="122">
        <v>0.70595296780121597</v>
      </c>
      <c r="K1454" s="54">
        <v>0.9890292299476251</v>
      </c>
      <c r="M1454" s="47">
        <v>452</v>
      </c>
      <c r="N1454" s="122" cm="1">
        <f t="array" ref="N1454:W1454">(TRANSPOSE(MMULT(幕後結果!$AB$37:$AK$46, TRANSPOSE(N453:W453))))</f>
        <v>-0.48571960586655949</v>
      </c>
      <c r="O1454" s="122">
        <v>-8.8354124689267455E-2</v>
      </c>
      <c r="P1454" s="122">
        <v>0.45261793766617497</v>
      </c>
      <c r="Q1454" s="122">
        <v>-6.0331510263143678E-2</v>
      </c>
      <c r="R1454" s="122">
        <v>7.5686633791944999E-2</v>
      </c>
      <c r="S1454" s="122">
        <v>0.64750957576369139</v>
      </c>
      <c r="T1454" s="122">
        <v>0.35933076368424977</v>
      </c>
      <c r="U1454" s="122">
        <v>0.37374549183067762</v>
      </c>
      <c r="V1454" s="122">
        <v>1.3565673489018075</v>
      </c>
      <c r="W1454" s="46">
        <v>-0.64780824047525987</v>
      </c>
    </row>
    <row r="1455" spans="1:23" ht="19">
      <c r="A1455" s="91">
        <v>453</v>
      </c>
      <c r="B1455" s="122">
        <v>8.4928137255422698E-2</v>
      </c>
      <c r="C1455" s="122">
        <v>0.84252966133714713</v>
      </c>
      <c r="D1455" s="122">
        <v>0.90315335779490336</v>
      </c>
      <c r="E1455" s="122">
        <v>0.98123456644055795</v>
      </c>
      <c r="F1455" s="122">
        <v>8.2931643914754716E-2</v>
      </c>
      <c r="G1455" s="122">
        <v>0.21939889965951798</v>
      </c>
      <c r="H1455" s="122">
        <v>0.46004641964824611</v>
      </c>
      <c r="I1455" s="122">
        <v>0.9732893926507411</v>
      </c>
      <c r="J1455" s="122">
        <v>0.7513219586383415</v>
      </c>
      <c r="K1455" s="54">
        <v>0.98777084542633964</v>
      </c>
      <c r="M1455" s="47">
        <v>453</v>
      </c>
      <c r="N1455" s="122" cm="1">
        <f t="array" ref="N1455:W1455">(TRANSPOSE(MMULT(幕後結果!$AB$37:$AK$46, TRANSPOSE(N454:W454))))</f>
        <v>0.40674323737473222</v>
      </c>
      <c r="O1455" s="122">
        <v>0.69031616549035046</v>
      </c>
      <c r="P1455" s="122">
        <v>4.663876443241094E-2</v>
      </c>
      <c r="Q1455" s="122">
        <v>0.99301707970284059</v>
      </c>
      <c r="R1455" s="122">
        <v>0.51802006114251331</v>
      </c>
      <c r="S1455" s="122">
        <v>0.62188471439330784</v>
      </c>
      <c r="T1455" s="122">
        <v>0.78427369130320979</v>
      </c>
      <c r="U1455" s="122">
        <v>1.7710892102863578</v>
      </c>
      <c r="V1455" s="122">
        <v>0.10359792502792858</v>
      </c>
      <c r="W1455" s="46">
        <v>0.36324749939426615</v>
      </c>
    </row>
    <row r="1456" spans="1:23" ht="19">
      <c r="A1456" s="91">
        <v>454</v>
      </c>
      <c r="B1456" s="122">
        <v>0.92540075899634866</v>
      </c>
      <c r="C1456" s="122">
        <v>0.46202189019065565</v>
      </c>
      <c r="D1456" s="122">
        <v>0.46101483779626351</v>
      </c>
      <c r="E1456" s="122">
        <v>0.60044010012284521</v>
      </c>
      <c r="F1456" s="122">
        <v>0.41127467741770984</v>
      </c>
      <c r="G1456" s="122">
        <v>0.28046378244895842</v>
      </c>
      <c r="H1456" s="122">
        <v>0.39530617932004031</v>
      </c>
      <c r="I1456" s="122">
        <v>0.47822082798527998</v>
      </c>
      <c r="J1456" s="122">
        <v>2.6748296189299081E-2</v>
      </c>
      <c r="K1456" s="54">
        <v>0.76202480888920987</v>
      </c>
      <c r="M1456" s="47">
        <v>454</v>
      </c>
      <c r="N1456" s="122" cm="1">
        <f t="array" ref="N1456:W1456">(TRANSPOSE(MMULT(幕後結果!$AB$37:$AK$46, TRANSPOSE(N455:W455))))</f>
        <v>-0.36382110354905195</v>
      </c>
      <c r="O1456" s="122">
        <v>-1.4123301320196888</v>
      </c>
      <c r="P1456" s="122">
        <v>-2.1086458152232224</v>
      </c>
      <c r="Q1456" s="122">
        <v>0.42224457594411013</v>
      </c>
      <c r="R1456" s="122">
        <v>0.68527064566079443</v>
      </c>
      <c r="S1456" s="122">
        <v>0.27249720159677193</v>
      </c>
      <c r="T1456" s="122">
        <v>-0.49741753365399866</v>
      </c>
      <c r="U1456" s="122">
        <v>2.2652571424830237</v>
      </c>
      <c r="V1456" s="122">
        <v>-0.83850633389147167</v>
      </c>
      <c r="W1456" s="46">
        <v>0.57471823044852599</v>
      </c>
    </row>
    <row r="1457" spans="1:23" ht="19">
      <c r="A1457" s="91">
        <v>455</v>
      </c>
      <c r="B1457" s="122">
        <v>0.13744134817301124</v>
      </c>
      <c r="C1457" s="122">
        <v>0.45196934373993858</v>
      </c>
      <c r="D1457" s="122">
        <v>0.18254655709001777</v>
      </c>
      <c r="E1457" s="122">
        <v>0.60882697230232807</v>
      </c>
      <c r="F1457" s="122">
        <v>0.74440879836150642</v>
      </c>
      <c r="G1457" s="122">
        <v>0.13966312478157561</v>
      </c>
      <c r="H1457" s="122">
        <v>0.46333476230894055</v>
      </c>
      <c r="I1457" s="122">
        <v>0.82042104811038974</v>
      </c>
      <c r="J1457" s="122">
        <v>4.2906692066124741E-2</v>
      </c>
      <c r="K1457" s="54">
        <v>0.54101942403090231</v>
      </c>
      <c r="M1457" s="47">
        <v>455</v>
      </c>
      <c r="N1457" s="122" cm="1">
        <f t="array" ref="N1457:W1457">(TRANSPOSE(MMULT(幕後結果!$AB$37:$AK$46, TRANSPOSE(N456:W456))))</f>
        <v>-1.0397689726401405</v>
      </c>
      <c r="O1457" s="122">
        <v>-0.84531829056053676</v>
      </c>
      <c r="P1457" s="122">
        <v>-1.3506868093494937</v>
      </c>
      <c r="Q1457" s="122">
        <v>-0.38832101873174524</v>
      </c>
      <c r="R1457" s="122">
        <v>-1.242204303616351</v>
      </c>
      <c r="S1457" s="122">
        <v>-0.4505390594483718</v>
      </c>
      <c r="T1457" s="122">
        <v>-0.68842706726078573</v>
      </c>
      <c r="U1457" s="122">
        <v>0.98693717986544427</v>
      </c>
      <c r="V1457" s="122">
        <v>-0.62491216917084291</v>
      </c>
      <c r="W1457" s="46">
        <v>0.15805872825301254</v>
      </c>
    </row>
    <row r="1458" spans="1:23" ht="19">
      <c r="A1458" s="91">
        <v>456</v>
      </c>
      <c r="B1458" s="122">
        <v>9.6567027606564437E-3</v>
      </c>
      <c r="C1458" s="122">
        <v>0.58643226978171703</v>
      </c>
      <c r="D1458" s="122">
        <v>0.28644353532520328</v>
      </c>
      <c r="E1458" s="122">
        <v>0.60972042211541821</v>
      </c>
      <c r="F1458" s="122">
        <v>0.10157297148718225</v>
      </c>
      <c r="G1458" s="122">
        <v>7.3672034228467354E-2</v>
      </c>
      <c r="H1458" s="122">
        <v>0.54992277415229229</v>
      </c>
      <c r="I1458" s="122">
        <v>0.61928434762729512</v>
      </c>
      <c r="J1458" s="122">
        <v>0.64071029678662605</v>
      </c>
      <c r="K1458" s="54">
        <v>0.43614158420964233</v>
      </c>
      <c r="M1458" s="47">
        <v>456</v>
      </c>
      <c r="N1458" s="122" cm="1">
        <f t="array" ref="N1458:W1458">(TRANSPOSE(MMULT(幕後結果!$AB$37:$AK$46, TRANSPOSE(N457:W457))))</f>
        <v>-0.17578174032939711</v>
      </c>
      <c r="O1458" s="122">
        <v>0.27808404844943574</v>
      </c>
      <c r="P1458" s="122">
        <v>1.0239581542442148E-2</v>
      </c>
      <c r="Q1458" s="122">
        <v>-0.89315147022024888</v>
      </c>
      <c r="R1458" s="122">
        <v>1.1576191819322272</v>
      </c>
      <c r="S1458" s="122">
        <v>1.5707319047580364</v>
      </c>
      <c r="T1458" s="122">
        <v>0.50131680349056229</v>
      </c>
      <c r="U1458" s="122">
        <v>-0.70438862033945593</v>
      </c>
      <c r="V1458" s="122">
        <v>1.3602887070317613</v>
      </c>
      <c r="W1458" s="46">
        <v>-1.8960997193328382</v>
      </c>
    </row>
    <row r="1459" spans="1:23" ht="19">
      <c r="A1459" s="91">
        <v>457</v>
      </c>
      <c r="B1459" s="122">
        <v>0.61212187591938028</v>
      </c>
      <c r="C1459" s="122">
        <v>0.69173688936093547</v>
      </c>
      <c r="D1459" s="122">
        <v>0.71912632760306616</v>
      </c>
      <c r="E1459" s="122">
        <v>0.44281360204627007</v>
      </c>
      <c r="F1459" s="122">
        <v>0.74511831695812392</v>
      </c>
      <c r="G1459" s="122">
        <v>9.8282666055487633E-2</v>
      </c>
      <c r="H1459" s="122">
        <v>0.83756116603354114</v>
      </c>
      <c r="I1459" s="122">
        <v>0.82501438888926026</v>
      </c>
      <c r="J1459" s="122">
        <v>0.71435219421601714</v>
      </c>
      <c r="K1459" s="54">
        <v>0.10417300016665831</v>
      </c>
      <c r="M1459" s="47">
        <v>457</v>
      </c>
      <c r="N1459" s="122" cm="1">
        <f t="array" ref="N1459:W1459">(TRANSPOSE(MMULT(幕後結果!$AB$37:$AK$46, TRANSPOSE(N458:W458))))</f>
        <v>-2.2698022711188677</v>
      </c>
      <c r="O1459" s="122">
        <v>1.0066752589037313</v>
      </c>
      <c r="P1459" s="122">
        <v>-0.32872437593381221</v>
      </c>
      <c r="Q1459" s="122">
        <v>-2.665415592301696</v>
      </c>
      <c r="R1459" s="122">
        <v>-0.62408881399986815</v>
      </c>
      <c r="S1459" s="122">
        <v>-0.18834215285129699</v>
      </c>
      <c r="T1459" s="122">
        <v>-1.4173136940474231</v>
      </c>
      <c r="U1459" s="122">
        <v>3.1261686086353682</v>
      </c>
      <c r="V1459" s="122">
        <v>-1.6542326299372099</v>
      </c>
      <c r="W1459" s="46">
        <v>2.8267277942359552</v>
      </c>
    </row>
    <row r="1460" spans="1:23" ht="19">
      <c r="A1460" s="91">
        <v>458</v>
      </c>
      <c r="B1460" s="122">
        <v>4.7571960811887415E-3</v>
      </c>
      <c r="C1460" s="122">
        <v>0.22731684961933363</v>
      </c>
      <c r="D1460" s="122">
        <v>0.65632164421956407</v>
      </c>
      <c r="E1460" s="122">
        <v>0.83400824103661941</v>
      </c>
      <c r="F1460" s="122">
        <v>0.23860591423230604</v>
      </c>
      <c r="G1460" s="122">
        <v>0.50368762072320439</v>
      </c>
      <c r="H1460" s="122">
        <v>0.53090065326833336</v>
      </c>
      <c r="I1460" s="122">
        <v>0.33724675274312399</v>
      </c>
      <c r="J1460" s="122">
        <v>0.40091068353546344</v>
      </c>
      <c r="K1460" s="54">
        <v>0.5439381901353959</v>
      </c>
      <c r="M1460" s="47">
        <v>458</v>
      </c>
      <c r="N1460" s="122" cm="1">
        <f t="array" ref="N1460:W1460">(TRANSPOSE(MMULT(幕後結果!$AB$37:$AK$46, TRANSPOSE(N459:W459))))</f>
        <v>0.25416794228820738</v>
      </c>
      <c r="O1460" s="122">
        <v>1.9177343796519752</v>
      </c>
      <c r="P1460" s="122">
        <v>1.0048778954515374</v>
      </c>
      <c r="Q1460" s="122">
        <v>-0.36720942669640649</v>
      </c>
      <c r="R1460" s="122">
        <v>1.4591885635493191</v>
      </c>
      <c r="S1460" s="122">
        <v>0.88128675088126018</v>
      </c>
      <c r="T1460" s="122">
        <v>1.2172898202432587</v>
      </c>
      <c r="U1460" s="122">
        <v>-0.15749180652473849</v>
      </c>
      <c r="V1460" s="122">
        <v>-0.10735295163662625</v>
      </c>
      <c r="W1460" s="46">
        <v>1.1060035476800734</v>
      </c>
    </row>
    <row r="1461" spans="1:23" ht="19">
      <c r="A1461" s="91">
        <v>459</v>
      </c>
      <c r="B1461" s="122">
        <v>0.40813199085203444</v>
      </c>
      <c r="C1461" s="122">
        <v>0.3838159065133866</v>
      </c>
      <c r="D1461" s="122">
        <v>0.68067750400093607</v>
      </c>
      <c r="E1461" s="122">
        <v>0.64884879028452502</v>
      </c>
      <c r="F1461" s="122">
        <v>0.26156497425393987</v>
      </c>
      <c r="G1461" s="122">
        <v>0.84108661532603435</v>
      </c>
      <c r="H1461" s="122">
        <v>2.1386841521783939E-2</v>
      </c>
      <c r="I1461" s="122">
        <v>0.39893038302211958</v>
      </c>
      <c r="J1461" s="122">
        <v>0.41180171933420073</v>
      </c>
      <c r="K1461" s="54">
        <v>0.6278338638590133</v>
      </c>
      <c r="M1461" s="47">
        <v>459</v>
      </c>
      <c r="N1461" s="122" cm="1">
        <f t="array" ref="N1461:W1461">(TRANSPOSE(MMULT(幕後結果!$AB$37:$AK$46, TRANSPOSE(N460:W460))))</f>
        <v>-0.35240484869312066</v>
      </c>
      <c r="O1461" s="122">
        <v>0.404901778712496</v>
      </c>
      <c r="P1461" s="122">
        <v>-1.8328996482032309</v>
      </c>
      <c r="Q1461" s="122">
        <v>-1.1886924121993883</v>
      </c>
      <c r="R1461" s="122">
        <v>-0.57924952912965888</v>
      </c>
      <c r="S1461" s="122">
        <v>0.22831513611505699</v>
      </c>
      <c r="T1461" s="122">
        <v>0.24694733643852562</v>
      </c>
      <c r="U1461" s="122">
        <v>-0.58024032955139748</v>
      </c>
      <c r="V1461" s="122">
        <v>-0.79517451713839504</v>
      </c>
      <c r="W1461" s="46">
        <v>0.62213192095864778</v>
      </c>
    </row>
    <row r="1462" spans="1:23" ht="19">
      <c r="A1462" s="91">
        <v>460</v>
      </c>
      <c r="B1462" s="122">
        <v>0.4928157798903543</v>
      </c>
      <c r="C1462" s="122">
        <v>0.20664690685038889</v>
      </c>
      <c r="D1462" s="122">
        <v>0.60332616690748697</v>
      </c>
      <c r="E1462" s="122">
        <v>0.33233554827758871</v>
      </c>
      <c r="F1462" s="122">
        <v>6.8219269795409154E-2</v>
      </c>
      <c r="G1462" s="122">
        <v>0.74522612520082498</v>
      </c>
      <c r="H1462" s="122">
        <v>0.46312999369452834</v>
      </c>
      <c r="I1462" s="122">
        <v>0.22483994740507107</v>
      </c>
      <c r="J1462" s="122">
        <v>0.17036591529901912</v>
      </c>
      <c r="K1462" s="54">
        <v>0.48253045442686449</v>
      </c>
      <c r="M1462" s="47">
        <v>460</v>
      </c>
      <c r="N1462" s="122" cm="1">
        <f t="array" ref="N1462:W1462">(TRANSPOSE(MMULT(幕後結果!$AB$37:$AK$46, TRANSPOSE(N461:W461))))</f>
        <v>0.9717605482582572</v>
      </c>
      <c r="O1462" s="122">
        <v>0.37939621096036902</v>
      </c>
      <c r="P1462" s="122">
        <v>1.2147115521277381</v>
      </c>
      <c r="Q1462" s="122">
        <v>-0.38008139295165705</v>
      </c>
      <c r="R1462" s="122">
        <v>0.6683945083127556</v>
      </c>
      <c r="S1462" s="122">
        <v>0.37478885109709026</v>
      </c>
      <c r="T1462" s="122">
        <v>-0.41542708467136952</v>
      </c>
      <c r="U1462" s="122">
        <v>-1.0045962062939677</v>
      </c>
      <c r="V1462" s="122">
        <v>0.45659736346211865</v>
      </c>
      <c r="W1462" s="46">
        <v>-0.11485297758550121</v>
      </c>
    </row>
    <row r="1463" spans="1:23" ht="19">
      <c r="A1463" s="91">
        <v>461</v>
      </c>
      <c r="B1463" s="122">
        <v>0.1435915742943743</v>
      </c>
      <c r="C1463" s="122">
        <v>0.92041801717930727</v>
      </c>
      <c r="D1463" s="122">
        <v>0.75165645259651903</v>
      </c>
      <c r="E1463" s="122">
        <v>0.33612010878024767</v>
      </c>
      <c r="F1463" s="122">
        <v>0.830592271212788</v>
      </c>
      <c r="G1463" s="122">
        <v>0.25421121769224042</v>
      </c>
      <c r="H1463" s="122">
        <v>0.17659566491070744</v>
      </c>
      <c r="I1463" s="122">
        <v>0.6134240176340422</v>
      </c>
      <c r="J1463" s="122">
        <v>0.56927428194565222</v>
      </c>
      <c r="K1463" s="54">
        <v>0.664699426830063</v>
      </c>
      <c r="M1463" s="47">
        <v>461</v>
      </c>
      <c r="N1463" s="122" cm="1">
        <f t="array" ref="N1463:W1463">(TRANSPOSE(MMULT(幕後結果!$AB$37:$AK$46, TRANSPOSE(N462:W462))))</f>
        <v>1.2123550553595446</v>
      </c>
      <c r="O1463" s="122">
        <v>1.2107804724872522</v>
      </c>
      <c r="P1463" s="122">
        <v>9.3881467079885983E-3</v>
      </c>
      <c r="Q1463" s="122">
        <v>-5.9684906790329617E-2</v>
      </c>
      <c r="R1463" s="122">
        <v>1.6022361690353126</v>
      </c>
      <c r="S1463" s="122">
        <v>0.21141904773977288</v>
      </c>
      <c r="T1463" s="122">
        <v>0.51464227393160922</v>
      </c>
      <c r="U1463" s="122">
        <v>0.28001173974457272</v>
      </c>
      <c r="V1463" s="122">
        <v>0.23259279577700778</v>
      </c>
      <c r="W1463" s="46">
        <v>1.8838826615363704</v>
      </c>
    </row>
    <row r="1464" spans="1:23" ht="19">
      <c r="A1464" s="91">
        <v>462</v>
      </c>
      <c r="B1464" s="122">
        <v>0.1899706644968735</v>
      </c>
      <c r="C1464" s="122">
        <v>0.63678273641420424</v>
      </c>
      <c r="D1464" s="122">
        <v>0.48679572706463525</v>
      </c>
      <c r="E1464" s="122">
        <v>0.21523005711167387</v>
      </c>
      <c r="F1464" s="122">
        <v>0.2036570610637074</v>
      </c>
      <c r="G1464" s="122">
        <v>0.39745068625408453</v>
      </c>
      <c r="H1464" s="122">
        <v>0.15646267038534156</v>
      </c>
      <c r="I1464" s="122">
        <v>0.71910777036057483</v>
      </c>
      <c r="J1464" s="122">
        <v>0.2159942038227165</v>
      </c>
      <c r="K1464" s="54">
        <v>0.17226856160512205</v>
      </c>
      <c r="M1464" s="47">
        <v>462</v>
      </c>
      <c r="N1464" s="122" cm="1">
        <f t="array" ref="N1464:W1464">(TRANSPOSE(MMULT(幕後結果!$AB$37:$AK$46, TRANSPOSE(N463:W463))))</f>
        <v>0.58642807214468518</v>
      </c>
      <c r="O1464" s="122">
        <v>1.7445529387925789</v>
      </c>
      <c r="P1464" s="122">
        <v>1.345861509247037</v>
      </c>
      <c r="Q1464" s="122">
        <v>0.97371121040719322</v>
      </c>
      <c r="R1464" s="122">
        <v>2.0975481221255059</v>
      </c>
      <c r="S1464" s="122">
        <v>0.15278082080814437</v>
      </c>
      <c r="T1464" s="122">
        <v>1.2961523826951911</v>
      </c>
      <c r="U1464" s="122">
        <v>0.35560873366658735</v>
      </c>
      <c r="V1464" s="122">
        <v>7.6288029978178518E-2</v>
      </c>
      <c r="W1464" s="46">
        <v>0.20494915103257016</v>
      </c>
    </row>
    <row r="1465" spans="1:23" ht="19">
      <c r="A1465" s="91">
        <v>463</v>
      </c>
      <c r="B1465" s="122">
        <v>0.88517458210229139</v>
      </c>
      <c r="C1465" s="122">
        <v>0.90710125954420562</v>
      </c>
      <c r="D1465" s="122">
        <v>0.52353634360605827</v>
      </c>
      <c r="E1465" s="122">
        <v>0.46325087424650935</v>
      </c>
      <c r="F1465" s="122">
        <v>0.61106600032293201</v>
      </c>
      <c r="G1465" s="122">
        <v>0.73801011728934562</v>
      </c>
      <c r="H1465" s="122">
        <v>0.38483483387103323</v>
      </c>
      <c r="I1465" s="122">
        <v>0.73437572128481521</v>
      </c>
      <c r="J1465" s="122">
        <v>2.3846164168008999E-2</v>
      </c>
      <c r="K1465" s="54">
        <v>0.78759748527095264</v>
      </c>
      <c r="M1465" s="47">
        <v>463</v>
      </c>
      <c r="N1465" s="122" cm="1">
        <f t="array" ref="N1465:W1465">(TRANSPOSE(MMULT(幕後結果!$AB$37:$AK$46, TRANSPOSE(N464:W464))))</f>
        <v>-8.0744241182448426E-2</v>
      </c>
      <c r="O1465" s="122">
        <v>-1.4969579338111869E-2</v>
      </c>
      <c r="P1465" s="122">
        <v>1.2470720061206502</v>
      </c>
      <c r="Q1465" s="122">
        <v>-0.19198127565927547</v>
      </c>
      <c r="R1465" s="122">
        <v>-1.1287529865582222</v>
      </c>
      <c r="S1465" s="122">
        <v>1.0682478467225514</v>
      </c>
      <c r="T1465" s="122">
        <v>4.8579655497114987E-2</v>
      </c>
      <c r="U1465" s="122">
        <v>0.43967146492818171</v>
      </c>
      <c r="V1465" s="122">
        <v>-9.0698711908761276E-2</v>
      </c>
      <c r="W1465" s="46">
        <v>-0.78176256280899281</v>
      </c>
    </row>
    <row r="1466" spans="1:23" ht="19">
      <c r="A1466" s="91">
        <v>464</v>
      </c>
      <c r="B1466" s="122">
        <v>0.90679302843764331</v>
      </c>
      <c r="C1466" s="122">
        <v>0.37847430292270756</v>
      </c>
      <c r="D1466" s="122">
        <v>0.63498787842133231</v>
      </c>
      <c r="E1466" s="122">
        <v>0.62451821655583872</v>
      </c>
      <c r="F1466" s="122">
        <v>8.4029970977333557E-2</v>
      </c>
      <c r="G1466" s="122">
        <v>0.20489701217314304</v>
      </c>
      <c r="H1466" s="122">
        <v>0.14546906064299003</v>
      </c>
      <c r="I1466" s="122">
        <v>0.13148107207476389</v>
      </c>
      <c r="J1466" s="122">
        <v>0.45824924669199008</v>
      </c>
      <c r="K1466" s="54">
        <v>0.70048002322232206</v>
      </c>
      <c r="M1466" s="47">
        <v>464</v>
      </c>
      <c r="N1466" s="122" cm="1">
        <f t="array" ref="N1466:W1466">(TRANSPOSE(MMULT(幕後結果!$AB$37:$AK$46, TRANSPOSE(N465:W465))))</f>
        <v>0.35989768622832496</v>
      </c>
      <c r="O1466" s="122">
        <v>0.2403200512767758</v>
      </c>
      <c r="P1466" s="122">
        <v>-0.33225059948718622</v>
      </c>
      <c r="Q1466" s="122">
        <v>1.6624168346943218</v>
      </c>
      <c r="R1466" s="122">
        <v>-0.65393095842599458</v>
      </c>
      <c r="S1466" s="122">
        <v>2.2028371725031275</v>
      </c>
      <c r="T1466" s="122">
        <v>0.61377357180428738</v>
      </c>
      <c r="U1466" s="122">
        <v>2.403087264769316</v>
      </c>
      <c r="V1466" s="122">
        <v>-0.13838975563344424</v>
      </c>
      <c r="W1466" s="46">
        <v>1.2805846459784238</v>
      </c>
    </row>
    <row r="1467" spans="1:23" ht="19">
      <c r="A1467" s="91">
        <v>465</v>
      </c>
      <c r="B1467" s="122">
        <v>0.31509479848823396</v>
      </c>
      <c r="C1467" s="122">
        <v>0.60433880670817541</v>
      </c>
      <c r="D1467" s="122">
        <v>0.98418524272419572</v>
      </c>
      <c r="E1467" s="122">
        <v>0.33675924406540991</v>
      </c>
      <c r="F1467" s="122">
        <v>0.42326471063618176</v>
      </c>
      <c r="G1467" s="122">
        <v>4.2179634428683555E-2</v>
      </c>
      <c r="H1467" s="122">
        <v>0.153001595943977</v>
      </c>
      <c r="I1467" s="122">
        <v>9.9907388174252931E-2</v>
      </c>
      <c r="J1467" s="122">
        <v>0.25073937275155433</v>
      </c>
      <c r="K1467" s="54">
        <v>0.83269862677224982</v>
      </c>
      <c r="M1467" s="47">
        <v>465</v>
      </c>
      <c r="N1467" s="122" cm="1">
        <f t="array" ref="N1467:W1467">(TRANSPOSE(MMULT(幕後結果!$AB$37:$AK$46, TRANSPOSE(N466:W466))))</f>
        <v>0.37009564059936334</v>
      </c>
      <c r="O1467" s="122">
        <v>-0.61003108538877138</v>
      </c>
      <c r="P1467" s="122">
        <v>0.31016031759517848</v>
      </c>
      <c r="Q1467" s="122">
        <v>-0.96014073638914788</v>
      </c>
      <c r="R1467" s="122">
        <v>-5.4855964068382279E-2</v>
      </c>
      <c r="S1467" s="122">
        <v>-1.511542785485624</v>
      </c>
      <c r="T1467" s="122">
        <v>-1.5994312750441089</v>
      </c>
      <c r="U1467" s="122">
        <v>-0.65430236072778625</v>
      </c>
      <c r="V1467" s="122">
        <v>-8.2919818183779179E-2</v>
      </c>
      <c r="W1467" s="46">
        <v>-0.99364639186936188</v>
      </c>
    </row>
    <row r="1468" spans="1:23" ht="19">
      <c r="A1468" s="91">
        <v>466</v>
      </c>
      <c r="B1468" s="122">
        <v>0.2488313438147991</v>
      </c>
      <c r="C1468" s="122">
        <v>0.2964135222489328</v>
      </c>
      <c r="D1468" s="122">
        <v>0.23317148444249902</v>
      </c>
      <c r="E1468" s="122">
        <v>0.74672632810045303</v>
      </c>
      <c r="F1468" s="122">
        <v>0.72161979442686319</v>
      </c>
      <c r="G1468" s="122">
        <v>0.96049339211386608</v>
      </c>
      <c r="H1468" s="122">
        <v>0.97146899724338698</v>
      </c>
      <c r="I1468" s="122">
        <v>0.94606489614446554</v>
      </c>
      <c r="J1468" s="122">
        <v>0.67277060984728831</v>
      </c>
      <c r="K1468" s="54">
        <v>0.34935896570069169</v>
      </c>
      <c r="M1468" s="47">
        <v>466</v>
      </c>
      <c r="N1468" s="122" cm="1">
        <f t="array" ref="N1468:W1468">(TRANSPOSE(MMULT(幕後結果!$AB$37:$AK$46, TRANSPOSE(N467:W467))))</f>
        <v>-0.67818944136913728</v>
      </c>
      <c r="O1468" s="122">
        <v>-0.52530858436665351</v>
      </c>
      <c r="P1468" s="122">
        <v>-0.73643334693983498</v>
      </c>
      <c r="Q1468" s="122">
        <v>-1.4566989330349507</v>
      </c>
      <c r="R1468" s="122">
        <v>-0.6393706199522835</v>
      </c>
      <c r="S1468" s="122">
        <v>-1.9663369425045798</v>
      </c>
      <c r="T1468" s="122">
        <v>-0.81033650866824436</v>
      </c>
      <c r="U1468" s="122">
        <v>0.20015308335502657</v>
      </c>
      <c r="V1468" s="122">
        <v>-0.57695539316792344</v>
      </c>
      <c r="W1468" s="46">
        <v>-0.49286194338850642</v>
      </c>
    </row>
    <row r="1469" spans="1:23" ht="19">
      <c r="A1469" s="91">
        <v>467</v>
      </c>
      <c r="B1469" s="122">
        <v>0.16159210137326885</v>
      </c>
      <c r="C1469" s="122">
        <v>1.691260881702128E-4</v>
      </c>
      <c r="D1469" s="122">
        <v>0.37803988023211255</v>
      </c>
      <c r="E1469" s="122">
        <v>0.15965216381467484</v>
      </c>
      <c r="F1469" s="122">
        <v>0.79577216558080988</v>
      </c>
      <c r="G1469" s="122">
        <v>0.39831406638987787</v>
      </c>
      <c r="H1469" s="122">
        <v>0.13876327299604174</v>
      </c>
      <c r="I1469" s="122">
        <v>0.39721115181401401</v>
      </c>
      <c r="J1469" s="122">
        <v>0.75730736090296547</v>
      </c>
      <c r="K1469" s="54">
        <v>0.92263342746668942</v>
      </c>
      <c r="M1469" s="47">
        <v>467</v>
      </c>
      <c r="N1469" s="122" cm="1">
        <f t="array" ref="N1469:W1469">(TRANSPOSE(MMULT(幕後結果!$AB$37:$AK$46, TRANSPOSE(N468:W468))))</f>
        <v>5.9203859607331918E-2</v>
      </c>
      <c r="O1469" s="122">
        <v>0.6204083464577399</v>
      </c>
      <c r="P1469" s="122">
        <v>-0.11513835723151172</v>
      </c>
      <c r="Q1469" s="122">
        <v>-0.65362691591944555</v>
      </c>
      <c r="R1469" s="122">
        <v>0.72333765378433512</v>
      </c>
      <c r="S1469" s="122">
        <v>0.68492224445479433</v>
      </c>
      <c r="T1469" s="122">
        <v>1.0611715461813369</v>
      </c>
      <c r="U1469" s="122">
        <v>-2.7599367712024786E-2</v>
      </c>
      <c r="V1469" s="122">
        <v>0.90866674037973982</v>
      </c>
      <c r="W1469" s="46">
        <v>-4.4440422569533677E-2</v>
      </c>
    </row>
    <row r="1470" spans="1:23" ht="19">
      <c r="A1470" s="91">
        <v>468</v>
      </c>
      <c r="B1470" s="122">
        <v>1.7654402631560595E-2</v>
      </c>
      <c r="C1470" s="122">
        <v>0.45444653031077431</v>
      </c>
      <c r="D1470" s="122">
        <v>0.22454537839244959</v>
      </c>
      <c r="E1470" s="122">
        <v>0.50401405919364017</v>
      </c>
      <c r="F1470" s="122">
        <v>0.19429803311279015</v>
      </c>
      <c r="G1470" s="122">
        <v>0.32221798385324063</v>
      </c>
      <c r="H1470" s="122">
        <v>0.21905120738454786</v>
      </c>
      <c r="I1470" s="122">
        <v>0.42769123306021917</v>
      </c>
      <c r="J1470" s="122">
        <v>0.46921033781123289</v>
      </c>
      <c r="K1470" s="54">
        <v>0.59356409463234772</v>
      </c>
      <c r="M1470" s="47">
        <v>468</v>
      </c>
      <c r="N1470" s="122" cm="1">
        <f t="array" ref="N1470:W1470">(TRANSPOSE(MMULT(幕後結果!$AB$37:$AK$46, TRANSPOSE(N469:W469))))</f>
        <v>0.49847750099831084</v>
      </c>
      <c r="O1470" s="122">
        <v>-1.9354398830535524E-2</v>
      </c>
      <c r="P1470" s="122">
        <v>0.52752344786460237</v>
      </c>
      <c r="Q1470" s="122">
        <v>0.43230435739726381</v>
      </c>
      <c r="R1470" s="122">
        <v>-0.78828147468164778</v>
      </c>
      <c r="S1470" s="122">
        <v>-0.51027250664513824</v>
      </c>
      <c r="T1470" s="122">
        <v>1.5290450449855395</v>
      </c>
      <c r="U1470" s="122">
        <v>-0.60470494790009743</v>
      </c>
      <c r="V1470" s="122">
        <v>-0.53079890692402143</v>
      </c>
      <c r="W1470" s="46">
        <v>1.5892163927150205</v>
      </c>
    </row>
    <row r="1471" spans="1:23" ht="19">
      <c r="A1471" s="91">
        <v>469</v>
      </c>
      <c r="B1471" s="122">
        <v>0.52456120069633538</v>
      </c>
      <c r="C1471" s="122">
        <v>0.1099521400907213</v>
      </c>
      <c r="D1471" s="122">
        <v>0.31721797152264797</v>
      </c>
      <c r="E1471" s="122">
        <v>0.65499272390277885</v>
      </c>
      <c r="F1471" s="122">
        <v>0.27939870804250866</v>
      </c>
      <c r="G1471" s="122">
        <v>0.40472032680417747</v>
      </c>
      <c r="H1471" s="122">
        <v>0.51918261838142055</v>
      </c>
      <c r="I1471" s="122">
        <v>0.8999947018334149</v>
      </c>
      <c r="J1471" s="122">
        <v>0.91217505742309135</v>
      </c>
      <c r="K1471" s="54">
        <v>7.0423799917609164E-2</v>
      </c>
      <c r="M1471" s="47">
        <v>469</v>
      </c>
      <c r="N1471" s="122" cm="1">
        <f t="array" ref="N1471:W1471">(TRANSPOSE(MMULT(幕後結果!$AB$37:$AK$46, TRANSPOSE(N470:W470))))</f>
        <v>0.28594441740542642</v>
      </c>
      <c r="O1471" s="122">
        <v>0.20990155117485312</v>
      </c>
      <c r="P1471" s="122">
        <v>-0.95257016082713741</v>
      </c>
      <c r="Q1471" s="122">
        <v>-3.1250187689125214E-2</v>
      </c>
      <c r="R1471" s="122">
        <v>8.6064158406375629E-2</v>
      </c>
      <c r="S1471" s="122">
        <v>-1.1199480011998388</v>
      </c>
      <c r="T1471" s="122">
        <v>-0.5446931691791066</v>
      </c>
      <c r="U1471" s="122">
        <v>-0.95347383851577705</v>
      </c>
      <c r="V1471" s="122">
        <v>1.025019064141875</v>
      </c>
      <c r="W1471" s="46">
        <v>-0.81176447747876868</v>
      </c>
    </row>
    <row r="1472" spans="1:23" ht="19">
      <c r="A1472" s="91">
        <v>470</v>
      </c>
      <c r="B1472" s="122">
        <v>0.67609303724538483</v>
      </c>
      <c r="C1472" s="122">
        <v>0.97399234110871702</v>
      </c>
      <c r="D1472" s="122">
        <v>0.32734621250501328</v>
      </c>
      <c r="E1472" s="122">
        <v>5.3399689012450846E-2</v>
      </c>
      <c r="F1472" s="122">
        <v>0.85463700400953435</v>
      </c>
      <c r="G1472" s="122">
        <v>0.71946369193531767</v>
      </c>
      <c r="H1472" s="122">
        <v>3.951576846519167E-2</v>
      </c>
      <c r="I1472" s="122">
        <v>0.27446988227685742</v>
      </c>
      <c r="J1472" s="122">
        <v>5.0810515475769868E-3</v>
      </c>
      <c r="K1472" s="54">
        <v>0.1913771099052326</v>
      </c>
      <c r="M1472" s="47">
        <v>470</v>
      </c>
      <c r="N1472" s="122" cm="1">
        <f t="array" ref="N1472:W1472">(TRANSPOSE(MMULT(幕後結果!$AB$37:$AK$46, TRANSPOSE(N471:W471))))</f>
        <v>-0.64236804181297724</v>
      </c>
      <c r="O1472" s="122">
        <v>9.701226459586737E-2</v>
      </c>
      <c r="P1472" s="122">
        <v>0.55762883184411216</v>
      </c>
      <c r="Q1472" s="122">
        <v>-1.6809423575162259</v>
      </c>
      <c r="R1472" s="122">
        <v>-0.76877205492838974</v>
      </c>
      <c r="S1472" s="122">
        <v>-0.59086683922513383</v>
      </c>
      <c r="T1472" s="122">
        <v>-0.71259822694069475</v>
      </c>
      <c r="U1472" s="122">
        <v>-1.4704832786462649</v>
      </c>
      <c r="V1472" s="122">
        <v>-0.25545721813955397</v>
      </c>
      <c r="W1472" s="46">
        <v>-0.85425252353792103</v>
      </c>
    </row>
    <row r="1473" spans="1:23" ht="19">
      <c r="A1473" s="91">
        <v>471</v>
      </c>
      <c r="B1473" s="122">
        <v>0.22948903793027209</v>
      </c>
      <c r="C1473" s="122">
        <v>0.96751666585606211</v>
      </c>
      <c r="D1473" s="122">
        <v>0.92455353177770272</v>
      </c>
      <c r="E1473" s="122">
        <v>0.26367574763348012</v>
      </c>
      <c r="F1473" s="122">
        <v>0.8635792135197633</v>
      </c>
      <c r="G1473" s="122">
        <v>0.24066688556512772</v>
      </c>
      <c r="H1473" s="122">
        <v>0.68606729385997633</v>
      </c>
      <c r="I1473" s="122">
        <v>0.99047633700795523</v>
      </c>
      <c r="J1473" s="122">
        <v>0.72164071045396061</v>
      </c>
      <c r="K1473" s="54">
        <v>0.47388497806375729</v>
      </c>
      <c r="M1473" s="47">
        <v>471</v>
      </c>
      <c r="N1473" s="122" cm="1">
        <f t="array" ref="N1473:W1473">(TRANSPOSE(MMULT(幕後結果!$AB$37:$AK$46, TRANSPOSE(N472:W472))))</f>
        <v>0.31596912884231776</v>
      </c>
      <c r="O1473" s="122">
        <v>1.3444861903595089</v>
      </c>
      <c r="P1473" s="122">
        <v>7.4658475748188291E-3</v>
      </c>
      <c r="Q1473" s="122">
        <v>-0.47978403756859922</v>
      </c>
      <c r="R1473" s="122">
        <v>-2.8758435993195071</v>
      </c>
      <c r="S1473" s="122">
        <v>0.84216409099660861</v>
      </c>
      <c r="T1473" s="122">
        <v>1.473069485226103</v>
      </c>
      <c r="U1473" s="122">
        <v>-1.0011308863136203</v>
      </c>
      <c r="V1473" s="122">
        <v>0.10904000085516674</v>
      </c>
      <c r="W1473" s="46">
        <v>-0.12675478780632732</v>
      </c>
    </row>
    <row r="1474" spans="1:23" ht="19">
      <c r="A1474" s="91">
        <v>472</v>
      </c>
      <c r="B1474" s="122">
        <v>0.65609977055105473</v>
      </c>
      <c r="C1474" s="122">
        <v>0.30429616317060604</v>
      </c>
      <c r="D1474" s="122">
        <v>0.98971596832140807</v>
      </c>
      <c r="E1474" s="122">
        <v>0.426594117932803</v>
      </c>
      <c r="F1474" s="122">
        <v>0.57038688024630124</v>
      </c>
      <c r="G1474" s="122">
        <v>8.3975700839366896E-2</v>
      </c>
      <c r="H1474" s="122">
        <v>0.3995743676932173</v>
      </c>
      <c r="I1474" s="122">
        <v>0.73683302608995116</v>
      </c>
      <c r="J1474" s="122">
        <v>0.81881420534936566</v>
      </c>
      <c r="K1474" s="54">
        <v>0.39947798157850478</v>
      </c>
      <c r="M1474" s="47">
        <v>472</v>
      </c>
      <c r="N1474" s="122" cm="1">
        <f t="array" ref="N1474:W1474">(TRANSPOSE(MMULT(幕後結果!$AB$37:$AK$46, TRANSPOSE(N473:W473))))</f>
        <v>0.55736822686331444</v>
      </c>
      <c r="O1474" s="122">
        <v>0.19356688974042247</v>
      </c>
      <c r="P1474" s="122">
        <v>-0.81063806679543637</v>
      </c>
      <c r="Q1474" s="122">
        <v>0.67648648675847645</v>
      </c>
      <c r="R1474" s="122">
        <v>0.68364396706084563</v>
      </c>
      <c r="S1474" s="122">
        <v>0.27307126998232617</v>
      </c>
      <c r="T1474" s="122">
        <v>-0.53794555048582815</v>
      </c>
      <c r="U1474" s="122">
        <v>-0.41837179186905726</v>
      </c>
      <c r="V1474" s="122">
        <v>0.23686186936092368</v>
      </c>
      <c r="W1474" s="46">
        <v>-0.55946355367442591</v>
      </c>
    </row>
    <row r="1475" spans="1:23" ht="19">
      <c r="A1475" s="91">
        <v>473</v>
      </c>
      <c r="B1475" s="122">
        <v>0.57585389656875186</v>
      </c>
      <c r="C1475" s="122">
        <v>0.87031977722158049</v>
      </c>
      <c r="D1475" s="122">
        <v>0.68391381352216341</v>
      </c>
      <c r="E1475" s="122">
        <v>0.79848388556058825</v>
      </c>
      <c r="F1475" s="122">
        <v>0.4170928677095882</v>
      </c>
      <c r="G1475" s="122">
        <v>3.073217938640016E-2</v>
      </c>
      <c r="H1475" s="122">
        <v>0.66651174181034056</v>
      </c>
      <c r="I1475" s="122">
        <v>8.6048832073322812E-2</v>
      </c>
      <c r="J1475" s="122">
        <v>0.10647964304421409</v>
      </c>
      <c r="K1475" s="54">
        <v>0.14551490589120686</v>
      </c>
      <c r="M1475" s="47">
        <v>473</v>
      </c>
      <c r="N1475" s="122" cm="1">
        <f t="array" ref="N1475:W1475">(TRANSPOSE(MMULT(幕後結果!$AB$37:$AK$46, TRANSPOSE(N474:W474))))</f>
        <v>-0.70601837279594093</v>
      </c>
      <c r="O1475" s="122">
        <v>0.2228867992874064</v>
      </c>
      <c r="P1475" s="122">
        <v>0.3162647880353977</v>
      </c>
      <c r="Q1475" s="122">
        <v>-0.87403302397932126</v>
      </c>
      <c r="R1475" s="122">
        <v>-1.0212705457302873</v>
      </c>
      <c r="S1475" s="122">
        <v>-8.7652065346258634E-2</v>
      </c>
      <c r="T1475" s="122">
        <v>0.22522131689953043</v>
      </c>
      <c r="U1475" s="122">
        <v>1.2894155998628625</v>
      </c>
      <c r="V1475" s="122">
        <v>1.5911356342840304</v>
      </c>
      <c r="W1475" s="46">
        <v>1.399811755406287</v>
      </c>
    </row>
    <row r="1476" spans="1:23" ht="19">
      <c r="A1476" s="91">
        <v>474</v>
      </c>
      <c r="B1476" s="122">
        <v>0.12223248012874732</v>
      </c>
      <c r="C1476" s="122">
        <v>0.31625811043676788</v>
      </c>
      <c r="D1476" s="122">
        <v>0.98931796571429231</v>
      </c>
      <c r="E1476" s="122">
        <v>0.18875550199179103</v>
      </c>
      <c r="F1476" s="122">
        <v>1.8458643059509061E-2</v>
      </c>
      <c r="G1476" s="122">
        <v>0.72983294633938089</v>
      </c>
      <c r="H1476" s="122">
        <v>0.22947447843666335</v>
      </c>
      <c r="I1476" s="122">
        <v>0.45831013857678848</v>
      </c>
      <c r="J1476" s="122">
        <v>0.95872388733767289</v>
      </c>
      <c r="K1476" s="54">
        <v>0.71027239706694845</v>
      </c>
      <c r="M1476" s="47">
        <v>474</v>
      </c>
      <c r="N1476" s="122" cm="1">
        <f t="array" ref="N1476:W1476">(TRANSPOSE(MMULT(幕後結果!$AB$37:$AK$46, TRANSPOSE(N475:W475))))</f>
        <v>-2.0391300292229038</v>
      </c>
      <c r="O1476" s="122">
        <v>-1.0926408146459501</v>
      </c>
      <c r="P1476" s="122">
        <v>-2.2901386971074076</v>
      </c>
      <c r="Q1476" s="122">
        <v>-1.4155173225405082</v>
      </c>
      <c r="R1476" s="122">
        <v>-0.97775875771239584</v>
      </c>
      <c r="S1476" s="122">
        <v>-2.5871504248694137</v>
      </c>
      <c r="T1476" s="122">
        <v>-2.9346847654675972</v>
      </c>
      <c r="U1476" s="122">
        <v>0.11917811706406312</v>
      </c>
      <c r="V1476" s="122">
        <v>3.4950350477839009E-2</v>
      </c>
      <c r="W1476" s="46">
        <v>-1.3026104162842205</v>
      </c>
    </row>
    <row r="1477" spans="1:23" ht="19">
      <c r="A1477" s="91">
        <v>475</v>
      </c>
      <c r="B1477" s="122">
        <v>0.91804333555681739</v>
      </c>
      <c r="C1477" s="122">
        <v>0.67483082899365332</v>
      </c>
      <c r="D1477" s="122">
        <v>0.50020436672960789</v>
      </c>
      <c r="E1477" s="122">
        <v>0.56831622909205004</v>
      </c>
      <c r="F1477" s="122">
        <v>0.87461680093599514</v>
      </c>
      <c r="G1477" s="122">
        <v>0.9558325680908224</v>
      </c>
      <c r="H1477" s="122">
        <v>0.54779982987268272</v>
      </c>
      <c r="I1477" s="122">
        <v>0.32426668249998825</v>
      </c>
      <c r="J1477" s="122">
        <v>0.95435947442204117</v>
      </c>
      <c r="K1477" s="54">
        <v>7.2724979417566393E-2</v>
      </c>
      <c r="M1477" s="47">
        <v>475</v>
      </c>
      <c r="N1477" s="122" cm="1">
        <f t="array" ref="N1477:W1477">(TRANSPOSE(MMULT(幕後結果!$AB$37:$AK$46, TRANSPOSE(N476:W476))))</f>
        <v>-0.44732229029723963</v>
      </c>
      <c r="O1477" s="122">
        <v>0.21645106252480345</v>
      </c>
      <c r="P1477" s="122">
        <v>-0.31279324177683188</v>
      </c>
      <c r="Q1477" s="122">
        <v>6.5956456816281317E-2</v>
      </c>
      <c r="R1477" s="122">
        <v>-0.32961497877779489</v>
      </c>
      <c r="S1477" s="122">
        <v>-0.22054027932053413</v>
      </c>
      <c r="T1477" s="122">
        <v>-0.10624549877433852</v>
      </c>
      <c r="U1477" s="122">
        <v>-1.026804015297589</v>
      </c>
      <c r="V1477" s="122">
        <v>-0.17160586766613062</v>
      </c>
      <c r="W1477" s="46">
        <v>0.75169166544707156</v>
      </c>
    </row>
    <row r="1478" spans="1:23" ht="19">
      <c r="A1478" s="91">
        <v>476</v>
      </c>
      <c r="B1478" s="122">
        <v>8.2801166000937343E-2</v>
      </c>
      <c r="C1478" s="122">
        <v>0.65469080743492292</v>
      </c>
      <c r="D1478" s="122">
        <v>0.17332610455192099</v>
      </c>
      <c r="E1478" s="122">
        <v>0.82725225448576012</v>
      </c>
      <c r="F1478" s="122">
        <v>0.79770900156776858</v>
      </c>
      <c r="G1478" s="122">
        <v>0.58168049539049349</v>
      </c>
      <c r="H1478" s="122">
        <v>2.4339294023201008E-2</v>
      </c>
      <c r="I1478" s="122">
        <v>0.58489566102640134</v>
      </c>
      <c r="J1478" s="122">
        <v>0.54408077836127577</v>
      </c>
      <c r="K1478" s="54">
        <v>0.12594990576380427</v>
      </c>
      <c r="M1478" s="47">
        <v>476</v>
      </c>
      <c r="N1478" s="122" cm="1">
        <f t="array" ref="N1478:W1478">(TRANSPOSE(MMULT(幕後結果!$AB$37:$AK$46, TRANSPOSE(N477:W477))))</f>
        <v>1.3988174711869035</v>
      </c>
      <c r="O1478" s="122">
        <v>1.706529632788552</v>
      </c>
      <c r="P1478" s="122">
        <v>0.92941758343762393</v>
      </c>
      <c r="Q1478" s="122">
        <v>1.017755279635026</v>
      </c>
      <c r="R1478" s="122">
        <v>0.24154053258747799</v>
      </c>
      <c r="S1478" s="122">
        <v>0.69957184059607369</v>
      </c>
      <c r="T1478" s="122">
        <v>-0.94170645309470469</v>
      </c>
      <c r="U1478" s="122">
        <v>1.7073320192671542</v>
      </c>
      <c r="V1478" s="122">
        <v>0.23315006421221152</v>
      </c>
      <c r="W1478" s="46">
        <v>0.65971600172012113</v>
      </c>
    </row>
    <row r="1479" spans="1:23" ht="19">
      <c r="A1479" s="91">
        <v>477</v>
      </c>
      <c r="B1479" s="122">
        <v>0.81350528509229303</v>
      </c>
      <c r="C1479" s="122">
        <v>0.21927815514849835</v>
      </c>
      <c r="D1479" s="122">
        <v>0.47090331110340466</v>
      </c>
      <c r="E1479" s="122">
        <v>0.94576847193757341</v>
      </c>
      <c r="F1479" s="122">
        <v>4.631620651048296E-2</v>
      </c>
      <c r="G1479" s="122">
        <v>0.15104584643142016</v>
      </c>
      <c r="H1479" s="122">
        <v>0.40141914628650643</v>
      </c>
      <c r="I1479" s="122">
        <v>0.54776150801234524</v>
      </c>
      <c r="J1479" s="122">
        <v>0.35078015695423148</v>
      </c>
      <c r="K1479" s="54">
        <v>0.40434867668540186</v>
      </c>
      <c r="M1479" s="47">
        <v>477</v>
      </c>
      <c r="N1479" s="122" cm="1">
        <f t="array" ref="N1479:W1479">(TRANSPOSE(MMULT(幕後結果!$AB$37:$AK$46, TRANSPOSE(N478:W478))))</f>
        <v>-0.53721979216326554</v>
      </c>
      <c r="O1479" s="122">
        <v>-0.48859780953856402</v>
      </c>
      <c r="P1479" s="122">
        <v>-0.33957576807616263</v>
      </c>
      <c r="Q1479" s="122">
        <v>1.9476127659555309</v>
      </c>
      <c r="R1479" s="122">
        <v>1.5747783888926197</v>
      </c>
      <c r="S1479" s="122">
        <v>-0.18690543197753168</v>
      </c>
      <c r="T1479" s="122">
        <v>-0.82888669874521892</v>
      </c>
      <c r="U1479" s="122">
        <v>4.5142136458471649E-2</v>
      </c>
      <c r="V1479" s="122">
        <v>-0.51326603082523847</v>
      </c>
      <c r="W1479" s="46">
        <v>-0.57110521848759488</v>
      </c>
    </row>
    <row r="1480" spans="1:23" ht="19">
      <c r="A1480" s="91">
        <v>478</v>
      </c>
      <c r="B1480" s="122">
        <v>0.38264630709351843</v>
      </c>
      <c r="C1480" s="122">
        <v>0.33319512019656217</v>
      </c>
      <c r="D1480" s="122">
        <v>0.56659126533477799</v>
      </c>
      <c r="E1480" s="122">
        <v>1.1291177407017905E-3</v>
      </c>
      <c r="F1480" s="122">
        <v>0.35110087226775177</v>
      </c>
      <c r="G1480" s="122">
        <v>0.92925761542746388</v>
      </c>
      <c r="H1480" s="122">
        <v>0.53164084758666186</v>
      </c>
      <c r="I1480" s="122">
        <v>8.3099863349494596E-2</v>
      </c>
      <c r="J1480" s="122">
        <v>9.7396085286291845E-2</v>
      </c>
      <c r="K1480" s="54">
        <v>0.62555998389118384</v>
      </c>
      <c r="M1480" s="47">
        <v>478</v>
      </c>
      <c r="N1480" s="122" cm="1">
        <f t="array" ref="N1480:W1480">(TRANSPOSE(MMULT(幕後結果!$AB$37:$AK$46, TRANSPOSE(N479:W479))))</f>
        <v>1.8329803315908668</v>
      </c>
      <c r="O1480" s="122">
        <v>1.5643831121238145</v>
      </c>
      <c r="P1480" s="122">
        <v>1.3503283988139354</v>
      </c>
      <c r="Q1480" s="122">
        <v>-0.44540492121511266</v>
      </c>
      <c r="R1480" s="122">
        <v>2.9323324321186506E-2</v>
      </c>
      <c r="S1480" s="122">
        <v>-0.80278782281902417</v>
      </c>
      <c r="T1480" s="122">
        <v>1.4497481856524315</v>
      </c>
      <c r="U1480" s="122">
        <v>0.84417272704050439</v>
      </c>
      <c r="V1480" s="122">
        <v>1.374507653354981E-2</v>
      </c>
      <c r="W1480" s="46">
        <v>-0.64646822678302263</v>
      </c>
    </row>
    <row r="1481" spans="1:23" ht="19">
      <c r="A1481" s="91">
        <v>479</v>
      </c>
      <c r="B1481" s="122">
        <v>0.79042036115435965</v>
      </c>
      <c r="C1481" s="122">
        <v>0.73800125078157075</v>
      </c>
      <c r="D1481" s="122">
        <v>0.14197104667375293</v>
      </c>
      <c r="E1481" s="122">
        <v>0.17892890945937601</v>
      </c>
      <c r="F1481" s="122">
        <v>0.4069621473329379</v>
      </c>
      <c r="G1481" s="122">
        <v>0.25770520462265689</v>
      </c>
      <c r="H1481" s="122">
        <v>0.38843947386934152</v>
      </c>
      <c r="I1481" s="122">
        <v>0.6971795708542512</v>
      </c>
      <c r="J1481" s="122">
        <v>0.47383234441999789</v>
      </c>
      <c r="K1481" s="54">
        <v>0.27136398457124811</v>
      </c>
      <c r="M1481" s="47">
        <v>479</v>
      </c>
      <c r="N1481" s="122" cm="1">
        <f t="array" ref="N1481:W1481">(TRANSPOSE(MMULT(幕後結果!$AB$37:$AK$46, TRANSPOSE(N480:W480))))</f>
        <v>-0.46509916152196162</v>
      </c>
      <c r="O1481" s="122">
        <v>1.9057946794339486</v>
      </c>
      <c r="P1481" s="122">
        <v>-0.46362922847374172</v>
      </c>
      <c r="Q1481" s="122">
        <v>-1.5203876278124362</v>
      </c>
      <c r="R1481" s="122">
        <v>1.1026877807095037</v>
      </c>
      <c r="S1481" s="122">
        <v>1.5350143966994816</v>
      </c>
      <c r="T1481" s="122">
        <v>0.18400576296167204</v>
      </c>
      <c r="U1481" s="122">
        <v>0.15363193477061049</v>
      </c>
      <c r="V1481" s="122">
        <v>0.48915720822816244</v>
      </c>
      <c r="W1481" s="46">
        <v>0.17933629608604559</v>
      </c>
    </row>
    <row r="1482" spans="1:23" ht="19">
      <c r="A1482" s="91">
        <v>480</v>
      </c>
      <c r="B1482" s="122">
        <v>0.76630166241318531</v>
      </c>
      <c r="C1482" s="122">
        <v>0.99539693976663179</v>
      </c>
      <c r="D1482" s="122">
        <v>0.59934593948857118</v>
      </c>
      <c r="E1482" s="122">
        <v>1.9563534822470308E-2</v>
      </c>
      <c r="F1482" s="122">
        <v>0.52951212722122576</v>
      </c>
      <c r="G1482" s="122">
        <v>0.94412408758391186</v>
      </c>
      <c r="H1482" s="122">
        <v>0.49998284029629447</v>
      </c>
      <c r="I1482" s="122">
        <v>0.23475674066121721</v>
      </c>
      <c r="J1482" s="122">
        <v>0.74538691491223719</v>
      </c>
      <c r="K1482" s="54">
        <v>0.33125839043401761</v>
      </c>
      <c r="M1482" s="47">
        <v>480</v>
      </c>
      <c r="N1482" s="122" cm="1">
        <f t="array" ref="N1482:W1482">(TRANSPOSE(MMULT(幕後結果!$AB$37:$AK$46, TRANSPOSE(N481:W481))))</f>
        <v>-1.0069572064823022</v>
      </c>
      <c r="O1482" s="122">
        <v>-1.3375134000532118</v>
      </c>
      <c r="P1482" s="122">
        <v>-0.76645252880688308</v>
      </c>
      <c r="Q1482" s="122">
        <v>0.39672463123466956</v>
      </c>
      <c r="R1482" s="122">
        <v>-0.68820712638930159</v>
      </c>
      <c r="S1482" s="122">
        <v>0.38265186188253586</v>
      </c>
      <c r="T1482" s="122">
        <v>0.84247239751531078</v>
      </c>
      <c r="U1482" s="122">
        <v>0.92082455958105114</v>
      </c>
      <c r="V1482" s="122">
        <v>0.48672905921185472</v>
      </c>
      <c r="W1482" s="46">
        <v>0.41046529973142987</v>
      </c>
    </row>
    <row r="1483" spans="1:23" ht="19">
      <c r="A1483" s="91">
        <v>481</v>
      </c>
      <c r="B1483" s="122">
        <v>8.6814633275304587E-2</v>
      </c>
      <c r="C1483" s="122">
        <v>9.9520821347608202E-2</v>
      </c>
      <c r="D1483" s="122">
        <v>3.2964487576880641E-2</v>
      </c>
      <c r="E1483" s="122">
        <v>5.5553577518480557E-2</v>
      </c>
      <c r="F1483" s="122">
        <v>0.43448971661920188</v>
      </c>
      <c r="G1483" s="122">
        <v>0.88794275402321809</v>
      </c>
      <c r="H1483" s="122">
        <v>0.93196585956626032</v>
      </c>
      <c r="I1483" s="122">
        <v>0.26119625026571969</v>
      </c>
      <c r="J1483" s="122">
        <v>0.81066107341069782</v>
      </c>
      <c r="K1483" s="54">
        <v>0.53093160691302743</v>
      </c>
      <c r="M1483" s="47">
        <v>481</v>
      </c>
      <c r="N1483" s="122" cm="1">
        <f t="array" ref="N1483:W1483">(TRANSPOSE(MMULT(幕後結果!$AB$37:$AK$46, TRANSPOSE(N482:W482))))</f>
        <v>0.53840012905740109</v>
      </c>
      <c r="O1483" s="122">
        <v>-0.93919565731622368</v>
      </c>
      <c r="P1483" s="122">
        <v>-2.4685012247024664E-2</v>
      </c>
      <c r="Q1483" s="122">
        <v>-0.34712671812052265</v>
      </c>
      <c r="R1483" s="122">
        <v>1.2304786789206092</v>
      </c>
      <c r="S1483" s="122">
        <v>-1.8390164315778028</v>
      </c>
      <c r="T1483" s="122">
        <v>3.087993268592848E-2</v>
      </c>
      <c r="U1483" s="122">
        <v>-0.35253453981020239</v>
      </c>
      <c r="V1483" s="122">
        <v>-1.0100046674487508</v>
      </c>
      <c r="W1483" s="46">
        <v>0.218315761168621</v>
      </c>
    </row>
    <row r="1484" spans="1:23" ht="19">
      <c r="A1484" s="91">
        <v>482</v>
      </c>
      <c r="B1484" s="122">
        <v>0.41795227348401687</v>
      </c>
      <c r="C1484" s="122">
        <v>0.39916586684043964</v>
      </c>
      <c r="D1484" s="122">
        <v>0.174330261845143</v>
      </c>
      <c r="E1484" s="122">
        <v>0.84483107753347775</v>
      </c>
      <c r="F1484" s="122">
        <v>0.58643663649006061</v>
      </c>
      <c r="G1484" s="122">
        <v>0.38605403282112394</v>
      </c>
      <c r="H1484" s="122">
        <v>0.4554015940234013</v>
      </c>
      <c r="I1484" s="122">
        <v>0.93571464535966453</v>
      </c>
      <c r="J1484" s="122">
        <v>0.66274265251524</v>
      </c>
      <c r="K1484" s="54">
        <v>0.99003847783757659</v>
      </c>
      <c r="M1484" s="47">
        <v>482</v>
      </c>
      <c r="N1484" s="122" cm="1">
        <f t="array" ref="N1484:W1484">(TRANSPOSE(MMULT(幕後結果!$AB$37:$AK$46, TRANSPOSE(N483:W483))))</f>
        <v>1.1211743840985078</v>
      </c>
      <c r="O1484" s="122">
        <v>1.5004197181800416</v>
      </c>
      <c r="P1484" s="122">
        <v>0.16595294175764008</v>
      </c>
      <c r="Q1484" s="122">
        <v>0.26643786092144994</v>
      </c>
      <c r="R1484" s="122">
        <v>0.30638113610474432</v>
      </c>
      <c r="S1484" s="122">
        <v>9.1489275825677119E-2</v>
      </c>
      <c r="T1484" s="122">
        <v>0.44173496475733887</v>
      </c>
      <c r="U1484" s="122">
        <v>1.5145919385533679</v>
      </c>
      <c r="V1484" s="122">
        <v>-0.19532283902247558</v>
      </c>
      <c r="W1484" s="46">
        <v>-0.38021083390794119</v>
      </c>
    </row>
    <row r="1485" spans="1:23" ht="19">
      <c r="A1485" s="91">
        <v>483</v>
      </c>
      <c r="B1485" s="122">
        <v>0.90050145692567085</v>
      </c>
      <c r="C1485" s="122">
        <v>0.58034971030907445</v>
      </c>
      <c r="D1485" s="122">
        <v>0.88848173458728996</v>
      </c>
      <c r="E1485" s="122">
        <v>0.65908240474725077</v>
      </c>
      <c r="F1485" s="122">
        <v>0.32406726835854549</v>
      </c>
      <c r="G1485" s="122">
        <v>0.31036333282109441</v>
      </c>
      <c r="H1485" s="122">
        <v>0.33251537252673802</v>
      </c>
      <c r="I1485" s="122">
        <v>0.61680593489455759</v>
      </c>
      <c r="J1485" s="122">
        <v>0.57456261028129152</v>
      </c>
      <c r="K1485" s="54">
        <v>0.90704280631639955</v>
      </c>
      <c r="M1485" s="47">
        <v>483</v>
      </c>
      <c r="N1485" s="122" cm="1">
        <f t="array" ref="N1485:W1485">(TRANSPOSE(MMULT(幕後結果!$AB$37:$AK$46, TRANSPOSE(N484:W484))))</f>
        <v>-0.20682007748065018</v>
      </c>
      <c r="O1485" s="122">
        <v>-1.6621330070460325</v>
      </c>
      <c r="P1485" s="122">
        <v>-0.23147637289590828</v>
      </c>
      <c r="Q1485" s="122">
        <v>-0.47283366064350524</v>
      </c>
      <c r="R1485" s="122">
        <v>-0.33131917853509807</v>
      </c>
      <c r="S1485" s="122">
        <v>-2.2501140980885098E-2</v>
      </c>
      <c r="T1485" s="122">
        <v>1.4326829450309702</v>
      </c>
      <c r="U1485" s="122">
        <v>0.52887182211895289</v>
      </c>
      <c r="V1485" s="122">
        <v>0.95442595440644307</v>
      </c>
      <c r="W1485" s="46">
        <v>-0.21684713769033337</v>
      </c>
    </row>
    <row r="1486" spans="1:23" ht="19">
      <c r="A1486" s="91">
        <v>484</v>
      </c>
      <c r="B1486" s="122">
        <v>0.2378133814385528</v>
      </c>
      <c r="C1486" s="122">
        <v>0.63851374549930617</v>
      </c>
      <c r="D1486" s="122">
        <v>0.56981874378353226</v>
      </c>
      <c r="E1486" s="122">
        <v>0.76003901547636232</v>
      </c>
      <c r="F1486" s="122">
        <v>0.20719518114027347</v>
      </c>
      <c r="G1486" s="122">
        <v>0.92416091690335644</v>
      </c>
      <c r="H1486" s="122">
        <v>0.65440376176305581</v>
      </c>
      <c r="I1486" s="122">
        <v>0.44511115960411862</v>
      </c>
      <c r="J1486" s="122">
        <v>0.55370605157787689</v>
      </c>
      <c r="K1486" s="54">
        <v>1.4725195881508668E-3</v>
      </c>
      <c r="M1486" s="47">
        <v>484</v>
      </c>
      <c r="N1486" s="122" cm="1">
        <f t="array" ref="N1486:W1486">(TRANSPOSE(MMULT(幕後結果!$AB$37:$AK$46, TRANSPOSE(N485:W485))))</f>
        <v>0.87897052365617057</v>
      </c>
      <c r="O1486" s="122">
        <v>0.85359736031962274</v>
      </c>
      <c r="P1486" s="122">
        <v>8.9105371705436753E-2</v>
      </c>
      <c r="Q1486" s="122">
        <v>1.168389150165305</v>
      </c>
      <c r="R1486" s="122">
        <v>0.54923544524251511</v>
      </c>
      <c r="S1486" s="122">
        <v>0.97387437246008035</v>
      </c>
      <c r="T1486" s="122">
        <v>0.59247761698708024</v>
      </c>
      <c r="U1486" s="122">
        <v>0.21787111471040377</v>
      </c>
      <c r="V1486" s="122">
        <v>0.93146271074844567</v>
      </c>
      <c r="W1486" s="46">
        <v>-0.45755694995757085</v>
      </c>
    </row>
    <row r="1487" spans="1:23" ht="19">
      <c r="A1487" s="91">
        <v>485</v>
      </c>
      <c r="B1487" s="122">
        <v>0.62112298759607287</v>
      </c>
      <c r="C1487" s="122">
        <v>0.7960367521166829</v>
      </c>
      <c r="D1487" s="122">
        <v>0.80442200827192889</v>
      </c>
      <c r="E1487" s="122">
        <v>0.37913113877760707</v>
      </c>
      <c r="F1487" s="122">
        <v>0.69283941055078424</v>
      </c>
      <c r="G1487" s="122">
        <v>0.84487460485945354</v>
      </c>
      <c r="H1487" s="122">
        <v>0.39023395582249965</v>
      </c>
      <c r="I1487" s="122">
        <v>0.14826288936732723</v>
      </c>
      <c r="J1487" s="122">
        <v>0.13555223605038735</v>
      </c>
      <c r="K1487" s="54">
        <v>0.90094181249987226</v>
      </c>
      <c r="M1487" s="47">
        <v>485</v>
      </c>
      <c r="N1487" s="122" cm="1">
        <f t="array" ref="N1487:W1487">(TRANSPOSE(MMULT(幕後結果!$AB$37:$AK$46, TRANSPOSE(N486:W486))))</f>
        <v>0.48960250914262832</v>
      </c>
      <c r="O1487" s="122">
        <v>0.68920849753129154</v>
      </c>
      <c r="P1487" s="122">
        <v>0.82014844683992738</v>
      </c>
      <c r="Q1487" s="122">
        <v>0.39244034713196141</v>
      </c>
      <c r="R1487" s="122">
        <v>1.0488386638553122</v>
      </c>
      <c r="S1487" s="122">
        <v>1.1328529565386001</v>
      </c>
      <c r="T1487" s="122">
        <v>1.7614819648286719</v>
      </c>
      <c r="U1487" s="122">
        <v>0.37109160473372704</v>
      </c>
      <c r="V1487" s="122">
        <v>1.2112991904998114</v>
      </c>
      <c r="W1487" s="46">
        <v>-1.0785587225631179</v>
      </c>
    </row>
    <row r="1488" spans="1:23" ht="19">
      <c r="A1488" s="91">
        <v>486</v>
      </c>
      <c r="B1488" s="122">
        <v>0.34413610842115228</v>
      </c>
      <c r="C1488" s="122">
        <v>0.94085075317681288</v>
      </c>
      <c r="D1488" s="122">
        <v>0.56565854148099182</v>
      </c>
      <c r="E1488" s="122">
        <v>0.85882501470765571</v>
      </c>
      <c r="F1488" s="122">
        <v>0.62577485843145531</v>
      </c>
      <c r="G1488" s="122">
        <v>0.3444215193904594</v>
      </c>
      <c r="H1488" s="122">
        <v>0.8040225684997353</v>
      </c>
      <c r="I1488" s="122">
        <v>0.42651023668031041</v>
      </c>
      <c r="J1488" s="122">
        <v>0.36192520422201868</v>
      </c>
      <c r="K1488" s="54">
        <v>0.7963724303467854</v>
      </c>
      <c r="M1488" s="47">
        <v>486</v>
      </c>
      <c r="N1488" s="122" cm="1">
        <f t="array" ref="N1488:W1488">(TRANSPOSE(MMULT(幕後結果!$AB$37:$AK$46, TRANSPOSE(N487:W487))))</f>
        <v>0.66598934523907771</v>
      </c>
      <c r="O1488" s="122">
        <v>1.2963359923052955</v>
      </c>
      <c r="P1488" s="122">
        <v>0.79246748728379324</v>
      </c>
      <c r="Q1488" s="122">
        <v>-0.29484649510221961</v>
      </c>
      <c r="R1488" s="122">
        <v>0.49312991449358812</v>
      </c>
      <c r="S1488" s="122">
        <v>0.6551639078802185</v>
      </c>
      <c r="T1488" s="122">
        <v>0.41477362147024965</v>
      </c>
      <c r="U1488" s="122">
        <v>0.60336586533204706</v>
      </c>
      <c r="V1488" s="122">
        <v>-1.5740275043414245</v>
      </c>
      <c r="W1488" s="46">
        <v>0.16101419394659433</v>
      </c>
    </row>
    <row r="1489" spans="1:23" ht="19">
      <c r="A1489" s="91">
        <v>487</v>
      </c>
      <c r="B1489" s="122">
        <v>4.7870397006754439E-2</v>
      </c>
      <c r="C1489" s="122">
        <v>0.47605094465771813</v>
      </c>
      <c r="D1489" s="122">
        <v>0.15117337907677619</v>
      </c>
      <c r="E1489" s="122">
        <v>0.3785411527665461</v>
      </c>
      <c r="F1489" s="122">
        <v>0.92009889198309058</v>
      </c>
      <c r="G1489" s="122">
        <v>0.3889796767264162</v>
      </c>
      <c r="H1489" s="122">
        <v>8.7444815111638485E-2</v>
      </c>
      <c r="I1489" s="122">
        <v>0.49281926920132335</v>
      </c>
      <c r="J1489" s="122">
        <v>2.2307980689887152E-2</v>
      </c>
      <c r="K1489" s="54">
        <v>0.40013789370676167</v>
      </c>
      <c r="M1489" s="47">
        <v>487</v>
      </c>
      <c r="N1489" s="122" cm="1">
        <f t="array" ref="N1489:W1489">(TRANSPOSE(MMULT(幕後結果!$AB$37:$AK$46, TRANSPOSE(N488:W488))))</f>
        <v>1.92882720646143</v>
      </c>
      <c r="O1489" s="122">
        <v>0.80314649875510713</v>
      </c>
      <c r="P1489" s="122">
        <v>0.46502877434710221</v>
      </c>
      <c r="Q1489" s="122">
        <v>-0.43295878627136375</v>
      </c>
      <c r="R1489" s="122">
        <v>-2.3455751047842224</v>
      </c>
      <c r="S1489" s="122">
        <v>0.33408438135866581</v>
      </c>
      <c r="T1489" s="122">
        <v>-0.75281148323023417</v>
      </c>
      <c r="U1489" s="122">
        <v>-0.27101599050438741</v>
      </c>
      <c r="V1489" s="122">
        <v>-0.52970220975253679</v>
      </c>
      <c r="W1489" s="46">
        <v>-0.69607417206724087</v>
      </c>
    </row>
    <row r="1490" spans="1:23" ht="19">
      <c r="A1490" s="91">
        <v>488</v>
      </c>
      <c r="B1490" s="122">
        <v>0.36387631185015157</v>
      </c>
      <c r="C1490" s="122">
        <v>0.84148916926512296</v>
      </c>
      <c r="D1490" s="122">
        <v>0.58515565784164569</v>
      </c>
      <c r="E1490" s="122">
        <v>0.27454350349450074</v>
      </c>
      <c r="F1490" s="122">
        <v>0.90375715327430561</v>
      </c>
      <c r="G1490" s="122">
        <v>0.6531774098998806</v>
      </c>
      <c r="H1490" s="122">
        <v>8.1685873024626598E-2</v>
      </c>
      <c r="I1490" s="122">
        <v>0.19150666879972955</v>
      </c>
      <c r="J1490" s="122">
        <v>5.5236961973300858E-2</v>
      </c>
      <c r="K1490" s="54">
        <v>0.91606026166372523</v>
      </c>
      <c r="M1490" s="47">
        <v>488</v>
      </c>
      <c r="N1490" s="122" cm="1">
        <f t="array" ref="N1490:W1490">(TRANSPOSE(MMULT(幕後結果!$AB$37:$AK$46, TRANSPOSE(N489:W489))))</f>
        <v>1.8413319008521465</v>
      </c>
      <c r="O1490" s="122">
        <v>1.1118381660746197</v>
      </c>
      <c r="P1490" s="122">
        <v>1.9773069263594483</v>
      </c>
      <c r="Q1490" s="122">
        <v>0.51308680395366379</v>
      </c>
      <c r="R1490" s="122">
        <v>1.5688238645392143</v>
      </c>
      <c r="S1490" s="122">
        <v>1.7380921515005254</v>
      </c>
      <c r="T1490" s="122">
        <v>1.0029397752840468</v>
      </c>
      <c r="U1490" s="122">
        <v>-0.71502045786289048</v>
      </c>
      <c r="V1490" s="122">
        <v>1.3497315813860502</v>
      </c>
      <c r="W1490" s="46">
        <v>1.4741698504102576</v>
      </c>
    </row>
    <row r="1491" spans="1:23" ht="19">
      <c r="A1491" s="91">
        <v>489</v>
      </c>
      <c r="B1491" s="122">
        <v>0.20897664017732986</v>
      </c>
      <c r="C1491" s="122">
        <v>0.1910763804217317</v>
      </c>
      <c r="D1491" s="122">
        <v>0.81009478355365672</v>
      </c>
      <c r="E1491" s="122">
        <v>0.31624698365538384</v>
      </c>
      <c r="F1491" s="122">
        <v>0.70522006222136935</v>
      </c>
      <c r="G1491" s="122">
        <v>0.91771070758868656</v>
      </c>
      <c r="H1491" s="122">
        <v>0.56681680965316272</v>
      </c>
      <c r="I1491" s="122">
        <v>0.43514622570043548</v>
      </c>
      <c r="J1491" s="122">
        <v>0.27771683720321083</v>
      </c>
      <c r="K1491" s="54">
        <v>0.86648434022523113</v>
      </c>
      <c r="M1491" s="47">
        <v>489</v>
      </c>
      <c r="N1491" s="122" cm="1">
        <f t="array" ref="N1491:W1491">(TRANSPOSE(MMULT(幕後結果!$AB$37:$AK$46, TRANSPOSE(N490:W490))))</f>
        <v>1.4281498846649514</v>
      </c>
      <c r="O1491" s="122">
        <v>-0.54856501829065885</v>
      </c>
      <c r="P1491" s="122">
        <v>1.396701644764283</v>
      </c>
      <c r="Q1491" s="122">
        <v>2.829172838045696E-2</v>
      </c>
      <c r="R1491" s="122">
        <v>0.22819220511732058</v>
      </c>
      <c r="S1491" s="122">
        <v>1.2294678113949447</v>
      </c>
      <c r="T1491" s="122">
        <v>3.4553643271900941E-2</v>
      </c>
      <c r="U1491" s="122">
        <v>7.5250851872835617E-2</v>
      </c>
      <c r="V1491" s="122">
        <v>1.6007056679869307</v>
      </c>
      <c r="W1491" s="46">
        <v>0.54162699642905066</v>
      </c>
    </row>
    <row r="1492" spans="1:23" ht="19">
      <c r="A1492" s="91">
        <v>490</v>
      </c>
      <c r="B1492" s="122">
        <v>0.20693440243280303</v>
      </c>
      <c r="C1492" s="122">
        <v>0.79626220102417822</v>
      </c>
      <c r="D1492" s="122">
        <v>0.27741893086612279</v>
      </c>
      <c r="E1492" s="122">
        <v>0.42396182545501682</v>
      </c>
      <c r="F1492" s="122">
        <v>8.3111971851623112E-2</v>
      </c>
      <c r="G1492" s="122">
        <v>0.84202803783106694</v>
      </c>
      <c r="H1492" s="122">
        <v>4.3114696589013013E-2</v>
      </c>
      <c r="I1492" s="122">
        <v>3.7063059887005645E-2</v>
      </c>
      <c r="J1492" s="122">
        <v>0.49594629535298762</v>
      </c>
      <c r="K1492" s="54">
        <v>0.79913827918939284</v>
      </c>
      <c r="M1492" s="47">
        <v>490</v>
      </c>
      <c r="N1492" s="122" cm="1">
        <f t="array" ref="N1492:W1492">(TRANSPOSE(MMULT(幕後結果!$AB$37:$AK$46, TRANSPOSE(N491:W491))))</f>
        <v>-1.8048751123469127</v>
      </c>
      <c r="O1492" s="122">
        <v>-1.3821169163736142</v>
      </c>
      <c r="P1492" s="122">
        <v>-2.3473721720938197</v>
      </c>
      <c r="Q1492" s="122">
        <v>-3.5107519901112938</v>
      </c>
      <c r="R1492" s="122">
        <v>-1.7664522959262514</v>
      </c>
      <c r="S1492" s="122">
        <v>-0.80686984196659284</v>
      </c>
      <c r="T1492" s="122">
        <v>-1.4327305737407565</v>
      </c>
      <c r="U1492" s="122">
        <v>-0.22519397678592956</v>
      </c>
      <c r="V1492" s="122">
        <v>0.68101208862926821</v>
      </c>
      <c r="W1492" s="46">
        <v>-2.1047907004793158</v>
      </c>
    </row>
    <row r="1493" spans="1:23" ht="19">
      <c r="A1493" s="91">
        <v>491</v>
      </c>
      <c r="B1493" s="122">
        <v>0.2317992121651915</v>
      </c>
      <c r="C1493" s="122">
        <v>0.77095455842821603</v>
      </c>
      <c r="D1493" s="122">
        <v>0.72489414156116161</v>
      </c>
      <c r="E1493" s="122">
        <v>0.69910148453042775</v>
      </c>
      <c r="F1493" s="122">
        <v>0.37828153637546924</v>
      </c>
      <c r="G1493" s="122">
        <v>0.58149410324084272</v>
      </c>
      <c r="H1493" s="122">
        <v>0.24557188715225808</v>
      </c>
      <c r="I1493" s="122">
        <v>0.15525745617668352</v>
      </c>
      <c r="J1493" s="122">
        <v>4.6849502745519578E-2</v>
      </c>
      <c r="K1493" s="54">
        <v>2.5674667186966982E-2</v>
      </c>
      <c r="M1493" s="47">
        <v>491</v>
      </c>
      <c r="N1493" s="122" cm="1">
        <f t="array" ref="N1493:W1493">(TRANSPOSE(MMULT(幕後結果!$AB$37:$AK$46, TRANSPOSE(N492:W492))))</f>
        <v>0.784553191076519</v>
      </c>
      <c r="O1493" s="122">
        <v>0.76794588295167499</v>
      </c>
      <c r="P1493" s="122">
        <v>1.1514167837884055</v>
      </c>
      <c r="Q1493" s="122">
        <v>-0.6240888333580441</v>
      </c>
      <c r="R1493" s="122">
        <v>-1.5078821853468023</v>
      </c>
      <c r="S1493" s="122">
        <v>0.39730856629503342</v>
      </c>
      <c r="T1493" s="122">
        <v>1.3443269594058076</v>
      </c>
      <c r="U1493" s="122">
        <v>-0.8075772798950791</v>
      </c>
      <c r="V1493" s="122">
        <v>1.1035220837400568</v>
      </c>
      <c r="W1493" s="46">
        <v>-0.60659765513890496</v>
      </c>
    </row>
    <row r="1494" spans="1:23" ht="19">
      <c r="A1494" s="91">
        <v>492</v>
      </c>
      <c r="B1494" s="122">
        <v>8.9439530385116317E-2</v>
      </c>
      <c r="C1494" s="122">
        <v>0.76099136196578665</v>
      </c>
      <c r="D1494" s="122">
        <v>0.36797019692962563</v>
      </c>
      <c r="E1494" s="122">
        <v>0.69465608048868432</v>
      </c>
      <c r="F1494" s="122">
        <v>0.86295715106685233</v>
      </c>
      <c r="G1494" s="122">
        <v>0.98284197834088816</v>
      </c>
      <c r="H1494" s="122">
        <v>4.2753670768429952E-2</v>
      </c>
      <c r="I1494" s="122">
        <v>0.90821701840787061</v>
      </c>
      <c r="J1494" s="122">
        <v>0.56507081289878247</v>
      </c>
      <c r="K1494" s="54">
        <v>0.38137179414592692</v>
      </c>
      <c r="M1494" s="47">
        <v>492</v>
      </c>
      <c r="N1494" s="122" cm="1">
        <f t="array" ref="N1494:W1494">(TRANSPOSE(MMULT(幕後結果!$AB$37:$AK$46, TRANSPOSE(N493:W493))))</f>
        <v>-1.2388211020643407</v>
      </c>
      <c r="O1494" s="122">
        <v>-1.6108769179473013</v>
      </c>
      <c r="P1494" s="122">
        <v>-1.0435496910598814</v>
      </c>
      <c r="Q1494" s="122">
        <v>-0.94456267484799228</v>
      </c>
      <c r="R1494" s="122">
        <v>-0.96971617669803467</v>
      </c>
      <c r="S1494" s="122">
        <v>-2.8095965206971867</v>
      </c>
      <c r="T1494" s="122">
        <v>-1.9350270009695856</v>
      </c>
      <c r="U1494" s="122">
        <v>0.24342155776904606</v>
      </c>
      <c r="V1494" s="122">
        <v>-9.1885794422089218E-2</v>
      </c>
      <c r="W1494" s="46">
        <v>0.39433456687536611</v>
      </c>
    </row>
    <row r="1495" spans="1:23" ht="19">
      <c r="A1495" s="91">
        <v>493</v>
      </c>
      <c r="B1495" s="122">
        <v>0.91804791374161332</v>
      </c>
      <c r="C1495" s="122">
        <v>0.93419219869386416</v>
      </c>
      <c r="D1495" s="122">
        <v>0.61450563473155961</v>
      </c>
      <c r="E1495" s="122">
        <v>0.26658143137415413</v>
      </c>
      <c r="F1495" s="122">
        <v>0.2037035003171257</v>
      </c>
      <c r="G1495" s="122">
        <v>0.3542779177077402</v>
      </c>
      <c r="H1495" s="122">
        <v>0.96164898978041236</v>
      </c>
      <c r="I1495" s="122">
        <v>0.43645356129802315</v>
      </c>
      <c r="J1495" s="122">
        <v>0.88229742776779463</v>
      </c>
      <c r="K1495" s="54">
        <v>0.11923902100800987</v>
      </c>
      <c r="M1495" s="47">
        <v>493</v>
      </c>
      <c r="N1495" s="122" cm="1">
        <f t="array" ref="N1495:W1495">(TRANSPOSE(MMULT(幕後結果!$AB$37:$AK$46, TRANSPOSE(N494:W494))))</f>
        <v>-1.5046569450117337</v>
      </c>
      <c r="O1495" s="122">
        <v>-1.7169178673210419</v>
      </c>
      <c r="P1495" s="122">
        <v>-1.7528314982968101</v>
      </c>
      <c r="Q1495" s="122">
        <v>0.49195714404770263</v>
      </c>
      <c r="R1495" s="122">
        <v>1.2607635266341812</v>
      </c>
      <c r="S1495" s="122">
        <v>-1.4829129455298311</v>
      </c>
      <c r="T1495" s="122">
        <v>0.42529789871765122</v>
      </c>
      <c r="U1495" s="122">
        <v>-0.47489133272583345</v>
      </c>
      <c r="V1495" s="122">
        <v>1.2010162468310317</v>
      </c>
      <c r="W1495" s="46">
        <v>5.8015632403287012E-2</v>
      </c>
    </row>
    <row r="1496" spans="1:23" ht="19">
      <c r="A1496" s="91">
        <v>494</v>
      </c>
      <c r="B1496" s="122">
        <v>0.39593008089282122</v>
      </c>
      <c r="C1496" s="122">
        <v>0.6847775666954028</v>
      </c>
      <c r="D1496" s="122">
        <v>0.47144863120673119</v>
      </c>
      <c r="E1496" s="122">
        <v>0.95946662802927229</v>
      </c>
      <c r="F1496" s="122">
        <v>0.81482560656843606</v>
      </c>
      <c r="G1496" s="122">
        <v>0.27434724189299864</v>
      </c>
      <c r="H1496" s="122">
        <v>0.22932541512333149</v>
      </c>
      <c r="I1496" s="122">
        <v>0.63262003919793153</v>
      </c>
      <c r="J1496" s="122">
        <v>0.77812432647506879</v>
      </c>
      <c r="K1496" s="54">
        <v>6.6691012716027842E-2</v>
      </c>
      <c r="M1496" s="47">
        <v>494</v>
      </c>
      <c r="N1496" s="122" cm="1">
        <f t="array" ref="N1496:W1496">(TRANSPOSE(MMULT(幕後結果!$AB$37:$AK$46, TRANSPOSE(N495:W495))))</f>
        <v>0.64356238692419132</v>
      </c>
      <c r="O1496" s="122">
        <v>-3.3570864326488425E-2</v>
      </c>
      <c r="P1496" s="122">
        <v>-7.1688852340083487E-2</v>
      </c>
      <c r="Q1496" s="122">
        <v>0.3554958065328197</v>
      </c>
      <c r="R1496" s="122">
        <v>1.8278505583548601</v>
      </c>
      <c r="S1496" s="122">
        <v>-0.49318654543819451</v>
      </c>
      <c r="T1496" s="122">
        <v>0.71970541737835725</v>
      </c>
      <c r="U1496" s="122">
        <v>0.58325777542094359</v>
      </c>
      <c r="V1496" s="122">
        <v>0.22166283550466237</v>
      </c>
      <c r="W1496" s="46">
        <v>4.4057711416344514E-2</v>
      </c>
    </row>
    <row r="1497" spans="1:23" ht="19">
      <c r="A1497" s="91">
        <v>495</v>
      </c>
      <c r="B1497" s="122">
        <v>0.77067354609575212</v>
      </c>
      <c r="C1497" s="122">
        <v>0.23285595765923817</v>
      </c>
      <c r="D1497" s="122">
        <v>0.65027342170901981</v>
      </c>
      <c r="E1497" s="122">
        <v>0.50543607500036725</v>
      </c>
      <c r="F1497" s="122">
        <v>0.68849300896849819</v>
      </c>
      <c r="G1497" s="122">
        <v>0.23416376336027644</v>
      </c>
      <c r="H1497" s="122">
        <v>0.46944289769617265</v>
      </c>
      <c r="I1497" s="122">
        <v>0.28040500593445561</v>
      </c>
      <c r="J1497" s="122">
        <v>0.94466065856463333</v>
      </c>
      <c r="K1497" s="54">
        <v>0.57445319840460796</v>
      </c>
      <c r="M1497" s="47">
        <v>495</v>
      </c>
      <c r="N1497" s="122" cm="1">
        <f t="array" ref="N1497:W1497">(TRANSPOSE(MMULT(幕後結果!$AB$37:$AK$46, TRANSPOSE(N496:W496))))</f>
        <v>1.22635028068442</v>
      </c>
      <c r="O1497" s="122">
        <v>1.013943819006772</v>
      </c>
      <c r="P1497" s="122">
        <v>0.98716378822550765</v>
      </c>
      <c r="Q1497" s="122">
        <v>0.87186409068185156</v>
      </c>
      <c r="R1497" s="122">
        <v>0.62686411427320876</v>
      </c>
      <c r="S1497" s="122">
        <v>0.11771045548724823</v>
      </c>
      <c r="T1497" s="122">
        <v>1.6520245004562062E-2</v>
      </c>
      <c r="U1497" s="122">
        <v>-0.46238993456809085</v>
      </c>
      <c r="V1497" s="122">
        <v>0.20062771684623826</v>
      </c>
      <c r="W1497" s="46">
        <v>0.73382107309850775</v>
      </c>
    </row>
    <row r="1498" spans="1:23" ht="19">
      <c r="A1498" s="91">
        <v>496</v>
      </c>
      <c r="B1498" s="122">
        <v>0.42991336597675311</v>
      </c>
      <c r="C1498" s="122">
        <v>0.66944940574647438</v>
      </c>
      <c r="D1498" s="122">
        <v>8.7279827329485027E-2</v>
      </c>
      <c r="E1498" s="122">
        <v>0.33981910863532749</v>
      </c>
      <c r="F1498" s="122">
        <v>0.9555602559449301</v>
      </c>
      <c r="G1498" s="122">
        <v>0.34108970638719915</v>
      </c>
      <c r="H1498" s="122">
        <v>0.61090685183718962</v>
      </c>
      <c r="I1498" s="122">
        <v>0.9737392457562879</v>
      </c>
      <c r="J1498" s="122">
        <v>6.0288449813790779E-2</v>
      </c>
      <c r="K1498" s="54">
        <v>4.4743743255049928E-2</v>
      </c>
      <c r="M1498" s="47">
        <v>496</v>
      </c>
      <c r="N1498" s="122" cm="1">
        <f t="array" ref="N1498:W1498">(TRANSPOSE(MMULT(幕後結果!$AB$37:$AK$46, TRANSPOSE(N497:W497))))</f>
        <v>-0.79836171205348228</v>
      </c>
      <c r="O1498" s="122">
        <v>0.55613254524990041</v>
      </c>
      <c r="P1498" s="122">
        <v>-0.1516378417824541</v>
      </c>
      <c r="Q1498" s="122">
        <v>-1.1770728629483753</v>
      </c>
      <c r="R1498" s="122">
        <v>-0.22469912944333453</v>
      </c>
      <c r="S1498" s="122">
        <v>-1.0180171730406098</v>
      </c>
      <c r="T1498" s="122">
        <v>0.46551388052990295</v>
      </c>
      <c r="U1498" s="122">
        <v>1.1080154688043695</v>
      </c>
      <c r="V1498" s="122">
        <v>-0.83520163785604584</v>
      </c>
      <c r="W1498" s="46">
        <v>0.27336085202985927</v>
      </c>
    </row>
    <row r="1499" spans="1:23" ht="19">
      <c r="A1499" s="91">
        <v>497</v>
      </c>
      <c r="B1499" s="122">
        <v>0.73144804314809742</v>
      </c>
      <c r="C1499" s="122">
        <v>0.54590932357255806</v>
      </c>
      <c r="D1499" s="122">
        <v>0.81815406760422582</v>
      </c>
      <c r="E1499" s="122">
        <v>0.44887010379648351</v>
      </c>
      <c r="F1499" s="122">
        <v>0.54483031119529257</v>
      </c>
      <c r="G1499" s="122">
        <v>0.42091310106479596</v>
      </c>
      <c r="H1499" s="122">
        <v>0.55043524072808903</v>
      </c>
      <c r="I1499" s="122">
        <v>0.10104155591405251</v>
      </c>
      <c r="J1499" s="122">
        <v>1.9046277217737106E-2</v>
      </c>
      <c r="K1499" s="54">
        <v>0.5459459464774139</v>
      </c>
      <c r="M1499" s="47">
        <v>497</v>
      </c>
      <c r="N1499" s="122" cm="1">
        <f t="array" ref="N1499:W1499">(TRANSPOSE(MMULT(幕後結果!$AB$37:$AK$46, TRANSPOSE(N498:W498))))</f>
        <v>0.6271884891051136</v>
      </c>
      <c r="O1499" s="122">
        <v>-0.45360482658200896</v>
      </c>
      <c r="P1499" s="122">
        <v>0.41075932793987086</v>
      </c>
      <c r="Q1499" s="122">
        <v>-0.48750028243735688</v>
      </c>
      <c r="R1499" s="122">
        <v>-1.1784882368302716</v>
      </c>
      <c r="S1499" s="122">
        <v>0.80070711102780323</v>
      </c>
      <c r="T1499" s="122">
        <v>-1.4711641680263647</v>
      </c>
      <c r="U1499" s="122">
        <v>0.67727475607404963</v>
      </c>
      <c r="V1499" s="122">
        <v>1.4581563063673266</v>
      </c>
      <c r="W1499" s="46">
        <v>-0.65124123902903319</v>
      </c>
    </row>
    <row r="1500" spans="1:23" ht="19">
      <c r="A1500" s="91">
        <v>498</v>
      </c>
      <c r="B1500" s="122">
        <v>0.42387203549357899</v>
      </c>
      <c r="C1500" s="122">
        <v>6.9442419854916615E-2</v>
      </c>
      <c r="D1500" s="122">
        <v>0.86656127559187768</v>
      </c>
      <c r="E1500" s="122">
        <v>0.76166929807863726</v>
      </c>
      <c r="F1500" s="122">
        <v>0.81232379421798018</v>
      </c>
      <c r="G1500" s="122">
        <v>0.9988028602829222</v>
      </c>
      <c r="H1500" s="122">
        <v>0.22311297684445774</v>
      </c>
      <c r="I1500" s="122">
        <v>0.93498956566525071</v>
      </c>
      <c r="J1500" s="122">
        <v>0.25295591849645738</v>
      </c>
      <c r="K1500" s="54">
        <v>0.83382629613974824</v>
      </c>
      <c r="M1500" s="47">
        <v>498</v>
      </c>
      <c r="N1500" s="122" cm="1">
        <f t="array" ref="N1500:W1500">(TRANSPOSE(MMULT(幕後結果!$AB$37:$AK$46, TRANSPOSE(N499:W499))))</f>
        <v>-0.29936401441324967</v>
      </c>
      <c r="O1500" s="122">
        <v>0.73043788025144274</v>
      </c>
      <c r="P1500" s="122">
        <v>-0.70253676044590518</v>
      </c>
      <c r="Q1500" s="122">
        <v>0.81586534413875555</v>
      </c>
      <c r="R1500" s="122">
        <v>1.08691960959227</v>
      </c>
      <c r="S1500" s="122">
        <v>0.64042208657745536</v>
      </c>
      <c r="T1500" s="122">
        <v>-0.42237623797456014</v>
      </c>
      <c r="U1500" s="122">
        <v>1.704124119902898</v>
      </c>
      <c r="V1500" s="122">
        <v>-0.97099048945130106</v>
      </c>
      <c r="W1500" s="46">
        <v>0.65787489949078681</v>
      </c>
    </row>
    <row r="1501" spans="1:23" ht="19">
      <c r="A1501" s="91">
        <v>499</v>
      </c>
      <c r="B1501" s="122">
        <v>0.96523836057236068</v>
      </c>
      <c r="C1501" s="122">
        <v>0.86220912060973887</v>
      </c>
      <c r="D1501" s="122">
        <v>9.3648659799422607E-2</v>
      </c>
      <c r="E1501" s="122">
        <v>0.48017593845207251</v>
      </c>
      <c r="F1501" s="122">
        <v>0.20086926515995618</v>
      </c>
      <c r="G1501" s="122">
        <v>0.67684380166551938</v>
      </c>
      <c r="H1501" s="122">
        <v>0.82313125121313391</v>
      </c>
      <c r="I1501" s="122">
        <v>0.94318480546960437</v>
      </c>
      <c r="J1501" s="122">
        <v>0.83165505954630148</v>
      </c>
      <c r="K1501" s="54">
        <v>0.61792028249468456</v>
      </c>
      <c r="M1501" s="47">
        <v>499</v>
      </c>
      <c r="N1501" s="122" cm="1">
        <f t="array" ref="N1501:W1501">(TRANSPOSE(MMULT(幕後結果!$AB$37:$AK$46, TRANSPOSE(N500:W500))))</f>
        <v>1.1571117066892607</v>
      </c>
      <c r="O1501" s="122">
        <v>1.7466681813669185</v>
      </c>
      <c r="P1501" s="122">
        <v>0.96330877636944701</v>
      </c>
      <c r="Q1501" s="122">
        <v>0.19537371013763113</v>
      </c>
      <c r="R1501" s="122">
        <v>0.66308010947500029</v>
      </c>
      <c r="S1501" s="122">
        <v>0.58125489432660171</v>
      </c>
      <c r="T1501" s="122">
        <v>-1.3936843943228907</v>
      </c>
      <c r="U1501" s="122">
        <v>0.55417423736807148</v>
      </c>
      <c r="V1501" s="122">
        <v>1.8409822736758608</v>
      </c>
      <c r="W1501" s="46">
        <v>-0.2171730515567859</v>
      </c>
    </row>
    <row r="1502" spans="1:23" ht="19">
      <c r="A1502" s="91">
        <v>500</v>
      </c>
      <c r="B1502" s="122">
        <v>6.7492197924662545E-2</v>
      </c>
      <c r="C1502" s="122">
        <v>0.7035852147919226</v>
      </c>
      <c r="D1502" s="122">
        <v>0.72995098274997083</v>
      </c>
      <c r="E1502" s="122">
        <v>0.26970450122351641</v>
      </c>
      <c r="F1502" s="122">
        <v>0.97935211366633013</v>
      </c>
      <c r="G1502" s="122">
        <v>0.62860786311303074</v>
      </c>
      <c r="H1502" s="122">
        <v>0.68385365890156913</v>
      </c>
      <c r="I1502" s="122">
        <v>0.62048312954574758</v>
      </c>
      <c r="J1502" s="122">
        <v>0.50218895865505986</v>
      </c>
      <c r="K1502" s="54">
        <v>0.51053059408819834</v>
      </c>
      <c r="M1502" s="47">
        <v>500</v>
      </c>
      <c r="N1502" s="122" cm="1">
        <f t="array" ref="N1502:W1502">(TRANSPOSE(MMULT(幕後結果!$AB$37:$AK$46, TRANSPOSE(N501:W501))))</f>
        <v>-0.93539201736966815</v>
      </c>
      <c r="O1502" s="122">
        <v>0.12502986332003763</v>
      </c>
      <c r="P1502" s="122">
        <v>0.94674643282205839</v>
      </c>
      <c r="Q1502" s="122">
        <v>-0.8679232370516059</v>
      </c>
      <c r="R1502" s="122">
        <v>-1.2501977389738115</v>
      </c>
      <c r="S1502" s="122">
        <v>0.71531764969904721</v>
      </c>
      <c r="T1502" s="122">
        <v>3.3549284445064789E-2</v>
      </c>
      <c r="U1502" s="122">
        <v>-1.0421403568018865</v>
      </c>
      <c r="V1502" s="122">
        <v>0.14199230267619353</v>
      </c>
      <c r="W1502" s="46">
        <v>-1.101422576618164</v>
      </c>
    </row>
    <row r="1503" spans="1:23" ht="19">
      <c r="A1503" s="91">
        <v>501</v>
      </c>
      <c r="B1503" s="122">
        <v>0.36398287108602956</v>
      </c>
      <c r="C1503" s="122">
        <v>0.27422996878373862</v>
      </c>
      <c r="D1503" s="122">
        <v>0.71774063226057372</v>
      </c>
      <c r="E1503" s="122">
        <v>0.11171505975705198</v>
      </c>
      <c r="F1503" s="122">
        <v>0.97337669732925791</v>
      </c>
      <c r="G1503" s="122">
        <v>0.45326802158548096</v>
      </c>
      <c r="H1503" s="122">
        <v>0.38138841476178964</v>
      </c>
      <c r="I1503" s="122">
        <v>0.82826374876925524</v>
      </c>
      <c r="J1503" s="122">
        <v>0.46185581453594371</v>
      </c>
      <c r="K1503" s="54">
        <v>0.51878392657018324</v>
      </c>
      <c r="M1503" s="47">
        <v>501</v>
      </c>
      <c r="N1503" s="122" cm="1">
        <f t="array" ref="N1503:W1503">(TRANSPOSE(MMULT(幕後結果!$AB$37:$AK$46, TRANSPOSE(N502:W502))))</f>
        <v>0.79649904523905779</v>
      </c>
      <c r="O1503" s="122">
        <v>0.41488760826714449</v>
      </c>
      <c r="P1503" s="122">
        <v>0.60184048588683003</v>
      </c>
      <c r="Q1503" s="122">
        <v>-1.5230079572663056</v>
      </c>
      <c r="R1503" s="122">
        <v>-1.3553484120867725</v>
      </c>
      <c r="S1503" s="122">
        <v>-0.605923241712646</v>
      </c>
      <c r="T1503" s="122">
        <v>0.66792560076223861</v>
      </c>
      <c r="U1503" s="122">
        <v>-0.25694935506475924</v>
      </c>
      <c r="V1503" s="122">
        <v>0.46014480617377362</v>
      </c>
      <c r="W1503" s="46">
        <v>-0.53609896526463252</v>
      </c>
    </row>
    <row r="1504" spans="1:23" ht="19">
      <c r="A1504" s="91">
        <v>502</v>
      </c>
      <c r="B1504" s="122">
        <v>0.25315109913321443</v>
      </c>
      <c r="C1504" s="122">
        <v>0.62080611201176161</v>
      </c>
      <c r="D1504" s="122">
        <v>7.2060961645560972E-2</v>
      </c>
      <c r="E1504" s="122">
        <v>0.31157136212409053</v>
      </c>
      <c r="F1504" s="122">
        <v>0.41249687542341973</v>
      </c>
      <c r="G1504" s="122">
        <v>0.55722293470646345</v>
      </c>
      <c r="H1504" s="122">
        <v>0.92135661914671663</v>
      </c>
      <c r="I1504" s="122">
        <v>0.50377627168257821</v>
      </c>
      <c r="J1504" s="122">
        <v>8.5087670974862473E-2</v>
      </c>
      <c r="K1504" s="54">
        <v>0.38394928409845663</v>
      </c>
      <c r="M1504" s="47">
        <v>502</v>
      </c>
      <c r="N1504" s="122" cm="1">
        <f t="array" ref="N1504:W1504">(TRANSPOSE(MMULT(幕後結果!$AB$37:$AK$46, TRANSPOSE(N503:W503))))</f>
        <v>0.23146028827948617</v>
      </c>
      <c r="O1504" s="122">
        <v>0.78082156457781771</v>
      </c>
      <c r="P1504" s="122">
        <v>-0.40471076964525765</v>
      </c>
      <c r="Q1504" s="122">
        <v>0.75786078411817281</v>
      </c>
      <c r="R1504" s="122">
        <v>0.39499773404996963</v>
      </c>
      <c r="S1504" s="122">
        <v>0.47775052952047797</v>
      </c>
      <c r="T1504" s="122">
        <v>-7.2643035335027695E-3</v>
      </c>
      <c r="U1504" s="122">
        <v>-0.50349566440171034</v>
      </c>
      <c r="V1504" s="122">
        <v>-1.3073170594947516</v>
      </c>
      <c r="W1504" s="46">
        <v>4.9076782706722388E-2</v>
      </c>
    </row>
    <row r="1505" spans="1:23" ht="19">
      <c r="A1505" s="91">
        <v>503</v>
      </c>
      <c r="B1505" s="122">
        <v>0.84722988227556151</v>
      </c>
      <c r="C1505" s="122">
        <v>0.28398324142168896</v>
      </c>
      <c r="D1505" s="122">
        <v>0.83218303381530445</v>
      </c>
      <c r="E1505" s="122">
        <v>0.11925138422535486</v>
      </c>
      <c r="F1505" s="122">
        <v>0.44033580087077606</v>
      </c>
      <c r="G1505" s="122">
        <v>0.50412134024804889</v>
      </c>
      <c r="H1505" s="122">
        <v>0.89041100794979533</v>
      </c>
      <c r="I1505" s="122">
        <v>4.7782646038662779E-2</v>
      </c>
      <c r="J1505" s="122">
        <v>0.50907906535687708</v>
      </c>
      <c r="K1505" s="54">
        <v>0.8149622099027467</v>
      </c>
      <c r="M1505" s="47">
        <v>503</v>
      </c>
      <c r="N1505" s="122" cm="1">
        <f t="array" ref="N1505:W1505">(TRANSPOSE(MMULT(幕後結果!$AB$37:$AK$46, TRANSPOSE(N504:W504))))</f>
        <v>0.40395612153871369</v>
      </c>
      <c r="O1505" s="122">
        <v>1.4614290779760197</v>
      </c>
      <c r="P1505" s="122">
        <v>1.0004179792439867</v>
      </c>
      <c r="Q1505" s="122">
        <v>-0.16909167528922273</v>
      </c>
      <c r="R1505" s="122">
        <v>-0.15974797913316519</v>
      </c>
      <c r="S1505" s="122">
        <v>0.87172444064777999</v>
      </c>
      <c r="T1505" s="122">
        <v>-1.7172106640606928</v>
      </c>
      <c r="U1505" s="122">
        <v>1.5433274551423921</v>
      </c>
      <c r="V1505" s="122">
        <v>0.43812952196233496</v>
      </c>
      <c r="W1505" s="46">
        <v>0.90989216031895781</v>
      </c>
    </row>
    <row r="1506" spans="1:23" ht="19">
      <c r="A1506" s="91">
        <v>504</v>
      </c>
      <c r="B1506" s="122">
        <v>0.1792011593591829</v>
      </c>
      <c r="C1506" s="122">
        <v>0.18642180282344345</v>
      </c>
      <c r="D1506" s="122">
        <v>0.88287107644192964</v>
      </c>
      <c r="E1506" s="122">
        <v>0.68478541114699087</v>
      </c>
      <c r="F1506" s="122">
        <v>0.11998488671085972</v>
      </c>
      <c r="G1506" s="122">
        <v>0.2220915152110039</v>
      </c>
      <c r="H1506" s="122">
        <v>0.84902190448995141</v>
      </c>
      <c r="I1506" s="122">
        <v>0.94320471227221003</v>
      </c>
      <c r="J1506" s="122">
        <v>0.77236166087159197</v>
      </c>
      <c r="K1506" s="54">
        <v>0.85421543668069289</v>
      </c>
      <c r="M1506" s="47">
        <v>504</v>
      </c>
      <c r="N1506" s="122" cm="1">
        <f t="array" ref="N1506:W1506">(TRANSPOSE(MMULT(幕後結果!$AB$37:$AK$46, TRANSPOSE(N505:W505))))</f>
        <v>-0.2991694912204535</v>
      </c>
      <c r="O1506" s="122">
        <v>-0.90771016556966988</v>
      </c>
      <c r="P1506" s="122">
        <v>-1.3508279215298269</v>
      </c>
      <c r="Q1506" s="122">
        <v>4.1873493228920602E-3</v>
      </c>
      <c r="R1506" s="122">
        <v>-0.56206265177758619</v>
      </c>
      <c r="S1506" s="122">
        <v>-0.60792994321025551</v>
      </c>
      <c r="T1506" s="122">
        <v>-1.0727697261240308</v>
      </c>
      <c r="U1506" s="122">
        <v>-0.88502164732968847</v>
      </c>
      <c r="V1506" s="122">
        <v>-7.4923548899600512E-2</v>
      </c>
      <c r="W1506" s="46">
        <v>-0.57933892773018125</v>
      </c>
    </row>
    <row r="1507" spans="1:23" ht="19">
      <c r="A1507" s="91">
        <v>505</v>
      </c>
      <c r="B1507" s="122">
        <v>0.3322885100591666</v>
      </c>
      <c r="C1507" s="122">
        <v>0.65163071594004585</v>
      </c>
      <c r="D1507" s="122">
        <v>0.68382383119966916</v>
      </c>
      <c r="E1507" s="122">
        <v>0.48671673104738655</v>
      </c>
      <c r="F1507" s="122">
        <v>0.16168429947733087</v>
      </c>
      <c r="G1507" s="122">
        <v>0.77322790928393426</v>
      </c>
      <c r="H1507" s="122">
        <v>0.69426123571247378</v>
      </c>
      <c r="I1507" s="122">
        <v>0.6509856169841417</v>
      </c>
      <c r="J1507" s="122">
        <v>4.9852669209540235E-3</v>
      </c>
      <c r="K1507" s="54">
        <v>0.39659943964734223</v>
      </c>
      <c r="M1507" s="47">
        <v>505</v>
      </c>
      <c r="N1507" s="122" cm="1">
        <f t="array" ref="N1507:W1507">(TRANSPOSE(MMULT(幕後結果!$AB$37:$AK$46, TRANSPOSE(N506:W506))))</f>
        <v>0.87678256321472303</v>
      </c>
      <c r="O1507" s="122">
        <v>-1.0192388625137307</v>
      </c>
      <c r="P1507" s="122">
        <v>0.79202272451124567</v>
      </c>
      <c r="Q1507" s="122">
        <v>-0.65006990907990603</v>
      </c>
      <c r="R1507" s="122">
        <v>-0.30797794776497611</v>
      </c>
      <c r="S1507" s="122">
        <v>2.6808009277300888</v>
      </c>
      <c r="T1507" s="122">
        <v>-0.35194687440183253</v>
      </c>
      <c r="U1507" s="122">
        <v>-3.9066896972619829E-2</v>
      </c>
      <c r="V1507" s="122">
        <v>0.86635881195932141</v>
      </c>
      <c r="W1507" s="46">
        <v>-0.85872902914717431</v>
      </c>
    </row>
    <row r="1508" spans="1:23" ht="19">
      <c r="A1508" s="91">
        <v>506</v>
      </c>
      <c r="B1508" s="122">
        <v>0.96213053899131884</v>
      </c>
      <c r="C1508" s="122">
        <v>0.43356967123739731</v>
      </c>
      <c r="D1508" s="122">
        <v>0.83468508963141219</v>
      </c>
      <c r="E1508" s="122">
        <v>0.5995841095589356</v>
      </c>
      <c r="F1508" s="122">
        <v>0.24023094022877101</v>
      </c>
      <c r="G1508" s="122">
        <v>0.65926232743720004</v>
      </c>
      <c r="H1508" s="122">
        <v>0.8959407362139209</v>
      </c>
      <c r="I1508" s="122">
        <v>0.34209235804397209</v>
      </c>
      <c r="J1508" s="122">
        <v>0.8692487370393025</v>
      </c>
      <c r="K1508" s="54">
        <v>0.71521559081649166</v>
      </c>
      <c r="M1508" s="47">
        <v>506</v>
      </c>
      <c r="N1508" s="122" cm="1">
        <f t="array" ref="N1508:W1508">(TRANSPOSE(MMULT(幕後結果!$AB$37:$AK$46, TRANSPOSE(N507:W507))))</f>
        <v>1.0714676130552272</v>
      </c>
      <c r="O1508" s="122">
        <v>0.69735986716060427</v>
      </c>
      <c r="P1508" s="122">
        <v>0.15589826877134438</v>
      </c>
      <c r="Q1508" s="122">
        <v>-4.1570225461754817E-2</v>
      </c>
      <c r="R1508" s="122">
        <v>1.3842741829929961</v>
      </c>
      <c r="S1508" s="122">
        <v>-1.5779344687497088E-2</v>
      </c>
      <c r="T1508" s="122">
        <v>1.5147314210603775</v>
      </c>
      <c r="U1508" s="122">
        <v>-0.42276422836058825</v>
      </c>
      <c r="V1508" s="122">
        <v>0.49419802121419443</v>
      </c>
      <c r="W1508" s="46">
        <v>0.8666027810764827</v>
      </c>
    </row>
    <row r="1509" spans="1:23" ht="19">
      <c r="A1509" s="91">
        <v>507</v>
      </c>
      <c r="B1509" s="122">
        <v>0.28314497534918526</v>
      </c>
      <c r="C1509" s="122">
        <v>0.64147662177294906</v>
      </c>
      <c r="D1509" s="122">
        <v>7.45149011527515E-2</v>
      </c>
      <c r="E1509" s="122">
        <v>0.32704147283088036</v>
      </c>
      <c r="F1509" s="122">
        <v>7.6634948067981767E-3</v>
      </c>
      <c r="G1509" s="122">
        <v>0.77720072049064437</v>
      </c>
      <c r="H1509" s="122">
        <v>0.30556096379322262</v>
      </c>
      <c r="I1509" s="122">
        <v>3.5904603487159292E-2</v>
      </c>
      <c r="J1509" s="122">
        <v>0.42651336742574864</v>
      </c>
      <c r="K1509" s="54">
        <v>0.98580659994584052</v>
      </c>
      <c r="M1509" s="47">
        <v>507</v>
      </c>
      <c r="N1509" s="122" cm="1">
        <f t="array" ref="N1509:W1509">(TRANSPOSE(MMULT(幕後結果!$AB$37:$AK$46, TRANSPOSE(N508:W508))))</f>
        <v>-2.4312452924998555E-2</v>
      </c>
      <c r="O1509" s="122">
        <v>-0.9739415944311125</v>
      </c>
      <c r="P1509" s="122">
        <v>-0.34893284474823205</v>
      </c>
      <c r="Q1509" s="122">
        <v>-1.3061203666884376</v>
      </c>
      <c r="R1509" s="122">
        <v>-2.7321072383382408</v>
      </c>
      <c r="S1509" s="122">
        <v>-0.33039570376773669</v>
      </c>
      <c r="T1509" s="122">
        <v>-0.92560328545849668</v>
      </c>
      <c r="U1509" s="122">
        <v>-0.50999391404135208</v>
      </c>
      <c r="V1509" s="122">
        <v>0.19343199891570823</v>
      </c>
      <c r="W1509" s="46">
        <v>-0.64121943144523641</v>
      </c>
    </row>
    <row r="1510" spans="1:23" ht="19">
      <c r="A1510" s="91">
        <v>508</v>
      </c>
      <c r="B1510" s="122">
        <v>0.36132701713637028</v>
      </c>
      <c r="C1510" s="122">
        <v>0.39110866944712708</v>
      </c>
      <c r="D1510" s="122">
        <v>0.34656604576232874</v>
      </c>
      <c r="E1510" s="122">
        <v>0.45543516892560754</v>
      </c>
      <c r="F1510" s="122">
        <v>0.6835806750014588</v>
      </c>
      <c r="G1510" s="122">
        <v>0.69340181057307904</v>
      </c>
      <c r="H1510" s="122">
        <v>0.71273471554489953</v>
      </c>
      <c r="I1510" s="122">
        <v>7.1229986508561494E-2</v>
      </c>
      <c r="J1510" s="122">
        <v>0.3435868131386477</v>
      </c>
      <c r="K1510" s="54">
        <v>1.4398960871490507E-2</v>
      </c>
      <c r="M1510" s="47">
        <v>508</v>
      </c>
      <c r="N1510" s="122" cm="1">
        <f t="array" ref="N1510:W1510">(TRANSPOSE(MMULT(幕後結果!$AB$37:$AK$46, TRANSPOSE(N509:W509))))</f>
        <v>0.35689298818685555</v>
      </c>
      <c r="O1510" s="122">
        <v>9.6815118815637979E-3</v>
      </c>
      <c r="P1510" s="122">
        <v>1.2346460007518683</v>
      </c>
      <c r="Q1510" s="122">
        <v>0.24359721366370879</v>
      </c>
      <c r="R1510" s="122">
        <v>-0.86930605834823993</v>
      </c>
      <c r="S1510" s="122">
        <v>-1.491630895666078</v>
      </c>
      <c r="T1510" s="122">
        <v>-1.6803957592476588</v>
      </c>
      <c r="U1510" s="122">
        <v>-1.7139113498634033</v>
      </c>
      <c r="V1510" s="122">
        <v>-0.7850574877741554</v>
      </c>
      <c r="W1510" s="46">
        <v>-2.296886411233106</v>
      </c>
    </row>
    <row r="1511" spans="1:23" ht="19">
      <c r="A1511" s="91">
        <v>509</v>
      </c>
      <c r="B1511" s="122">
        <v>0.69588587224508669</v>
      </c>
      <c r="C1511" s="122">
        <v>0.96121237816865079</v>
      </c>
      <c r="D1511" s="122">
        <v>0.17793028933295019</v>
      </c>
      <c r="E1511" s="122">
        <v>0.21758960714848929</v>
      </c>
      <c r="F1511" s="122">
        <v>0.81328662622451797</v>
      </c>
      <c r="G1511" s="122">
        <v>0.63038556741490925</v>
      </c>
      <c r="H1511" s="122">
        <v>0.14459442692805036</v>
      </c>
      <c r="I1511" s="122">
        <v>0.80991899077997687</v>
      </c>
      <c r="J1511" s="122">
        <v>5.7003844104164481E-2</v>
      </c>
      <c r="K1511" s="54">
        <v>9.9222243542516519E-2</v>
      </c>
      <c r="M1511" s="47">
        <v>509</v>
      </c>
      <c r="N1511" s="122" cm="1">
        <f t="array" ref="N1511:W1511">(TRANSPOSE(MMULT(幕後結果!$AB$37:$AK$46, TRANSPOSE(N510:W510))))</f>
        <v>-1.2515437360935979</v>
      </c>
      <c r="O1511" s="122">
        <v>-2.4138434710716137</v>
      </c>
      <c r="P1511" s="122">
        <v>-0.86217535524693167</v>
      </c>
      <c r="Q1511" s="122">
        <v>-1.7792018156743357</v>
      </c>
      <c r="R1511" s="122">
        <v>-2.0068146524265948</v>
      </c>
      <c r="S1511" s="122">
        <v>-2.1824216152183027</v>
      </c>
      <c r="T1511" s="122">
        <v>-0.49344464998965121</v>
      </c>
      <c r="U1511" s="122">
        <v>-0.46803203798168924</v>
      </c>
      <c r="V1511" s="122">
        <v>-0.15953253913663629</v>
      </c>
      <c r="W1511" s="46">
        <v>-0.58209861813017416</v>
      </c>
    </row>
    <row r="1512" spans="1:23" ht="19">
      <c r="A1512" s="91">
        <v>510</v>
      </c>
      <c r="B1512" s="122">
        <v>0.80637614747695197</v>
      </c>
      <c r="C1512" s="122">
        <v>0.20242493173589637</v>
      </c>
      <c r="D1512" s="122">
        <v>0.71447762666618586</v>
      </c>
      <c r="E1512" s="122">
        <v>9.8616188655184178E-2</v>
      </c>
      <c r="F1512" s="122">
        <v>0.57142611369764063</v>
      </c>
      <c r="G1512" s="122">
        <v>0.48550386695889491</v>
      </c>
      <c r="H1512" s="122">
        <v>0.87912242550583808</v>
      </c>
      <c r="I1512" s="122">
        <v>0.54583220349052386</v>
      </c>
      <c r="J1512" s="122">
        <v>0.74663797523764974</v>
      </c>
      <c r="K1512" s="54">
        <v>0.81919314644134666</v>
      </c>
      <c r="M1512" s="47">
        <v>510</v>
      </c>
      <c r="N1512" s="122" cm="1">
        <f t="array" ref="N1512:W1512">(TRANSPOSE(MMULT(幕後結果!$AB$37:$AK$46, TRANSPOSE(N511:W511))))</f>
        <v>0.82752630281425976</v>
      </c>
      <c r="O1512" s="122">
        <v>0.66037052060659507</v>
      </c>
      <c r="P1512" s="122">
        <v>0.94028507928666905</v>
      </c>
      <c r="Q1512" s="122">
        <v>-0.50470215679437225</v>
      </c>
      <c r="R1512" s="122">
        <v>-0.58718532114604727</v>
      </c>
      <c r="S1512" s="122">
        <v>0.32615850143236119</v>
      </c>
      <c r="T1512" s="122">
        <v>0.19378410342740601</v>
      </c>
      <c r="U1512" s="122">
        <v>1.1225149053508219</v>
      </c>
      <c r="V1512" s="122">
        <v>0.29560868142509034</v>
      </c>
      <c r="W1512" s="46">
        <v>0.306074847340437</v>
      </c>
    </row>
    <row r="1513" spans="1:23" ht="19">
      <c r="A1513" s="91">
        <v>511</v>
      </c>
      <c r="B1513" s="122">
        <v>0.55458452326496599</v>
      </c>
      <c r="C1513" s="122">
        <v>0.15645741321542839</v>
      </c>
      <c r="D1513" s="122">
        <v>0.60676104657887731</v>
      </c>
      <c r="E1513" s="122">
        <v>0.40253614443163666</v>
      </c>
      <c r="F1513" s="122">
        <v>0.81388955211340352</v>
      </c>
      <c r="G1513" s="122">
        <v>0.37401824740167866</v>
      </c>
      <c r="H1513" s="122">
        <v>0.55278100601810176</v>
      </c>
      <c r="I1513" s="122">
        <v>0.55941034285679936</v>
      </c>
      <c r="J1513" s="122">
        <v>0.71111835769637111</v>
      </c>
      <c r="K1513" s="54">
        <v>0.4402393024590836</v>
      </c>
      <c r="M1513" s="47">
        <v>511</v>
      </c>
      <c r="N1513" s="122" cm="1">
        <f t="array" ref="N1513:W1513">(TRANSPOSE(MMULT(幕後結果!$AB$37:$AK$46, TRANSPOSE(N512:W512))))</f>
        <v>-0.85640811058777366</v>
      </c>
      <c r="O1513" s="122">
        <v>-0.68835610222700061</v>
      </c>
      <c r="P1513" s="122">
        <v>-0.61697305082068321</v>
      </c>
      <c r="Q1513" s="122">
        <v>-1.3382185318863979</v>
      </c>
      <c r="R1513" s="122">
        <v>1.2052190307427446</v>
      </c>
      <c r="S1513" s="122">
        <v>4.4098253817812183E-2</v>
      </c>
      <c r="T1513" s="122">
        <v>-0.63809839575391403</v>
      </c>
      <c r="U1513" s="122">
        <v>0.68986290996850019</v>
      </c>
      <c r="V1513" s="122">
        <v>1.2934541749323416</v>
      </c>
      <c r="W1513" s="46">
        <v>0.42455285122638919</v>
      </c>
    </row>
    <row r="1514" spans="1:23" ht="19">
      <c r="A1514" s="91">
        <v>512</v>
      </c>
      <c r="B1514" s="122">
        <v>7.7124555450353016E-2</v>
      </c>
      <c r="C1514" s="122">
        <v>0.67818550523449161</v>
      </c>
      <c r="D1514" s="122">
        <v>0.39478196516000286</v>
      </c>
      <c r="E1514" s="122">
        <v>0.59030474243612474</v>
      </c>
      <c r="F1514" s="122">
        <v>0.99306484760067759</v>
      </c>
      <c r="G1514" s="122">
        <v>0.98726705352859501</v>
      </c>
      <c r="H1514" s="122">
        <v>6.6364075775706688E-2</v>
      </c>
      <c r="I1514" s="122">
        <v>0.70537736359532932</v>
      </c>
      <c r="J1514" s="122">
        <v>0.44066186081661263</v>
      </c>
      <c r="K1514" s="54">
        <v>0.39161766641908669</v>
      </c>
      <c r="M1514" s="47">
        <v>512</v>
      </c>
      <c r="N1514" s="122" cm="1">
        <f t="array" ref="N1514:W1514">(TRANSPOSE(MMULT(幕後結果!$AB$37:$AK$46, TRANSPOSE(N513:W513))))</f>
        <v>-0.34463323149975789</v>
      </c>
      <c r="O1514" s="122">
        <v>-0.79956494118569132</v>
      </c>
      <c r="P1514" s="122">
        <v>-0.56966965196000374</v>
      </c>
      <c r="Q1514" s="122">
        <v>0.81707759636410671</v>
      </c>
      <c r="R1514" s="122">
        <v>-0.37097004851957094</v>
      </c>
      <c r="S1514" s="122">
        <v>-0.76628457929999771</v>
      </c>
      <c r="T1514" s="122">
        <v>-0.24024338468977069</v>
      </c>
      <c r="U1514" s="122">
        <v>-0.44642314439076025</v>
      </c>
      <c r="V1514" s="122">
        <v>-8.4058329171868895E-2</v>
      </c>
      <c r="W1514" s="46">
        <v>-0.32562240698278655</v>
      </c>
    </row>
    <row r="1515" spans="1:23" ht="19">
      <c r="A1515" s="91">
        <v>513</v>
      </c>
      <c r="B1515" s="122">
        <v>0.64561782328490747</v>
      </c>
      <c r="C1515" s="122">
        <v>0.44782246265371883</v>
      </c>
      <c r="D1515" s="122">
        <v>0.61878606152962812</v>
      </c>
      <c r="E1515" s="122">
        <v>0.89031436923323626</v>
      </c>
      <c r="F1515" s="122">
        <v>0.19020869857741873</v>
      </c>
      <c r="G1515" s="122">
        <v>0.54576726443611467</v>
      </c>
      <c r="H1515" s="122">
        <v>0.3658453217803872</v>
      </c>
      <c r="I1515" s="122">
        <v>0.5361094131647608</v>
      </c>
      <c r="J1515" s="122">
        <v>0.29316021375722023</v>
      </c>
      <c r="K1515" s="54">
        <v>0.79879979792772571</v>
      </c>
      <c r="M1515" s="47">
        <v>513</v>
      </c>
      <c r="N1515" s="122" cm="1">
        <f t="array" ref="N1515:W1515">(TRANSPOSE(MMULT(幕後結果!$AB$37:$AK$46, TRANSPOSE(N514:W514))))</f>
        <v>-1.1415973457550763</v>
      </c>
      <c r="O1515" s="122">
        <v>-1.4282527783463448</v>
      </c>
      <c r="P1515" s="122">
        <v>-1.2793988597208656</v>
      </c>
      <c r="Q1515" s="122">
        <v>-0.15605678066260123</v>
      </c>
      <c r="R1515" s="122">
        <v>0.24222623627178946</v>
      </c>
      <c r="S1515" s="122">
        <v>-1.2754103931153666</v>
      </c>
      <c r="T1515" s="122">
        <v>-1.4691228223196164</v>
      </c>
      <c r="U1515" s="122">
        <v>-7.692089546981791E-2</v>
      </c>
      <c r="V1515" s="122">
        <v>-1.4845462824204616</v>
      </c>
      <c r="W1515" s="46">
        <v>0.13157033818815478</v>
      </c>
    </row>
    <row r="1516" spans="1:23" ht="19">
      <c r="A1516" s="91">
        <v>514</v>
      </c>
      <c r="B1516" s="122">
        <v>7.5096513151576394E-2</v>
      </c>
      <c r="C1516" s="122">
        <v>8.1075654738457237E-2</v>
      </c>
      <c r="D1516" s="122">
        <v>7.7187179873328127E-4</v>
      </c>
      <c r="E1516" s="122">
        <v>0.56405930402416948</v>
      </c>
      <c r="F1516" s="122">
        <v>0.17450421921824333</v>
      </c>
      <c r="G1516" s="122">
        <v>0.70587996917399942</v>
      </c>
      <c r="H1516" s="122">
        <v>0.91328762927304585</v>
      </c>
      <c r="I1516" s="122">
        <v>0.5869426503865165</v>
      </c>
      <c r="J1516" s="122">
        <v>0.53116766202082522</v>
      </c>
      <c r="K1516" s="54">
        <v>0.98138410583931024</v>
      </c>
      <c r="M1516" s="47">
        <v>514</v>
      </c>
      <c r="N1516" s="122" cm="1">
        <f t="array" ref="N1516:W1516">(TRANSPOSE(MMULT(幕後結果!$AB$37:$AK$46, TRANSPOSE(N515:W515))))</f>
        <v>-0.36543504333098992</v>
      </c>
      <c r="O1516" s="122">
        <v>-1.163257486377578</v>
      </c>
      <c r="P1516" s="122">
        <v>-0.12805712635776501</v>
      </c>
      <c r="Q1516" s="122">
        <v>-0.83448882629470922</v>
      </c>
      <c r="R1516" s="122">
        <v>-0.47371013224246833</v>
      </c>
      <c r="S1516" s="122">
        <v>-0.89543848971406614</v>
      </c>
      <c r="T1516" s="122">
        <v>6.9123333775120255E-2</v>
      </c>
      <c r="U1516" s="122">
        <v>-0.45387724728268442</v>
      </c>
      <c r="V1516" s="122">
        <v>-0.17902313858671404</v>
      </c>
      <c r="W1516" s="46">
        <v>-0.24508358822949353</v>
      </c>
    </row>
    <row r="1517" spans="1:23" ht="19">
      <c r="A1517" s="91">
        <v>515</v>
      </c>
      <c r="B1517" s="122">
        <v>0.2452621982489207</v>
      </c>
      <c r="C1517" s="122">
        <v>0.90850672258336163</v>
      </c>
      <c r="D1517" s="122">
        <v>0.45558610739564553</v>
      </c>
      <c r="E1517" s="122">
        <v>0.53598339870071965</v>
      </c>
      <c r="F1517" s="122">
        <v>0.13486848061117884</v>
      </c>
      <c r="G1517" s="122">
        <v>0.31995933901217621</v>
      </c>
      <c r="H1517" s="122">
        <v>0.25733963198359633</v>
      </c>
      <c r="I1517" s="122">
        <v>0.11171182533661872</v>
      </c>
      <c r="J1517" s="122">
        <v>0.25892439021146041</v>
      </c>
      <c r="K1517" s="54">
        <v>2.3685669521480657E-2</v>
      </c>
      <c r="M1517" s="47">
        <v>515</v>
      </c>
      <c r="N1517" s="122" cm="1">
        <f t="array" ref="N1517:W1517">(TRANSPOSE(MMULT(幕後結果!$AB$37:$AK$46, TRANSPOSE(N516:W516))))</f>
        <v>-1.3565020652827398</v>
      </c>
      <c r="O1517" s="122">
        <v>-1.0916209216311334</v>
      </c>
      <c r="P1517" s="122">
        <v>-0.35767894715574811</v>
      </c>
      <c r="Q1517" s="122">
        <v>0.45519923745798196</v>
      </c>
      <c r="R1517" s="122">
        <v>2.0837781956702512</v>
      </c>
      <c r="S1517" s="122">
        <v>1.6701687416504538</v>
      </c>
      <c r="T1517" s="122">
        <v>1.1400278151234358</v>
      </c>
      <c r="U1517" s="122">
        <v>1.3940240690253756</v>
      </c>
      <c r="V1517" s="122">
        <v>-0.63944599853549933</v>
      </c>
      <c r="W1517" s="46">
        <v>1.6068497972252103</v>
      </c>
    </row>
    <row r="1518" spans="1:23" ht="19">
      <c r="A1518" s="91">
        <v>516</v>
      </c>
      <c r="B1518" s="122">
        <v>0.13873136027990673</v>
      </c>
      <c r="C1518" s="122">
        <v>0.60784931332560665</v>
      </c>
      <c r="D1518" s="122">
        <v>0.93724159754974923</v>
      </c>
      <c r="E1518" s="122">
        <v>3.1550184886903976E-2</v>
      </c>
      <c r="F1518" s="122">
        <v>6.8264894924412012E-2</v>
      </c>
      <c r="G1518" s="122">
        <v>0.45811499631124164</v>
      </c>
      <c r="H1518" s="122">
        <v>0.70083593103015551</v>
      </c>
      <c r="I1518" s="122">
        <v>0.61435809808474717</v>
      </c>
      <c r="J1518" s="122">
        <v>0.93816438988467565</v>
      </c>
      <c r="K1518" s="54">
        <v>0.3534824224418589</v>
      </c>
      <c r="M1518" s="47">
        <v>516</v>
      </c>
      <c r="N1518" s="122" cm="1">
        <f t="array" ref="N1518:W1518">(TRANSPOSE(MMULT(幕後結果!$AB$37:$AK$46, TRANSPOSE(N517:W517))))</f>
        <v>0.83573352462550388</v>
      </c>
      <c r="O1518" s="122">
        <v>1.1090280610176901</v>
      </c>
      <c r="P1518" s="122">
        <v>0.58030231999334181</v>
      </c>
      <c r="Q1518" s="122">
        <v>1.1980055658253781</v>
      </c>
      <c r="R1518" s="122">
        <v>1.5073397420512853</v>
      </c>
      <c r="S1518" s="122">
        <v>0.18596870003429772</v>
      </c>
      <c r="T1518" s="122">
        <v>-2.5586188903572005E-2</v>
      </c>
      <c r="U1518" s="122">
        <v>-0.4289991049187335</v>
      </c>
      <c r="V1518" s="122">
        <v>1.4840836852051362</v>
      </c>
      <c r="W1518" s="46">
        <v>0.41147068584578406</v>
      </c>
    </row>
    <row r="1519" spans="1:23" ht="19">
      <c r="A1519" s="91">
        <v>517</v>
      </c>
      <c r="B1519" s="122">
        <v>0.5403991998482105</v>
      </c>
      <c r="C1519" s="122">
        <v>0.92867251125935524</v>
      </c>
      <c r="D1519" s="122">
        <v>0.68764250604146593</v>
      </c>
      <c r="E1519" s="122">
        <v>0.18445757037234944</v>
      </c>
      <c r="F1519" s="122">
        <v>0.11334219298632231</v>
      </c>
      <c r="G1519" s="122">
        <v>0.51996040599836779</v>
      </c>
      <c r="H1519" s="122">
        <v>4.7824488044986291E-2</v>
      </c>
      <c r="I1519" s="122">
        <v>0.21492091555747983</v>
      </c>
      <c r="J1519" s="122">
        <v>0.79312263178040499</v>
      </c>
      <c r="K1519" s="54">
        <v>0.99139351523886954</v>
      </c>
      <c r="M1519" s="47">
        <v>517</v>
      </c>
      <c r="N1519" s="122" cm="1">
        <f t="array" ref="N1519:W1519">(TRANSPOSE(MMULT(幕後結果!$AB$37:$AK$46, TRANSPOSE(N518:W518))))</f>
        <v>1.624978143977811</v>
      </c>
      <c r="O1519" s="122">
        <v>0.83010690815349863</v>
      </c>
      <c r="P1519" s="122">
        <v>1.901490939608804</v>
      </c>
      <c r="Q1519" s="122">
        <v>-0.75092408127464849</v>
      </c>
      <c r="R1519" s="122">
        <v>-0.21993266094644595</v>
      </c>
      <c r="S1519" s="122">
        <v>1.4186267931905672</v>
      </c>
      <c r="T1519" s="122">
        <v>0.79852161840998748</v>
      </c>
      <c r="U1519" s="122">
        <v>-0.42599391246569346</v>
      </c>
      <c r="V1519" s="122">
        <v>1.4573722067586321</v>
      </c>
      <c r="W1519" s="46">
        <v>1.4088208552801667</v>
      </c>
    </row>
    <row r="1520" spans="1:23" ht="19">
      <c r="A1520" s="91">
        <v>518</v>
      </c>
      <c r="B1520" s="122">
        <v>0.77128294188806823</v>
      </c>
      <c r="C1520" s="122">
        <v>0.42858943537141236</v>
      </c>
      <c r="D1520" s="122">
        <v>0.74049731065182156</v>
      </c>
      <c r="E1520" s="122">
        <v>5.3926882465641812E-2</v>
      </c>
      <c r="F1520" s="122">
        <v>0.24100952636739592</v>
      </c>
      <c r="G1520" s="122">
        <v>1.6313252648771259E-2</v>
      </c>
      <c r="H1520" s="122">
        <v>0.65800498849928979</v>
      </c>
      <c r="I1520" s="122">
        <v>0.4132970963814111</v>
      </c>
      <c r="J1520" s="122">
        <v>0.93688568418077223</v>
      </c>
      <c r="K1520" s="54">
        <v>0.45215196965495452</v>
      </c>
      <c r="M1520" s="47">
        <v>518</v>
      </c>
      <c r="N1520" s="122" cm="1">
        <f t="array" ref="N1520:W1520">(TRANSPOSE(MMULT(幕後結果!$AB$37:$AK$46, TRANSPOSE(N519:W519))))</f>
        <v>0.1487080346911531</v>
      </c>
      <c r="O1520" s="122">
        <v>-1.1438149417424306</v>
      </c>
      <c r="P1520" s="122">
        <v>-0.52149177721391893</v>
      </c>
      <c r="Q1520" s="122">
        <v>-0.92819587004804271</v>
      </c>
      <c r="R1520" s="122">
        <v>-0.26554752973172291</v>
      </c>
      <c r="S1520" s="122">
        <v>-0.59846530368472284</v>
      </c>
      <c r="T1520" s="122">
        <v>-0.79332338086895793</v>
      </c>
      <c r="U1520" s="122">
        <v>1.4828433112775889</v>
      </c>
      <c r="V1520" s="122">
        <v>-0.2603740423641685</v>
      </c>
      <c r="W1520" s="46">
        <v>-7.0849508466607425E-2</v>
      </c>
    </row>
    <row r="1521" spans="1:23" ht="19">
      <c r="A1521" s="91">
        <v>519</v>
      </c>
      <c r="B1521" s="122">
        <v>0.85120700653196102</v>
      </c>
      <c r="C1521" s="122">
        <v>0.82383703564845123</v>
      </c>
      <c r="D1521" s="122">
        <v>0.86358574338411187</v>
      </c>
      <c r="E1521" s="122">
        <v>0.47867207342336626</v>
      </c>
      <c r="F1521" s="122">
        <v>0.6029111520975623</v>
      </c>
      <c r="G1521" s="122">
        <v>0.93166968810441397</v>
      </c>
      <c r="H1521" s="122">
        <v>0.99460004869737184</v>
      </c>
      <c r="I1521" s="122">
        <v>0.99968128972408166</v>
      </c>
      <c r="J1521" s="122">
        <v>0.58058162375151867</v>
      </c>
      <c r="K1521" s="54">
        <v>0.8828720430916277</v>
      </c>
      <c r="M1521" s="47">
        <v>519</v>
      </c>
      <c r="N1521" s="122" cm="1">
        <f t="array" ref="N1521:W1521">(TRANSPOSE(MMULT(幕後結果!$AB$37:$AK$46, TRANSPOSE(N520:W520))))</f>
        <v>1.1485082275662835</v>
      </c>
      <c r="O1521" s="122">
        <v>1.1407103768096549</v>
      </c>
      <c r="P1521" s="122">
        <v>0.29384342900113858</v>
      </c>
      <c r="Q1521" s="122">
        <v>0.4349414879957913</v>
      </c>
      <c r="R1521" s="122">
        <v>1.0975466913644492</v>
      </c>
      <c r="S1521" s="122">
        <v>-0.34578323678470768</v>
      </c>
      <c r="T1521" s="122">
        <v>-0.67477992062170356</v>
      </c>
      <c r="U1521" s="122">
        <v>0.20640034999465195</v>
      </c>
      <c r="V1521" s="122">
        <v>1.3132557544854981</v>
      </c>
      <c r="W1521" s="46">
        <v>0.55044875125957249</v>
      </c>
    </row>
    <row r="1522" spans="1:23" ht="19">
      <c r="A1522" s="91">
        <v>520</v>
      </c>
      <c r="B1522" s="122">
        <v>0.27231138513574304</v>
      </c>
      <c r="C1522" s="122">
        <v>0.4502179649266127</v>
      </c>
      <c r="D1522" s="122">
        <v>0.87633751240558766</v>
      </c>
      <c r="E1522" s="122">
        <v>0.64582942363465623</v>
      </c>
      <c r="F1522" s="122">
        <v>0.58245683355040834</v>
      </c>
      <c r="G1522" s="122">
        <v>0.51431584416326492</v>
      </c>
      <c r="H1522" s="122">
        <v>0.35059991585838146</v>
      </c>
      <c r="I1522" s="122">
        <v>0.26066069442143136</v>
      </c>
      <c r="J1522" s="122">
        <v>0.19182627964378041</v>
      </c>
      <c r="K1522" s="54">
        <v>0.38379824321940625</v>
      </c>
      <c r="M1522" s="47">
        <v>520</v>
      </c>
      <c r="N1522" s="122" cm="1">
        <f t="array" ref="N1522:W1522">(TRANSPOSE(MMULT(幕後結果!$AB$37:$AK$46, TRANSPOSE(N521:W521))))</f>
        <v>-2.9080377348399247</v>
      </c>
      <c r="O1522" s="122">
        <v>-2.0449103135508682</v>
      </c>
      <c r="P1522" s="122">
        <v>-2.6532616827270896</v>
      </c>
      <c r="Q1522" s="122">
        <v>-3.5472842218893557</v>
      </c>
      <c r="R1522" s="122">
        <v>-0.54319893681264741</v>
      </c>
      <c r="S1522" s="122">
        <v>-5.5189054768319812E-3</v>
      </c>
      <c r="T1522" s="122">
        <v>-1.0088387164788934</v>
      </c>
      <c r="U1522" s="122">
        <v>9.7375254495113528E-2</v>
      </c>
      <c r="V1522" s="122">
        <v>-0.82942768395815791</v>
      </c>
      <c r="W1522" s="46">
        <v>-2.0478758722365891</v>
      </c>
    </row>
    <row r="1523" spans="1:23" ht="19">
      <c r="A1523" s="91">
        <v>521</v>
      </c>
      <c r="B1523" s="122">
        <v>0.37697643950900517</v>
      </c>
      <c r="C1523" s="122">
        <v>0.16390537363625501</v>
      </c>
      <c r="D1523" s="122">
        <v>0.85858782763814823</v>
      </c>
      <c r="E1523" s="122">
        <v>0.29793229741583693</v>
      </c>
      <c r="F1523" s="122">
        <v>0.58472713787030939</v>
      </c>
      <c r="G1523" s="122">
        <v>0.38777481130972125</v>
      </c>
      <c r="H1523" s="122">
        <v>0.57066179054067323</v>
      </c>
      <c r="I1523" s="122">
        <v>0.12453207074130113</v>
      </c>
      <c r="J1523" s="122">
        <v>0.90547179855948956</v>
      </c>
      <c r="K1523" s="54">
        <v>0.33163849090918052</v>
      </c>
      <c r="M1523" s="47">
        <v>521</v>
      </c>
      <c r="N1523" s="122" cm="1">
        <f t="array" ref="N1523:W1523">(TRANSPOSE(MMULT(幕後結果!$AB$37:$AK$46, TRANSPOSE(N522:W522))))</f>
        <v>0.44162950970701076</v>
      </c>
      <c r="O1523" s="122">
        <v>-0.34996688881694027</v>
      </c>
      <c r="P1523" s="122">
        <v>-0.20778255683771155</v>
      </c>
      <c r="Q1523" s="122">
        <v>-1.9631547030464962</v>
      </c>
      <c r="R1523" s="122">
        <v>-2.2464666472113271</v>
      </c>
      <c r="S1523" s="122">
        <v>-0.54349972956298687</v>
      </c>
      <c r="T1523" s="122">
        <v>-0.95609280127393914</v>
      </c>
      <c r="U1523" s="122">
        <v>-0.56679689807334888</v>
      </c>
      <c r="V1523" s="122">
        <v>0.67648101779996117</v>
      </c>
      <c r="W1523" s="46">
        <v>-1.8714113972098767E-2</v>
      </c>
    </row>
    <row r="1524" spans="1:23" ht="19">
      <c r="A1524" s="91">
        <v>522</v>
      </c>
      <c r="B1524" s="122">
        <v>0.8303176464580766</v>
      </c>
      <c r="C1524" s="122">
        <v>0.83970994347450523</v>
      </c>
      <c r="D1524" s="122">
        <v>0.83688535426656752</v>
      </c>
      <c r="E1524" s="122">
        <v>2.729186301383546E-2</v>
      </c>
      <c r="F1524" s="122">
        <v>3.9814321824914956E-2</v>
      </c>
      <c r="G1524" s="122">
        <v>0.23492393743253648</v>
      </c>
      <c r="H1524" s="122">
        <v>0.92355559465182857</v>
      </c>
      <c r="I1524" s="122">
        <v>0.92298904226831069</v>
      </c>
      <c r="J1524" s="122">
        <v>0.53190044959300975</v>
      </c>
      <c r="K1524" s="54">
        <v>0.78521407852360836</v>
      </c>
      <c r="M1524" s="47">
        <v>522</v>
      </c>
      <c r="N1524" s="122" cm="1">
        <f t="array" ref="N1524:W1524">(TRANSPOSE(MMULT(幕後結果!$AB$37:$AK$46, TRANSPOSE(N523:W523))))</f>
        <v>-0.39217412523334849</v>
      </c>
      <c r="O1524" s="122">
        <v>-1.0330117971652104</v>
      </c>
      <c r="P1524" s="122">
        <v>-0.87330595716371773</v>
      </c>
      <c r="Q1524" s="122">
        <v>0.9997181782954826</v>
      </c>
      <c r="R1524" s="122">
        <v>-0.46218684369138774</v>
      </c>
      <c r="S1524" s="122">
        <v>-0.69468797672375304</v>
      </c>
      <c r="T1524" s="122">
        <v>-1.8435152673093609</v>
      </c>
      <c r="U1524" s="122">
        <v>0.49006745818168274</v>
      </c>
      <c r="V1524" s="122">
        <v>-0.78494129903296406</v>
      </c>
      <c r="W1524" s="46">
        <v>-0.86769732019592349</v>
      </c>
    </row>
    <row r="1525" spans="1:23" ht="19">
      <c r="A1525" s="91">
        <v>523</v>
      </c>
      <c r="B1525" s="122">
        <v>0.92235006435000222</v>
      </c>
      <c r="C1525" s="122">
        <v>0.17446257781293961</v>
      </c>
      <c r="D1525" s="122">
        <v>0.18445594678780486</v>
      </c>
      <c r="E1525" s="122">
        <v>0.37267477818594008</v>
      </c>
      <c r="F1525" s="122">
        <v>0.64759347149550894</v>
      </c>
      <c r="G1525" s="122">
        <v>0.15212312047170418</v>
      </c>
      <c r="H1525" s="122">
        <v>0.11965967673116995</v>
      </c>
      <c r="I1525" s="122">
        <v>0.40497189577668546</v>
      </c>
      <c r="J1525" s="122">
        <v>7.6325469840235138E-2</v>
      </c>
      <c r="K1525" s="54">
        <v>0.87203907965294225</v>
      </c>
      <c r="M1525" s="47">
        <v>523</v>
      </c>
      <c r="N1525" s="122" cm="1">
        <f t="array" ref="N1525:W1525">(TRANSPOSE(MMULT(幕後結果!$AB$37:$AK$46, TRANSPOSE(N524:W524))))</f>
        <v>0.28999158744211812</v>
      </c>
      <c r="O1525" s="122">
        <v>0.78033382421725928</v>
      </c>
      <c r="P1525" s="122">
        <v>0.21699888928443048</v>
      </c>
      <c r="Q1525" s="122">
        <v>0.90224042094993595</v>
      </c>
      <c r="R1525" s="122">
        <v>1.0557697225094298</v>
      </c>
      <c r="S1525" s="122">
        <v>-0.74520093995831371</v>
      </c>
      <c r="T1525" s="122">
        <v>0.66523525856257781</v>
      </c>
      <c r="U1525" s="122">
        <v>-0.96636232233470354</v>
      </c>
      <c r="V1525" s="122">
        <v>0.53821337630888066</v>
      </c>
      <c r="W1525" s="46">
        <v>-0.22749328158555057</v>
      </c>
    </row>
    <row r="1526" spans="1:23" ht="19">
      <c r="A1526" s="91">
        <v>524</v>
      </c>
      <c r="B1526" s="122">
        <v>0.76877359283185487</v>
      </c>
      <c r="C1526" s="122">
        <v>0.14968187815109069</v>
      </c>
      <c r="D1526" s="122">
        <v>0.87452223578273802</v>
      </c>
      <c r="E1526" s="122">
        <v>0.71647322986391604</v>
      </c>
      <c r="F1526" s="122">
        <v>0.15117333309971182</v>
      </c>
      <c r="G1526" s="122">
        <v>0.82770480861327966</v>
      </c>
      <c r="H1526" s="122">
        <v>0.68003167238103268</v>
      </c>
      <c r="I1526" s="122">
        <v>0.52574387089592611</v>
      </c>
      <c r="J1526" s="122">
        <v>0.60156435718755885</v>
      </c>
      <c r="K1526" s="54">
        <v>0.81677084065520789</v>
      </c>
      <c r="M1526" s="47">
        <v>524</v>
      </c>
      <c r="N1526" s="122" cm="1">
        <f t="array" ref="N1526:W1526">(TRANSPOSE(MMULT(幕後結果!$AB$37:$AK$46, TRANSPOSE(N525:W525))))</f>
        <v>-0.74783886036568803</v>
      </c>
      <c r="O1526" s="122">
        <v>0.3286476216732499</v>
      </c>
      <c r="P1526" s="122">
        <v>-0.69761079184539909</v>
      </c>
      <c r="Q1526" s="122">
        <v>0.90107648015789488</v>
      </c>
      <c r="R1526" s="122">
        <v>1.0710210277128753</v>
      </c>
      <c r="S1526" s="122">
        <v>-0.29886225514447157</v>
      </c>
      <c r="T1526" s="122">
        <v>0.25567136593158118</v>
      </c>
      <c r="U1526" s="122">
        <v>0.21430982447731756</v>
      </c>
      <c r="V1526" s="122">
        <v>-0.30553044573673321</v>
      </c>
      <c r="W1526" s="46">
        <v>-0.25066665081143791</v>
      </c>
    </row>
    <row r="1527" spans="1:23" ht="19">
      <c r="A1527" s="91">
        <v>525</v>
      </c>
      <c r="B1527" s="122">
        <v>0.35599969438566981</v>
      </c>
      <c r="C1527" s="122">
        <v>0.77640195640455145</v>
      </c>
      <c r="D1527" s="122">
        <v>0.34344040664418607</v>
      </c>
      <c r="E1527" s="122">
        <v>3.6564835690041209E-2</v>
      </c>
      <c r="F1527" s="122">
        <v>0.27655159178748656</v>
      </c>
      <c r="G1527" s="122">
        <v>0.81719555043651271</v>
      </c>
      <c r="H1527" s="122">
        <v>0.79389202667578074</v>
      </c>
      <c r="I1527" s="122">
        <v>7.5172759468385308E-2</v>
      </c>
      <c r="J1527" s="122">
        <v>0.85650961164571293</v>
      </c>
      <c r="K1527" s="54">
        <v>3.6607176742613046E-2</v>
      </c>
      <c r="M1527" s="47">
        <v>525</v>
      </c>
      <c r="N1527" s="122" cm="1">
        <f t="array" ref="N1527:W1527">(TRANSPOSE(MMULT(幕後結果!$AB$37:$AK$46, TRANSPOSE(N526:W526))))</f>
        <v>-1.635948174463083</v>
      </c>
      <c r="O1527" s="122">
        <v>-1.2713001238730599</v>
      </c>
      <c r="P1527" s="122">
        <v>-0.51357327331212066</v>
      </c>
      <c r="Q1527" s="122">
        <v>-0.38395212641741083</v>
      </c>
      <c r="R1527" s="122">
        <v>0.32687008583739874</v>
      </c>
      <c r="S1527" s="122">
        <v>-0.74485347025107462</v>
      </c>
      <c r="T1527" s="122">
        <v>-0.80700275974597813</v>
      </c>
      <c r="U1527" s="122">
        <v>0.55974979452364915</v>
      </c>
      <c r="V1527" s="122">
        <v>-6.2270561205183816E-2</v>
      </c>
      <c r="W1527" s="46">
        <v>0.46172667242805676</v>
      </c>
    </row>
    <row r="1528" spans="1:23" ht="19">
      <c r="A1528" s="91">
        <v>526</v>
      </c>
      <c r="B1528" s="122">
        <v>5.3122364889157225E-2</v>
      </c>
      <c r="C1528" s="122">
        <v>0.12868476027198494</v>
      </c>
      <c r="D1528" s="122">
        <v>8.4103205103248868E-2</v>
      </c>
      <c r="E1528" s="122">
        <v>0.33431255901665535</v>
      </c>
      <c r="F1528" s="122">
        <v>0.84086247054565266</v>
      </c>
      <c r="G1528" s="122">
        <v>0.95305857020799611</v>
      </c>
      <c r="H1528" s="122">
        <v>0.39192925688663616</v>
      </c>
      <c r="I1528" s="122">
        <v>0.63800859867333148</v>
      </c>
      <c r="J1528" s="122">
        <v>0.48901091239783478</v>
      </c>
      <c r="K1528" s="54">
        <v>9.4770126379198238E-2</v>
      </c>
      <c r="M1528" s="47">
        <v>526</v>
      </c>
      <c r="N1528" s="122" cm="1">
        <f t="array" ref="N1528:W1528">(TRANSPOSE(MMULT(幕後結果!$AB$37:$AK$46, TRANSPOSE(N527:W527))))</f>
        <v>0.13995825939536577</v>
      </c>
      <c r="O1528" s="122">
        <v>0.18051269173256113</v>
      </c>
      <c r="P1528" s="122">
        <v>0.48758992908507032</v>
      </c>
      <c r="Q1528" s="122">
        <v>-1.4216341676507909</v>
      </c>
      <c r="R1528" s="122">
        <v>-6.4923058764675967E-2</v>
      </c>
      <c r="S1528" s="122">
        <v>1.0503107925798465</v>
      </c>
      <c r="T1528" s="122">
        <v>-1.0932024454572964</v>
      </c>
      <c r="U1528" s="122">
        <v>-0.32015844635436813</v>
      </c>
      <c r="V1528" s="122">
        <v>-0.85004041384051665</v>
      </c>
      <c r="W1528" s="46">
        <v>-0.65810515031536099</v>
      </c>
    </row>
    <row r="1529" spans="1:23" ht="19">
      <c r="A1529" s="91">
        <v>527</v>
      </c>
      <c r="B1529" s="122">
        <v>4.4178399303799187E-2</v>
      </c>
      <c r="C1529" s="122">
        <v>0.43467860039164563</v>
      </c>
      <c r="D1529" s="122">
        <v>4.0151331386883982E-2</v>
      </c>
      <c r="E1529" s="122">
        <v>0.16803289400229238</v>
      </c>
      <c r="F1529" s="122">
        <v>0.17722740580086738</v>
      </c>
      <c r="G1529" s="122">
        <v>0.9731550431231526</v>
      </c>
      <c r="H1529" s="122">
        <v>0.43037307791917678</v>
      </c>
      <c r="I1529" s="122">
        <v>0.49204570342248477</v>
      </c>
      <c r="J1529" s="122">
        <v>0.25478203096488938</v>
      </c>
      <c r="K1529" s="54">
        <v>0.7019398678856279</v>
      </c>
      <c r="M1529" s="47">
        <v>527</v>
      </c>
      <c r="N1529" s="122" cm="1">
        <f t="array" ref="N1529:W1529">(TRANSPOSE(MMULT(幕後結果!$AB$37:$AK$46, TRANSPOSE(N528:W528))))</f>
        <v>-0.30992154090296264</v>
      </c>
      <c r="O1529" s="122">
        <v>0.81111561802558707</v>
      </c>
      <c r="P1529" s="122">
        <v>-0.43358043467734592</v>
      </c>
      <c r="Q1529" s="122">
        <v>-1.4960747210624337</v>
      </c>
      <c r="R1529" s="122">
        <v>-0.4899501368045453</v>
      </c>
      <c r="S1529" s="122">
        <v>1.0306217556635142</v>
      </c>
      <c r="T1529" s="122">
        <v>0.29003303084073351</v>
      </c>
      <c r="U1529" s="122">
        <v>-0.54775971255480038</v>
      </c>
      <c r="V1529" s="122">
        <v>0.54823054298793084</v>
      </c>
      <c r="W1529" s="46">
        <v>-0.18689086562342277</v>
      </c>
    </row>
    <row r="1530" spans="1:23" ht="19">
      <c r="A1530" s="91">
        <v>528</v>
      </c>
      <c r="B1530" s="122">
        <v>0.92128786082647451</v>
      </c>
      <c r="C1530" s="122">
        <v>0.58783961795892203</v>
      </c>
      <c r="D1530" s="122">
        <v>0.83803148180798748</v>
      </c>
      <c r="E1530" s="122">
        <v>0.50976726694977081</v>
      </c>
      <c r="F1530" s="122">
        <v>0.90669922873906317</v>
      </c>
      <c r="G1530" s="122">
        <v>0.27564035689973743</v>
      </c>
      <c r="H1530" s="122">
        <v>0.22683806446174359</v>
      </c>
      <c r="I1530" s="122">
        <v>0.82778272609116366</v>
      </c>
      <c r="J1530" s="122">
        <v>0.96424727359493168</v>
      </c>
      <c r="K1530" s="54">
        <v>0.24858896559180343</v>
      </c>
      <c r="M1530" s="47">
        <v>528</v>
      </c>
      <c r="N1530" s="122" cm="1">
        <f t="array" ref="N1530:W1530">(TRANSPOSE(MMULT(幕後結果!$AB$37:$AK$46, TRANSPOSE(N529:W529))))</f>
        <v>-0.58900715466348841</v>
      </c>
      <c r="O1530" s="122">
        <v>4.859320089078295E-2</v>
      </c>
      <c r="P1530" s="122">
        <v>0.18223398660066897</v>
      </c>
      <c r="Q1530" s="122">
        <v>1.7452985807367905</v>
      </c>
      <c r="R1530" s="122">
        <v>1.1635830518722035</v>
      </c>
      <c r="S1530" s="122">
        <v>-1.545765862012529</v>
      </c>
      <c r="T1530" s="122">
        <v>-0.18639170140203271</v>
      </c>
      <c r="U1530" s="122">
        <v>-0.47094218847924219</v>
      </c>
      <c r="V1530" s="122">
        <v>-0.30076683842020724</v>
      </c>
      <c r="W1530" s="46">
        <v>-0.2273963660726426</v>
      </c>
    </row>
    <row r="1531" spans="1:23" ht="19">
      <c r="A1531" s="91">
        <v>529</v>
      </c>
      <c r="B1531" s="122">
        <v>0.62239356109178723</v>
      </c>
      <c r="C1531" s="122">
        <v>0.59566182623863817</v>
      </c>
      <c r="D1531" s="122">
        <v>0.25230898058936257</v>
      </c>
      <c r="E1531" s="122">
        <v>0.31648023217022536</v>
      </c>
      <c r="F1531" s="122">
        <v>0.42035516029169684</v>
      </c>
      <c r="G1531" s="122">
        <v>0.34388371614007607</v>
      </c>
      <c r="H1531" s="122">
        <v>0.99883826485895</v>
      </c>
      <c r="I1531" s="122">
        <v>0.6225738521519788</v>
      </c>
      <c r="J1531" s="122">
        <v>0.59574525734571759</v>
      </c>
      <c r="K1531" s="54">
        <v>0.55969614312562244</v>
      </c>
      <c r="M1531" s="47">
        <v>529</v>
      </c>
      <c r="N1531" s="122" cm="1">
        <f t="array" ref="N1531:W1531">(TRANSPOSE(MMULT(幕後結果!$AB$37:$AK$46, TRANSPOSE(N530:W530))))</f>
        <v>0.40377670960386641</v>
      </c>
      <c r="O1531" s="122">
        <v>-0.26714583014985399</v>
      </c>
      <c r="P1531" s="122">
        <v>0.35744713089073943</v>
      </c>
      <c r="Q1531" s="122">
        <v>0.63610486574227287</v>
      </c>
      <c r="R1531" s="122">
        <v>1.3160004492835018</v>
      </c>
      <c r="S1531" s="122">
        <v>0.93258079586005327</v>
      </c>
      <c r="T1531" s="122">
        <v>-0.22364078428829115</v>
      </c>
      <c r="U1531" s="122">
        <v>1.3958604788272355</v>
      </c>
      <c r="V1531" s="122">
        <v>0.22272142708235221</v>
      </c>
      <c r="W1531" s="46">
        <v>0.73317651247305937</v>
      </c>
    </row>
    <row r="1532" spans="1:23" ht="19">
      <c r="A1532" s="91">
        <v>530</v>
      </c>
      <c r="B1532" s="122">
        <v>0.11939858854833574</v>
      </c>
      <c r="C1532" s="122">
        <v>0.68344546193751365</v>
      </c>
      <c r="D1532" s="122">
        <v>0.96512494648716607</v>
      </c>
      <c r="E1532" s="122">
        <v>0.55005083247076225</v>
      </c>
      <c r="F1532" s="122">
        <v>0.63192638677473023</v>
      </c>
      <c r="G1532" s="122">
        <v>0.27439681936541516</v>
      </c>
      <c r="H1532" s="122">
        <v>0.97353523984267176</v>
      </c>
      <c r="I1532" s="122">
        <v>0.26054479221917348</v>
      </c>
      <c r="J1532" s="122">
        <v>0.41168191220491557</v>
      </c>
      <c r="K1532" s="54">
        <v>0.16366606231634573</v>
      </c>
      <c r="M1532" s="47">
        <v>530</v>
      </c>
      <c r="N1532" s="122" cm="1">
        <f t="array" ref="N1532:W1532">(TRANSPOSE(MMULT(幕後結果!$AB$37:$AK$46, TRANSPOSE(N531:W531))))</f>
        <v>1.8019988217741287</v>
      </c>
      <c r="O1532" s="122">
        <v>0.49317129207274235</v>
      </c>
      <c r="P1532" s="122">
        <v>1.5029762709313257</v>
      </c>
      <c r="Q1532" s="122">
        <v>0.92186122845109519</v>
      </c>
      <c r="R1532" s="122">
        <v>1.2161855823552967</v>
      </c>
      <c r="S1532" s="122">
        <v>2.4672737856284535</v>
      </c>
      <c r="T1532" s="122">
        <v>-0.57984978462561143</v>
      </c>
      <c r="U1532" s="122">
        <v>-0.50356578933945984</v>
      </c>
      <c r="V1532" s="122">
        <v>1.8747237301596424</v>
      </c>
      <c r="W1532" s="46">
        <v>-0.2204767334765512</v>
      </c>
    </row>
    <row r="1533" spans="1:23" ht="19">
      <c r="A1533" s="91">
        <v>531</v>
      </c>
      <c r="B1533" s="122">
        <v>0.21053691613814673</v>
      </c>
      <c r="C1533" s="122">
        <v>0.4628374419194905</v>
      </c>
      <c r="D1533" s="122">
        <v>0.52573629286303847</v>
      </c>
      <c r="E1533" s="122">
        <v>0.44321964510987932</v>
      </c>
      <c r="F1533" s="122">
        <v>0.58118088980076554</v>
      </c>
      <c r="G1533" s="122">
        <v>0.64347540624013</v>
      </c>
      <c r="H1533" s="122">
        <v>0.73179102729525747</v>
      </c>
      <c r="I1533" s="122">
        <v>0.71077518571558196</v>
      </c>
      <c r="J1533" s="122">
        <v>0.91980849536246856</v>
      </c>
      <c r="K1533" s="54">
        <v>3.7425668142174739E-2</v>
      </c>
      <c r="M1533" s="47">
        <v>531</v>
      </c>
      <c r="N1533" s="122" cm="1">
        <f t="array" ref="N1533:W1533">(TRANSPOSE(MMULT(幕後結果!$AB$37:$AK$46, TRANSPOSE(N532:W532))))</f>
        <v>0.43161404913537083</v>
      </c>
      <c r="O1533" s="122">
        <v>0.64765369645647064</v>
      </c>
      <c r="P1533" s="122">
        <v>-0.14058292613434997</v>
      </c>
      <c r="Q1533" s="122">
        <v>-9.5387963915682938E-2</v>
      </c>
      <c r="R1533" s="122">
        <v>-0.99676051783115649</v>
      </c>
      <c r="S1533" s="122">
        <v>-0.30344182673246145</v>
      </c>
      <c r="T1533" s="122">
        <v>-1.3351532236508474</v>
      </c>
      <c r="U1533" s="122">
        <v>-0.61188521879684954</v>
      </c>
      <c r="V1533" s="122">
        <v>-0.5385219124451639</v>
      </c>
      <c r="W1533" s="46">
        <v>-0.15788439357822825</v>
      </c>
    </row>
    <row r="1534" spans="1:23" ht="19">
      <c r="A1534" s="91">
        <v>532</v>
      </c>
      <c r="B1534" s="122">
        <v>0.70607324443238539</v>
      </c>
      <c r="C1534" s="122">
        <v>2.0307485468491482E-2</v>
      </c>
      <c r="D1534" s="122">
        <v>0.49636377796495368</v>
      </c>
      <c r="E1534" s="122">
        <v>0.84781223390466343</v>
      </c>
      <c r="F1534" s="122">
        <v>0.81812466853150489</v>
      </c>
      <c r="G1534" s="122">
        <v>0.2632597673940309</v>
      </c>
      <c r="H1534" s="122">
        <v>0.53724132288883086</v>
      </c>
      <c r="I1534" s="122">
        <v>0.41515370467111046</v>
      </c>
      <c r="J1534" s="122">
        <v>0.34480667007241017</v>
      </c>
      <c r="K1534" s="54">
        <v>0.94796881164634383</v>
      </c>
      <c r="M1534" s="47">
        <v>532</v>
      </c>
      <c r="N1534" s="122" cm="1">
        <f t="array" ref="N1534:W1534">(TRANSPOSE(MMULT(幕後結果!$AB$37:$AK$46, TRANSPOSE(N533:W533))))</f>
        <v>1.8119543333952044</v>
      </c>
      <c r="O1534" s="122">
        <v>0.47954517781911876</v>
      </c>
      <c r="P1534" s="122">
        <v>-0.79125072669507746</v>
      </c>
      <c r="Q1534" s="122">
        <v>-0.34143165243459328</v>
      </c>
      <c r="R1534" s="122">
        <v>-0.57976459395705437</v>
      </c>
      <c r="S1534" s="122">
        <v>-0.77999759475557151</v>
      </c>
      <c r="T1534" s="122">
        <v>-1.2356644526749103</v>
      </c>
      <c r="U1534" s="122">
        <v>-1.2486159672583814</v>
      </c>
      <c r="V1534" s="122">
        <v>-0.6007627069665713</v>
      </c>
      <c r="W1534" s="46">
        <v>-0.79024281949730868</v>
      </c>
    </row>
    <row r="1535" spans="1:23" ht="19">
      <c r="A1535" s="91">
        <v>533</v>
      </c>
      <c r="B1535" s="122">
        <v>0.47969862566355581</v>
      </c>
      <c r="C1535" s="122">
        <v>0.8394489400386409</v>
      </c>
      <c r="D1535" s="122">
        <v>0.78243623225881431</v>
      </c>
      <c r="E1535" s="122">
        <v>1.9159600917220132E-2</v>
      </c>
      <c r="F1535" s="122">
        <v>0.33842975658352503</v>
      </c>
      <c r="G1535" s="122">
        <v>0.72985169338580813</v>
      </c>
      <c r="H1535" s="122">
        <v>0.32657848368299125</v>
      </c>
      <c r="I1535" s="122">
        <v>0.59585032349056388</v>
      </c>
      <c r="J1535" s="122">
        <v>0.39724137239563162</v>
      </c>
      <c r="K1535" s="54">
        <v>0.21353506511395448</v>
      </c>
      <c r="M1535" s="47">
        <v>533</v>
      </c>
      <c r="N1535" s="122" cm="1">
        <f t="array" ref="N1535:W1535">(TRANSPOSE(MMULT(幕後結果!$AB$37:$AK$46, TRANSPOSE(N534:W534))))</f>
        <v>-1.4315982317967524</v>
      </c>
      <c r="O1535" s="122">
        <v>0.49397983704686388</v>
      </c>
      <c r="P1535" s="122">
        <v>-0.20029939562531573</v>
      </c>
      <c r="Q1535" s="122">
        <v>-0.93422669951138992</v>
      </c>
      <c r="R1535" s="122">
        <v>-0.13975233703463338</v>
      </c>
      <c r="S1535" s="122">
        <v>-0.79313675253972027</v>
      </c>
      <c r="T1535" s="122">
        <v>-1.5126291154401974</v>
      </c>
      <c r="U1535" s="122">
        <v>0.33218941895000187</v>
      </c>
      <c r="V1535" s="122">
        <v>-0.44628177535103708</v>
      </c>
      <c r="W1535" s="46">
        <v>0.78933136284221317</v>
      </c>
    </row>
    <row r="1536" spans="1:23" ht="19">
      <c r="A1536" s="91">
        <v>534</v>
      </c>
      <c r="B1536" s="122">
        <v>0.53043760942779405</v>
      </c>
      <c r="C1536" s="122">
        <v>0.6852750549508102</v>
      </c>
      <c r="D1536" s="122">
        <v>0.7462157401004943</v>
      </c>
      <c r="E1536" s="122">
        <v>0.30673920556308842</v>
      </c>
      <c r="F1536" s="122">
        <v>0.3356770032888774</v>
      </c>
      <c r="G1536" s="122">
        <v>0.50741655352773374</v>
      </c>
      <c r="H1536" s="122">
        <v>0.45308283907871938</v>
      </c>
      <c r="I1536" s="122">
        <v>0.65527579872734187</v>
      </c>
      <c r="J1536" s="122">
        <v>0.97704590942978564</v>
      </c>
      <c r="K1536" s="54">
        <v>0.92799809770305774</v>
      </c>
      <c r="M1536" s="47">
        <v>534</v>
      </c>
      <c r="N1536" s="122" cm="1">
        <f t="array" ref="N1536:W1536">(TRANSPOSE(MMULT(幕後結果!$AB$37:$AK$46, TRANSPOSE(N535:W535))))</f>
        <v>-0.53389834761079746</v>
      </c>
      <c r="O1536" s="122">
        <v>0.35030645311144309</v>
      </c>
      <c r="P1536" s="122">
        <v>-9.2804861605671946E-2</v>
      </c>
      <c r="Q1536" s="122">
        <v>0.58817902488606888</v>
      </c>
      <c r="R1536" s="122">
        <v>-0.67952794631726954</v>
      </c>
      <c r="S1536" s="122">
        <v>-1.6400877181382381</v>
      </c>
      <c r="T1536" s="122">
        <v>-2.4309715312062692</v>
      </c>
      <c r="U1536" s="122">
        <v>-0.32392937429300839</v>
      </c>
      <c r="V1536" s="122">
        <v>-2.1452268628507181</v>
      </c>
      <c r="W1536" s="46">
        <v>-0.71237121519797719</v>
      </c>
    </row>
    <row r="1537" spans="1:23" ht="19">
      <c r="A1537" s="91">
        <v>535</v>
      </c>
      <c r="B1537" s="122">
        <v>0.42244044207812093</v>
      </c>
      <c r="C1537" s="122">
        <v>0.97126860554831551</v>
      </c>
      <c r="D1537" s="122">
        <v>0.69427684255047883</v>
      </c>
      <c r="E1537" s="122">
        <v>0.57696557594369935</v>
      </c>
      <c r="F1537" s="122">
        <v>0.34501357897633689</v>
      </c>
      <c r="G1537" s="122">
        <v>0.21210084339023583</v>
      </c>
      <c r="H1537" s="122">
        <v>0.89553078664861907</v>
      </c>
      <c r="I1537" s="122">
        <v>0.48957519661034787</v>
      </c>
      <c r="J1537" s="122">
        <v>0.25741144217389511</v>
      </c>
      <c r="K1537" s="54">
        <v>0.11269184670532928</v>
      </c>
      <c r="M1537" s="47">
        <v>535</v>
      </c>
      <c r="N1537" s="122" cm="1">
        <f t="array" ref="N1537:W1537">(TRANSPOSE(MMULT(幕後結果!$AB$37:$AK$46, TRANSPOSE(N536:W536))))</f>
        <v>-0.34061774916366111</v>
      </c>
      <c r="O1537" s="122">
        <v>-0.48799347534109894</v>
      </c>
      <c r="P1537" s="122">
        <v>-0.87691501200374788</v>
      </c>
      <c r="Q1537" s="122">
        <v>-1.3763752932668956</v>
      </c>
      <c r="R1537" s="122">
        <v>-0.57839660909921153</v>
      </c>
      <c r="S1537" s="122">
        <v>0.62378209950284946</v>
      </c>
      <c r="T1537" s="122">
        <v>-2.2588558403665644</v>
      </c>
      <c r="U1537" s="122">
        <v>-0.36891960622416209</v>
      </c>
      <c r="V1537" s="122">
        <v>1.620059813122412</v>
      </c>
      <c r="W1537" s="46">
        <v>-0.66727479386670219</v>
      </c>
    </row>
    <row r="1538" spans="1:23" ht="19">
      <c r="A1538" s="91">
        <v>536</v>
      </c>
      <c r="B1538" s="122">
        <v>0.37700622804885131</v>
      </c>
      <c r="C1538" s="122">
        <v>0.65481576447156531</v>
      </c>
      <c r="D1538" s="122">
        <v>0.78618713994390133</v>
      </c>
      <c r="E1538" s="122">
        <v>0.88607571606083035</v>
      </c>
      <c r="F1538" s="122">
        <v>0.27326312771874939</v>
      </c>
      <c r="G1538" s="122">
        <v>0.47284813059072328</v>
      </c>
      <c r="H1538" s="122">
        <v>0.11562134021695725</v>
      </c>
      <c r="I1538" s="122">
        <v>0.66517132816596258</v>
      </c>
      <c r="J1538" s="122">
        <v>0.4854737748518223</v>
      </c>
      <c r="K1538" s="54">
        <v>0.85379324973500892</v>
      </c>
      <c r="M1538" s="47">
        <v>536</v>
      </c>
      <c r="N1538" s="122" cm="1">
        <f t="array" ref="N1538:W1538">(TRANSPOSE(MMULT(幕後結果!$AB$37:$AK$46, TRANSPOSE(N537:W537))))</f>
        <v>1.1587056478586462</v>
      </c>
      <c r="O1538" s="122">
        <v>1.182610282784307</v>
      </c>
      <c r="P1538" s="122">
        <v>0.99649862884793738</v>
      </c>
      <c r="Q1538" s="122">
        <v>0.70594191724861743</v>
      </c>
      <c r="R1538" s="122">
        <v>5.9014232436717273E-2</v>
      </c>
      <c r="S1538" s="122">
        <v>1.032003009393434</v>
      </c>
      <c r="T1538" s="122">
        <v>0.98534513383769595</v>
      </c>
      <c r="U1538" s="122">
        <v>-0.63093165906358928</v>
      </c>
      <c r="V1538" s="122">
        <v>-0.1879557075512196</v>
      </c>
      <c r="W1538" s="46">
        <v>-0.13957355935569266</v>
      </c>
    </row>
    <row r="1539" spans="1:23" ht="19">
      <c r="A1539" s="91">
        <v>537</v>
      </c>
      <c r="B1539" s="122">
        <v>0.65836749074473233</v>
      </c>
      <c r="C1539" s="122">
        <v>0.87539093264024248</v>
      </c>
      <c r="D1539" s="122">
        <v>3.4878969617046396E-2</v>
      </c>
      <c r="E1539" s="122">
        <v>0.69778985519153625</v>
      </c>
      <c r="F1539" s="122">
        <v>0.37039444828275769</v>
      </c>
      <c r="G1539" s="122">
        <v>9.2893268069791368E-2</v>
      </c>
      <c r="H1539" s="122">
        <v>0.70793104668994622</v>
      </c>
      <c r="I1539" s="122">
        <v>0.42475897823120912</v>
      </c>
      <c r="J1539" s="122">
        <v>0.51397021816146604</v>
      </c>
      <c r="K1539" s="54">
        <v>1.7998499756389785E-2</v>
      </c>
      <c r="M1539" s="47">
        <v>537</v>
      </c>
      <c r="N1539" s="122" cm="1">
        <f t="array" ref="N1539:W1539">(TRANSPOSE(MMULT(幕後結果!$AB$37:$AK$46, TRANSPOSE(N538:W538))))</f>
        <v>0.32841837844318339</v>
      </c>
      <c r="O1539" s="122">
        <v>-0.2504534339282769</v>
      </c>
      <c r="P1539" s="122">
        <v>-0.58684874912723439</v>
      </c>
      <c r="Q1539" s="122">
        <v>8.9784942228311737E-2</v>
      </c>
      <c r="R1539" s="122">
        <v>-1.283057166030557</v>
      </c>
      <c r="S1539" s="122">
        <v>-0.5221989516506127</v>
      </c>
      <c r="T1539" s="122">
        <v>9.3959585032102666E-2</v>
      </c>
      <c r="U1539" s="122">
        <v>-0.86419093292896165</v>
      </c>
      <c r="V1539" s="122">
        <v>-1.5799720784750804</v>
      </c>
      <c r="W1539" s="46">
        <v>-0.59449275006629021</v>
      </c>
    </row>
    <row r="1540" spans="1:23" ht="19">
      <c r="A1540" s="91">
        <v>538</v>
      </c>
      <c r="B1540" s="122">
        <v>0.3366653875561918</v>
      </c>
      <c r="C1540" s="122">
        <v>0.22991364093625877</v>
      </c>
      <c r="D1540" s="122">
        <v>0.3290284128026808</v>
      </c>
      <c r="E1540" s="122">
        <v>0.8815950174571674</v>
      </c>
      <c r="F1540" s="122">
        <v>0.44218688911165005</v>
      </c>
      <c r="G1540" s="122">
        <v>0.2561468206026043</v>
      </c>
      <c r="H1540" s="122">
        <v>6.7352100725095232E-2</v>
      </c>
      <c r="I1540" s="122">
        <v>0.65160178149716086</v>
      </c>
      <c r="J1540" s="122">
        <v>0.41359938458744705</v>
      </c>
      <c r="K1540" s="54">
        <v>0.28769077656361675</v>
      </c>
      <c r="M1540" s="47">
        <v>538</v>
      </c>
      <c r="N1540" s="122" cm="1">
        <f t="array" ref="N1540:W1540">(TRANSPOSE(MMULT(幕後結果!$AB$37:$AK$46, TRANSPOSE(N539:W539))))</f>
        <v>-1.0491098624193611</v>
      </c>
      <c r="O1540" s="122">
        <v>-1.1012322563286983</v>
      </c>
      <c r="P1540" s="122">
        <v>-1.307454963343897</v>
      </c>
      <c r="Q1540" s="122">
        <v>1.4708735048609811</v>
      </c>
      <c r="R1540" s="122">
        <v>2.300719666052268</v>
      </c>
      <c r="S1540" s="122">
        <v>0.58586904821169905</v>
      </c>
      <c r="T1540" s="122">
        <v>1.8869693521804511</v>
      </c>
      <c r="U1540" s="122">
        <v>2.5895691295560574</v>
      </c>
      <c r="V1540" s="122">
        <v>0.62714099324977357</v>
      </c>
      <c r="W1540" s="46">
        <v>1.0627093397269038</v>
      </c>
    </row>
    <row r="1541" spans="1:23" ht="19">
      <c r="A1541" s="91">
        <v>539</v>
      </c>
      <c r="B1541" s="122">
        <v>0.72020442097755533</v>
      </c>
      <c r="C1541" s="122">
        <v>0.56546197683499444</v>
      </c>
      <c r="D1541" s="122">
        <v>0.11695720602158532</v>
      </c>
      <c r="E1541" s="122">
        <v>0.55996933083410338</v>
      </c>
      <c r="F1541" s="122">
        <v>0.72197840155628201</v>
      </c>
      <c r="G1541" s="122">
        <v>0.31871996804802949</v>
      </c>
      <c r="H1541" s="122">
        <v>0.60587498120112016</v>
      </c>
      <c r="I1541" s="122">
        <v>0.92992325179982194</v>
      </c>
      <c r="J1541" s="122">
        <v>0.92875611126510926</v>
      </c>
      <c r="K1541" s="54">
        <v>0.11974783521945498</v>
      </c>
      <c r="M1541" s="47">
        <v>539</v>
      </c>
      <c r="N1541" s="122" cm="1">
        <f t="array" ref="N1541:W1541">(TRANSPOSE(MMULT(幕後結果!$AB$37:$AK$46, TRANSPOSE(N540:W540))))</f>
        <v>1.0718898532556556</v>
      </c>
      <c r="O1541" s="122">
        <v>2.0204422726892046</v>
      </c>
      <c r="P1541" s="122">
        <v>0.83367061477846427</v>
      </c>
      <c r="Q1541" s="122">
        <v>-0.12842401783262081</v>
      </c>
      <c r="R1541" s="122">
        <v>-1.0316465076722636</v>
      </c>
      <c r="S1541" s="122">
        <v>0.61383793324886149</v>
      </c>
      <c r="T1541" s="122">
        <v>-0.53160056370405173</v>
      </c>
      <c r="U1541" s="122">
        <v>0.28234347310554236</v>
      </c>
      <c r="V1541" s="122">
        <v>-0.25921056287007194</v>
      </c>
      <c r="W1541" s="46">
        <v>-0.57032105902246133</v>
      </c>
    </row>
    <row r="1542" spans="1:23" ht="19">
      <c r="A1542" s="91">
        <v>540</v>
      </c>
      <c r="B1542" s="122">
        <v>0.96399438740937371</v>
      </c>
      <c r="C1542" s="122">
        <v>0.61163403603347666</v>
      </c>
      <c r="D1542" s="122">
        <v>0.68311547247605153</v>
      </c>
      <c r="E1542" s="122">
        <v>0.58776853920911409</v>
      </c>
      <c r="F1542" s="122">
        <v>9.0795844690707117E-2</v>
      </c>
      <c r="G1542" s="122">
        <v>0.39974332108998389</v>
      </c>
      <c r="H1542" s="122">
        <v>0.20374528901068745</v>
      </c>
      <c r="I1542" s="122">
        <v>0.75846142029595209</v>
      </c>
      <c r="J1542" s="122">
        <v>0.47294099271117251</v>
      </c>
      <c r="K1542" s="54">
        <v>2.6022110554870581E-2</v>
      </c>
      <c r="M1542" s="47">
        <v>540</v>
      </c>
      <c r="N1542" s="122" cm="1">
        <f t="array" ref="N1542:W1542">(TRANSPOSE(MMULT(幕後結果!$AB$37:$AK$46, TRANSPOSE(N541:W541))))</f>
        <v>1.7097094725812692</v>
      </c>
      <c r="O1542" s="122">
        <v>0.96579591707665069</v>
      </c>
      <c r="P1542" s="122">
        <v>0.20700280383051539</v>
      </c>
      <c r="Q1542" s="122">
        <v>8.7592195579695997E-2</v>
      </c>
      <c r="R1542" s="122">
        <v>-0.26210466492133611</v>
      </c>
      <c r="S1542" s="122">
        <v>0.82954958661084799</v>
      </c>
      <c r="T1542" s="122">
        <v>-0.66309667830014463</v>
      </c>
      <c r="U1542" s="122">
        <v>1.8198807771955381</v>
      </c>
      <c r="V1542" s="122">
        <v>-8.3782212060749206E-2</v>
      </c>
      <c r="W1542" s="46">
        <v>-5.9036221770585873E-3</v>
      </c>
    </row>
    <row r="1543" spans="1:23" ht="19">
      <c r="A1543" s="91">
        <v>541</v>
      </c>
      <c r="B1543" s="122">
        <v>0.82626465804123561</v>
      </c>
      <c r="C1543" s="122">
        <v>0.39107932039749804</v>
      </c>
      <c r="D1543" s="122">
        <v>0.49319410034865974</v>
      </c>
      <c r="E1543" s="122">
        <v>3.5059073206800351E-2</v>
      </c>
      <c r="F1543" s="122">
        <v>0.3532714527241767</v>
      </c>
      <c r="G1543" s="122">
        <v>0.59607952123153152</v>
      </c>
      <c r="H1543" s="122">
        <v>0.62299577501591785</v>
      </c>
      <c r="I1543" s="122">
        <v>0.92134853202156775</v>
      </c>
      <c r="J1543" s="122">
        <v>0.26838105955224112</v>
      </c>
      <c r="K1543" s="54">
        <v>0.31285568328655478</v>
      </c>
      <c r="M1543" s="47">
        <v>541</v>
      </c>
      <c r="N1543" s="122" cm="1">
        <f t="array" ref="N1543:W1543">(TRANSPOSE(MMULT(幕後結果!$AB$37:$AK$46, TRANSPOSE(N542:W542))))</f>
        <v>0.63203368774320345</v>
      </c>
      <c r="O1543" s="122">
        <v>1.1888498629533883</v>
      </c>
      <c r="P1543" s="122">
        <v>-2.5022072499767622E-2</v>
      </c>
      <c r="Q1543" s="122">
        <v>1.1870281312189619</v>
      </c>
      <c r="R1543" s="122">
        <v>2.3370792760089838</v>
      </c>
      <c r="S1543" s="122">
        <v>1.2242261851505394</v>
      </c>
      <c r="T1543" s="122">
        <v>0.86349630661557253</v>
      </c>
      <c r="U1543" s="122">
        <v>-7.3109817598337012E-2</v>
      </c>
      <c r="V1543" s="122">
        <v>-0.47829388667973521</v>
      </c>
      <c r="W1543" s="46">
        <v>1.2276015439807972</v>
      </c>
    </row>
    <row r="1544" spans="1:23" ht="19">
      <c r="A1544" s="91">
        <v>542</v>
      </c>
      <c r="B1544" s="122">
        <v>0.52630171019453331</v>
      </c>
      <c r="C1544" s="122">
        <v>0.87022026078884851</v>
      </c>
      <c r="D1544" s="122">
        <v>0.76500390460713663</v>
      </c>
      <c r="E1544" s="122">
        <v>0.81715194549842396</v>
      </c>
      <c r="F1544" s="122">
        <v>0.63843490059009578</v>
      </c>
      <c r="G1544" s="122">
        <v>0.1475934670930048</v>
      </c>
      <c r="H1544" s="122">
        <v>0.36961933936580826</v>
      </c>
      <c r="I1544" s="122">
        <v>0.14464865859996334</v>
      </c>
      <c r="J1544" s="122">
        <v>0.19190787012271948</v>
      </c>
      <c r="K1544" s="54">
        <v>0.47536699255418213</v>
      </c>
      <c r="M1544" s="47">
        <v>542</v>
      </c>
      <c r="N1544" s="122" cm="1">
        <f t="array" ref="N1544:W1544">(TRANSPOSE(MMULT(幕後結果!$AB$37:$AK$46, TRANSPOSE(N543:W543))))</f>
        <v>0.56898767946379569</v>
      </c>
      <c r="O1544" s="122">
        <v>-0.24645816822301114</v>
      </c>
      <c r="P1544" s="122">
        <v>0.34171245036943132</v>
      </c>
      <c r="Q1544" s="122">
        <v>-0.6182420495065527</v>
      </c>
      <c r="R1544" s="122">
        <v>-0.34634108814410891</v>
      </c>
      <c r="S1544" s="122">
        <v>-0.31691404896197739</v>
      </c>
      <c r="T1544" s="122">
        <v>-1.4271373974764101</v>
      </c>
      <c r="U1544" s="122">
        <v>1.6444258423377396</v>
      </c>
      <c r="V1544" s="122">
        <v>0.43808288559333275</v>
      </c>
      <c r="W1544" s="46">
        <v>-0.8308386853703934</v>
      </c>
    </row>
    <row r="1545" spans="1:23" ht="19">
      <c r="A1545" s="91">
        <v>543</v>
      </c>
      <c r="B1545" s="122">
        <v>0.82459374866403734</v>
      </c>
      <c r="C1545" s="122">
        <v>0.35760088115341926</v>
      </c>
      <c r="D1545" s="122">
        <v>0.42031341210913298</v>
      </c>
      <c r="E1545" s="122">
        <v>0.60501394969395905</v>
      </c>
      <c r="F1545" s="122">
        <v>0.81644900877759885</v>
      </c>
      <c r="G1545" s="122">
        <v>0.37476870294395015</v>
      </c>
      <c r="H1545" s="122">
        <v>0.53271040312264883</v>
      </c>
      <c r="I1545" s="122">
        <v>0.80922586719274125</v>
      </c>
      <c r="J1545" s="122">
        <v>3.9963395808682245E-2</v>
      </c>
      <c r="K1545" s="54">
        <v>0.96127320330214472</v>
      </c>
      <c r="M1545" s="47">
        <v>543</v>
      </c>
      <c r="N1545" s="122" cm="1">
        <f t="array" ref="N1545:W1545">(TRANSPOSE(MMULT(幕後結果!$AB$37:$AK$46, TRANSPOSE(N544:W544))))</f>
        <v>0.68502135620833904</v>
      </c>
      <c r="O1545" s="122">
        <v>-1.2030181272620073</v>
      </c>
      <c r="P1545" s="122">
        <v>-0.32449730411092581</v>
      </c>
      <c r="Q1545" s="122">
        <v>1.1657115312951334</v>
      </c>
      <c r="R1545" s="122">
        <v>-0.88792578445841397</v>
      </c>
      <c r="S1545" s="122">
        <v>1.1248193695084634</v>
      </c>
      <c r="T1545" s="122">
        <v>0.64648628532595731</v>
      </c>
      <c r="U1545" s="122">
        <v>-0.40028323700156498</v>
      </c>
      <c r="V1545" s="122">
        <v>-0.9424783209651777</v>
      </c>
      <c r="W1545" s="46">
        <v>-1.9273938065943335</v>
      </c>
    </row>
    <row r="1546" spans="1:23" ht="19">
      <c r="A1546" s="91">
        <v>544</v>
      </c>
      <c r="B1546" s="122">
        <v>0.35220332418737921</v>
      </c>
      <c r="C1546" s="122">
        <v>0.328494012632913</v>
      </c>
      <c r="D1546" s="122">
        <v>8.9979756005108102E-2</v>
      </c>
      <c r="E1546" s="122">
        <v>0.99809337500570106</v>
      </c>
      <c r="F1546" s="122">
        <v>0.31345954612295657</v>
      </c>
      <c r="G1546" s="122">
        <v>0.94999416761548505</v>
      </c>
      <c r="H1546" s="122">
        <v>1.6366812500738792E-3</v>
      </c>
      <c r="I1546" s="122">
        <v>0.30929518140198775</v>
      </c>
      <c r="J1546" s="122">
        <v>4.6621453227662091E-2</v>
      </c>
      <c r="K1546" s="54">
        <v>0.20019897503039807</v>
      </c>
      <c r="M1546" s="47">
        <v>544</v>
      </c>
      <c r="N1546" s="122" cm="1">
        <f t="array" ref="N1546:W1546">(TRANSPOSE(MMULT(幕後結果!$AB$37:$AK$46, TRANSPOSE(N545:W545))))</f>
        <v>-0.79955412428150285</v>
      </c>
      <c r="O1546" s="122">
        <v>0.10413430655297834</v>
      </c>
      <c r="P1546" s="122">
        <v>9.0314205901542377E-2</v>
      </c>
      <c r="Q1546" s="122">
        <v>0.83708370750270611</v>
      </c>
      <c r="R1546" s="122">
        <v>-0.66217390104671614</v>
      </c>
      <c r="S1546" s="122">
        <v>-0.31855445800540483</v>
      </c>
      <c r="T1546" s="122">
        <v>-3.660773722545077E-2</v>
      </c>
      <c r="U1546" s="122">
        <v>-0.44929320129378847</v>
      </c>
      <c r="V1546" s="122">
        <v>-1.550893151984128</v>
      </c>
      <c r="W1546" s="46">
        <v>-0.37991911928902816</v>
      </c>
    </row>
    <row r="1547" spans="1:23" ht="19">
      <c r="A1547" s="91">
        <v>545</v>
      </c>
      <c r="B1547" s="122">
        <v>0.83885052920103953</v>
      </c>
      <c r="C1547" s="122">
        <v>0.88882340641931568</v>
      </c>
      <c r="D1547" s="122">
        <v>0.10920386783124658</v>
      </c>
      <c r="E1547" s="122">
        <v>0.99116232287500083</v>
      </c>
      <c r="F1547" s="122">
        <v>0.47341428365767446</v>
      </c>
      <c r="G1547" s="122">
        <v>0.95177574011537835</v>
      </c>
      <c r="H1547" s="122">
        <v>0.57687020965844393</v>
      </c>
      <c r="I1547" s="122">
        <v>0.57538598347845982</v>
      </c>
      <c r="J1547" s="122">
        <v>5.7505851781399997E-2</v>
      </c>
      <c r="K1547" s="54">
        <v>0.83183454526163203</v>
      </c>
      <c r="M1547" s="47">
        <v>545</v>
      </c>
      <c r="N1547" s="122" cm="1">
        <f t="array" ref="N1547:W1547">(TRANSPOSE(MMULT(幕後結果!$AB$37:$AK$46, TRANSPOSE(N546:W546))))</f>
        <v>0.4169062861998597</v>
      </c>
      <c r="O1547" s="122">
        <v>1.0700697024389747</v>
      </c>
      <c r="P1547" s="122">
        <v>-6.4759589354796976E-3</v>
      </c>
      <c r="Q1547" s="122">
        <v>-0.66382047556941126</v>
      </c>
      <c r="R1547" s="122">
        <v>0.39641838392659912</v>
      </c>
      <c r="S1547" s="122">
        <v>2.2036275580903313</v>
      </c>
      <c r="T1547" s="122">
        <v>0.6203069976152874</v>
      </c>
      <c r="U1547" s="122">
        <v>-0.49971367712480985</v>
      </c>
      <c r="V1547" s="122">
        <v>0.29977386760698771</v>
      </c>
      <c r="W1547" s="46">
        <v>1.2181225027529445</v>
      </c>
    </row>
    <row r="1548" spans="1:23" ht="19">
      <c r="A1548" s="91">
        <v>546</v>
      </c>
      <c r="B1548" s="122">
        <v>4.9813402172558696E-2</v>
      </c>
      <c r="C1548" s="122">
        <v>3.9393887360608115E-2</v>
      </c>
      <c r="D1548" s="122">
        <v>0.57678992885360514</v>
      </c>
      <c r="E1548" s="122">
        <v>0.87440059893982292</v>
      </c>
      <c r="F1548" s="122">
        <v>0.59057115697580365</v>
      </c>
      <c r="G1548" s="122">
        <v>0.54251272863227529</v>
      </c>
      <c r="H1548" s="122">
        <v>0.37839163325176672</v>
      </c>
      <c r="I1548" s="122">
        <v>0.35564997506918505</v>
      </c>
      <c r="J1548" s="122">
        <v>0.25662387870325198</v>
      </c>
      <c r="K1548" s="54">
        <v>0.6188656143975324</v>
      </c>
      <c r="M1548" s="47">
        <v>546</v>
      </c>
      <c r="N1548" s="122" cm="1">
        <f t="array" ref="N1548:W1548">(TRANSPOSE(MMULT(幕後結果!$AB$37:$AK$46, TRANSPOSE(N547:W547))))</f>
        <v>2.7277785109635562</v>
      </c>
      <c r="O1548" s="122">
        <v>1.727191089548975</v>
      </c>
      <c r="P1548" s="122">
        <v>1.9147148605962383</v>
      </c>
      <c r="Q1548" s="122">
        <v>3.6718824876170442</v>
      </c>
      <c r="R1548" s="122">
        <v>1.2401997558333555</v>
      </c>
      <c r="S1548" s="122">
        <v>-0.33590418664563748</v>
      </c>
      <c r="T1548" s="122">
        <v>1.4120496812493735</v>
      </c>
      <c r="U1548" s="122">
        <v>-0.35026289075513961</v>
      </c>
      <c r="V1548" s="122">
        <v>-0.68500146917282467</v>
      </c>
      <c r="W1548" s="46">
        <v>0.898936881137406</v>
      </c>
    </row>
    <row r="1549" spans="1:23" ht="19">
      <c r="A1549" s="91">
        <v>547</v>
      </c>
      <c r="B1549" s="122">
        <v>0.30777602054573006</v>
      </c>
      <c r="C1549" s="122">
        <v>3.1255890740512493E-2</v>
      </c>
      <c r="D1549" s="122">
        <v>0.42900371007318827</v>
      </c>
      <c r="E1549" s="122">
        <v>0.98673401720877085</v>
      </c>
      <c r="F1549" s="122">
        <v>0.53192351267559634</v>
      </c>
      <c r="G1549" s="122">
        <v>0.32965862030019455</v>
      </c>
      <c r="H1549" s="122">
        <v>0.26952474154370298</v>
      </c>
      <c r="I1549" s="122">
        <v>0.32613254193828012</v>
      </c>
      <c r="J1549" s="122">
        <v>0.3352945250017505</v>
      </c>
      <c r="K1549" s="54">
        <v>6.1454562664105428E-2</v>
      </c>
      <c r="M1549" s="47">
        <v>547</v>
      </c>
      <c r="N1549" s="122" cm="1">
        <f t="array" ref="N1549:W1549">(TRANSPOSE(MMULT(幕後結果!$AB$37:$AK$46, TRANSPOSE(N548:W548))))</f>
        <v>0.33017674959526505</v>
      </c>
      <c r="O1549" s="122">
        <v>1.6690922610968089</v>
      </c>
      <c r="P1549" s="122">
        <v>0.82755521058490777</v>
      </c>
      <c r="Q1549" s="122">
        <v>0.34099082239571121</v>
      </c>
      <c r="R1549" s="122">
        <v>-0.18056991565166186</v>
      </c>
      <c r="S1549" s="122">
        <v>0.35067815481564485</v>
      </c>
      <c r="T1549" s="122">
        <v>-1.1291874047035488</v>
      </c>
      <c r="U1549" s="122">
        <v>1.1595535956898821</v>
      </c>
      <c r="V1549" s="122">
        <v>-1.3390390470329936</v>
      </c>
      <c r="W1549" s="46">
        <v>-8.3775099503888284E-3</v>
      </c>
    </row>
    <row r="1550" spans="1:23" ht="19">
      <c r="A1550" s="91">
        <v>548</v>
      </c>
      <c r="B1550" s="122">
        <v>0.13013488047940736</v>
      </c>
      <c r="C1550" s="122">
        <v>0.39693299466439935</v>
      </c>
      <c r="D1550" s="122">
        <v>0.74945383328922333</v>
      </c>
      <c r="E1550" s="122">
        <v>3.1570015090205628E-2</v>
      </c>
      <c r="F1550" s="122">
        <v>0.44636781350629628</v>
      </c>
      <c r="G1550" s="122">
        <v>5.4658651325168561E-2</v>
      </c>
      <c r="H1550" s="122">
        <v>0.67292457741352263</v>
      </c>
      <c r="I1550" s="122">
        <v>0.66432575880234879</v>
      </c>
      <c r="J1550" s="122">
        <v>4.7446713382322425E-2</v>
      </c>
      <c r="K1550" s="54">
        <v>0.54258567807808267</v>
      </c>
      <c r="M1550" s="47">
        <v>548</v>
      </c>
      <c r="N1550" s="122" cm="1">
        <f t="array" ref="N1550:W1550">(TRANSPOSE(MMULT(幕後結果!$AB$37:$AK$46, TRANSPOSE(N549:W549))))</f>
        <v>1.1186003093434527</v>
      </c>
      <c r="O1550" s="122">
        <v>0.61326412301343958</v>
      </c>
      <c r="P1550" s="122">
        <v>0.91713404981763347</v>
      </c>
      <c r="Q1550" s="122">
        <v>0.34136819173872668</v>
      </c>
      <c r="R1550" s="122">
        <v>-0.62840666362975595</v>
      </c>
      <c r="S1550" s="122">
        <v>-0.599509721585608</v>
      </c>
      <c r="T1550" s="122">
        <v>-1.701715801190482</v>
      </c>
      <c r="U1550" s="122">
        <v>0.8291576519550139</v>
      </c>
      <c r="V1550" s="122">
        <v>-0.72392849902636414</v>
      </c>
      <c r="W1550" s="46">
        <v>1.0531534059855301</v>
      </c>
    </row>
    <row r="1551" spans="1:23" ht="19">
      <c r="A1551" s="91">
        <v>549</v>
      </c>
      <c r="B1551" s="122">
        <v>0.69618050265762088</v>
      </c>
      <c r="C1551" s="122">
        <v>0.78637883736686121</v>
      </c>
      <c r="D1551" s="122">
        <v>0.10138519962011783</v>
      </c>
      <c r="E1551" s="122">
        <v>0.91550960777586399</v>
      </c>
      <c r="F1551" s="122">
        <v>0.65584775235734472</v>
      </c>
      <c r="G1551" s="122">
        <v>0.87855744482717824</v>
      </c>
      <c r="H1551" s="122">
        <v>0.30104314869680104</v>
      </c>
      <c r="I1551" s="122">
        <v>0.32515649923480927</v>
      </c>
      <c r="J1551" s="122">
        <v>0.77908524154940273</v>
      </c>
      <c r="K1551" s="54">
        <v>0.89961867628886849</v>
      </c>
      <c r="M1551" s="47">
        <v>549</v>
      </c>
      <c r="N1551" s="122" cm="1">
        <f t="array" ref="N1551:W1551">(TRANSPOSE(MMULT(幕後結果!$AB$37:$AK$46, TRANSPOSE(N550:W550))))</f>
        <v>0.36787319775661265</v>
      </c>
      <c r="O1551" s="122">
        <v>0.54313418119439594</v>
      </c>
      <c r="P1551" s="122">
        <v>-7.0171273767841047E-2</v>
      </c>
      <c r="Q1551" s="122">
        <v>-0.18658153842284544</v>
      </c>
      <c r="R1551" s="122">
        <v>-0.28861785205229179</v>
      </c>
      <c r="S1551" s="122">
        <v>0.96056605605626066</v>
      </c>
      <c r="T1551" s="122">
        <v>1.3610117782273827</v>
      </c>
      <c r="U1551" s="122">
        <v>-0.1208419667174777</v>
      </c>
      <c r="V1551" s="122">
        <v>0.44696987139897337</v>
      </c>
      <c r="W1551" s="46">
        <v>-1.2438675036670768</v>
      </c>
    </row>
    <row r="1552" spans="1:23" ht="19">
      <c r="A1552" s="91">
        <v>550</v>
      </c>
      <c r="B1552" s="122">
        <v>0.16253101796873448</v>
      </c>
      <c r="C1552" s="122">
        <v>1.3234530148851675E-2</v>
      </c>
      <c r="D1552" s="122">
        <v>0.96217224899969778</v>
      </c>
      <c r="E1552" s="122">
        <v>0.40437493764524968</v>
      </c>
      <c r="F1552" s="122">
        <v>0.97691199906771842</v>
      </c>
      <c r="G1552" s="122">
        <v>0.42641631888130815</v>
      </c>
      <c r="H1552" s="122">
        <v>0.95208386595445105</v>
      </c>
      <c r="I1552" s="122">
        <v>0.71264520690410182</v>
      </c>
      <c r="J1552" s="122">
        <v>0.87259680293426545</v>
      </c>
      <c r="K1552" s="54">
        <v>0.56563494607612053</v>
      </c>
      <c r="M1552" s="47">
        <v>550</v>
      </c>
      <c r="N1552" s="122" cm="1">
        <f t="array" ref="N1552:W1552">(TRANSPOSE(MMULT(幕後結果!$AB$37:$AK$46, TRANSPOSE(N551:W551))))</f>
        <v>0.19186826504002719</v>
      </c>
      <c r="O1552" s="122">
        <v>0.88333793489652057</v>
      </c>
      <c r="P1552" s="122">
        <v>1.0304254063416813</v>
      </c>
      <c r="Q1552" s="122">
        <v>0.73349827648648214</v>
      </c>
      <c r="R1552" s="122">
        <v>0.43561992659030851</v>
      </c>
      <c r="S1552" s="122">
        <v>0.44874983800951762</v>
      </c>
      <c r="T1552" s="122">
        <v>0.55129964493601769</v>
      </c>
      <c r="U1552" s="122">
        <v>-0.4853096979335223</v>
      </c>
      <c r="V1552" s="122">
        <v>-0.43905798629913628</v>
      </c>
      <c r="W1552" s="46">
        <v>0.27442734803682778</v>
      </c>
    </row>
    <row r="1553" spans="1:23" ht="19">
      <c r="A1553" s="91">
        <v>551</v>
      </c>
      <c r="B1553" s="122">
        <v>2.1645714634370261E-2</v>
      </c>
      <c r="C1553" s="122">
        <v>0.37634964062437648</v>
      </c>
      <c r="D1553" s="122">
        <v>2.9072018083547535E-2</v>
      </c>
      <c r="E1553" s="122">
        <v>0.8242606889258064</v>
      </c>
      <c r="F1553" s="122">
        <v>9.8808361207978868E-2</v>
      </c>
      <c r="G1553" s="122">
        <v>0.70522703276433196</v>
      </c>
      <c r="H1553" s="122">
        <v>0.55783111461337076</v>
      </c>
      <c r="I1553" s="122">
        <v>0.67294878294924243</v>
      </c>
      <c r="J1553" s="122">
        <v>0.20494346028642174</v>
      </c>
      <c r="K1553" s="54">
        <v>0.65870713566733263</v>
      </c>
      <c r="M1553" s="47">
        <v>551</v>
      </c>
      <c r="N1553" s="122" cm="1">
        <f t="array" ref="N1553:W1553">(TRANSPOSE(MMULT(幕後結果!$AB$37:$AK$46, TRANSPOSE(N552:W552))))</f>
        <v>-0.93610055646632462</v>
      </c>
      <c r="O1553" s="122">
        <v>0.12538833444859054</v>
      </c>
      <c r="P1553" s="122">
        <v>-0.97018462948773443</v>
      </c>
      <c r="Q1553" s="122">
        <v>-1.7731908311573599</v>
      </c>
      <c r="R1553" s="122">
        <v>0.62954573520939461</v>
      </c>
      <c r="S1553" s="122">
        <v>-1.2256325102580006</v>
      </c>
      <c r="T1553" s="122">
        <v>-1.6206906742090987</v>
      </c>
      <c r="U1553" s="122">
        <v>1.3228807956782904</v>
      </c>
      <c r="V1553" s="122">
        <v>0.27849135157027338</v>
      </c>
      <c r="W1553" s="46">
        <v>1.3322957977266694</v>
      </c>
    </row>
    <row r="1554" spans="1:23" ht="19">
      <c r="A1554" s="91">
        <v>552</v>
      </c>
      <c r="B1554" s="122">
        <v>2.5687285900530155E-2</v>
      </c>
      <c r="C1554" s="122">
        <v>0.86142449835198232</v>
      </c>
      <c r="D1554" s="122">
        <v>0.63126488100739997</v>
      </c>
      <c r="E1554" s="122">
        <v>0.60311995483567782</v>
      </c>
      <c r="F1554" s="122">
        <v>0.18548061654510972</v>
      </c>
      <c r="G1554" s="122">
        <v>0.25324916076889448</v>
      </c>
      <c r="H1554" s="122">
        <v>0.71071904546345976</v>
      </c>
      <c r="I1554" s="122">
        <v>0.42982883229471058</v>
      </c>
      <c r="J1554" s="122">
        <v>0.2352068434503658</v>
      </c>
      <c r="K1554" s="54">
        <v>0.72411943044160543</v>
      </c>
      <c r="M1554" s="47">
        <v>552</v>
      </c>
      <c r="N1554" s="122" cm="1">
        <f t="array" ref="N1554:W1554">(TRANSPOSE(MMULT(幕後結果!$AB$37:$AK$46, TRANSPOSE(N553:W553))))</f>
        <v>1.7676293447271769</v>
      </c>
      <c r="O1554" s="122">
        <v>1.6908351365360668</v>
      </c>
      <c r="P1554" s="122">
        <v>0.97213500906720685</v>
      </c>
      <c r="Q1554" s="122">
        <v>1.9177518846031298</v>
      </c>
      <c r="R1554" s="122">
        <v>0.53385099607985431</v>
      </c>
      <c r="S1554" s="122">
        <v>-0.10415959032074706</v>
      </c>
      <c r="T1554" s="122">
        <v>1.3221416551642475</v>
      </c>
      <c r="U1554" s="122">
        <v>0.39892486237656011</v>
      </c>
      <c r="V1554" s="122">
        <v>0.73392003992269439</v>
      </c>
      <c r="W1554" s="46">
        <v>2.5567256874414261</v>
      </c>
    </row>
    <row r="1555" spans="1:23" ht="19">
      <c r="A1555" s="91">
        <v>553</v>
      </c>
      <c r="B1555" s="122">
        <v>0.51530254780771623</v>
      </c>
      <c r="C1555" s="122">
        <v>0.75041539436470339</v>
      </c>
      <c r="D1555" s="122">
        <v>0.43781795524775591</v>
      </c>
      <c r="E1555" s="122">
        <v>0.24958175571546981</v>
      </c>
      <c r="F1555" s="122">
        <v>0.84369847809124043</v>
      </c>
      <c r="G1555" s="122">
        <v>0.18495737217272623</v>
      </c>
      <c r="H1555" s="122">
        <v>0.60423780467808319</v>
      </c>
      <c r="I1555" s="122">
        <v>0.3237027879204486</v>
      </c>
      <c r="J1555" s="122">
        <v>0.30167882628282783</v>
      </c>
      <c r="K1555" s="54">
        <v>0.78948176372899792</v>
      </c>
      <c r="M1555" s="47">
        <v>553</v>
      </c>
      <c r="N1555" s="122" cm="1">
        <f t="array" ref="N1555:W1555">(TRANSPOSE(MMULT(幕後結果!$AB$37:$AK$46, TRANSPOSE(N554:W554))))</f>
        <v>0.33960414284870849</v>
      </c>
      <c r="O1555" s="122">
        <v>1.5763701958403625E-2</v>
      </c>
      <c r="P1555" s="122">
        <v>1.7525653314903953</v>
      </c>
      <c r="Q1555" s="122">
        <v>-0.43518694738741709</v>
      </c>
      <c r="R1555" s="122">
        <v>0.1488217559575605</v>
      </c>
      <c r="S1555" s="122">
        <v>-0.58695599430013212</v>
      </c>
      <c r="T1555" s="122">
        <v>-0.44131590858724568</v>
      </c>
      <c r="U1555" s="122">
        <v>0.76106456042724091</v>
      </c>
      <c r="V1555" s="122">
        <v>-0.10977990796396297</v>
      </c>
      <c r="W1555" s="46">
        <v>0.88070011533870063</v>
      </c>
    </row>
    <row r="1556" spans="1:23" ht="19">
      <c r="A1556" s="91">
        <v>554</v>
      </c>
      <c r="B1556" s="122">
        <v>0.80617849284613174</v>
      </c>
      <c r="C1556" s="122">
        <v>0.93119670456099501</v>
      </c>
      <c r="D1556" s="122">
        <v>8.4227745972639712E-2</v>
      </c>
      <c r="E1556" s="122">
        <v>0.12103385954168977</v>
      </c>
      <c r="F1556" s="122">
        <v>0.15926895707444122</v>
      </c>
      <c r="G1556" s="122">
        <v>0.13876115853909865</v>
      </c>
      <c r="H1556" s="122">
        <v>0.63646984802085749</v>
      </c>
      <c r="I1556" s="122">
        <v>0.43872803198511612</v>
      </c>
      <c r="J1556" s="122">
        <v>0.57786565619602892</v>
      </c>
      <c r="K1556" s="54">
        <v>0.17117289811594594</v>
      </c>
      <c r="M1556" s="47">
        <v>554</v>
      </c>
      <c r="N1556" s="122" cm="1">
        <f t="array" ref="N1556:W1556">(TRANSPOSE(MMULT(幕後結果!$AB$37:$AK$46, TRANSPOSE(N555:W555))))</f>
        <v>1.873437751787665</v>
      </c>
      <c r="O1556" s="122">
        <v>1.2754020485333655</v>
      </c>
      <c r="P1556" s="122">
        <v>2.3797608036925157</v>
      </c>
      <c r="Q1556" s="122">
        <v>-0.10153835385559462</v>
      </c>
      <c r="R1556" s="122">
        <v>0.23837027787528448</v>
      </c>
      <c r="S1556" s="122">
        <v>1.1372900283862091</v>
      </c>
      <c r="T1556" s="122">
        <v>-0.81387055369232797</v>
      </c>
      <c r="U1556" s="122">
        <v>-1.4457145854577402</v>
      </c>
      <c r="V1556" s="122">
        <v>0.95212330492680741</v>
      </c>
      <c r="W1556" s="46">
        <v>-0.10939450275586232</v>
      </c>
    </row>
    <row r="1557" spans="1:23" ht="19">
      <c r="A1557" s="91">
        <v>555</v>
      </c>
      <c r="B1557" s="122">
        <v>0.45270793087441374</v>
      </c>
      <c r="C1557" s="122">
        <v>0.85098296982967869</v>
      </c>
      <c r="D1557" s="122">
        <v>0.64454391824107549</v>
      </c>
      <c r="E1557" s="122">
        <v>0.17196684280529895</v>
      </c>
      <c r="F1557" s="122">
        <v>0.97762547570151304</v>
      </c>
      <c r="G1557" s="122">
        <v>0.82242730491954319</v>
      </c>
      <c r="H1557" s="122">
        <v>0.47631200054859524</v>
      </c>
      <c r="I1557" s="122">
        <v>0.42508144194729858</v>
      </c>
      <c r="J1557" s="122">
        <v>0.62731224718304301</v>
      </c>
      <c r="K1557" s="54">
        <v>0.50321979332138156</v>
      </c>
      <c r="M1557" s="47">
        <v>555</v>
      </c>
      <c r="N1557" s="122" cm="1">
        <f t="array" ref="N1557:W1557">(TRANSPOSE(MMULT(幕後結果!$AB$37:$AK$46, TRANSPOSE(N556:W556))))</f>
        <v>-1.5816949428768234</v>
      </c>
      <c r="O1557" s="122">
        <v>-1.2578025291427306</v>
      </c>
      <c r="P1557" s="122">
        <v>-2.6111821751066966E-2</v>
      </c>
      <c r="Q1557" s="122">
        <v>-0.41976030348411608</v>
      </c>
      <c r="R1557" s="122">
        <v>-1.1556082554381186</v>
      </c>
      <c r="S1557" s="122">
        <v>-0.53683469467363898</v>
      </c>
      <c r="T1557" s="122">
        <v>0.40826489942340916</v>
      </c>
      <c r="U1557" s="122">
        <v>-1.3314450614275632</v>
      </c>
      <c r="V1557" s="122">
        <v>0.99595717320151411</v>
      </c>
      <c r="W1557" s="46">
        <v>0.4866909727267823</v>
      </c>
    </row>
    <row r="1558" spans="1:23" ht="19">
      <c r="A1558" s="91">
        <v>556</v>
      </c>
      <c r="B1558" s="122">
        <v>4.7128314313313435E-2</v>
      </c>
      <c r="C1558" s="122">
        <v>0.52238678562843566</v>
      </c>
      <c r="D1558" s="122">
        <v>0.1601350873358911</v>
      </c>
      <c r="E1558" s="122">
        <v>4.2951500118792785E-2</v>
      </c>
      <c r="F1558" s="122">
        <v>0.88742006429395026</v>
      </c>
      <c r="G1558" s="122">
        <v>9.626520891516277E-2</v>
      </c>
      <c r="H1558" s="122">
        <v>0.33186091145711472</v>
      </c>
      <c r="I1558" s="122">
        <v>0.66541326261704037</v>
      </c>
      <c r="J1558" s="122">
        <v>0.22662753370583766</v>
      </c>
      <c r="K1558" s="54">
        <v>2.879531160584059E-2</v>
      </c>
      <c r="M1558" s="47">
        <v>556</v>
      </c>
      <c r="N1558" s="122" cm="1">
        <f t="array" ref="N1558:W1558">(TRANSPOSE(MMULT(幕後結果!$AB$37:$AK$46, TRANSPOSE(N557:W557))))</f>
        <v>1.6027212984969799</v>
      </c>
      <c r="O1558" s="122">
        <v>0.85409732149960627</v>
      </c>
      <c r="P1558" s="122">
        <v>0.45684524450875685</v>
      </c>
      <c r="Q1558" s="122">
        <v>1.4686443624018155</v>
      </c>
      <c r="R1558" s="122">
        <v>2.1926180806511542</v>
      </c>
      <c r="S1558" s="122">
        <v>0.27576149108346076</v>
      </c>
      <c r="T1558" s="122">
        <v>0.58261620257029179</v>
      </c>
      <c r="U1558" s="122">
        <v>-0.11078271509602189</v>
      </c>
      <c r="V1558" s="122">
        <v>-0.35893557932563969</v>
      </c>
      <c r="W1558" s="46">
        <v>-0.2051624566349281</v>
      </c>
    </row>
    <row r="1559" spans="1:23" ht="19">
      <c r="A1559" s="91">
        <v>557</v>
      </c>
      <c r="B1559" s="122">
        <v>0.72499940522719908</v>
      </c>
      <c r="C1559" s="122">
        <v>1.8829377416593518E-2</v>
      </c>
      <c r="D1559" s="122">
        <v>0.6944031454529771</v>
      </c>
      <c r="E1559" s="122">
        <v>0.11178427333031049</v>
      </c>
      <c r="F1559" s="122">
        <v>4.6799769251520296E-2</v>
      </c>
      <c r="G1559" s="122">
        <v>1.9179589503527605E-2</v>
      </c>
      <c r="H1559" s="122">
        <v>0.24272361939396681</v>
      </c>
      <c r="I1559" s="122">
        <v>0.28037650640178602</v>
      </c>
      <c r="J1559" s="122">
        <v>0.203009513225618</v>
      </c>
      <c r="K1559" s="54">
        <v>0.82863228620581486</v>
      </c>
      <c r="M1559" s="47">
        <v>557</v>
      </c>
      <c r="N1559" s="122" cm="1">
        <f t="array" ref="N1559:W1559">(TRANSPOSE(MMULT(幕後結果!$AB$37:$AK$46, TRANSPOSE(N558:W558))))</f>
        <v>8.7001332145119931E-2</v>
      </c>
      <c r="O1559" s="122">
        <v>-0.4998417758984951</v>
      </c>
      <c r="P1559" s="122">
        <v>-0.68825756272067173</v>
      </c>
      <c r="Q1559" s="122">
        <v>-0.41583478699837328</v>
      </c>
      <c r="R1559" s="122">
        <v>0.91006941613552195</v>
      </c>
      <c r="S1559" s="122">
        <v>0.57765155687418257</v>
      </c>
      <c r="T1559" s="122">
        <v>-0.69710284557487379</v>
      </c>
      <c r="U1559" s="122">
        <v>0.53231454528703881</v>
      </c>
      <c r="V1559" s="122">
        <v>0.62576982569914175</v>
      </c>
      <c r="W1559" s="46">
        <v>0.41955995046537831</v>
      </c>
    </row>
    <row r="1560" spans="1:23" ht="19">
      <c r="A1560" s="91">
        <v>558</v>
      </c>
      <c r="B1560" s="122">
        <v>0.95857620678292088</v>
      </c>
      <c r="C1560" s="122">
        <v>0.55817894406229995</v>
      </c>
      <c r="D1560" s="122">
        <v>0.54263155238868377</v>
      </c>
      <c r="E1560" s="122">
        <v>0.29711176082254731</v>
      </c>
      <c r="F1560" s="122">
        <v>7.6581283581879767E-2</v>
      </c>
      <c r="G1560" s="122">
        <v>0.64711804388917793</v>
      </c>
      <c r="H1560" s="122">
        <v>0.85613076079862904</v>
      </c>
      <c r="I1560" s="122">
        <v>0.792984903010991</v>
      </c>
      <c r="J1560" s="122">
        <v>0.53334577329492272</v>
      </c>
      <c r="K1560" s="54">
        <v>1.6021795270144912E-2</v>
      </c>
      <c r="M1560" s="47">
        <v>558</v>
      </c>
      <c r="N1560" s="122" cm="1">
        <f t="array" ref="N1560:W1560">(TRANSPOSE(MMULT(幕後結果!$AB$37:$AK$46, TRANSPOSE(N559:W559))))</f>
        <v>-0.93395183689238925</v>
      </c>
      <c r="O1560" s="122">
        <v>-1.5961614466381624</v>
      </c>
      <c r="P1560" s="122">
        <v>-0.87262761135277966</v>
      </c>
      <c r="Q1560" s="122">
        <v>-0.65500806155051172</v>
      </c>
      <c r="R1560" s="122">
        <v>-9.3423901178551816E-2</v>
      </c>
      <c r="S1560" s="122">
        <v>0.80890638292142214</v>
      </c>
      <c r="T1560" s="122">
        <v>0.53800762655681544</v>
      </c>
      <c r="U1560" s="122">
        <v>0.56618613073233426</v>
      </c>
      <c r="V1560" s="122">
        <v>-0.3784296314685433</v>
      </c>
      <c r="W1560" s="46">
        <v>-1.5552536365036895E-3</v>
      </c>
    </row>
    <row r="1561" spans="1:23" ht="19">
      <c r="A1561" s="91">
        <v>559</v>
      </c>
      <c r="B1561" s="122">
        <v>0.26938756787673568</v>
      </c>
      <c r="C1561" s="122">
        <v>0.54915410238236428</v>
      </c>
      <c r="D1561" s="122">
        <v>0.64804786412038218</v>
      </c>
      <c r="E1561" s="122">
        <v>0.17783854709260272</v>
      </c>
      <c r="F1561" s="122">
        <v>0.75155720596793674</v>
      </c>
      <c r="G1561" s="122">
        <v>0.55449368103545305</v>
      </c>
      <c r="H1561" s="122">
        <v>0.92442386924030773</v>
      </c>
      <c r="I1561" s="122">
        <v>0.82578609429307992</v>
      </c>
      <c r="J1561" s="122">
        <v>0.77752607911064509</v>
      </c>
      <c r="K1561" s="54">
        <v>0.1357633728369334</v>
      </c>
      <c r="M1561" s="47">
        <v>559</v>
      </c>
      <c r="N1561" s="122" cm="1">
        <f t="array" ref="N1561:W1561">(TRANSPOSE(MMULT(幕後結果!$AB$37:$AK$46, TRANSPOSE(N560:W560))))</f>
        <v>-1.3317489026190794</v>
      </c>
      <c r="O1561" s="122">
        <v>-2.0423645138417861</v>
      </c>
      <c r="P1561" s="122">
        <v>-3.3194033670400955</v>
      </c>
      <c r="Q1561" s="122">
        <v>5.8253451234347164E-2</v>
      </c>
      <c r="R1561" s="122">
        <v>5.3253168470359824E-2</v>
      </c>
      <c r="S1561" s="122">
        <v>-5.8914137233442854E-2</v>
      </c>
      <c r="T1561" s="122">
        <v>-0.61966070017594155</v>
      </c>
      <c r="U1561" s="122">
        <v>0.44389753552215355</v>
      </c>
      <c r="V1561" s="122">
        <v>-0.60537331185418186</v>
      </c>
      <c r="W1561" s="46">
        <v>-1.9393741225483168</v>
      </c>
    </row>
    <row r="1562" spans="1:23" ht="19">
      <c r="A1562" s="91">
        <v>560</v>
      </c>
      <c r="B1562" s="122">
        <v>0.11527101655684779</v>
      </c>
      <c r="C1562" s="122">
        <v>0.44730256374021082</v>
      </c>
      <c r="D1562" s="122">
        <v>0.10736621137443025</v>
      </c>
      <c r="E1562" s="122">
        <v>8.6088857485868697E-2</v>
      </c>
      <c r="F1562" s="122">
        <v>0.82708679860429757</v>
      </c>
      <c r="G1562" s="122">
        <v>0.93555139236868867</v>
      </c>
      <c r="H1562" s="122">
        <v>0.46981010319244931</v>
      </c>
      <c r="I1562" s="122">
        <v>0.60675120769498569</v>
      </c>
      <c r="J1562" s="122">
        <v>0.23743286643190742</v>
      </c>
      <c r="K1562" s="54">
        <v>0.40035377711301035</v>
      </c>
      <c r="M1562" s="47">
        <v>560</v>
      </c>
      <c r="N1562" s="122" cm="1">
        <f t="array" ref="N1562:W1562">(TRANSPOSE(MMULT(幕後結果!$AB$37:$AK$46, TRANSPOSE(N561:W561))))</f>
        <v>1.2463859110888795</v>
      </c>
      <c r="O1562" s="122">
        <v>1.4530070306919227</v>
      </c>
      <c r="P1562" s="122">
        <v>0.2363840398181809</v>
      </c>
      <c r="Q1562" s="122">
        <v>-5.1419253674323095E-2</v>
      </c>
      <c r="R1562" s="122">
        <v>-0.4883920394210145</v>
      </c>
      <c r="S1562" s="122">
        <v>0.92597385080175887</v>
      </c>
      <c r="T1562" s="122">
        <v>-0.11348572794472778</v>
      </c>
      <c r="U1562" s="122">
        <v>-0.14902655250730079</v>
      </c>
      <c r="V1562" s="122">
        <v>-0.38112569252741491</v>
      </c>
      <c r="W1562" s="46">
        <v>0.42608365705145435</v>
      </c>
    </row>
    <row r="1563" spans="1:23" ht="19">
      <c r="A1563" s="91">
        <v>561</v>
      </c>
      <c r="B1563" s="122">
        <v>0.11643908249865476</v>
      </c>
      <c r="C1563" s="122">
        <v>0.67645238796550866</v>
      </c>
      <c r="D1563" s="122">
        <v>0.91874047645911094</v>
      </c>
      <c r="E1563" s="122">
        <v>0.55762008247996953</v>
      </c>
      <c r="F1563" s="122">
        <v>0.45290220307310314</v>
      </c>
      <c r="G1563" s="122">
        <v>0.51170304720053195</v>
      </c>
      <c r="H1563" s="122">
        <v>0.2330378034574212</v>
      </c>
      <c r="I1563" s="122">
        <v>0.16890724837928461</v>
      </c>
      <c r="J1563" s="122">
        <v>0.63222773603293603</v>
      </c>
      <c r="K1563" s="54">
        <v>0.68908074115984941</v>
      </c>
      <c r="M1563" s="47">
        <v>561</v>
      </c>
      <c r="N1563" s="122" cm="1">
        <f t="array" ref="N1563:W1563">(TRANSPOSE(MMULT(幕後結果!$AB$37:$AK$46, TRANSPOSE(N562:W562))))</f>
        <v>-0.90182739088272124</v>
      </c>
      <c r="O1563" s="122">
        <v>-0.44619156304824747</v>
      </c>
      <c r="P1563" s="122">
        <v>-1.9644464513411064</v>
      </c>
      <c r="Q1563" s="122">
        <v>0.45395058317891956</v>
      </c>
      <c r="R1563" s="122">
        <v>1.1708971695678718</v>
      </c>
      <c r="S1563" s="122">
        <v>-1.9283276673568481</v>
      </c>
      <c r="T1563" s="122">
        <v>-1.1448356719337529</v>
      </c>
      <c r="U1563" s="122">
        <v>1.070531003547432</v>
      </c>
      <c r="V1563" s="122">
        <v>-1.3324778325720295</v>
      </c>
      <c r="W1563" s="46">
        <v>1.5526324841025874</v>
      </c>
    </row>
    <row r="1564" spans="1:23" ht="19">
      <c r="A1564" s="91">
        <v>562</v>
      </c>
      <c r="B1564" s="122">
        <v>0.34132004054816734</v>
      </c>
      <c r="C1564" s="122">
        <v>0.41732779919334573</v>
      </c>
      <c r="D1564" s="122">
        <v>0.68042692978580033</v>
      </c>
      <c r="E1564" s="122">
        <v>0.45654820924678963</v>
      </c>
      <c r="F1564" s="122">
        <v>0.66481815644730924</v>
      </c>
      <c r="G1564" s="122">
        <v>0.56544816744610316</v>
      </c>
      <c r="H1564" s="122">
        <v>0.31920277162408039</v>
      </c>
      <c r="I1564" s="122">
        <v>2.9097703182651813E-2</v>
      </c>
      <c r="J1564" s="122">
        <v>0.28287709911589509</v>
      </c>
      <c r="K1564" s="54">
        <v>0.70882704167390775</v>
      </c>
      <c r="M1564" s="47">
        <v>562</v>
      </c>
      <c r="N1564" s="122" cm="1">
        <f t="array" ref="N1564:W1564">(TRANSPOSE(MMULT(幕後結果!$AB$37:$AK$46, TRANSPOSE(N563:W563))))</f>
        <v>-0.52340457793265449</v>
      </c>
      <c r="O1564" s="122">
        <v>0.96224875168847901</v>
      </c>
      <c r="P1564" s="122">
        <v>-0.13581220888542211</v>
      </c>
      <c r="Q1564" s="122">
        <v>-1.7391088944099447</v>
      </c>
      <c r="R1564" s="122">
        <v>0.40899809692876177</v>
      </c>
      <c r="S1564" s="122">
        <v>0.73257548742885437</v>
      </c>
      <c r="T1564" s="122">
        <v>-0.22926241254847268</v>
      </c>
      <c r="U1564" s="122">
        <v>0.42279570757424495</v>
      </c>
      <c r="V1564" s="122">
        <v>0.33329877642158989</v>
      </c>
      <c r="W1564" s="46">
        <v>-0.40448715298125382</v>
      </c>
    </row>
    <row r="1565" spans="1:23" ht="19">
      <c r="A1565" s="91">
        <v>563</v>
      </c>
      <c r="B1565" s="122">
        <v>0.90870893308383338</v>
      </c>
      <c r="C1565" s="122">
        <v>0.1656912365762051</v>
      </c>
      <c r="D1565" s="122">
        <v>0.64982444792026506</v>
      </c>
      <c r="E1565" s="122">
        <v>0.28153166985863187</v>
      </c>
      <c r="F1565" s="122">
        <v>0.12547050209423238</v>
      </c>
      <c r="G1565" s="122">
        <v>0.92379212087631113</v>
      </c>
      <c r="H1565" s="122">
        <v>0.12416469865229751</v>
      </c>
      <c r="I1565" s="122">
        <v>0.89683901469003513</v>
      </c>
      <c r="J1565" s="122">
        <v>0.47929649935597318</v>
      </c>
      <c r="K1565" s="54">
        <v>0.58954457774706892</v>
      </c>
      <c r="M1565" s="47">
        <v>563</v>
      </c>
      <c r="N1565" s="122" cm="1">
        <f t="array" ref="N1565:W1565">(TRANSPOSE(MMULT(幕後結果!$AB$37:$AK$46, TRANSPOSE(N564:W564))))</f>
        <v>1.6081285436504422</v>
      </c>
      <c r="O1565" s="122">
        <v>1.2691871515379107</v>
      </c>
      <c r="P1565" s="122">
        <v>1.7521741275236595</v>
      </c>
      <c r="Q1565" s="122">
        <v>-3.9205783053972043E-2</v>
      </c>
      <c r="R1565" s="122">
        <v>8.6187876635414176E-2</v>
      </c>
      <c r="S1565" s="122">
        <v>1.0980939819727094</v>
      </c>
      <c r="T1565" s="122">
        <v>0.5570807296952538</v>
      </c>
      <c r="U1565" s="122">
        <v>-6.7762015748658075E-2</v>
      </c>
      <c r="V1565" s="122">
        <v>-0.94462623591612382</v>
      </c>
      <c r="W1565" s="46">
        <v>-9.1372412649527723E-2</v>
      </c>
    </row>
    <row r="1566" spans="1:23" ht="19">
      <c r="A1566" s="91">
        <v>564</v>
      </c>
      <c r="B1566" s="122">
        <v>0.77592781160250168</v>
      </c>
      <c r="C1566" s="122">
        <v>0.69850397701801814</v>
      </c>
      <c r="D1566" s="122">
        <v>0.2527251318451329</v>
      </c>
      <c r="E1566" s="122">
        <v>0.13502803867846347</v>
      </c>
      <c r="F1566" s="122">
        <v>5.3993366666071019E-2</v>
      </c>
      <c r="G1566" s="122">
        <v>0.51390576989013548</v>
      </c>
      <c r="H1566" s="122">
        <v>0.25278903228237626</v>
      </c>
      <c r="I1566" s="122">
        <v>0.88637244961796191</v>
      </c>
      <c r="J1566" s="122">
        <v>0.19897904642671538</v>
      </c>
      <c r="K1566" s="54">
        <v>0.76194111688437194</v>
      </c>
      <c r="M1566" s="47">
        <v>564</v>
      </c>
      <c r="N1566" s="122" cm="1">
        <f t="array" ref="N1566:W1566">(TRANSPOSE(MMULT(幕後結果!$AB$37:$AK$46, TRANSPOSE(N565:W565))))</f>
        <v>1.0246479062171445</v>
      </c>
      <c r="O1566" s="122">
        <v>-0.30843747180430447</v>
      </c>
      <c r="P1566" s="122">
        <v>0.82985404304505683</v>
      </c>
      <c r="Q1566" s="122">
        <v>-0.77164570693841616</v>
      </c>
      <c r="R1566" s="122">
        <v>-0.42159165227539241</v>
      </c>
      <c r="S1566" s="122">
        <v>-0.5651968474952227</v>
      </c>
      <c r="T1566" s="122">
        <v>6.945680075635452E-3</v>
      </c>
      <c r="U1566" s="122">
        <v>-0.48141266731990556</v>
      </c>
      <c r="V1566" s="122">
        <v>1.0724033290068897</v>
      </c>
      <c r="W1566" s="46">
        <v>0.10884462950222225</v>
      </c>
    </row>
    <row r="1567" spans="1:23" ht="19">
      <c r="A1567" s="91">
        <v>565</v>
      </c>
      <c r="B1567" s="122">
        <v>0.3554010994778205</v>
      </c>
      <c r="C1567" s="122">
        <v>0.25697262383913544</v>
      </c>
      <c r="D1567" s="122">
        <v>0.51352580834288686</v>
      </c>
      <c r="E1567" s="122">
        <v>0.17147050901461336</v>
      </c>
      <c r="F1567" s="122">
        <v>0.71551108757433757</v>
      </c>
      <c r="G1567" s="122">
        <v>0.14075043725935976</v>
      </c>
      <c r="H1567" s="122">
        <v>0.48827356106658226</v>
      </c>
      <c r="I1567" s="122">
        <v>0.19029258468436039</v>
      </c>
      <c r="J1567" s="122">
        <v>0.25542362153414433</v>
      </c>
      <c r="K1567" s="54">
        <v>0.69522388940018742</v>
      </c>
      <c r="M1567" s="47">
        <v>565</v>
      </c>
      <c r="N1567" s="122" cm="1">
        <f t="array" ref="N1567:W1567">(TRANSPOSE(MMULT(幕後結果!$AB$37:$AK$46, TRANSPOSE(N566:W566))))</f>
        <v>0.69650888083904294</v>
      </c>
      <c r="O1567" s="122">
        <v>9.392208529967544E-2</v>
      </c>
      <c r="P1567" s="122">
        <v>1.3303921477566827</v>
      </c>
      <c r="Q1567" s="122">
        <v>0.36572667728933006</v>
      </c>
      <c r="R1567" s="122">
        <v>0.38282382994399888</v>
      </c>
      <c r="S1567" s="122">
        <v>0.899215366946988</v>
      </c>
      <c r="T1567" s="122">
        <v>-0.65579076714021278</v>
      </c>
      <c r="U1567" s="122">
        <v>1.8949376532535331</v>
      </c>
      <c r="V1567" s="122">
        <v>2.5409346090678064</v>
      </c>
      <c r="W1567" s="46">
        <v>-5.7347913244852888E-3</v>
      </c>
    </row>
    <row r="1568" spans="1:23" ht="19">
      <c r="A1568" s="91">
        <v>566</v>
      </c>
      <c r="B1568" s="122">
        <v>0.95456414912067933</v>
      </c>
      <c r="C1568" s="122">
        <v>0.80075406578278896</v>
      </c>
      <c r="D1568" s="122">
        <v>9.0961987468919592E-2</v>
      </c>
      <c r="E1568" s="122">
        <v>0.58919395828697163</v>
      </c>
      <c r="F1568" s="122">
        <v>0.14156701739377708</v>
      </c>
      <c r="G1568" s="122">
        <v>0.4985237314538149</v>
      </c>
      <c r="H1568" s="122">
        <v>0.75748427421308984</v>
      </c>
      <c r="I1568" s="122">
        <v>0.80752661792641267</v>
      </c>
      <c r="J1568" s="122">
        <v>5.2623808997316335E-3</v>
      </c>
      <c r="K1568" s="54">
        <v>1.7860227805657214E-2</v>
      </c>
      <c r="M1568" s="47">
        <v>566</v>
      </c>
      <c r="N1568" s="122" cm="1">
        <f t="array" ref="N1568:W1568">(TRANSPOSE(MMULT(幕後結果!$AB$37:$AK$46, TRANSPOSE(N567:W567))))</f>
        <v>-0.24216644013297592</v>
      </c>
      <c r="O1568" s="122">
        <v>1.4442509216347021</v>
      </c>
      <c r="P1568" s="122">
        <v>8.6344322452854561E-2</v>
      </c>
      <c r="Q1568" s="122">
        <v>0.93078994377352664</v>
      </c>
      <c r="R1568" s="122">
        <v>0.71256944061843741</v>
      </c>
      <c r="S1568" s="122">
        <v>1.1302500330486649</v>
      </c>
      <c r="T1568" s="122">
        <v>0.15699608316771962</v>
      </c>
      <c r="U1568" s="122">
        <v>-0.89889724376752023</v>
      </c>
      <c r="V1568" s="122">
        <v>-0.86593717664588421</v>
      </c>
      <c r="W1568" s="46">
        <v>-1.3788774045656651</v>
      </c>
    </row>
    <row r="1569" spans="1:23" ht="19">
      <c r="A1569" s="91">
        <v>567</v>
      </c>
      <c r="B1569" s="122">
        <v>0.40892461306503458</v>
      </c>
      <c r="C1569" s="122">
        <v>0.43944808501005661</v>
      </c>
      <c r="D1569" s="122">
        <v>0.73384817491499565</v>
      </c>
      <c r="E1569" s="122">
        <v>0.95705469179705949</v>
      </c>
      <c r="F1569" s="122">
        <v>0.77716926109079898</v>
      </c>
      <c r="G1569" s="122">
        <v>0.45772205228819329</v>
      </c>
      <c r="H1569" s="122">
        <v>0.50075534453629622</v>
      </c>
      <c r="I1569" s="122">
        <v>0.7687944212515303</v>
      </c>
      <c r="J1569" s="122">
        <v>0.49985971436999388</v>
      </c>
      <c r="K1569" s="54">
        <v>8.8324522085450941E-2</v>
      </c>
      <c r="M1569" s="47">
        <v>567</v>
      </c>
      <c r="N1569" s="122" cm="1">
        <f t="array" ref="N1569:W1569">(TRANSPOSE(MMULT(幕後結果!$AB$37:$AK$46, TRANSPOSE(N568:W568))))</f>
        <v>-0.77973676096299227</v>
      </c>
      <c r="O1569" s="122">
        <v>-0.62445262903292154</v>
      </c>
      <c r="P1569" s="122">
        <v>-0.13307316805368635</v>
      </c>
      <c r="Q1569" s="122">
        <v>0.67777498391154412</v>
      </c>
      <c r="R1569" s="122">
        <v>0.32295810326231572</v>
      </c>
      <c r="S1569" s="122">
        <v>0.75234358355454412</v>
      </c>
      <c r="T1569" s="122">
        <v>0.51054705851760251</v>
      </c>
      <c r="U1569" s="122">
        <v>1.0474629315708333</v>
      </c>
      <c r="V1569" s="122">
        <v>-0.12655336359512109</v>
      </c>
      <c r="W1569" s="46">
        <v>-0.37106259841040728</v>
      </c>
    </row>
    <row r="1570" spans="1:23" ht="19">
      <c r="A1570" s="91">
        <v>568</v>
      </c>
      <c r="B1570" s="122">
        <v>0.43638005444083383</v>
      </c>
      <c r="C1570" s="122">
        <v>0.67613977702556483</v>
      </c>
      <c r="D1570" s="122">
        <v>0.92409670893963791</v>
      </c>
      <c r="E1570" s="122">
        <v>9.6623375344779605E-2</v>
      </c>
      <c r="F1570" s="122">
        <v>0.26452507361083266</v>
      </c>
      <c r="G1570" s="122">
        <v>0.37415495837164259</v>
      </c>
      <c r="H1570" s="122">
        <v>0.54559352435877173</v>
      </c>
      <c r="I1570" s="122">
        <v>5.7552502828280394E-2</v>
      </c>
      <c r="J1570" s="122">
        <v>0.51677525213028219</v>
      </c>
      <c r="K1570" s="54">
        <v>0.63418448970339392</v>
      </c>
      <c r="M1570" s="47">
        <v>568</v>
      </c>
      <c r="N1570" s="122" cm="1">
        <f t="array" ref="N1570:W1570">(TRANSPOSE(MMULT(幕後結果!$AB$37:$AK$46, TRANSPOSE(N569:W569))))</f>
        <v>0.92319971478582086</v>
      </c>
      <c r="O1570" s="122">
        <v>1.3528782615716481</v>
      </c>
      <c r="P1570" s="122">
        <v>1.5231556486163806</v>
      </c>
      <c r="Q1570" s="122">
        <v>-0.28985335359327885</v>
      </c>
      <c r="R1570" s="122">
        <v>2.7372162999147451E-2</v>
      </c>
      <c r="S1570" s="122">
        <v>1.8986250083485994</v>
      </c>
      <c r="T1570" s="122">
        <v>1.0571313992109546</v>
      </c>
      <c r="U1570" s="122">
        <v>1.5975566541570942</v>
      </c>
      <c r="V1570" s="122">
        <v>-1.2353721282219989</v>
      </c>
      <c r="W1570" s="46">
        <v>-0.25889380873564627</v>
      </c>
    </row>
    <row r="1571" spans="1:23" ht="19">
      <c r="A1571" s="91">
        <v>569</v>
      </c>
      <c r="B1571" s="122">
        <v>0.58543206916547486</v>
      </c>
      <c r="C1571" s="122">
        <v>9.5571052915486954E-2</v>
      </c>
      <c r="D1571" s="122">
        <v>0.71767762477579611</v>
      </c>
      <c r="E1571" s="122">
        <v>0.61273103181974498</v>
      </c>
      <c r="F1571" s="122">
        <v>0.28176463787482708</v>
      </c>
      <c r="G1571" s="122">
        <v>0.36895066498169227</v>
      </c>
      <c r="H1571" s="122">
        <v>0.54219050308001449</v>
      </c>
      <c r="I1571" s="122">
        <v>6.0838387835598473E-2</v>
      </c>
      <c r="J1571" s="122">
        <v>0.60808965180999497</v>
      </c>
      <c r="K1571" s="54">
        <v>6.8452823299427479E-2</v>
      </c>
      <c r="M1571" s="47">
        <v>569</v>
      </c>
      <c r="N1571" s="122" cm="1">
        <f t="array" ref="N1571:W1571">(TRANSPOSE(MMULT(幕後結果!$AB$37:$AK$46, TRANSPOSE(N570:W570))))</f>
        <v>0.82204664404814454</v>
      </c>
      <c r="O1571" s="122">
        <v>0.42852558483613706</v>
      </c>
      <c r="P1571" s="122">
        <v>0.57572639851989671</v>
      </c>
      <c r="Q1571" s="122">
        <v>0.80337230546628224</v>
      </c>
      <c r="R1571" s="122">
        <v>1.5640226574868039</v>
      </c>
      <c r="S1571" s="122">
        <v>0.4515863695575747</v>
      </c>
      <c r="T1571" s="122">
        <v>0.77465170415746987</v>
      </c>
      <c r="U1571" s="122">
        <v>-0.14717762429617676</v>
      </c>
      <c r="V1571" s="122">
        <v>2.1240134615879569</v>
      </c>
      <c r="W1571" s="46">
        <v>1.33424490846737</v>
      </c>
    </row>
    <row r="1572" spans="1:23" ht="19">
      <c r="A1572" s="91">
        <v>570</v>
      </c>
      <c r="B1572" s="122">
        <v>0.25916661626960402</v>
      </c>
      <c r="C1572" s="122">
        <v>0.71849109336250438</v>
      </c>
      <c r="D1572" s="122">
        <v>0.2144571676716247</v>
      </c>
      <c r="E1572" s="122">
        <v>0.17919947510905243</v>
      </c>
      <c r="F1572" s="122">
        <v>0.13379692504524288</v>
      </c>
      <c r="G1572" s="122">
        <v>0.11405808761404934</v>
      </c>
      <c r="H1572" s="122">
        <v>0.24771885453128029</v>
      </c>
      <c r="I1572" s="122">
        <v>4.4885088031245912E-2</v>
      </c>
      <c r="J1572" s="122">
        <v>4.0360430669809322E-2</v>
      </c>
      <c r="K1572" s="54">
        <v>0.50599133299768817</v>
      </c>
      <c r="M1572" s="47">
        <v>570</v>
      </c>
      <c r="N1572" s="122" cm="1">
        <f t="array" ref="N1572:W1572">(TRANSPOSE(MMULT(幕後結果!$AB$37:$AK$46, TRANSPOSE(N571:W571))))</f>
        <v>0.84200509596647788</v>
      </c>
      <c r="O1572" s="122">
        <v>0.44620365692462099</v>
      </c>
      <c r="P1572" s="122">
        <v>0.33536386700059373</v>
      </c>
      <c r="Q1572" s="122">
        <v>0.86828074678519107</v>
      </c>
      <c r="R1572" s="122">
        <v>-9.529432900578777E-2</v>
      </c>
      <c r="S1572" s="122">
        <v>2.9607297738647995E-2</v>
      </c>
      <c r="T1572" s="122">
        <v>-1.3231404615812277</v>
      </c>
      <c r="U1572" s="122">
        <v>1.4261979629588677</v>
      </c>
      <c r="V1572" s="122">
        <v>0.26186024975876199</v>
      </c>
      <c r="W1572" s="46">
        <v>-0.24598037272999332</v>
      </c>
    </row>
    <row r="1573" spans="1:23" ht="19">
      <c r="A1573" s="91">
        <v>571</v>
      </c>
      <c r="B1573" s="122">
        <v>2.153441102992093E-2</v>
      </c>
      <c r="C1573" s="122">
        <v>0.65534942238637095</v>
      </c>
      <c r="D1573" s="122">
        <v>0.35254181483203939</v>
      </c>
      <c r="E1573" s="122">
        <v>0.26437675239733327</v>
      </c>
      <c r="F1573" s="122">
        <v>0.85032096309233673</v>
      </c>
      <c r="G1573" s="122">
        <v>0.63448505973931701</v>
      </c>
      <c r="H1573" s="122">
        <v>0.27038167137660496</v>
      </c>
      <c r="I1573" s="122">
        <v>0.3674045475255574</v>
      </c>
      <c r="J1573" s="122">
        <v>0.35812958997992039</v>
      </c>
      <c r="K1573" s="54">
        <v>0.6838249983591933</v>
      </c>
      <c r="M1573" s="47">
        <v>571</v>
      </c>
      <c r="N1573" s="122" cm="1">
        <f t="array" ref="N1573:W1573">(TRANSPOSE(MMULT(幕後結果!$AB$37:$AK$46, TRANSPOSE(N572:W572))))</f>
        <v>0.92247952736445293</v>
      </c>
      <c r="O1573" s="122">
        <v>-1.0501480111450077</v>
      </c>
      <c r="P1573" s="122">
        <v>-1.4830185548078494</v>
      </c>
      <c r="Q1573" s="122">
        <v>-0.88795824311115035</v>
      </c>
      <c r="R1573" s="122">
        <v>-1.4611566300204983</v>
      </c>
      <c r="S1573" s="122">
        <v>0.24203513564479784</v>
      </c>
      <c r="T1573" s="122">
        <v>-0.32961014378465969</v>
      </c>
      <c r="U1573" s="122">
        <v>-0.93084017262005003</v>
      </c>
      <c r="V1573" s="122">
        <v>7.2400474191562786E-2</v>
      </c>
      <c r="W1573" s="46">
        <v>-0.19309184244252164</v>
      </c>
    </row>
    <row r="1574" spans="1:23" ht="19">
      <c r="A1574" s="91">
        <v>572</v>
      </c>
      <c r="B1574" s="122">
        <v>0.60132691757089063</v>
      </c>
      <c r="C1574" s="122">
        <v>0.20336253788414305</v>
      </c>
      <c r="D1574" s="122">
        <v>0.903668948755461</v>
      </c>
      <c r="E1574" s="122">
        <v>0.22427776245030517</v>
      </c>
      <c r="F1574" s="122">
        <v>0.751526862104964</v>
      </c>
      <c r="G1574" s="122">
        <v>0.21714973229092238</v>
      </c>
      <c r="H1574" s="122">
        <v>0.72105101620943723</v>
      </c>
      <c r="I1574" s="122">
        <v>8.6390883451819889E-2</v>
      </c>
      <c r="J1574" s="122">
        <v>0.97795365320294891</v>
      </c>
      <c r="K1574" s="54">
        <v>0.73073378024587354</v>
      </c>
      <c r="M1574" s="47">
        <v>572</v>
      </c>
      <c r="N1574" s="122" cm="1">
        <f t="array" ref="N1574:W1574">(TRANSPOSE(MMULT(幕後結果!$AB$37:$AK$46, TRANSPOSE(N573:W573))))</f>
        <v>-0.38653536680288797</v>
      </c>
      <c r="O1574" s="122">
        <v>0.83303256255514702</v>
      </c>
      <c r="P1574" s="122">
        <v>-0.17346789187479347</v>
      </c>
      <c r="Q1574" s="122">
        <v>4.9231701074748169E-2</v>
      </c>
      <c r="R1574" s="122">
        <v>1.5673250028794805</v>
      </c>
      <c r="S1574" s="122">
        <v>-0.25415351960111965</v>
      </c>
      <c r="T1574" s="122">
        <v>9.5604598641937974E-2</v>
      </c>
      <c r="U1574" s="122">
        <v>1.1619533182975019</v>
      </c>
      <c r="V1574" s="122">
        <v>-0.64791255939073111</v>
      </c>
      <c r="W1574" s="46">
        <v>0.21921904040635798</v>
      </c>
    </row>
    <row r="1575" spans="1:23" ht="19">
      <c r="A1575" s="91">
        <v>573</v>
      </c>
      <c r="B1575" s="122">
        <v>0.35986519544767637</v>
      </c>
      <c r="C1575" s="122">
        <v>2.2924922286748917E-2</v>
      </c>
      <c r="D1575" s="122">
        <v>0.97104087002105843</v>
      </c>
      <c r="E1575" s="122">
        <v>0.97738938624527583</v>
      </c>
      <c r="F1575" s="122">
        <v>0.9286235949003403</v>
      </c>
      <c r="G1575" s="122">
        <v>0.95007437378252124</v>
      </c>
      <c r="H1575" s="122">
        <v>0.10005885835954653</v>
      </c>
      <c r="I1575" s="122">
        <v>0.32144447311202851</v>
      </c>
      <c r="J1575" s="122">
        <v>1.4217944162065344E-2</v>
      </c>
      <c r="K1575" s="54">
        <v>0.93353545555039497</v>
      </c>
      <c r="M1575" s="47">
        <v>573</v>
      </c>
      <c r="N1575" s="122" cm="1">
        <f t="array" ref="N1575:W1575">(TRANSPOSE(MMULT(幕後結果!$AB$37:$AK$46, TRANSPOSE(N574:W574))))</f>
        <v>5.1685632393734311E-2</v>
      </c>
      <c r="O1575" s="122">
        <v>0.66549694786075486</v>
      </c>
      <c r="P1575" s="122">
        <v>0.39869516089826512</v>
      </c>
      <c r="Q1575" s="122">
        <v>0.68920717975334622</v>
      </c>
      <c r="R1575" s="122">
        <v>-0.91601075270941712</v>
      </c>
      <c r="S1575" s="122">
        <v>2.4997613750734615E-3</v>
      </c>
      <c r="T1575" s="122">
        <v>-0.96788888453436361</v>
      </c>
      <c r="U1575" s="122">
        <v>0.3223340978457862</v>
      </c>
      <c r="V1575" s="122">
        <v>-0.30667882163974647</v>
      </c>
      <c r="W1575" s="46">
        <v>1.4371824995208569</v>
      </c>
    </row>
    <row r="1576" spans="1:23" ht="19">
      <c r="A1576" s="91">
        <v>574</v>
      </c>
      <c r="B1576" s="122">
        <v>0.40592853271526241</v>
      </c>
      <c r="C1576" s="122">
        <v>0.33233072944223729</v>
      </c>
      <c r="D1576" s="122">
        <v>0.4097868869493333</v>
      </c>
      <c r="E1576" s="122">
        <v>0.53751033393986702</v>
      </c>
      <c r="F1576" s="122">
        <v>0.52837686050342825</v>
      </c>
      <c r="G1576" s="122">
        <v>4.4135235039524989E-2</v>
      </c>
      <c r="H1576" s="122">
        <v>0.91289530795192797</v>
      </c>
      <c r="I1576" s="122">
        <v>0.59025229464933515</v>
      </c>
      <c r="J1576" s="122">
        <v>0.67924326631107945</v>
      </c>
      <c r="K1576" s="54">
        <v>0.13487005867176283</v>
      </c>
      <c r="M1576" s="47">
        <v>574</v>
      </c>
      <c r="N1576" s="122" cm="1">
        <f t="array" ref="N1576:W1576">(TRANSPOSE(MMULT(幕後結果!$AB$37:$AK$46, TRANSPOSE(N575:W575))))</f>
        <v>-0.90806022524583563</v>
      </c>
      <c r="O1576" s="122">
        <v>-1.8679029320441236</v>
      </c>
      <c r="P1576" s="122">
        <v>-0.63976543384149664</v>
      </c>
      <c r="Q1576" s="122">
        <v>-1.7110567107138008</v>
      </c>
      <c r="R1576" s="122">
        <v>-2.3914190061910201</v>
      </c>
      <c r="S1576" s="122">
        <v>-0.93997065345452846</v>
      </c>
      <c r="T1576" s="122">
        <v>-1.2800796332507614</v>
      </c>
      <c r="U1576" s="122">
        <v>-1.3859044325891416</v>
      </c>
      <c r="V1576" s="122">
        <v>-0.76854235597871767</v>
      </c>
      <c r="W1576" s="46">
        <v>-1.3064197680237719</v>
      </c>
    </row>
    <row r="1577" spans="1:23" ht="19">
      <c r="A1577" s="91">
        <v>575</v>
      </c>
      <c r="B1577" s="122">
        <v>0.43153780588434021</v>
      </c>
      <c r="C1577" s="122">
        <v>0.7233929213972623</v>
      </c>
      <c r="D1577" s="122">
        <v>0.25920573691062399</v>
      </c>
      <c r="E1577" s="122">
        <v>0.4521185546464086</v>
      </c>
      <c r="F1577" s="122">
        <v>0.62639696109814547</v>
      </c>
      <c r="G1577" s="122">
        <v>0.66000367742938382</v>
      </c>
      <c r="H1577" s="122">
        <v>0.99992117934810065</v>
      </c>
      <c r="I1577" s="122">
        <v>1.8705929209649641E-2</v>
      </c>
      <c r="J1577" s="122">
        <v>0.70841158102429258</v>
      </c>
      <c r="K1577" s="54">
        <v>0.7624100697100944</v>
      </c>
      <c r="M1577" s="47">
        <v>575</v>
      </c>
      <c r="N1577" s="122" cm="1">
        <f t="array" ref="N1577:W1577">(TRANSPOSE(MMULT(幕後結果!$AB$37:$AK$46, TRANSPOSE(N576:W576))))</f>
        <v>0.8585693612521248</v>
      </c>
      <c r="O1577" s="122">
        <v>-0.29673444766049123</v>
      </c>
      <c r="P1577" s="122">
        <v>-0.55023401291042662</v>
      </c>
      <c r="Q1577" s="122">
        <v>1.8842639612498897</v>
      </c>
      <c r="R1577" s="122">
        <v>0.69607917650293127</v>
      </c>
      <c r="S1577" s="122">
        <v>-0.35614535005960302</v>
      </c>
      <c r="T1577" s="122">
        <v>1.6126363361777307</v>
      </c>
      <c r="U1577" s="122">
        <v>1.6940443572519248</v>
      </c>
      <c r="V1577" s="122">
        <v>1.8441374493048364</v>
      </c>
      <c r="W1577" s="46">
        <v>0.52447299836521766</v>
      </c>
    </row>
    <row r="1578" spans="1:23" ht="19">
      <c r="A1578" s="91">
        <v>576</v>
      </c>
      <c r="B1578" s="122">
        <v>0.79919238008848481</v>
      </c>
      <c r="C1578" s="122">
        <v>0.60233645631886934</v>
      </c>
      <c r="D1578" s="122">
        <v>0.91782440330621196</v>
      </c>
      <c r="E1578" s="122">
        <v>0.17657250237592192</v>
      </c>
      <c r="F1578" s="122">
        <v>0.44975618947213181</v>
      </c>
      <c r="G1578" s="122">
        <v>3.0467090745593506E-2</v>
      </c>
      <c r="H1578" s="122">
        <v>0.98789299107733686</v>
      </c>
      <c r="I1578" s="122">
        <v>0.86272571667416131</v>
      </c>
      <c r="J1578" s="122">
        <v>0.64298146974617709</v>
      </c>
      <c r="K1578" s="54">
        <v>0.31073144776846284</v>
      </c>
      <c r="M1578" s="47">
        <v>576</v>
      </c>
      <c r="N1578" s="122" cm="1">
        <f t="array" ref="N1578:W1578">(TRANSPOSE(MMULT(幕後結果!$AB$37:$AK$46, TRANSPOSE(N577:W577))))</f>
        <v>1.3247618309517524</v>
      </c>
      <c r="O1578" s="122">
        <v>0.64173807393947624</v>
      </c>
      <c r="P1578" s="122">
        <v>0.24343076901801475</v>
      </c>
      <c r="Q1578" s="122">
        <v>0.49610753339095942</v>
      </c>
      <c r="R1578" s="122">
        <v>0.91177566159603862</v>
      </c>
      <c r="S1578" s="122">
        <v>0.30259800829862121</v>
      </c>
      <c r="T1578" s="122">
        <v>0.95501137634973265</v>
      </c>
      <c r="U1578" s="122">
        <v>1.3583068634518436</v>
      </c>
      <c r="V1578" s="122">
        <v>-0.15106918522192475</v>
      </c>
      <c r="W1578" s="46">
        <v>0.82506525606581738</v>
      </c>
    </row>
    <row r="1579" spans="1:23" ht="19">
      <c r="A1579" s="91">
        <v>577</v>
      </c>
      <c r="B1579" s="122">
        <v>0.23272569710081203</v>
      </c>
      <c r="C1579" s="122">
        <v>0.93281876445698919</v>
      </c>
      <c r="D1579" s="122">
        <v>0.71553937065163953</v>
      </c>
      <c r="E1579" s="122">
        <v>0.48605167344167843</v>
      </c>
      <c r="F1579" s="122">
        <v>0.22425722035986362</v>
      </c>
      <c r="G1579" s="122">
        <v>0.48280358412975688</v>
      </c>
      <c r="H1579" s="122">
        <v>3.1726894885433454E-2</v>
      </c>
      <c r="I1579" s="122">
        <v>0.14056980501327576</v>
      </c>
      <c r="J1579" s="122">
        <v>0.63215532758732063</v>
      </c>
      <c r="K1579" s="54">
        <v>0.32024908332115687</v>
      </c>
      <c r="M1579" s="47">
        <v>577</v>
      </c>
      <c r="N1579" s="122" cm="1">
        <f t="array" ref="N1579:W1579">(TRANSPOSE(MMULT(幕後結果!$AB$37:$AK$46, TRANSPOSE(N578:W578))))</f>
        <v>-0.55452011661424949</v>
      </c>
      <c r="O1579" s="122">
        <v>-0.64984107561097026</v>
      </c>
      <c r="P1579" s="122">
        <v>-0.57170871023556058</v>
      </c>
      <c r="Q1579" s="122">
        <v>0.53402690113460216</v>
      </c>
      <c r="R1579" s="122">
        <v>0.43972526905172993</v>
      </c>
      <c r="S1579" s="122">
        <v>0.45950791594101908</v>
      </c>
      <c r="T1579" s="122">
        <v>-0.69212611931866608</v>
      </c>
      <c r="U1579" s="122">
        <v>-0.95307289196793543</v>
      </c>
      <c r="V1579" s="122">
        <v>-7.3195169275299427E-2</v>
      </c>
      <c r="W1579" s="46">
        <v>-1.9989041471967379</v>
      </c>
    </row>
    <row r="1580" spans="1:23" ht="19">
      <c r="A1580" s="91">
        <v>578</v>
      </c>
      <c r="B1580" s="122">
        <v>4.2241760089244851E-2</v>
      </c>
      <c r="C1580" s="122">
        <v>0.21225880603990777</v>
      </c>
      <c r="D1580" s="122">
        <v>0.33578480453101767</v>
      </c>
      <c r="E1580" s="122">
        <v>0.70004171639054769</v>
      </c>
      <c r="F1580" s="122">
        <v>0.21286778505041104</v>
      </c>
      <c r="G1580" s="122">
        <v>0.97110443869979668</v>
      </c>
      <c r="H1580" s="122">
        <v>0.62156881438150391</v>
      </c>
      <c r="I1580" s="122">
        <v>0.54670451804932374</v>
      </c>
      <c r="J1580" s="122">
        <v>0.65457718249721331</v>
      </c>
      <c r="K1580" s="54">
        <v>0.19626178540003503</v>
      </c>
      <c r="M1580" s="47">
        <v>578</v>
      </c>
      <c r="N1580" s="122" cm="1">
        <f t="array" ref="N1580:W1580">(TRANSPOSE(MMULT(幕後結果!$AB$37:$AK$46, TRANSPOSE(N579:W579))))</f>
        <v>-0.98515513596600068</v>
      </c>
      <c r="O1580" s="122">
        <v>-1.6948435542524747</v>
      </c>
      <c r="P1580" s="122">
        <v>-0.74992992539309067</v>
      </c>
      <c r="Q1580" s="122">
        <v>0.80363247585888753</v>
      </c>
      <c r="R1580" s="122">
        <v>1.4097211865543828</v>
      </c>
      <c r="S1580" s="122">
        <v>-0.42438635347731873</v>
      </c>
      <c r="T1580" s="122">
        <v>-0.12460902861251</v>
      </c>
      <c r="U1580" s="122">
        <v>0.33758214670811248</v>
      </c>
      <c r="V1580" s="122">
        <v>1.0090494793073945</v>
      </c>
      <c r="W1580" s="46">
        <v>-0.41308436543245969</v>
      </c>
    </row>
    <row r="1581" spans="1:23" ht="19">
      <c r="A1581" s="91">
        <v>579</v>
      </c>
      <c r="B1581" s="122">
        <v>0.96468083272271743</v>
      </c>
      <c r="C1581" s="122">
        <v>0.50194262614931384</v>
      </c>
      <c r="D1581" s="122">
        <v>0.64940411773381146</v>
      </c>
      <c r="E1581" s="122">
        <v>0.92577091788117016</v>
      </c>
      <c r="F1581" s="122">
        <v>0.59200672102521046</v>
      </c>
      <c r="G1581" s="122">
        <v>0.51848007135595564</v>
      </c>
      <c r="H1581" s="122">
        <v>0.25750602954257817</v>
      </c>
      <c r="I1581" s="122">
        <v>0.38543498430401923</v>
      </c>
      <c r="J1581" s="122">
        <v>0.48919377342520876</v>
      </c>
      <c r="K1581" s="54">
        <v>0.70911960340626967</v>
      </c>
      <c r="M1581" s="47">
        <v>579</v>
      </c>
      <c r="N1581" s="122" cm="1">
        <f t="array" ref="N1581:W1581">(TRANSPOSE(MMULT(幕後結果!$AB$37:$AK$46, TRANSPOSE(N580:W580))))</f>
        <v>-1.5238950324086409</v>
      </c>
      <c r="O1581" s="122">
        <v>-2.968604071246765</v>
      </c>
      <c r="P1581" s="122">
        <v>-2.7321218488426595</v>
      </c>
      <c r="Q1581" s="122">
        <v>-1.1697172747274434</v>
      </c>
      <c r="R1581" s="122">
        <v>-0.15145570010690423</v>
      </c>
      <c r="S1581" s="122">
        <v>0.51419182714205347</v>
      </c>
      <c r="T1581" s="122">
        <v>-1.2914328863094737</v>
      </c>
      <c r="U1581" s="122">
        <v>0.13059623313266114</v>
      </c>
      <c r="V1581" s="122">
        <v>-1.6412230945179291</v>
      </c>
      <c r="W1581" s="46">
        <v>-1.0784007555668778</v>
      </c>
    </row>
    <row r="1582" spans="1:23" ht="19">
      <c r="A1582" s="91">
        <v>580</v>
      </c>
      <c r="B1582" s="122">
        <v>0.45569721821739173</v>
      </c>
      <c r="C1582" s="122">
        <v>0.36609891898671587</v>
      </c>
      <c r="D1582" s="122">
        <v>0.30591447483230327</v>
      </c>
      <c r="E1582" s="122">
        <v>0.50600304655594797</v>
      </c>
      <c r="F1582" s="122">
        <v>0.6229524999829128</v>
      </c>
      <c r="G1582" s="122">
        <v>0.81457482241275003</v>
      </c>
      <c r="H1582" s="122">
        <v>0.6832411718669742</v>
      </c>
      <c r="I1582" s="122">
        <v>0.72511523762144137</v>
      </c>
      <c r="J1582" s="122">
        <v>2.7698231872835377E-2</v>
      </c>
      <c r="K1582" s="54">
        <v>5.5878786232450572E-2</v>
      </c>
      <c r="M1582" s="47">
        <v>580</v>
      </c>
      <c r="N1582" s="122" cm="1">
        <f t="array" ref="N1582:W1582">(TRANSPOSE(MMULT(幕後結果!$AB$37:$AK$46, TRANSPOSE(N581:W581))))</f>
        <v>0.80746582839489689</v>
      </c>
      <c r="O1582" s="122">
        <v>1.7942539533912325</v>
      </c>
      <c r="P1582" s="122">
        <v>0.54923901527985741</v>
      </c>
      <c r="Q1582" s="122">
        <v>-0.10839282228604624</v>
      </c>
      <c r="R1582" s="122">
        <v>1.0642851480835789</v>
      </c>
      <c r="S1582" s="122">
        <v>0.37386225938048046</v>
      </c>
      <c r="T1582" s="122">
        <v>0.55099594726246914</v>
      </c>
      <c r="U1582" s="122">
        <v>1.411504346605728</v>
      </c>
      <c r="V1582" s="122">
        <v>-0.73856012783108893</v>
      </c>
      <c r="W1582" s="46">
        <v>1.2961223242834974</v>
      </c>
    </row>
    <row r="1583" spans="1:23" ht="19">
      <c r="A1583" s="91">
        <v>581</v>
      </c>
      <c r="B1583" s="122">
        <v>0.62598886360512207</v>
      </c>
      <c r="C1583" s="122">
        <v>0.10276197329183234</v>
      </c>
      <c r="D1583" s="122">
        <v>0.94610444731898569</v>
      </c>
      <c r="E1583" s="122">
        <v>0.80817430454049322</v>
      </c>
      <c r="F1583" s="122">
        <v>0.71164794495372563</v>
      </c>
      <c r="G1583" s="122">
        <v>0.72219257349128863</v>
      </c>
      <c r="H1583" s="122">
        <v>0.53519187401920187</v>
      </c>
      <c r="I1583" s="122">
        <v>0.17610104018582984</v>
      </c>
      <c r="J1583" s="122">
        <v>0.57069553677700524</v>
      </c>
      <c r="K1583" s="54">
        <v>0.54347404530599763</v>
      </c>
      <c r="M1583" s="47">
        <v>581</v>
      </c>
      <c r="N1583" s="122" cm="1">
        <f t="array" ref="N1583:W1583">(TRANSPOSE(MMULT(幕後結果!$AB$37:$AK$46, TRANSPOSE(N582:W582))))</f>
        <v>-0.20895805406948317</v>
      </c>
      <c r="O1583" s="122">
        <v>0.92518186083158038</v>
      </c>
      <c r="P1583" s="122">
        <v>0.21693997674257431</v>
      </c>
      <c r="Q1583" s="122">
        <v>0.91381853680132008</v>
      </c>
      <c r="R1583" s="122">
        <v>-0.70366289584706354</v>
      </c>
      <c r="S1583" s="122">
        <v>-0.23940542530689798</v>
      </c>
      <c r="T1583" s="122">
        <v>-0.7870620030030111</v>
      </c>
      <c r="U1583" s="122">
        <v>-1.5472526797748403</v>
      </c>
      <c r="V1583" s="122">
        <v>-0.95444261685244691</v>
      </c>
      <c r="W1583" s="46">
        <v>-1.0893145492385439</v>
      </c>
    </row>
    <row r="1584" spans="1:23" ht="19">
      <c r="A1584" s="91">
        <v>582</v>
      </c>
      <c r="B1584" s="122">
        <v>0.62640491048833358</v>
      </c>
      <c r="C1584" s="122">
        <v>0.95416333439724799</v>
      </c>
      <c r="D1584" s="122">
        <v>0.85748620804231113</v>
      </c>
      <c r="E1584" s="122">
        <v>0.25027503464845191</v>
      </c>
      <c r="F1584" s="122">
        <v>0.46244085750464481</v>
      </c>
      <c r="G1584" s="122">
        <v>0.96047978580760418</v>
      </c>
      <c r="H1584" s="122">
        <v>0.23489383380000706</v>
      </c>
      <c r="I1584" s="122">
        <v>0.44075654980119094</v>
      </c>
      <c r="J1584" s="122">
        <v>0.74911004942755088</v>
      </c>
      <c r="K1584" s="54">
        <v>0.86334712379385437</v>
      </c>
      <c r="M1584" s="47">
        <v>582</v>
      </c>
      <c r="N1584" s="122" cm="1">
        <f t="array" ref="N1584:W1584">(TRANSPOSE(MMULT(幕後結果!$AB$37:$AK$46, TRANSPOSE(N583:W583))))</f>
        <v>4.1391426590769061E-2</v>
      </c>
      <c r="O1584" s="122">
        <v>1.7975791997483987</v>
      </c>
      <c r="P1584" s="122">
        <v>-0.35388305946285836</v>
      </c>
      <c r="Q1584" s="122">
        <v>4.4354289022302464E-2</v>
      </c>
      <c r="R1584" s="122">
        <v>1.909125851666059</v>
      </c>
      <c r="S1584" s="122">
        <v>0.44430339897550075</v>
      </c>
      <c r="T1584" s="122">
        <v>0.75061690666298952</v>
      </c>
      <c r="U1584" s="122">
        <v>-0.18749432743540684</v>
      </c>
      <c r="V1584" s="122">
        <v>-1.2063215718987448</v>
      </c>
      <c r="W1584" s="46">
        <v>-0.76611380916626914</v>
      </c>
    </row>
    <row r="1585" spans="1:23" ht="19">
      <c r="A1585" s="91">
        <v>583</v>
      </c>
      <c r="B1585" s="122">
        <v>0.54413027632323496</v>
      </c>
      <c r="C1585" s="122">
        <v>1.2235037942883276E-2</v>
      </c>
      <c r="D1585" s="122">
        <v>0.49818335054529039</v>
      </c>
      <c r="E1585" s="122">
        <v>0.53269535308339666</v>
      </c>
      <c r="F1585" s="122">
        <v>0.10629411556745993</v>
      </c>
      <c r="G1585" s="122">
        <v>0.54277689900645232</v>
      </c>
      <c r="H1585" s="122">
        <v>0.91454262787701235</v>
      </c>
      <c r="I1585" s="122">
        <v>0.50722879360087902</v>
      </c>
      <c r="J1585" s="122">
        <v>8.2864098604271685E-3</v>
      </c>
      <c r="K1585" s="54">
        <v>0.83091075531752945</v>
      </c>
      <c r="M1585" s="47">
        <v>583</v>
      </c>
      <c r="N1585" s="122" cm="1">
        <f t="array" ref="N1585:W1585">(TRANSPOSE(MMULT(幕後結果!$AB$37:$AK$46, TRANSPOSE(N584:W584))))</f>
        <v>0.7847418545634165</v>
      </c>
      <c r="O1585" s="122">
        <v>-1.0520251142025872</v>
      </c>
      <c r="P1585" s="122">
        <v>0.34904618356794631</v>
      </c>
      <c r="Q1585" s="122">
        <v>0.88025126830900502</v>
      </c>
      <c r="R1585" s="122">
        <v>0.35496725826495362</v>
      </c>
      <c r="S1585" s="122">
        <v>-0.18263898646535298</v>
      </c>
      <c r="T1585" s="122">
        <v>-0.80000746734635619</v>
      </c>
      <c r="U1585" s="122">
        <v>6.0322608388020581E-2</v>
      </c>
      <c r="V1585" s="122">
        <v>1.3986872681666029</v>
      </c>
      <c r="W1585" s="46">
        <v>-9.0595788812556727E-2</v>
      </c>
    </row>
    <row r="1586" spans="1:23" ht="19">
      <c r="A1586" s="91">
        <v>584</v>
      </c>
      <c r="B1586" s="122">
        <v>0.6241357652428885</v>
      </c>
      <c r="C1586" s="122">
        <v>0.68017273412142765</v>
      </c>
      <c r="D1586" s="122">
        <v>0.69871508354769363</v>
      </c>
      <c r="E1586" s="122">
        <v>0.43156607092566235</v>
      </c>
      <c r="F1586" s="122">
        <v>0.98884559195054544</v>
      </c>
      <c r="G1586" s="122">
        <v>0.76421016393737906</v>
      </c>
      <c r="H1586" s="122">
        <v>2.3918582115133757E-2</v>
      </c>
      <c r="I1586" s="122">
        <v>0.27984417872403355</v>
      </c>
      <c r="J1586" s="122">
        <v>0.52058796531607521</v>
      </c>
      <c r="K1586" s="54">
        <v>0.31157992990002148</v>
      </c>
      <c r="M1586" s="47">
        <v>584</v>
      </c>
      <c r="N1586" s="122" cm="1">
        <f t="array" ref="N1586:W1586">(TRANSPOSE(MMULT(幕後結果!$AB$37:$AK$46, TRANSPOSE(N585:W585))))</f>
        <v>0.19070617520181915</v>
      </c>
      <c r="O1586" s="122">
        <v>0.62273343926614844</v>
      </c>
      <c r="P1586" s="122">
        <v>0.53179036402486024</v>
      </c>
      <c r="Q1586" s="122">
        <v>-0.61277490015620173</v>
      </c>
      <c r="R1586" s="122">
        <v>1.0852753514085023</v>
      </c>
      <c r="S1586" s="122">
        <v>-0.11478946947981167</v>
      </c>
      <c r="T1586" s="122">
        <v>1.6276674235985389</v>
      </c>
      <c r="U1586" s="122">
        <v>0.26425052607049182</v>
      </c>
      <c r="V1586" s="122">
        <v>0.51710343259409641</v>
      </c>
      <c r="W1586" s="46">
        <v>0.24359342887880742</v>
      </c>
    </row>
    <row r="1587" spans="1:23" ht="19">
      <c r="A1587" s="91">
        <v>585</v>
      </c>
      <c r="B1587" s="122">
        <v>0.69528768259986151</v>
      </c>
      <c r="C1587" s="122">
        <v>0.51425203892840798</v>
      </c>
      <c r="D1587" s="122">
        <v>0.78045946399073696</v>
      </c>
      <c r="E1587" s="122">
        <v>0.10913555544046427</v>
      </c>
      <c r="F1587" s="122">
        <v>0.78109781044873094</v>
      </c>
      <c r="G1587" s="122">
        <v>0.69540175449469599</v>
      </c>
      <c r="H1587" s="122">
        <v>0.76382078940978415</v>
      </c>
      <c r="I1587" s="122">
        <v>0.88433628605869097</v>
      </c>
      <c r="J1587" s="122">
        <v>0.66077354461506843</v>
      </c>
      <c r="K1587" s="54">
        <v>0.8941484496373262</v>
      </c>
      <c r="M1587" s="47">
        <v>585</v>
      </c>
      <c r="N1587" s="122" cm="1">
        <f t="array" ref="N1587:W1587">(TRANSPOSE(MMULT(幕後結果!$AB$37:$AK$46, TRANSPOSE(N586:W586))))</f>
        <v>0.720498827834404</v>
      </c>
      <c r="O1587" s="122">
        <v>-0.28344296217122184</v>
      </c>
      <c r="P1587" s="122">
        <v>4.3119663505492928E-2</v>
      </c>
      <c r="Q1587" s="122">
        <v>0.360360577903163</v>
      </c>
      <c r="R1587" s="122">
        <v>1.0728694897995565</v>
      </c>
      <c r="S1587" s="122">
        <v>1.4256813993185453</v>
      </c>
      <c r="T1587" s="122">
        <v>0.53569796549372972</v>
      </c>
      <c r="U1587" s="122">
        <v>-7.0698066332439635E-2</v>
      </c>
      <c r="V1587" s="122">
        <v>0.5597092235993002</v>
      </c>
      <c r="W1587" s="46">
        <v>0.46205338130124879</v>
      </c>
    </row>
    <row r="1588" spans="1:23" ht="19">
      <c r="A1588" s="91">
        <v>586</v>
      </c>
      <c r="B1588" s="122">
        <v>0.61528396523307194</v>
      </c>
      <c r="C1588" s="122">
        <v>0.8083692768758266</v>
      </c>
      <c r="D1588" s="122">
        <v>0.11641376706528894</v>
      </c>
      <c r="E1588" s="122">
        <v>0.26432648541718873</v>
      </c>
      <c r="F1588" s="122">
        <v>0.68920793152907622</v>
      </c>
      <c r="G1588" s="122">
        <v>0.72014682821509068</v>
      </c>
      <c r="H1588" s="122">
        <v>0.83649159799712947</v>
      </c>
      <c r="I1588" s="122">
        <v>0.47291062360904101</v>
      </c>
      <c r="J1588" s="122">
        <v>0.81529488648898529</v>
      </c>
      <c r="K1588" s="54">
        <v>0.96039544345139127</v>
      </c>
      <c r="M1588" s="47">
        <v>586</v>
      </c>
      <c r="N1588" s="122" cm="1">
        <f t="array" ref="N1588:W1588">(TRANSPOSE(MMULT(幕後結果!$AB$37:$AK$46, TRANSPOSE(N587:W587))))</f>
        <v>1.7734494798835811</v>
      </c>
      <c r="O1588" s="122">
        <v>0.76094784048453501</v>
      </c>
      <c r="P1588" s="122">
        <v>0.40710633670685348</v>
      </c>
      <c r="Q1588" s="122">
        <v>1.4934477007345457</v>
      </c>
      <c r="R1588" s="122">
        <v>1.3460661650052219</v>
      </c>
      <c r="S1588" s="122">
        <v>-4.013284678481388E-2</v>
      </c>
      <c r="T1588" s="122">
        <v>0.9301250219148951</v>
      </c>
      <c r="U1588" s="122">
        <v>0.45864359508148</v>
      </c>
      <c r="V1588" s="122">
        <v>0.38083856858213838</v>
      </c>
      <c r="W1588" s="46">
        <v>-0.37207667572249747</v>
      </c>
    </row>
    <row r="1589" spans="1:23" ht="19">
      <c r="A1589" s="91">
        <v>587</v>
      </c>
      <c r="B1589" s="122">
        <v>0.11935276820376139</v>
      </c>
      <c r="C1589" s="122">
        <v>5.8945763036346355E-2</v>
      </c>
      <c r="D1589" s="122">
        <v>0.53146776678812691</v>
      </c>
      <c r="E1589" s="122">
        <v>9.1353381865610706E-2</v>
      </c>
      <c r="F1589" s="122">
        <v>4.1464142799585435E-2</v>
      </c>
      <c r="G1589" s="122">
        <v>0.26291332045970939</v>
      </c>
      <c r="H1589" s="122">
        <v>1.8087309940321594E-2</v>
      </c>
      <c r="I1589" s="122">
        <v>0.42717820766349957</v>
      </c>
      <c r="J1589" s="122">
        <v>0.33797978450173782</v>
      </c>
      <c r="K1589" s="54">
        <v>0.11018212600513255</v>
      </c>
      <c r="M1589" s="47">
        <v>587</v>
      </c>
      <c r="N1589" s="122" cm="1">
        <f t="array" ref="N1589:W1589">(TRANSPOSE(MMULT(幕後結果!$AB$37:$AK$46, TRANSPOSE(N588:W588))))</f>
        <v>-0.48425877020276376</v>
      </c>
      <c r="O1589" s="122">
        <v>1.1332429761467653</v>
      </c>
      <c r="P1589" s="122">
        <v>-0.48474827407333448</v>
      </c>
      <c r="Q1589" s="122">
        <v>0.87552459438659158</v>
      </c>
      <c r="R1589" s="122">
        <v>0.42145748198776312</v>
      </c>
      <c r="S1589" s="122">
        <v>-0.97482077109386289</v>
      </c>
      <c r="T1589" s="122">
        <v>-8.2069929287604954E-2</v>
      </c>
      <c r="U1589" s="122">
        <v>1.0688252730315217</v>
      </c>
      <c r="V1589" s="122">
        <v>-1.3625258325833962</v>
      </c>
      <c r="W1589" s="46">
        <v>0.37282047097162319</v>
      </c>
    </row>
    <row r="1590" spans="1:23" ht="19">
      <c r="A1590" s="91">
        <v>588</v>
      </c>
      <c r="B1590" s="122">
        <v>0.70338734737418251</v>
      </c>
      <c r="C1590" s="122">
        <v>5.0847660776005332E-2</v>
      </c>
      <c r="D1590" s="122">
        <v>0.189662569350173</v>
      </c>
      <c r="E1590" s="122">
        <v>7.926624450639741E-2</v>
      </c>
      <c r="F1590" s="122">
        <v>0.80152742968408242</v>
      </c>
      <c r="G1590" s="122">
        <v>0.83737734240688466</v>
      </c>
      <c r="H1590" s="122">
        <v>0.78718595691740045</v>
      </c>
      <c r="I1590" s="122">
        <v>0.70858375708663068</v>
      </c>
      <c r="J1590" s="122">
        <v>0.65367480129806821</v>
      </c>
      <c r="K1590" s="54">
        <v>0.79496753797145336</v>
      </c>
      <c r="M1590" s="47">
        <v>588</v>
      </c>
      <c r="N1590" s="122" cm="1">
        <f t="array" ref="N1590:W1590">(TRANSPOSE(MMULT(幕後結果!$AB$37:$AK$46, TRANSPOSE(N589:W589))))</f>
        <v>-0.18878958866018808</v>
      </c>
      <c r="O1590" s="122">
        <v>0.53804695357351495</v>
      </c>
      <c r="P1590" s="122">
        <v>-0.2090956165180517</v>
      </c>
      <c r="Q1590" s="122">
        <v>0.56515319686117405</v>
      </c>
      <c r="R1590" s="122">
        <v>0.55046580514263244</v>
      </c>
      <c r="S1590" s="122">
        <v>0.66327799860370296</v>
      </c>
      <c r="T1590" s="122">
        <v>0.60181511626832562</v>
      </c>
      <c r="U1590" s="122">
        <v>1.5099654582592843</v>
      </c>
      <c r="V1590" s="122">
        <v>-1.0582135705708084</v>
      </c>
      <c r="W1590" s="46">
        <v>0.88878142314188557</v>
      </c>
    </row>
    <row r="1591" spans="1:23" ht="19">
      <c r="A1591" s="91">
        <v>589</v>
      </c>
      <c r="B1591" s="122">
        <v>0.77850929572213268</v>
      </c>
      <c r="C1591" s="122">
        <v>0.32134757482485088</v>
      </c>
      <c r="D1591" s="122">
        <v>0.67999054161469741</v>
      </c>
      <c r="E1591" s="122">
        <v>0.63460491239393502</v>
      </c>
      <c r="F1591" s="122">
        <v>0.41829384171067452</v>
      </c>
      <c r="G1591" s="122">
        <v>0.85782315123991637</v>
      </c>
      <c r="H1591" s="122">
        <v>0.48024928785364596</v>
      </c>
      <c r="I1591" s="122">
        <v>0.10026936440951517</v>
      </c>
      <c r="J1591" s="122">
        <v>0.26941265422763339</v>
      </c>
      <c r="K1591" s="54">
        <v>0.32044165664566004</v>
      </c>
      <c r="M1591" s="47">
        <v>589</v>
      </c>
      <c r="N1591" s="122" cm="1">
        <f t="array" ref="N1591:W1591">(TRANSPOSE(MMULT(幕後結果!$AB$37:$AK$46, TRANSPOSE(N590:W590))))</f>
        <v>0.19181535271330319</v>
      </c>
      <c r="O1591" s="122">
        <v>-0.54083540167515176</v>
      </c>
      <c r="P1591" s="122">
        <v>0.26127478700593654</v>
      </c>
      <c r="Q1591" s="122">
        <v>-3.2345081068352849E-2</v>
      </c>
      <c r="R1591" s="122">
        <v>0.38355331276642318</v>
      </c>
      <c r="S1591" s="122">
        <v>1.0411899167037724</v>
      </c>
      <c r="T1591" s="122">
        <v>0.47175352125875253</v>
      </c>
      <c r="U1591" s="122">
        <v>0.55516091068146345</v>
      </c>
      <c r="V1591" s="122">
        <v>-0.68969618654002551</v>
      </c>
      <c r="W1591" s="46">
        <v>0.36454940287500692</v>
      </c>
    </row>
    <row r="1592" spans="1:23" ht="19">
      <c r="A1592" s="91">
        <v>590</v>
      </c>
      <c r="B1592" s="122">
        <v>0.40784573581862649</v>
      </c>
      <c r="C1592" s="122">
        <v>0.82692913099297072</v>
      </c>
      <c r="D1592" s="122">
        <v>0.13292455111616608</v>
      </c>
      <c r="E1592" s="122">
        <v>0.89370759239027509</v>
      </c>
      <c r="F1592" s="122">
        <v>0.23964761416206826</v>
      </c>
      <c r="G1592" s="122">
        <v>0.30619944830021373</v>
      </c>
      <c r="H1592" s="122">
        <v>0.65125893575071081</v>
      </c>
      <c r="I1592" s="122">
        <v>0.29453418258323416</v>
      </c>
      <c r="J1592" s="122">
        <v>0.44638202584236031</v>
      </c>
      <c r="K1592" s="54">
        <v>0.43699833567574764</v>
      </c>
      <c r="M1592" s="47">
        <v>590</v>
      </c>
      <c r="N1592" s="122" cm="1">
        <f t="array" ref="N1592:W1592">(TRANSPOSE(MMULT(幕後結果!$AB$37:$AK$46, TRANSPOSE(N591:W591))))</f>
        <v>0.39311522528316223</v>
      </c>
      <c r="O1592" s="122">
        <v>-0.72307629216588865</v>
      </c>
      <c r="P1592" s="122">
        <v>0.23005130489523173</v>
      </c>
      <c r="Q1592" s="122">
        <v>-1.4016435358857255</v>
      </c>
      <c r="R1592" s="122">
        <v>-0.88845013535593553</v>
      </c>
      <c r="S1592" s="122">
        <v>0.16011646234793997</v>
      </c>
      <c r="T1592" s="122">
        <v>1.0395872671521147</v>
      </c>
      <c r="U1592" s="122">
        <v>-0.36976201823083782</v>
      </c>
      <c r="V1592" s="122">
        <v>1.6967026458207284</v>
      </c>
      <c r="W1592" s="46">
        <v>1.5310277713005145</v>
      </c>
    </row>
    <row r="1593" spans="1:23" ht="19">
      <c r="A1593" s="91">
        <v>591</v>
      </c>
      <c r="B1593" s="122">
        <v>0.80959233662485364</v>
      </c>
      <c r="C1593" s="122">
        <v>0.78749635770062731</v>
      </c>
      <c r="D1593" s="122">
        <v>0.61420712947195377</v>
      </c>
      <c r="E1593" s="122">
        <v>0.49626560589595803</v>
      </c>
      <c r="F1593" s="122">
        <v>0.85927369517115681</v>
      </c>
      <c r="G1593" s="122">
        <v>0.25467427686813626</v>
      </c>
      <c r="H1593" s="122">
        <v>1.5251718939053305E-2</v>
      </c>
      <c r="I1593" s="122">
        <v>0.5023913706064751</v>
      </c>
      <c r="J1593" s="122">
        <v>0.21289409540575899</v>
      </c>
      <c r="K1593" s="54">
        <v>8.6767140470231263E-2</v>
      </c>
      <c r="M1593" s="47">
        <v>591</v>
      </c>
      <c r="N1593" s="122" cm="1">
        <f t="array" ref="N1593:W1593">(TRANSPOSE(MMULT(幕後結果!$AB$37:$AK$46, TRANSPOSE(N592:W592))))</f>
        <v>-1.5888447643831523</v>
      </c>
      <c r="O1593" s="122">
        <v>-0.57165158807257632</v>
      </c>
      <c r="P1593" s="122">
        <v>-1.0032694662658834</v>
      </c>
      <c r="Q1593" s="122">
        <v>0.36192196813284883</v>
      </c>
      <c r="R1593" s="122">
        <v>-0.82698085746661698</v>
      </c>
      <c r="S1593" s="122">
        <v>-1.8205514253754718</v>
      </c>
      <c r="T1593" s="122">
        <v>-0.9880307520434668</v>
      </c>
      <c r="U1593" s="122">
        <v>1.147286155995132</v>
      </c>
      <c r="V1593" s="122">
        <v>-0.80123083306461884</v>
      </c>
      <c r="W1593" s="46">
        <v>1.2389758933236144</v>
      </c>
    </row>
    <row r="1594" spans="1:23" ht="19">
      <c r="A1594" s="91">
        <v>592</v>
      </c>
      <c r="B1594" s="122">
        <v>0.30611196388995809</v>
      </c>
      <c r="C1594" s="122">
        <v>0.49675389594459896</v>
      </c>
      <c r="D1594" s="122">
        <v>0.94035358904001898</v>
      </c>
      <c r="E1594" s="122">
        <v>0.19324464708448819</v>
      </c>
      <c r="F1594" s="122">
        <v>0.8040990638800336</v>
      </c>
      <c r="G1594" s="122">
        <v>0.55002594258244009</v>
      </c>
      <c r="H1594" s="122">
        <v>0.4162487984914478</v>
      </c>
      <c r="I1594" s="122">
        <v>0.22712794053620455</v>
      </c>
      <c r="J1594" s="122">
        <v>0.84319725778915955</v>
      </c>
      <c r="K1594" s="54">
        <v>0.56349885559541879</v>
      </c>
      <c r="M1594" s="47">
        <v>592</v>
      </c>
      <c r="N1594" s="122" cm="1">
        <f t="array" ref="N1594:W1594">(TRANSPOSE(MMULT(幕後結果!$AB$37:$AK$46, TRANSPOSE(N593:W593))))</f>
        <v>-0.17704427224915598</v>
      </c>
      <c r="O1594" s="122">
        <v>-0.27570021855280058</v>
      </c>
      <c r="P1594" s="122">
        <v>-0.18956656049415718</v>
      </c>
      <c r="Q1594" s="122">
        <v>-0.85558330096271529</v>
      </c>
      <c r="R1594" s="122">
        <v>2.9334096250617114E-2</v>
      </c>
      <c r="S1594" s="122">
        <v>-0.62999002651920522</v>
      </c>
      <c r="T1594" s="122">
        <v>-1.752412229000393</v>
      </c>
      <c r="U1594" s="122">
        <v>8.140229336020377E-2</v>
      </c>
      <c r="V1594" s="122">
        <v>-1.0160516425517869</v>
      </c>
      <c r="W1594" s="46">
        <v>-1.220728429076618</v>
      </c>
    </row>
    <row r="1595" spans="1:23" ht="19">
      <c r="A1595" s="91">
        <v>593</v>
      </c>
      <c r="B1595" s="122">
        <v>0.36952420533992347</v>
      </c>
      <c r="C1595" s="122">
        <v>0.67612835950928618</v>
      </c>
      <c r="D1595" s="122">
        <v>0.57219249584963316</v>
      </c>
      <c r="E1595" s="122">
        <v>8.6053682583434377E-2</v>
      </c>
      <c r="F1595" s="122">
        <v>0.75099893890936986</v>
      </c>
      <c r="G1595" s="122">
        <v>0.10775718031885817</v>
      </c>
      <c r="H1595" s="122">
        <v>0.46193878370303776</v>
      </c>
      <c r="I1595" s="122">
        <v>0.30553897590122903</v>
      </c>
      <c r="J1595" s="122">
        <v>0.6863995107494294</v>
      </c>
      <c r="K1595" s="54">
        <v>0.72942318999695255</v>
      </c>
      <c r="M1595" s="47">
        <v>593</v>
      </c>
      <c r="N1595" s="122" cm="1">
        <f t="array" ref="N1595:W1595">(TRANSPOSE(MMULT(幕後結果!$AB$37:$AK$46, TRANSPOSE(N594:W594))))</f>
        <v>0.25091340508887527</v>
      </c>
      <c r="O1595" s="122">
        <v>-0.15921377554892921</v>
      </c>
      <c r="P1595" s="122">
        <v>-0.29574763530053755</v>
      </c>
      <c r="Q1595" s="122">
        <v>0.39515638416962212</v>
      </c>
      <c r="R1595" s="122">
        <v>2.4212410493229446</v>
      </c>
      <c r="S1595" s="122">
        <v>1.6891523407879421</v>
      </c>
      <c r="T1595" s="122">
        <v>0.51002001957262089</v>
      </c>
      <c r="U1595" s="122">
        <v>1.7327078001096394</v>
      </c>
      <c r="V1595" s="122">
        <v>1.2932704574906495</v>
      </c>
      <c r="W1595" s="46">
        <v>0.54790002869896215</v>
      </c>
    </row>
    <row r="1596" spans="1:23" ht="19">
      <c r="A1596" s="91">
        <v>594</v>
      </c>
      <c r="B1596" s="122">
        <v>7.746180582469897E-2</v>
      </c>
      <c r="C1596" s="122">
        <v>0.59909492518354179</v>
      </c>
      <c r="D1596" s="122">
        <v>0.34526697836650722</v>
      </c>
      <c r="E1596" s="122">
        <v>0.99327864425964218</v>
      </c>
      <c r="F1596" s="122">
        <v>0.38356761610312851</v>
      </c>
      <c r="G1596" s="122">
        <v>0.56951282506687106</v>
      </c>
      <c r="H1596" s="122">
        <v>6.2193393966342825E-2</v>
      </c>
      <c r="I1596" s="122">
        <v>0.52588094022953036</v>
      </c>
      <c r="J1596" s="122">
        <v>0.45230178073713856</v>
      </c>
      <c r="K1596" s="54">
        <v>0.49160368366428853</v>
      </c>
      <c r="M1596" s="47">
        <v>594</v>
      </c>
      <c r="N1596" s="122" cm="1">
        <f t="array" ref="N1596:W1596">(TRANSPOSE(MMULT(幕後結果!$AB$37:$AK$46, TRANSPOSE(N595:W595))))</f>
        <v>0.70907129761184973</v>
      </c>
      <c r="O1596" s="122">
        <v>-0.24690892889346894</v>
      </c>
      <c r="P1596" s="122">
        <v>0.75837437226306748</v>
      </c>
      <c r="Q1596" s="122">
        <v>0.4546754398415408</v>
      </c>
      <c r="R1596" s="122">
        <v>1.197523043751108</v>
      </c>
      <c r="S1596" s="122">
        <v>-0.29015258368750313</v>
      </c>
      <c r="T1596" s="122">
        <v>-4.8533120443097766E-4</v>
      </c>
      <c r="U1596" s="122">
        <v>0.58814939534113075</v>
      </c>
      <c r="V1596" s="122">
        <v>-0.20364143464433038</v>
      </c>
      <c r="W1596" s="46">
        <v>1.2099169779624976</v>
      </c>
    </row>
    <row r="1597" spans="1:23" ht="19">
      <c r="A1597" s="91">
        <v>595</v>
      </c>
      <c r="B1597" s="122">
        <v>0.21109986801173997</v>
      </c>
      <c r="C1597" s="122">
        <v>0.84959007787073326</v>
      </c>
      <c r="D1597" s="122">
        <v>0.45368222587904938</v>
      </c>
      <c r="E1597" s="122">
        <v>0.3673403577016856</v>
      </c>
      <c r="F1597" s="122">
        <v>0.28078034248753192</v>
      </c>
      <c r="G1597" s="122">
        <v>0.27011493950847454</v>
      </c>
      <c r="H1597" s="122">
        <v>0.9952724960345718</v>
      </c>
      <c r="I1597" s="122">
        <v>0.10333885978385315</v>
      </c>
      <c r="J1597" s="122">
        <v>0.18082718436752265</v>
      </c>
      <c r="K1597" s="54">
        <v>0.11426490278236789</v>
      </c>
      <c r="M1597" s="47">
        <v>595</v>
      </c>
      <c r="N1597" s="122" cm="1">
        <f t="array" ref="N1597:W1597">(TRANSPOSE(MMULT(幕後結果!$AB$37:$AK$46, TRANSPOSE(N596:W596))))</f>
        <v>-0.23469809143324474</v>
      </c>
      <c r="O1597" s="122">
        <v>0.38471134652932382</v>
      </c>
      <c r="P1597" s="122">
        <v>1.071252791257346</v>
      </c>
      <c r="Q1597" s="122">
        <v>0.89669402945646037</v>
      </c>
      <c r="R1597" s="122">
        <v>1.4027993471807743</v>
      </c>
      <c r="S1597" s="122">
        <v>1.0717797140079219</v>
      </c>
      <c r="T1597" s="122">
        <v>1.993912622873466</v>
      </c>
      <c r="U1597" s="122">
        <v>0.25882905420347657</v>
      </c>
      <c r="V1597" s="122">
        <v>0.68901430402729136</v>
      </c>
      <c r="W1597" s="46">
        <v>1.1730635857801435</v>
      </c>
    </row>
    <row r="1598" spans="1:23" ht="19">
      <c r="A1598" s="91">
        <v>596</v>
      </c>
      <c r="B1598" s="122">
        <v>0.95228936576643775</v>
      </c>
      <c r="C1598" s="122">
        <v>0.45267502547955574</v>
      </c>
      <c r="D1598" s="122">
        <v>8.264897561376805E-2</v>
      </c>
      <c r="E1598" s="122">
        <v>0.74127375388859273</v>
      </c>
      <c r="F1598" s="122">
        <v>0.62307935515548851</v>
      </c>
      <c r="G1598" s="122">
        <v>8.2125547577758029E-2</v>
      </c>
      <c r="H1598" s="122">
        <v>0.15804010838738214</v>
      </c>
      <c r="I1598" s="122">
        <v>5.8443508374130371E-2</v>
      </c>
      <c r="J1598" s="122">
        <v>0.46865391443084015</v>
      </c>
      <c r="K1598" s="54">
        <v>0.35695097791502084</v>
      </c>
      <c r="M1598" s="47">
        <v>596</v>
      </c>
      <c r="N1598" s="122" cm="1">
        <f t="array" ref="N1598:W1598">(TRANSPOSE(MMULT(幕後結果!$AB$37:$AK$46, TRANSPOSE(N597:W597))))</f>
        <v>1.8821275409716787</v>
      </c>
      <c r="O1598" s="122">
        <v>-0.94483388204648389</v>
      </c>
      <c r="P1598" s="122">
        <v>-8.0496983293605884E-2</v>
      </c>
      <c r="Q1598" s="122">
        <v>2.3904703034690344</v>
      </c>
      <c r="R1598" s="122">
        <v>0.71474835189543395</v>
      </c>
      <c r="S1598" s="122">
        <v>-0.60865387509630997</v>
      </c>
      <c r="T1598" s="122">
        <v>0.92660030490841883</v>
      </c>
      <c r="U1598" s="122">
        <v>-1.0802680399515465</v>
      </c>
      <c r="V1598" s="122">
        <v>0.65166900239230441</v>
      </c>
      <c r="W1598" s="46">
        <v>-0.55155941703003841</v>
      </c>
    </row>
    <row r="1599" spans="1:23" ht="19">
      <c r="A1599" s="91">
        <v>597</v>
      </c>
      <c r="B1599" s="122">
        <v>0.9379808007477366</v>
      </c>
      <c r="C1599" s="122">
        <v>0.44574319955814645</v>
      </c>
      <c r="D1599" s="122">
        <v>0.49550827897503402</v>
      </c>
      <c r="E1599" s="122">
        <v>0.80884239340939224</v>
      </c>
      <c r="F1599" s="122">
        <v>1.9483017604539299E-2</v>
      </c>
      <c r="G1599" s="122">
        <v>0.42871835025336713</v>
      </c>
      <c r="H1599" s="122">
        <v>0.71791910802028513</v>
      </c>
      <c r="I1599" s="122">
        <v>9.2165066666577866E-2</v>
      </c>
      <c r="J1599" s="122">
        <v>0.87682144314098598</v>
      </c>
      <c r="K1599" s="54">
        <v>0.77648661115051509</v>
      </c>
      <c r="M1599" s="47">
        <v>597</v>
      </c>
      <c r="N1599" s="122" cm="1">
        <f t="array" ref="N1599:W1599">(TRANSPOSE(MMULT(幕後結果!$AB$37:$AK$46, TRANSPOSE(N598:W598))))</f>
        <v>-0.70125824498268363</v>
      </c>
      <c r="O1599" s="122">
        <v>-0.96151172963994991</v>
      </c>
      <c r="P1599" s="122">
        <v>-0.24643951660965119</v>
      </c>
      <c r="Q1599" s="122">
        <v>-2.0389713469525472</v>
      </c>
      <c r="R1599" s="122">
        <v>-1.2205750223552485</v>
      </c>
      <c r="S1599" s="122">
        <v>0.28273094933112208</v>
      </c>
      <c r="T1599" s="122">
        <v>9.9106299298295619E-2</v>
      </c>
      <c r="U1599" s="122">
        <v>0.12887714493318825</v>
      </c>
      <c r="V1599" s="122">
        <v>-0.18114859963301444</v>
      </c>
      <c r="W1599" s="46">
        <v>0.57792793311289681</v>
      </c>
    </row>
    <row r="1600" spans="1:23" ht="19">
      <c r="A1600" s="91">
        <v>598</v>
      </c>
      <c r="B1600" s="122">
        <v>0.16704970921862339</v>
      </c>
      <c r="C1600" s="122">
        <v>0.80168251528483991</v>
      </c>
      <c r="D1600" s="122">
        <v>0.36225581870111601</v>
      </c>
      <c r="E1600" s="122">
        <v>0.13674710237332732</v>
      </c>
      <c r="F1600" s="122">
        <v>0.65199772403762646</v>
      </c>
      <c r="G1600" s="122">
        <v>0.42394146567215385</v>
      </c>
      <c r="H1600" s="122">
        <v>0.348163437784476</v>
      </c>
      <c r="I1600" s="122">
        <v>0.67324246516451458</v>
      </c>
      <c r="J1600" s="122">
        <v>0.56217532386054603</v>
      </c>
      <c r="K1600" s="54">
        <v>0.13435217590830106</v>
      </c>
      <c r="M1600" s="47">
        <v>598</v>
      </c>
      <c r="N1600" s="122" cm="1">
        <f t="array" ref="N1600:W1600">(TRANSPOSE(MMULT(幕後結果!$AB$37:$AK$46, TRANSPOSE(N599:W599))))</f>
        <v>-1.0215678505351153</v>
      </c>
      <c r="O1600" s="122">
        <v>0.87777218791072131</v>
      </c>
      <c r="P1600" s="122">
        <v>-0.71472575168589136</v>
      </c>
      <c r="Q1600" s="122">
        <v>0.42726202597358276</v>
      </c>
      <c r="R1600" s="122">
        <v>-0.37050589206579021</v>
      </c>
      <c r="S1600" s="122">
        <v>0.33941027118032274</v>
      </c>
      <c r="T1600" s="122">
        <v>0.45345878693351238</v>
      </c>
      <c r="U1600" s="122">
        <v>-0.87746675392132734</v>
      </c>
      <c r="V1600" s="122">
        <v>-7.2623327794331671E-2</v>
      </c>
      <c r="W1600" s="46">
        <v>-0.24201191204791467</v>
      </c>
    </row>
    <row r="1601" spans="1:23" ht="19">
      <c r="A1601" s="91">
        <v>599</v>
      </c>
      <c r="B1601" s="122">
        <v>0.78852244570117125</v>
      </c>
      <c r="C1601" s="122">
        <v>5.125441468460501E-3</v>
      </c>
      <c r="D1601" s="122">
        <v>6.2893096271582127E-2</v>
      </c>
      <c r="E1601" s="122">
        <v>0.27366091228716671</v>
      </c>
      <c r="F1601" s="122">
        <v>0.80348673679539528</v>
      </c>
      <c r="G1601" s="122">
        <v>8.9483200407642682E-2</v>
      </c>
      <c r="H1601" s="122">
        <v>0.93444170022376127</v>
      </c>
      <c r="I1601" s="122">
        <v>0.9464528771013303</v>
      </c>
      <c r="J1601" s="122">
        <v>0.24906593509495245</v>
      </c>
      <c r="K1601" s="54">
        <v>0.98231820379447488</v>
      </c>
      <c r="M1601" s="47">
        <v>599</v>
      </c>
      <c r="N1601" s="122" cm="1">
        <f t="array" ref="N1601:W1601">(TRANSPOSE(MMULT(幕後結果!$AB$37:$AK$46, TRANSPOSE(N600:W600))))</f>
        <v>-1.5044242582819582</v>
      </c>
      <c r="O1601" s="122">
        <v>-1.0252644400249467</v>
      </c>
      <c r="P1601" s="122">
        <v>-2.0400031258681932</v>
      </c>
      <c r="Q1601" s="122">
        <v>-1.0290449384521041</v>
      </c>
      <c r="R1601" s="122">
        <v>0.66021443926615186</v>
      </c>
      <c r="S1601" s="122">
        <v>9.8580990266231017E-2</v>
      </c>
      <c r="T1601" s="122">
        <v>-0.69806156821394283</v>
      </c>
      <c r="U1601" s="122">
        <v>1.0823200588891981</v>
      </c>
      <c r="V1601" s="122">
        <v>-0.43378572130708504</v>
      </c>
      <c r="W1601" s="46">
        <v>0.34869992955130641</v>
      </c>
    </row>
    <row r="1602" spans="1:23" ht="19">
      <c r="A1602" s="91">
        <v>600</v>
      </c>
      <c r="B1602" s="122">
        <v>0.48063342485769578</v>
      </c>
      <c r="C1602" s="122">
        <v>0.31332664688401968</v>
      </c>
      <c r="D1602" s="122">
        <v>0.59784661968313246</v>
      </c>
      <c r="E1602" s="122">
        <v>0.95310419397409696</v>
      </c>
      <c r="F1602" s="122">
        <v>0.99232992906208906</v>
      </c>
      <c r="G1602" s="122">
        <v>0.18870319096022659</v>
      </c>
      <c r="H1602" s="122">
        <v>0.17436427594821624</v>
      </c>
      <c r="I1602" s="122">
        <v>0.98472467521322948</v>
      </c>
      <c r="J1602" s="122">
        <v>0.83610950449878318</v>
      </c>
      <c r="K1602" s="54">
        <v>0.64928131431493896</v>
      </c>
      <c r="M1602" s="47">
        <v>600</v>
      </c>
      <c r="N1602" s="122" cm="1">
        <f t="array" ref="N1602:W1602">(TRANSPOSE(MMULT(幕後結果!$AB$37:$AK$46, TRANSPOSE(N601:W601))))</f>
        <v>-0.41164665260370148</v>
      </c>
      <c r="O1602" s="122">
        <v>-0.76502887966750988</v>
      </c>
      <c r="P1602" s="122">
        <v>-1.6844302444532187</v>
      </c>
      <c r="Q1602" s="122">
        <v>-9.1385251693389111E-2</v>
      </c>
      <c r="R1602" s="122">
        <v>6.9083332712687739E-2</v>
      </c>
      <c r="S1602" s="122">
        <v>0.13775081389269089</v>
      </c>
      <c r="T1602" s="122">
        <v>0.9327301207671389</v>
      </c>
      <c r="U1602" s="122">
        <v>0.14478067217182128</v>
      </c>
      <c r="V1602" s="122">
        <v>8.5253610030105564E-2</v>
      </c>
      <c r="W1602" s="46">
        <v>-1.2723376049169106</v>
      </c>
    </row>
    <row r="1603" spans="1:23" ht="19">
      <c r="A1603" s="91">
        <v>601</v>
      </c>
      <c r="B1603" s="122">
        <v>0.31192558200691356</v>
      </c>
      <c r="C1603" s="122">
        <v>0.23266928659158781</v>
      </c>
      <c r="D1603" s="122">
        <v>0.78518982230288747</v>
      </c>
      <c r="E1603" s="122">
        <v>0.85294698476283304</v>
      </c>
      <c r="F1603" s="122">
        <v>0.14840730239800703</v>
      </c>
      <c r="G1603" s="122">
        <v>0.90532955210857469</v>
      </c>
      <c r="H1603" s="122">
        <v>0.44302484977317325</v>
      </c>
      <c r="I1603" s="122">
        <v>0.44886326619749295</v>
      </c>
      <c r="J1603" s="122">
        <v>0.84647469777666395</v>
      </c>
      <c r="K1603" s="54">
        <v>0.7174285133744327</v>
      </c>
      <c r="M1603" s="47">
        <v>601</v>
      </c>
      <c r="N1603" s="122" cm="1">
        <f t="array" ref="N1603:W1603">(TRANSPOSE(MMULT(幕後結果!$AB$37:$AK$46, TRANSPOSE(N602:W602))))</f>
        <v>0.83065610081057673</v>
      </c>
      <c r="O1603" s="122">
        <v>-0.62763815263363876</v>
      </c>
      <c r="P1603" s="122">
        <v>0.52781222292366281</v>
      </c>
      <c r="Q1603" s="122">
        <v>0.32149981185808207</v>
      </c>
      <c r="R1603" s="122">
        <v>-0.48986642923467055</v>
      </c>
      <c r="S1603" s="122">
        <v>7.7870933194928882E-2</v>
      </c>
      <c r="T1603" s="122">
        <v>0.37305422073391376</v>
      </c>
      <c r="U1603" s="122">
        <v>-0.83842289698458594</v>
      </c>
      <c r="V1603" s="122">
        <v>0.11159165379391206</v>
      </c>
      <c r="W1603" s="46">
        <v>-1.0762228158413927</v>
      </c>
    </row>
    <row r="1604" spans="1:23" ht="19">
      <c r="A1604" s="91">
        <v>602</v>
      </c>
      <c r="B1604" s="122">
        <v>0.15742097204221084</v>
      </c>
      <c r="C1604" s="122">
        <v>0.1251234121700624</v>
      </c>
      <c r="D1604" s="122">
        <v>4.7150509734783519E-2</v>
      </c>
      <c r="E1604" s="122">
        <v>2.2633269640548237E-2</v>
      </c>
      <c r="F1604" s="122">
        <v>0.99986477089893255</v>
      </c>
      <c r="G1604" s="122">
        <v>0.90882925625025579</v>
      </c>
      <c r="H1604" s="122">
        <v>0.10386627356681943</v>
      </c>
      <c r="I1604" s="122">
        <v>4.4749991617813789E-2</v>
      </c>
      <c r="J1604" s="122">
        <v>0.81660122834145121</v>
      </c>
      <c r="K1604" s="54">
        <v>0.34794471192522525</v>
      </c>
      <c r="M1604" s="47">
        <v>602</v>
      </c>
      <c r="N1604" s="122" cm="1">
        <f t="array" ref="N1604:W1604">(TRANSPOSE(MMULT(幕後結果!$AB$37:$AK$46, TRANSPOSE(N603:W603))))</f>
        <v>1.8783289211374623</v>
      </c>
      <c r="O1604" s="122">
        <v>1.3914879462132805</v>
      </c>
      <c r="P1604" s="122">
        <v>2.5128514691416513</v>
      </c>
      <c r="Q1604" s="122">
        <v>-1.8383631661211757</v>
      </c>
      <c r="R1604" s="122">
        <v>-1.120629192775056</v>
      </c>
      <c r="S1604" s="122">
        <v>-0.54916746027110341</v>
      </c>
      <c r="T1604" s="122">
        <v>0.50018848314290487</v>
      </c>
      <c r="U1604" s="122">
        <v>-1.3245474140598597</v>
      </c>
      <c r="V1604" s="122">
        <v>-1.4598292319571855</v>
      </c>
      <c r="W1604" s="46">
        <v>1.4224218696906554</v>
      </c>
    </row>
    <row r="1605" spans="1:23" ht="19">
      <c r="A1605" s="91">
        <v>603</v>
      </c>
      <c r="B1605" s="122">
        <v>0.70348086577162938</v>
      </c>
      <c r="C1605" s="122">
        <v>0.74003541112218252</v>
      </c>
      <c r="D1605" s="122">
        <v>0.89144756291620952</v>
      </c>
      <c r="E1605" s="122">
        <v>0.88561503835513244</v>
      </c>
      <c r="F1605" s="122">
        <v>0.10256141464568258</v>
      </c>
      <c r="G1605" s="122">
        <v>0.98358515855751705</v>
      </c>
      <c r="H1605" s="122">
        <v>0.98347448391778935</v>
      </c>
      <c r="I1605" s="122">
        <v>0.25952357080782185</v>
      </c>
      <c r="J1605" s="122">
        <v>0.9306596094073416</v>
      </c>
      <c r="K1605" s="54">
        <v>0.1604243782093322</v>
      </c>
      <c r="M1605" s="47">
        <v>603</v>
      </c>
      <c r="N1605" s="122" cm="1">
        <f t="array" ref="N1605:W1605">(TRANSPOSE(MMULT(幕後結果!$AB$37:$AK$46, TRANSPOSE(N604:W604))))</f>
        <v>0.42793302969191943</v>
      </c>
      <c r="O1605" s="122">
        <v>1.520957076961448</v>
      </c>
      <c r="P1605" s="122">
        <v>-0.7158889580469765</v>
      </c>
      <c r="Q1605" s="122">
        <v>0.12100012678642423</v>
      </c>
      <c r="R1605" s="122">
        <v>1.1923656788379522</v>
      </c>
      <c r="S1605" s="122">
        <v>2.1288178223213565</v>
      </c>
      <c r="T1605" s="122">
        <v>0.67991205088824502</v>
      </c>
      <c r="U1605" s="122">
        <v>0.44745044859330052</v>
      </c>
      <c r="V1605" s="122">
        <v>-2.2718845647251882E-2</v>
      </c>
      <c r="W1605" s="46">
        <v>-0.54154593052602729</v>
      </c>
    </row>
    <row r="1606" spans="1:23" ht="19">
      <c r="A1606" s="91">
        <v>604</v>
      </c>
      <c r="B1606" s="122">
        <v>0.78912437746097508</v>
      </c>
      <c r="C1606" s="122">
        <v>0.60788904761469187</v>
      </c>
      <c r="D1606" s="122">
        <v>0.90560011328784773</v>
      </c>
      <c r="E1606" s="122">
        <v>3.506447656758116E-3</v>
      </c>
      <c r="F1606" s="122">
        <v>0.66233281638776287</v>
      </c>
      <c r="G1606" s="122">
        <v>0.21395060757100004</v>
      </c>
      <c r="H1606" s="122">
        <v>0.65034824486815412</v>
      </c>
      <c r="I1606" s="122">
        <v>0.38747978835368135</v>
      </c>
      <c r="J1606" s="122">
        <v>0.27331605345891585</v>
      </c>
      <c r="K1606" s="54">
        <v>0.90040259066555439</v>
      </c>
      <c r="M1606" s="47">
        <v>604</v>
      </c>
      <c r="N1606" s="122" cm="1">
        <f t="array" ref="N1606:W1606">(TRANSPOSE(MMULT(幕後結果!$AB$37:$AK$46, TRANSPOSE(N605:W605))))</f>
        <v>-0.87523774852860892</v>
      </c>
      <c r="O1606" s="122">
        <v>-2.2962679134201718</v>
      </c>
      <c r="P1606" s="122">
        <v>-1.7760077461023895</v>
      </c>
      <c r="Q1606" s="122">
        <v>-0.99834824965092517</v>
      </c>
      <c r="R1606" s="122">
        <v>-1.4276496026803698</v>
      </c>
      <c r="S1606" s="122">
        <v>1.7133726162772756E-2</v>
      </c>
      <c r="T1606" s="122">
        <v>-0.92559379055987123</v>
      </c>
      <c r="U1606" s="122">
        <v>-0.38717085016632846</v>
      </c>
      <c r="V1606" s="122">
        <v>0.19886881877751311</v>
      </c>
      <c r="W1606" s="46">
        <v>-0.91369639545370251</v>
      </c>
    </row>
    <row r="1607" spans="1:23" ht="19">
      <c r="A1607" s="91">
        <v>605</v>
      </c>
      <c r="B1607" s="122">
        <v>0.20918436959210296</v>
      </c>
      <c r="C1607" s="122">
        <v>0.86086587406815163</v>
      </c>
      <c r="D1607" s="122">
        <v>0.78778695725986703</v>
      </c>
      <c r="E1607" s="122">
        <v>0.33149570178360088</v>
      </c>
      <c r="F1607" s="122">
        <v>0.6914154709710576</v>
      </c>
      <c r="G1607" s="122">
        <v>0.75202019788358476</v>
      </c>
      <c r="H1607" s="122">
        <v>3.5817708725149888E-2</v>
      </c>
      <c r="I1607" s="122">
        <v>9.7030803316096925E-2</v>
      </c>
      <c r="J1607" s="122">
        <v>0.23311214821219184</v>
      </c>
      <c r="K1607" s="54">
        <v>0.54480980578336391</v>
      </c>
      <c r="M1607" s="47">
        <v>605</v>
      </c>
      <c r="N1607" s="122" cm="1">
        <f t="array" ref="N1607:W1607">(TRANSPOSE(MMULT(幕後結果!$AB$37:$AK$46, TRANSPOSE(N606:W606))))</f>
        <v>-1.6213446221756656</v>
      </c>
      <c r="O1607" s="122">
        <v>-1.9098178356311299</v>
      </c>
      <c r="P1607" s="122">
        <v>-1.2009449369412342</v>
      </c>
      <c r="Q1607" s="122">
        <v>-0.43757856244449606</v>
      </c>
      <c r="R1607" s="122">
        <v>-0.5853238570475181</v>
      </c>
      <c r="S1607" s="122">
        <v>-0.24448248309150955</v>
      </c>
      <c r="T1607" s="122">
        <v>-0.20716899600780542</v>
      </c>
      <c r="U1607" s="122">
        <v>0.31445983604181488</v>
      </c>
      <c r="V1607" s="122">
        <v>-1.9827164852859926</v>
      </c>
      <c r="W1607" s="46">
        <v>7.5869504753487221E-2</v>
      </c>
    </row>
    <row r="1608" spans="1:23" ht="19">
      <c r="A1608" s="91">
        <v>606</v>
      </c>
      <c r="B1608" s="122">
        <v>0.27641381617929395</v>
      </c>
      <c r="C1608" s="122">
        <v>8.4988770607278497E-2</v>
      </c>
      <c r="D1608" s="122">
        <v>0.79830965853704616</v>
      </c>
      <c r="E1608" s="122">
        <v>0.49120656986070155</v>
      </c>
      <c r="F1608" s="122">
        <v>0.7937288370489286</v>
      </c>
      <c r="G1608" s="122">
        <v>0.91812167061886352</v>
      </c>
      <c r="H1608" s="122">
        <v>0.77772739688837533</v>
      </c>
      <c r="I1608" s="122">
        <v>0.50114424597883023</v>
      </c>
      <c r="J1608" s="122">
        <v>0.93320025767308423</v>
      </c>
      <c r="K1608" s="54">
        <v>0.43493601439757512</v>
      </c>
      <c r="M1608" s="47">
        <v>606</v>
      </c>
      <c r="N1608" s="122" cm="1">
        <f t="array" ref="N1608:W1608">(TRANSPOSE(MMULT(幕後結果!$AB$37:$AK$46, TRANSPOSE(N607:W607))))</f>
        <v>0.99113696949715491</v>
      </c>
      <c r="O1608" s="122">
        <v>-7.4855818376763805E-2</v>
      </c>
      <c r="P1608" s="122">
        <v>0.51696594181900302</v>
      </c>
      <c r="Q1608" s="122">
        <v>0.5060178424702575</v>
      </c>
      <c r="R1608" s="122">
        <v>-6.930894346969424E-2</v>
      </c>
      <c r="S1608" s="122">
        <v>1.0541193509711722</v>
      </c>
      <c r="T1608" s="122">
        <v>5.0718470744218591E-2</v>
      </c>
      <c r="U1608" s="122">
        <v>9.4412554876863355E-2</v>
      </c>
      <c r="V1608" s="122">
        <v>1.5670375806538894</v>
      </c>
      <c r="W1608" s="46">
        <v>-0.94413173010249463</v>
      </c>
    </row>
    <row r="1609" spans="1:23" ht="19">
      <c r="A1609" s="91">
        <v>607</v>
      </c>
      <c r="B1609" s="122">
        <v>0.92329282940310642</v>
      </c>
      <c r="C1609" s="122">
        <v>0.75309633620228777</v>
      </c>
      <c r="D1609" s="122">
        <v>0.92289341865964847</v>
      </c>
      <c r="E1609" s="122">
        <v>0.12687966512563875</v>
      </c>
      <c r="F1609" s="122">
        <v>0.17106274080056383</v>
      </c>
      <c r="G1609" s="122">
        <v>0.43649894573100734</v>
      </c>
      <c r="H1609" s="122">
        <v>0.92525322932702214</v>
      </c>
      <c r="I1609" s="122">
        <v>0.75731016765361914</v>
      </c>
      <c r="J1609" s="122">
        <v>0.49822246890331523</v>
      </c>
      <c r="K1609" s="54">
        <v>0.39818707907402051</v>
      </c>
      <c r="M1609" s="47">
        <v>607</v>
      </c>
      <c r="N1609" s="122" cm="1">
        <f t="array" ref="N1609:W1609">(TRANSPOSE(MMULT(幕後結果!$AB$37:$AK$46, TRANSPOSE(N608:W608))))</f>
        <v>-2.0590795677774221</v>
      </c>
      <c r="O1609" s="122">
        <v>-2.6228976662171721E-2</v>
      </c>
      <c r="P1609" s="122">
        <v>-0.48732347166643653</v>
      </c>
      <c r="Q1609" s="122">
        <v>0.10468832212282642</v>
      </c>
      <c r="R1609" s="122">
        <v>1.7436552143507031</v>
      </c>
      <c r="S1609" s="122">
        <v>9.0479319951042025E-2</v>
      </c>
      <c r="T1609" s="122">
        <v>1.1925931898437734</v>
      </c>
      <c r="U1609" s="122">
        <v>0.78207234245807833</v>
      </c>
      <c r="V1609" s="122">
        <v>0.34215851857904744</v>
      </c>
      <c r="W1609" s="46">
        <v>1.324331730258268</v>
      </c>
    </row>
    <row r="1610" spans="1:23" ht="19">
      <c r="A1610" s="91">
        <v>608</v>
      </c>
      <c r="B1610" s="122">
        <v>0.90121245251166782</v>
      </c>
      <c r="C1610" s="122">
        <v>0.7483520922506699</v>
      </c>
      <c r="D1610" s="122">
        <v>0.23586028298524253</v>
      </c>
      <c r="E1610" s="122">
        <v>0.18042460417208761</v>
      </c>
      <c r="F1610" s="122">
        <v>0.95386179242642477</v>
      </c>
      <c r="G1610" s="122">
        <v>0.73173377657783845</v>
      </c>
      <c r="H1610" s="122">
        <v>0.70851901339030277</v>
      </c>
      <c r="I1610" s="122">
        <v>0.11351962595946219</v>
      </c>
      <c r="J1610" s="122">
        <v>0.59852931273031351</v>
      </c>
      <c r="K1610" s="54">
        <v>0.46485988310089832</v>
      </c>
      <c r="M1610" s="47">
        <v>608</v>
      </c>
      <c r="N1610" s="122" cm="1">
        <f t="array" ref="N1610:W1610">(TRANSPOSE(MMULT(幕後結果!$AB$37:$AK$46, TRANSPOSE(N609:W609))))</f>
        <v>-1.6502337106075362</v>
      </c>
      <c r="O1610" s="122">
        <v>-1.6840567951304286</v>
      </c>
      <c r="P1610" s="122">
        <v>-2.1824627598201523</v>
      </c>
      <c r="Q1610" s="122">
        <v>-0.82493126091206004</v>
      </c>
      <c r="R1610" s="122">
        <v>0.68776371396878577</v>
      </c>
      <c r="S1610" s="122">
        <v>0.83448390809200734</v>
      </c>
      <c r="T1610" s="122">
        <v>-1.403085537174023</v>
      </c>
      <c r="U1610" s="122">
        <v>0.93782439500818815</v>
      </c>
      <c r="V1610" s="122">
        <v>-0.92641928539700402</v>
      </c>
      <c r="W1610" s="46">
        <v>-0.60765140543100205</v>
      </c>
    </row>
    <row r="1611" spans="1:23" ht="19">
      <c r="A1611" s="91">
        <v>609</v>
      </c>
      <c r="B1611" s="122">
        <v>0.77909474447937255</v>
      </c>
      <c r="C1611" s="122">
        <v>0.11465890378880728</v>
      </c>
      <c r="D1611" s="122">
        <v>0.56024109912890019</v>
      </c>
      <c r="E1611" s="122">
        <v>0.22076150045257625</v>
      </c>
      <c r="F1611" s="122">
        <v>0.36345246513363527</v>
      </c>
      <c r="G1611" s="122">
        <v>0.82710974822333516</v>
      </c>
      <c r="H1611" s="122">
        <v>0.10221803322551848</v>
      </c>
      <c r="I1611" s="122">
        <v>0.82901994843354654</v>
      </c>
      <c r="J1611" s="122">
        <v>0.56192156866073684</v>
      </c>
      <c r="K1611" s="54">
        <v>0.80153356701726231</v>
      </c>
      <c r="M1611" s="47">
        <v>609</v>
      </c>
      <c r="N1611" s="122" cm="1">
        <f t="array" ref="N1611:W1611">(TRANSPOSE(MMULT(幕後結果!$AB$37:$AK$46, TRANSPOSE(N610:W610))))</f>
        <v>0.37781436638918053</v>
      </c>
      <c r="O1611" s="122">
        <v>0.68573002743302891</v>
      </c>
      <c r="P1611" s="122">
        <v>1.3620481571840566</v>
      </c>
      <c r="Q1611" s="122">
        <v>1.629646958192319</v>
      </c>
      <c r="R1611" s="122">
        <v>2.0237768765121458</v>
      </c>
      <c r="S1611" s="122">
        <v>0.52385547923675191</v>
      </c>
      <c r="T1611" s="122">
        <v>0.22889337121842301</v>
      </c>
      <c r="U1611" s="122">
        <v>0.38522083853485845</v>
      </c>
      <c r="V1611" s="122">
        <v>2.6989724074623744E-2</v>
      </c>
      <c r="W1611" s="46">
        <v>8.7541047213271272E-2</v>
      </c>
    </row>
    <row r="1612" spans="1:23" ht="19">
      <c r="A1612" s="91">
        <v>610</v>
      </c>
      <c r="B1612" s="122">
        <v>0.48632450300702268</v>
      </c>
      <c r="C1612" s="122">
        <v>0.64857611892978606</v>
      </c>
      <c r="D1612" s="122">
        <v>0.38418606979138059</v>
      </c>
      <c r="E1612" s="122">
        <v>0.75632813762104845</v>
      </c>
      <c r="F1612" s="122">
        <v>0.22680531714409424</v>
      </c>
      <c r="G1612" s="122">
        <v>0.41706970162756707</v>
      </c>
      <c r="H1612" s="122">
        <v>0.16354457942339606</v>
      </c>
      <c r="I1612" s="122">
        <v>0.95749114602848162</v>
      </c>
      <c r="J1612" s="122">
        <v>0.17177249661631011</v>
      </c>
      <c r="K1612" s="54">
        <v>2.1160241328422424E-2</v>
      </c>
      <c r="M1612" s="47">
        <v>610</v>
      </c>
      <c r="N1612" s="122" cm="1">
        <f t="array" ref="N1612:W1612">(TRANSPOSE(MMULT(幕後結果!$AB$37:$AK$46, TRANSPOSE(N611:W611))))</f>
        <v>1.035034785954255</v>
      </c>
      <c r="O1612" s="122">
        <v>1.4098669662679255</v>
      </c>
      <c r="P1612" s="122">
        <v>1.2435010501203976</v>
      </c>
      <c r="Q1612" s="122">
        <v>-0.79835601110571108</v>
      </c>
      <c r="R1612" s="122">
        <v>1.0400296890540552</v>
      </c>
      <c r="S1612" s="122">
        <v>1.095755604164286</v>
      </c>
      <c r="T1612" s="122">
        <v>0.14773214024184825</v>
      </c>
      <c r="U1612" s="122">
        <v>-0.13860733057442948</v>
      </c>
      <c r="V1612" s="122">
        <v>-0.71690806309203992</v>
      </c>
      <c r="W1612" s="46">
        <v>-0.8341945947852526</v>
      </c>
    </row>
    <row r="1613" spans="1:23" ht="19">
      <c r="A1613" s="91">
        <v>611</v>
      </c>
      <c r="B1613" s="122">
        <v>0.17853682373070323</v>
      </c>
      <c r="C1613" s="122">
        <v>0.76188228570285998</v>
      </c>
      <c r="D1613" s="122">
        <v>0.7675674002518591</v>
      </c>
      <c r="E1613" s="122">
        <v>0.97774766051560413</v>
      </c>
      <c r="F1613" s="122">
        <v>0.71760869852974962</v>
      </c>
      <c r="G1613" s="122">
        <v>0.713245612320905</v>
      </c>
      <c r="H1613" s="122">
        <v>0.97924882131811231</v>
      </c>
      <c r="I1613" s="122">
        <v>0.74614293787514696</v>
      </c>
      <c r="J1613" s="122">
        <v>0.83650088820116197</v>
      </c>
      <c r="K1613" s="54">
        <v>0.56761558053425243</v>
      </c>
      <c r="M1613" s="47">
        <v>611</v>
      </c>
      <c r="N1613" s="122" cm="1">
        <f t="array" ref="N1613:W1613">(TRANSPOSE(MMULT(幕後結果!$AB$37:$AK$46, TRANSPOSE(N612:W612))))</f>
        <v>-0.8577987951763123</v>
      </c>
      <c r="O1613" s="122">
        <v>-0.21316005036243321</v>
      </c>
      <c r="P1613" s="122">
        <v>-0.87243338773283652</v>
      </c>
      <c r="Q1613" s="122">
        <v>-0.22585776475873809</v>
      </c>
      <c r="R1613" s="122">
        <v>-2.0728658748550162</v>
      </c>
      <c r="S1613" s="122">
        <v>0.31435811064600494</v>
      </c>
      <c r="T1613" s="122">
        <v>0.92133699904770838</v>
      </c>
      <c r="U1613" s="122">
        <v>-1.5684290769172502</v>
      </c>
      <c r="V1613" s="122">
        <v>-1.9916684436961565</v>
      </c>
      <c r="W1613" s="46">
        <v>-2.1547986993310198</v>
      </c>
    </row>
    <row r="1614" spans="1:23" ht="19">
      <c r="A1614" s="91">
        <v>612</v>
      </c>
      <c r="B1614" s="122">
        <v>0.56938966165697469</v>
      </c>
      <c r="C1614" s="122">
        <v>0.67672907837046159</v>
      </c>
      <c r="D1614" s="122">
        <v>0.10643231428151978</v>
      </c>
      <c r="E1614" s="122">
        <v>0.72533274486996224</v>
      </c>
      <c r="F1614" s="122">
        <v>0.33775862550946911</v>
      </c>
      <c r="G1614" s="122">
        <v>0.95107426784422611</v>
      </c>
      <c r="H1614" s="122">
        <v>0.52955133662755194</v>
      </c>
      <c r="I1614" s="122">
        <v>0.61616625833487726</v>
      </c>
      <c r="J1614" s="122">
        <v>0.58062296382974665</v>
      </c>
      <c r="K1614" s="54">
        <v>0.91905301705459652</v>
      </c>
      <c r="M1614" s="47">
        <v>612</v>
      </c>
      <c r="N1614" s="122" cm="1">
        <f t="array" ref="N1614:W1614">(TRANSPOSE(MMULT(幕後結果!$AB$37:$AK$46, TRANSPOSE(N613:W613))))</f>
        <v>-0.42679879874688109</v>
      </c>
      <c r="O1614" s="122">
        <v>-0.55411391892951123</v>
      </c>
      <c r="P1614" s="122">
        <v>-0.47701979880247569</v>
      </c>
      <c r="Q1614" s="122">
        <v>0.99003882628114614</v>
      </c>
      <c r="R1614" s="122">
        <v>0.36494045644028006</v>
      </c>
      <c r="S1614" s="122">
        <v>-1.3955780508888322</v>
      </c>
      <c r="T1614" s="122">
        <v>-2.1066177651880067</v>
      </c>
      <c r="U1614" s="122">
        <v>6.865112735942866E-2</v>
      </c>
      <c r="V1614" s="122">
        <v>0.57163608055142856</v>
      </c>
      <c r="W1614" s="46">
        <v>0.29764454164285481</v>
      </c>
    </row>
    <row r="1615" spans="1:23" ht="19">
      <c r="A1615" s="91">
        <v>613</v>
      </c>
      <c r="B1615" s="122">
        <v>0.38674513109162589</v>
      </c>
      <c r="C1615" s="122">
        <v>0.70284146737515818</v>
      </c>
      <c r="D1615" s="122">
        <v>0.87827335691951802</v>
      </c>
      <c r="E1615" s="122">
        <v>1.6322785327306244E-2</v>
      </c>
      <c r="F1615" s="122">
        <v>0.20995543777804948</v>
      </c>
      <c r="G1615" s="122">
        <v>0.33403311983664552</v>
      </c>
      <c r="H1615" s="122">
        <v>0.75783119512028696</v>
      </c>
      <c r="I1615" s="122">
        <v>0.82682840591645612</v>
      </c>
      <c r="J1615" s="122">
        <v>0.63387399498819263</v>
      </c>
      <c r="K1615" s="54">
        <v>0.91300620926093079</v>
      </c>
      <c r="M1615" s="47">
        <v>613</v>
      </c>
      <c r="N1615" s="122" cm="1">
        <f t="array" ref="N1615:W1615">(TRANSPOSE(MMULT(幕後結果!$AB$37:$AK$46, TRANSPOSE(N614:W614))))</f>
        <v>1.713422535199995</v>
      </c>
      <c r="O1615" s="122">
        <v>1.695540546040293</v>
      </c>
      <c r="P1615" s="122">
        <v>1.1751138531641789</v>
      </c>
      <c r="Q1615" s="122">
        <v>0.8813625073080511</v>
      </c>
      <c r="R1615" s="122">
        <v>0.37961391723475268</v>
      </c>
      <c r="S1615" s="122">
        <v>0.70431241695419522</v>
      </c>
      <c r="T1615" s="122">
        <v>0.23121185680725587</v>
      </c>
      <c r="U1615" s="122">
        <v>-1.0655674895248282</v>
      </c>
      <c r="V1615" s="122">
        <v>0.29846009409016466</v>
      </c>
      <c r="W1615" s="46">
        <v>-2.3267423190772556</v>
      </c>
    </row>
    <row r="1616" spans="1:23" ht="19">
      <c r="A1616" s="91">
        <v>614</v>
      </c>
      <c r="B1616" s="122">
        <v>0.53437007970329398</v>
      </c>
      <c r="C1616" s="122">
        <v>0.96419591154675066</v>
      </c>
      <c r="D1616" s="122">
        <v>0.94776259421632814</v>
      </c>
      <c r="E1616" s="122">
        <v>0.24905619583445038</v>
      </c>
      <c r="F1616" s="122">
        <v>8.6948567090342044E-2</v>
      </c>
      <c r="G1616" s="122">
        <v>0.11042528112594008</v>
      </c>
      <c r="H1616" s="122">
        <v>0.5082476951029451</v>
      </c>
      <c r="I1616" s="122">
        <v>0.16841851451018086</v>
      </c>
      <c r="J1616" s="122">
        <v>0.38026392894841021</v>
      </c>
      <c r="K1616" s="54">
        <v>0.52752765140751889</v>
      </c>
      <c r="M1616" s="47">
        <v>614</v>
      </c>
      <c r="N1616" s="122" cm="1">
        <f t="array" ref="N1616:W1616">(TRANSPOSE(MMULT(幕後結果!$AB$37:$AK$46, TRANSPOSE(N615:W615))))</f>
        <v>-0.7169689699871945</v>
      </c>
      <c r="O1616" s="122">
        <v>1.1551477801167169</v>
      </c>
      <c r="P1616" s="122">
        <v>-0.64146476264699559</v>
      </c>
      <c r="Q1616" s="122">
        <v>0.36520587259580206</v>
      </c>
      <c r="R1616" s="122">
        <v>-0.37266949559461893</v>
      </c>
      <c r="S1616" s="122">
        <v>-0.77888320642756415</v>
      </c>
      <c r="T1616" s="122">
        <v>0.61012865394863591</v>
      </c>
      <c r="U1616" s="122">
        <v>1.4616432047859964</v>
      </c>
      <c r="V1616" s="122">
        <v>-0.80568951642730469</v>
      </c>
      <c r="W1616" s="46">
        <v>1.3332491150935544</v>
      </c>
    </row>
    <row r="1617" spans="1:23" ht="19">
      <c r="A1617" s="91">
        <v>615</v>
      </c>
      <c r="B1617" s="122">
        <v>0.10505373502636406</v>
      </c>
      <c r="C1617" s="122">
        <v>0.69827852690577696</v>
      </c>
      <c r="D1617" s="122">
        <v>0.41862388326358246</v>
      </c>
      <c r="E1617" s="122">
        <v>0.97794417525844812</v>
      </c>
      <c r="F1617" s="122">
        <v>0.27754742272547994</v>
      </c>
      <c r="G1617" s="122">
        <v>0.81440243800433532</v>
      </c>
      <c r="H1617" s="122">
        <v>4.6606862249671366E-2</v>
      </c>
      <c r="I1617" s="122">
        <v>9.4279311640860453E-2</v>
      </c>
      <c r="J1617" s="122">
        <v>0.85239353564930265</v>
      </c>
      <c r="K1617" s="54">
        <v>0.79475859257690074</v>
      </c>
      <c r="M1617" s="47">
        <v>615</v>
      </c>
      <c r="N1617" s="122" cm="1">
        <f t="array" ref="N1617:W1617">(TRANSPOSE(MMULT(幕後結果!$AB$37:$AK$46, TRANSPOSE(N616:W616))))</f>
        <v>0.34538062108188489</v>
      </c>
      <c r="O1617" s="122">
        <v>-0.49606982768275254</v>
      </c>
      <c r="P1617" s="122">
        <v>-0.65080870826070192</v>
      </c>
      <c r="Q1617" s="122">
        <v>0.84282292483705279</v>
      </c>
      <c r="R1617" s="122">
        <v>-0.37595290825607447</v>
      </c>
      <c r="S1617" s="122">
        <v>1.4754888891048414</v>
      </c>
      <c r="T1617" s="122">
        <v>1.0093262751771941</v>
      </c>
      <c r="U1617" s="122">
        <v>-1.0495667755099045</v>
      </c>
      <c r="V1617" s="122">
        <v>-0.37538771469478399</v>
      </c>
      <c r="W1617" s="46">
        <v>-0.10683561911369854</v>
      </c>
    </row>
    <row r="1618" spans="1:23" ht="19">
      <c r="A1618" s="91">
        <v>616</v>
      </c>
      <c r="B1618" s="122">
        <v>0.33138010987165312</v>
      </c>
      <c r="C1618" s="122">
        <v>0.6137379858085521</v>
      </c>
      <c r="D1618" s="122">
        <v>0.53029409324163757</v>
      </c>
      <c r="E1618" s="122">
        <v>0.48520560936127333</v>
      </c>
      <c r="F1618" s="122">
        <v>0.21005514266047798</v>
      </c>
      <c r="G1618" s="122">
        <v>0.6012504363872031</v>
      </c>
      <c r="H1618" s="122">
        <v>0.88256321422512407</v>
      </c>
      <c r="I1618" s="122">
        <v>0.2821522020638183</v>
      </c>
      <c r="J1618" s="122">
        <v>0.77648280846388595</v>
      </c>
      <c r="K1618" s="54">
        <v>0.23389610266900096</v>
      </c>
      <c r="M1618" s="47">
        <v>616</v>
      </c>
      <c r="N1618" s="122" cm="1">
        <f t="array" ref="N1618:W1618">(TRANSPOSE(MMULT(幕後結果!$AB$37:$AK$46, TRANSPOSE(N617:W617))))</f>
        <v>-1.3751644068035125</v>
      </c>
      <c r="O1618" s="122">
        <v>-6.6225569170969112E-2</v>
      </c>
      <c r="P1618" s="122">
        <v>-0.7058482529645892</v>
      </c>
      <c r="Q1618" s="122">
        <v>0.37888482034465948</v>
      </c>
      <c r="R1618" s="122">
        <v>-0.42085048206869152</v>
      </c>
      <c r="S1618" s="122">
        <v>-1.3315842451635409</v>
      </c>
      <c r="T1618" s="122">
        <v>-0.14356234221023934</v>
      </c>
      <c r="U1618" s="122">
        <v>-0.64324202850445</v>
      </c>
      <c r="V1618" s="122">
        <v>-1.4093695951417216</v>
      </c>
      <c r="W1618" s="46">
        <v>-0.92395571929786424</v>
      </c>
    </row>
    <row r="1619" spans="1:23" ht="19">
      <c r="A1619" s="91">
        <v>617</v>
      </c>
      <c r="B1619" s="122">
        <v>0.93940633122109785</v>
      </c>
      <c r="C1619" s="122">
        <v>7.3128808399483658E-2</v>
      </c>
      <c r="D1619" s="122">
        <v>6.0090985898976434E-2</v>
      </c>
      <c r="E1619" s="122">
        <v>3.0332236108953081E-2</v>
      </c>
      <c r="F1619" s="122">
        <v>0.15715656626728025</v>
      </c>
      <c r="G1619" s="122">
        <v>0.74473537269118784</v>
      </c>
      <c r="H1619" s="122">
        <v>8.5143928280397851E-3</v>
      </c>
      <c r="I1619" s="122">
        <v>0.59328133046511455</v>
      </c>
      <c r="J1619" s="122">
        <v>0.6113029419955418</v>
      </c>
      <c r="K1619" s="54">
        <v>0.36755711526464374</v>
      </c>
      <c r="M1619" s="47">
        <v>617</v>
      </c>
      <c r="N1619" s="122" cm="1">
        <f t="array" ref="N1619:W1619">(TRANSPOSE(MMULT(幕後結果!$AB$37:$AK$46, TRANSPOSE(N618:W618))))</f>
        <v>0.89753029021263742</v>
      </c>
      <c r="O1619" s="122">
        <v>2.3068222519064081</v>
      </c>
      <c r="P1619" s="122">
        <v>0.32639832504961475</v>
      </c>
      <c r="Q1619" s="122">
        <v>0.3072160067847749</v>
      </c>
      <c r="R1619" s="122">
        <v>1.6164066595887094</v>
      </c>
      <c r="S1619" s="122">
        <v>-0.13054326559187412</v>
      </c>
      <c r="T1619" s="122">
        <v>0.91622182611223668</v>
      </c>
      <c r="U1619" s="122">
        <v>0.26121834753725803</v>
      </c>
      <c r="V1619" s="122">
        <v>0.95978992260896168</v>
      </c>
      <c r="W1619" s="46">
        <v>-0.31663710852020777</v>
      </c>
    </row>
    <row r="1620" spans="1:23" ht="19">
      <c r="A1620" s="91">
        <v>618</v>
      </c>
      <c r="B1620" s="122">
        <v>0.98254344655847614</v>
      </c>
      <c r="C1620" s="122">
        <v>0.26340913721160408</v>
      </c>
      <c r="D1620" s="122">
        <v>0.74486074005157787</v>
      </c>
      <c r="E1620" s="122">
        <v>7.6243589345147189E-2</v>
      </c>
      <c r="F1620" s="122">
        <v>0.49679068564027218</v>
      </c>
      <c r="G1620" s="122">
        <v>0.2545028510747831</v>
      </c>
      <c r="H1620" s="122">
        <v>0.35425194819199879</v>
      </c>
      <c r="I1620" s="122">
        <v>0.1951039022359371</v>
      </c>
      <c r="J1620" s="122">
        <v>0.73059393048732568</v>
      </c>
      <c r="K1620" s="54">
        <v>0.25455829652766138</v>
      </c>
      <c r="M1620" s="47">
        <v>618</v>
      </c>
      <c r="N1620" s="122" cm="1">
        <f t="array" ref="N1620:W1620">(TRANSPOSE(MMULT(幕後結果!$AB$37:$AK$46, TRANSPOSE(N619:W619))))</f>
        <v>1.9563243922129183</v>
      </c>
      <c r="O1620" s="122">
        <v>-0.22706134750199647</v>
      </c>
      <c r="P1620" s="122">
        <v>0.92063133590154311</v>
      </c>
      <c r="Q1620" s="122">
        <v>-7.8468129251379803E-2</v>
      </c>
      <c r="R1620" s="122">
        <v>-0.67764222296071308</v>
      </c>
      <c r="S1620" s="122">
        <v>-0.54897000090991088</v>
      </c>
      <c r="T1620" s="122">
        <v>-1.3625616532336073</v>
      </c>
      <c r="U1620" s="122">
        <v>-2.2339667689449199</v>
      </c>
      <c r="V1620" s="122">
        <v>-0.12561816830610087</v>
      </c>
      <c r="W1620" s="46">
        <v>-3.6059568470107273</v>
      </c>
    </row>
    <row r="1621" spans="1:23" ht="19">
      <c r="A1621" s="91">
        <v>619</v>
      </c>
      <c r="B1621" s="122">
        <v>0.97384727811466498</v>
      </c>
      <c r="C1621" s="122">
        <v>0.9532808421225758</v>
      </c>
      <c r="D1621" s="122">
        <v>0.68376282238884922</v>
      </c>
      <c r="E1621" s="122">
        <v>0.61782244411435672</v>
      </c>
      <c r="F1621" s="122">
        <v>0.43892843871364717</v>
      </c>
      <c r="G1621" s="122">
        <v>2.8213380597591264E-2</v>
      </c>
      <c r="H1621" s="122">
        <v>0.84515678618651191</v>
      </c>
      <c r="I1621" s="122">
        <v>0.98793173612129026</v>
      </c>
      <c r="J1621" s="122">
        <v>0.51707854720139235</v>
      </c>
      <c r="K1621" s="54">
        <v>0.10618533585523982</v>
      </c>
      <c r="M1621" s="47">
        <v>619</v>
      </c>
      <c r="N1621" s="122" cm="1">
        <f t="array" ref="N1621:W1621">(TRANSPOSE(MMULT(幕後結果!$AB$37:$AK$46, TRANSPOSE(N620:W620))))</f>
        <v>0.5390242214828439</v>
      </c>
      <c r="O1621" s="122">
        <v>0.7821547715513999</v>
      </c>
      <c r="P1621" s="122">
        <v>1.173111191202364</v>
      </c>
      <c r="Q1621" s="122">
        <v>4.0251903438163678E-2</v>
      </c>
      <c r="R1621" s="122">
        <v>-0.21756042308290663</v>
      </c>
      <c r="S1621" s="122">
        <v>-0.4747322821389553</v>
      </c>
      <c r="T1621" s="122">
        <v>-0.35923745998816636</v>
      </c>
      <c r="U1621" s="122">
        <v>0.30583488660894093</v>
      </c>
      <c r="V1621" s="122">
        <v>0.19327569789972804</v>
      </c>
      <c r="W1621" s="46">
        <v>-0.93618446070329442</v>
      </c>
    </row>
    <row r="1622" spans="1:23" ht="19">
      <c r="A1622" s="91">
        <v>620</v>
      </c>
      <c r="B1622" s="122">
        <v>0.225248065473028</v>
      </c>
      <c r="C1622" s="122">
        <v>0.65414649973254946</v>
      </c>
      <c r="D1622" s="122">
        <v>0.48108152248005775</v>
      </c>
      <c r="E1622" s="122">
        <v>0.67357364633337702</v>
      </c>
      <c r="F1622" s="122">
        <v>0.83421797382130469</v>
      </c>
      <c r="G1622" s="122">
        <v>8.1357063956482678E-2</v>
      </c>
      <c r="H1622" s="122">
        <v>0.12720125887660116</v>
      </c>
      <c r="I1622" s="122">
        <v>5.5648521024486364E-2</v>
      </c>
      <c r="J1622" s="122">
        <v>2.3754076313919459E-2</v>
      </c>
      <c r="K1622" s="54">
        <v>0.29731943063416244</v>
      </c>
      <c r="M1622" s="47">
        <v>620</v>
      </c>
      <c r="N1622" s="122" cm="1">
        <f t="array" ref="N1622:W1622">(TRANSPOSE(MMULT(幕後結果!$AB$37:$AK$46, TRANSPOSE(N621:W621))))</f>
        <v>0.52188938240088789</v>
      </c>
      <c r="O1622" s="122">
        <v>0.54719259320137525</v>
      </c>
      <c r="P1622" s="122">
        <v>0.12348739788240753</v>
      </c>
      <c r="Q1622" s="122">
        <v>2.0524840745986794</v>
      </c>
      <c r="R1622" s="122">
        <v>0.51266140686824402</v>
      </c>
      <c r="S1622" s="122">
        <v>0.15955927138617748</v>
      </c>
      <c r="T1622" s="122">
        <v>1.8777595292296434</v>
      </c>
      <c r="U1622" s="122">
        <v>-0.42408778218253163</v>
      </c>
      <c r="V1622" s="122">
        <v>0.17137534472594448</v>
      </c>
      <c r="W1622" s="46">
        <v>2.9699645456910187E-4</v>
      </c>
    </row>
    <row r="1623" spans="1:23" ht="19">
      <c r="A1623" s="91">
        <v>621</v>
      </c>
      <c r="B1623" s="122">
        <v>0.84417349305920775</v>
      </c>
      <c r="C1623" s="122">
        <v>0.28037175405459003</v>
      </c>
      <c r="D1623" s="122">
        <v>0.14542433669035004</v>
      </c>
      <c r="E1623" s="122">
        <v>0.99450800139967654</v>
      </c>
      <c r="F1623" s="122">
        <v>0.94060254674648602</v>
      </c>
      <c r="G1623" s="122">
        <v>0.10428290380256211</v>
      </c>
      <c r="H1623" s="122">
        <v>4.5093623927878745E-2</v>
      </c>
      <c r="I1623" s="122">
        <v>2.6759252708898673E-2</v>
      </c>
      <c r="J1623" s="122">
        <v>0.77292227582664386</v>
      </c>
      <c r="K1623" s="54">
        <v>0.62340023185797455</v>
      </c>
      <c r="M1623" s="47">
        <v>621</v>
      </c>
      <c r="N1623" s="122" cm="1">
        <f t="array" ref="N1623:W1623">(TRANSPOSE(MMULT(幕後結果!$AB$37:$AK$46, TRANSPOSE(N622:W622))))</f>
        <v>0.77738678314333898</v>
      </c>
      <c r="O1623" s="122">
        <v>-2.9021094651288659E-3</v>
      </c>
      <c r="P1623" s="122">
        <v>1.0332199242749946</v>
      </c>
      <c r="Q1623" s="122">
        <v>-0.71809545925940954</v>
      </c>
      <c r="R1623" s="122">
        <v>0.64084472986735785</v>
      </c>
      <c r="S1623" s="122">
        <v>1.3336983215073184</v>
      </c>
      <c r="T1623" s="122">
        <v>1.2619113710254215</v>
      </c>
      <c r="U1623" s="122">
        <v>-0.192912168306969</v>
      </c>
      <c r="V1623" s="122">
        <v>0.63647861052677934</v>
      </c>
      <c r="W1623" s="46">
        <v>0.74058605709448555</v>
      </c>
    </row>
    <row r="1624" spans="1:23" ht="19">
      <c r="A1624" s="91">
        <v>622</v>
      </c>
      <c r="B1624" s="122">
        <v>0.66909194156272322</v>
      </c>
      <c r="C1624" s="122">
        <v>0.2156336714691327</v>
      </c>
      <c r="D1624" s="122">
        <v>0.24961133626930043</v>
      </c>
      <c r="E1624" s="122">
        <v>0.44272191664536797</v>
      </c>
      <c r="F1624" s="122">
        <v>0.75333132949522774</v>
      </c>
      <c r="G1624" s="122">
        <v>0.20644808420643446</v>
      </c>
      <c r="H1624" s="122">
        <v>3.6198222506145683E-2</v>
      </c>
      <c r="I1624" s="122">
        <v>0.25473452519941886</v>
      </c>
      <c r="J1624" s="122">
        <v>0.66349031721245688</v>
      </c>
      <c r="K1624" s="54">
        <v>0.36909103054813985</v>
      </c>
      <c r="M1624" s="47">
        <v>622</v>
      </c>
      <c r="N1624" s="122" cm="1">
        <f t="array" ref="N1624:W1624">(TRANSPOSE(MMULT(幕後結果!$AB$37:$AK$46, TRANSPOSE(N623:W623))))</f>
        <v>0.53354920505880676</v>
      </c>
      <c r="O1624" s="122">
        <v>-0.1513361738061344</v>
      </c>
      <c r="P1624" s="122">
        <v>1.7012268010367537E-2</v>
      </c>
      <c r="Q1624" s="122">
        <v>1.2512832905011761</v>
      </c>
      <c r="R1624" s="122">
        <v>1.1667179847720843</v>
      </c>
      <c r="S1624" s="122">
        <v>7.3830720493264293E-2</v>
      </c>
      <c r="T1624" s="122">
        <v>1.6564516055911676</v>
      </c>
      <c r="U1624" s="122">
        <v>0.24970631970732027</v>
      </c>
      <c r="V1624" s="122">
        <v>-0.85993034497593479</v>
      </c>
      <c r="W1624" s="46">
        <v>-0.63313504125858278</v>
      </c>
    </row>
    <row r="1625" spans="1:23" ht="19">
      <c r="A1625" s="91">
        <v>623</v>
      </c>
      <c r="B1625" s="122">
        <v>0.27610225545829059</v>
      </c>
      <c r="C1625" s="122">
        <v>2.0368739762677057E-2</v>
      </c>
      <c r="D1625" s="122">
        <v>0.53527762583003602</v>
      </c>
      <c r="E1625" s="122">
        <v>0.51836198778024767</v>
      </c>
      <c r="F1625" s="122">
        <v>0.44688490641494916</v>
      </c>
      <c r="G1625" s="122">
        <v>0.80331599574130541</v>
      </c>
      <c r="H1625" s="122">
        <v>0.38258638775422971</v>
      </c>
      <c r="I1625" s="122">
        <v>0.17803268986513299</v>
      </c>
      <c r="J1625" s="122">
        <v>5.9360287960871005E-2</v>
      </c>
      <c r="K1625" s="54">
        <v>0.10344296388045993</v>
      </c>
      <c r="M1625" s="47">
        <v>623</v>
      </c>
      <c r="N1625" s="122" cm="1">
        <f t="array" ref="N1625:W1625">(TRANSPOSE(MMULT(幕後結果!$AB$37:$AK$46, TRANSPOSE(N624:W624))))</f>
        <v>0.31854415523541046</v>
      </c>
      <c r="O1625" s="122">
        <v>-0.20763157767881435</v>
      </c>
      <c r="P1625" s="122">
        <v>-3.395726973001098E-2</v>
      </c>
      <c r="Q1625" s="122">
        <v>0.67558566887099214</v>
      </c>
      <c r="R1625" s="122">
        <v>-0.31311478883760968</v>
      </c>
      <c r="S1625" s="122">
        <v>-0.20619791734359499</v>
      </c>
      <c r="T1625" s="122">
        <v>0.73741087428471419</v>
      </c>
      <c r="U1625" s="122">
        <v>-1.0603818508164526</v>
      </c>
      <c r="V1625" s="122">
        <v>-0.33376747876546609</v>
      </c>
      <c r="W1625" s="46">
        <v>-1.9093042857136209</v>
      </c>
    </row>
    <row r="1626" spans="1:23" ht="19">
      <c r="A1626" s="91">
        <v>624</v>
      </c>
      <c r="B1626" s="122">
        <v>0.42452635267378858</v>
      </c>
      <c r="C1626" s="122">
        <v>0.38232941325629977</v>
      </c>
      <c r="D1626" s="122">
        <v>0.20121864910424314</v>
      </c>
      <c r="E1626" s="122">
        <v>0.67553789595204727</v>
      </c>
      <c r="F1626" s="122">
        <v>0.47758688042633213</v>
      </c>
      <c r="G1626" s="122">
        <v>0.70442651258394462</v>
      </c>
      <c r="H1626" s="122">
        <v>8.595095635044081E-2</v>
      </c>
      <c r="I1626" s="122">
        <v>0.19609523515081562</v>
      </c>
      <c r="J1626" s="122">
        <v>0.76532104309320848</v>
      </c>
      <c r="K1626" s="54">
        <v>0.30548454348836351</v>
      </c>
      <c r="M1626" s="47">
        <v>624</v>
      </c>
      <c r="N1626" s="122" cm="1">
        <f t="array" ref="N1626:W1626">(TRANSPOSE(MMULT(幕後結果!$AB$37:$AK$46, TRANSPOSE(N625:W625))))</f>
        <v>-1.3503844882607146</v>
      </c>
      <c r="O1626" s="122">
        <v>0.90177288752962081</v>
      </c>
      <c r="P1626" s="122">
        <v>-5.2441919550924532E-2</v>
      </c>
      <c r="Q1626" s="122">
        <v>-1.345045823310375</v>
      </c>
      <c r="R1626" s="122">
        <v>0.23072014487981179</v>
      </c>
      <c r="S1626" s="122">
        <v>0.17529792364542357</v>
      </c>
      <c r="T1626" s="122">
        <v>0.54889460220468433</v>
      </c>
      <c r="U1626" s="122">
        <v>-4.5089662213021048E-2</v>
      </c>
      <c r="V1626" s="122">
        <v>4.6375622865979182E-2</v>
      </c>
      <c r="W1626" s="46">
        <v>1.245371325486424</v>
      </c>
    </row>
    <row r="1627" spans="1:23" ht="19">
      <c r="A1627" s="91">
        <v>625</v>
      </c>
      <c r="B1627" s="122">
        <v>0.11144692569629533</v>
      </c>
      <c r="C1627" s="122">
        <v>0.25887774666864671</v>
      </c>
      <c r="D1627" s="122">
        <v>9.9768231203575919E-2</v>
      </c>
      <c r="E1627" s="122">
        <v>0.33410718064942002</v>
      </c>
      <c r="F1627" s="122">
        <v>0.53123787138025191</v>
      </c>
      <c r="G1627" s="122">
        <v>0.21425600334151484</v>
      </c>
      <c r="H1627" s="122">
        <v>0.27273345821856476</v>
      </c>
      <c r="I1627" s="122">
        <v>0.43692436232590581</v>
      </c>
      <c r="J1627" s="122">
        <v>1.9529426568185793E-2</v>
      </c>
      <c r="K1627" s="54">
        <v>4.2255716893643935E-2</v>
      </c>
      <c r="M1627" s="47">
        <v>625</v>
      </c>
      <c r="N1627" s="122" cm="1">
        <f t="array" ref="N1627:W1627">(TRANSPOSE(MMULT(幕後結果!$AB$37:$AK$46, TRANSPOSE(N626:W626))))</f>
        <v>-0.94600086906990899</v>
      </c>
      <c r="O1627" s="122">
        <v>-1.3819555982097609</v>
      </c>
      <c r="P1627" s="122">
        <v>-0.66223886694185408</v>
      </c>
      <c r="Q1627" s="122">
        <v>0.15154317481978397</v>
      </c>
      <c r="R1627" s="122">
        <v>1.9914161698283932</v>
      </c>
      <c r="S1627" s="122">
        <v>-0.49521373399545515</v>
      </c>
      <c r="T1627" s="122">
        <v>-0.71895246739170848</v>
      </c>
      <c r="U1627" s="122">
        <v>0.6648489158994132</v>
      </c>
      <c r="V1627" s="122">
        <v>0.54978227002610192</v>
      </c>
      <c r="W1627" s="46">
        <v>1.880910374784353</v>
      </c>
    </row>
    <row r="1628" spans="1:23" ht="19">
      <c r="A1628" s="91">
        <v>626</v>
      </c>
      <c r="B1628" s="122">
        <v>0.40875639992143387</v>
      </c>
      <c r="C1628" s="122">
        <v>0.7238955849239892</v>
      </c>
      <c r="D1628" s="122">
        <v>3.196295332388388E-2</v>
      </c>
      <c r="E1628" s="122">
        <v>0.70248647775146722</v>
      </c>
      <c r="F1628" s="122">
        <v>0.6444833538928032</v>
      </c>
      <c r="G1628" s="122">
        <v>0.73268285432833036</v>
      </c>
      <c r="H1628" s="122">
        <v>0.8352422583627015</v>
      </c>
      <c r="I1628" s="122">
        <v>4.1295506975279839E-2</v>
      </c>
      <c r="J1628" s="122">
        <v>0.78255274859850554</v>
      </c>
      <c r="K1628" s="54">
        <v>0.92889651521000327</v>
      </c>
      <c r="M1628" s="47">
        <v>626</v>
      </c>
      <c r="N1628" s="122" cm="1">
        <f t="array" ref="N1628:W1628">(TRANSPOSE(MMULT(幕後結果!$AB$37:$AK$46, TRANSPOSE(N627:W627))))</f>
        <v>-1.0670487186514654</v>
      </c>
      <c r="O1628" s="122">
        <v>-2.2795371587092883E-2</v>
      </c>
      <c r="P1628" s="122">
        <v>0.48469755020134186</v>
      </c>
      <c r="Q1628" s="122">
        <v>-0.36692166443310292</v>
      </c>
      <c r="R1628" s="122">
        <v>0.60226900966566066</v>
      </c>
      <c r="S1628" s="122">
        <v>0.28920859172297947</v>
      </c>
      <c r="T1628" s="122">
        <v>0.79174315632066095</v>
      </c>
      <c r="U1628" s="122">
        <v>-0.46692789925431244</v>
      </c>
      <c r="V1628" s="122">
        <v>-0.57851301966313684</v>
      </c>
      <c r="W1628" s="46">
        <v>0.76325383570663874</v>
      </c>
    </row>
    <row r="1629" spans="1:23" ht="19">
      <c r="A1629" s="91">
        <v>627</v>
      </c>
      <c r="B1629" s="122">
        <v>0.7709561635636768</v>
      </c>
      <c r="C1629" s="122">
        <v>0.24153088921317689</v>
      </c>
      <c r="D1629" s="122">
        <v>0.7369388012821434</v>
      </c>
      <c r="E1629" s="122">
        <v>0.69857203452739625</v>
      </c>
      <c r="F1629" s="122">
        <v>0.17563961291848962</v>
      </c>
      <c r="G1629" s="122">
        <v>0.56682302420082298</v>
      </c>
      <c r="H1629" s="122">
        <v>0.82435967614385919</v>
      </c>
      <c r="I1629" s="122">
        <v>0.40545961033690081</v>
      </c>
      <c r="J1629" s="122">
        <v>0.79211952866544655</v>
      </c>
      <c r="K1629" s="54">
        <v>0.7651201666062919</v>
      </c>
      <c r="M1629" s="47">
        <v>627</v>
      </c>
      <c r="N1629" s="122" cm="1">
        <f t="array" ref="N1629:W1629">(TRANSPOSE(MMULT(幕後結果!$AB$37:$AK$46, TRANSPOSE(N628:W628))))</f>
        <v>-4.8542299051759101E-2</v>
      </c>
      <c r="O1629" s="122">
        <v>-0.29551504567277054</v>
      </c>
      <c r="P1629" s="122">
        <v>-0.95893523139165782</v>
      </c>
      <c r="Q1629" s="122">
        <v>2.88945016828543E-2</v>
      </c>
      <c r="R1629" s="122">
        <v>-0.77866648989429699</v>
      </c>
      <c r="S1629" s="122">
        <v>-0.80303835174847049</v>
      </c>
      <c r="T1629" s="122">
        <v>-0.28987565783774477</v>
      </c>
      <c r="U1629" s="122">
        <v>0.70610820851910272</v>
      </c>
      <c r="V1629" s="122">
        <v>-0.93677229673515106</v>
      </c>
      <c r="W1629" s="46">
        <v>0.88519872627259422</v>
      </c>
    </row>
    <row r="1630" spans="1:23" ht="19">
      <c r="A1630" s="91">
        <v>628</v>
      </c>
      <c r="B1630" s="122">
        <v>0.48176084467417302</v>
      </c>
      <c r="C1630" s="122">
        <v>0.59038166457711672</v>
      </c>
      <c r="D1630" s="122">
        <v>0.39536916842080316</v>
      </c>
      <c r="E1630" s="122">
        <v>0.55950892010595266</v>
      </c>
      <c r="F1630" s="122">
        <v>0.38947588187261184</v>
      </c>
      <c r="G1630" s="122">
        <v>0.55424677724824178</v>
      </c>
      <c r="H1630" s="122">
        <v>0.97686099891870448</v>
      </c>
      <c r="I1630" s="122">
        <v>0.44489209572202859</v>
      </c>
      <c r="J1630" s="122">
        <v>0.97580997704167838</v>
      </c>
      <c r="K1630" s="54">
        <v>0.71707641266412603</v>
      </c>
      <c r="M1630" s="47">
        <v>628</v>
      </c>
      <c r="N1630" s="122" cm="1">
        <f t="array" ref="N1630:W1630">(TRANSPOSE(MMULT(幕後結果!$AB$37:$AK$46, TRANSPOSE(N629:W629))))</f>
        <v>2.4515775900659156</v>
      </c>
      <c r="O1630" s="122">
        <v>1.1679078052227558</v>
      </c>
      <c r="P1630" s="122">
        <v>3.0892825239805157</v>
      </c>
      <c r="Q1630" s="122">
        <v>2.3354557387320263</v>
      </c>
      <c r="R1630" s="122">
        <v>0.27828133622248685</v>
      </c>
      <c r="S1630" s="122">
        <v>-0.33338558249490124</v>
      </c>
      <c r="T1630" s="122">
        <v>1.5964622371089627</v>
      </c>
      <c r="U1630" s="122">
        <v>0.49581265421753717</v>
      </c>
      <c r="V1630" s="122">
        <v>1.9434784204949789</v>
      </c>
      <c r="W1630" s="46">
        <v>0.88975041793778831</v>
      </c>
    </row>
    <row r="1631" spans="1:23" ht="19">
      <c r="A1631" s="91">
        <v>629</v>
      </c>
      <c r="B1631" s="122">
        <v>0.44354462043128828</v>
      </c>
      <c r="C1631" s="122">
        <v>0.35635903901560062</v>
      </c>
      <c r="D1631" s="122">
        <v>0.88789911210281192</v>
      </c>
      <c r="E1631" s="122">
        <v>0.49094508826907446</v>
      </c>
      <c r="F1631" s="122">
        <v>0.57901145489924444</v>
      </c>
      <c r="G1631" s="122">
        <v>0.41727764742254614</v>
      </c>
      <c r="H1631" s="122">
        <v>0.21827232098562765</v>
      </c>
      <c r="I1631" s="122">
        <v>0.39915358031638859</v>
      </c>
      <c r="J1631" s="122">
        <v>0.11417564271924086</v>
      </c>
      <c r="K1631" s="54">
        <v>0.95193108466416243</v>
      </c>
      <c r="M1631" s="47">
        <v>629</v>
      </c>
      <c r="N1631" s="122" cm="1">
        <f t="array" ref="N1631:W1631">(TRANSPOSE(MMULT(幕後結果!$AB$37:$AK$46, TRANSPOSE(N630:W630))))</f>
        <v>-0.1860058177036904</v>
      </c>
      <c r="O1631" s="122">
        <v>-0.2517803820802591</v>
      </c>
      <c r="P1631" s="122">
        <v>1.7293774756832248E-2</v>
      </c>
      <c r="Q1631" s="122">
        <v>0.56038793177956969</v>
      </c>
      <c r="R1631" s="122">
        <v>1.1922313938692735</v>
      </c>
      <c r="S1631" s="122">
        <v>-7.3151492528284928E-2</v>
      </c>
      <c r="T1631" s="122">
        <v>0.18312299791741288</v>
      </c>
      <c r="U1631" s="122">
        <v>-0.95501661249927539</v>
      </c>
      <c r="V1631" s="122">
        <v>2.0233420204324566</v>
      </c>
      <c r="W1631" s="46">
        <v>-0.81531968130691246</v>
      </c>
    </row>
    <row r="1632" spans="1:23" ht="19">
      <c r="A1632" s="91">
        <v>630</v>
      </c>
      <c r="B1632" s="122">
        <v>0.19476636322476315</v>
      </c>
      <c r="C1632" s="122">
        <v>0.60742252661295404</v>
      </c>
      <c r="D1632" s="122">
        <v>0.120882742637753</v>
      </c>
      <c r="E1632" s="122">
        <v>0.91301680243570082</v>
      </c>
      <c r="F1632" s="122">
        <v>0.79447579627213161</v>
      </c>
      <c r="G1632" s="122">
        <v>0.38760481566455329</v>
      </c>
      <c r="H1632" s="122">
        <v>0.49424096769171233</v>
      </c>
      <c r="I1632" s="122">
        <v>0.70190742978183929</v>
      </c>
      <c r="J1632" s="122">
        <v>0.1023354787822417</v>
      </c>
      <c r="K1632" s="54">
        <v>6.1702245248500542E-3</v>
      </c>
      <c r="M1632" s="47">
        <v>630</v>
      </c>
      <c r="N1632" s="122" cm="1">
        <f t="array" ref="N1632:W1632">(TRANSPOSE(MMULT(幕後結果!$AB$37:$AK$46, TRANSPOSE(N631:W631))))</f>
        <v>1.004680768982126</v>
      </c>
      <c r="O1632" s="122">
        <v>0.47371207161683943</v>
      </c>
      <c r="P1632" s="122">
        <v>1.1321257122355857</v>
      </c>
      <c r="Q1632" s="122">
        <v>0.41888212711389772</v>
      </c>
      <c r="R1632" s="122">
        <v>2.688267752196162</v>
      </c>
      <c r="S1632" s="122">
        <v>0.35891258761013223</v>
      </c>
      <c r="T1632" s="122">
        <v>-0.77238871204721071</v>
      </c>
      <c r="U1632" s="122">
        <v>1.800936551702252</v>
      </c>
      <c r="V1632" s="122">
        <v>1.8738402338768596</v>
      </c>
      <c r="W1632" s="46">
        <v>2.4848966261139775</v>
      </c>
    </row>
    <row r="1633" spans="1:23" ht="19">
      <c r="A1633" s="91">
        <v>631</v>
      </c>
      <c r="B1633" s="122">
        <v>0.90060871698477496</v>
      </c>
      <c r="C1633" s="122">
        <v>0.12913012945109115</v>
      </c>
      <c r="D1633" s="122">
        <v>0.50525304384165826</v>
      </c>
      <c r="E1633" s="122">
        <v>0.18101715013521291</v>
      </c>
      <c r="F1633" s="122">
        <v>0.74799966252664452</v>
      </c>
      <c r="G1633" s="122">
        <v>0.39602543660184986</v>
      </c>
      <c r="H1633" s="122">
        <v>0.76171270469304475</v>
      </c>
      <c r="I1633" s="122">
        <v>0.91773030713477</v>
      </c>
      <c r="J1633" s="122">
        <v>0.86333416220018866</v>
      </c>
      <c r="K1633" s="54">
        <v>0.41705255612572567</v>
      </c>
      <c r="M1633" s="47">
        <v>631</v>
      </c>
      <c r="N1633" s="122" cm="1">
        <f t="array" ref="N1633:W1633">(TRANSPOSE(MMULT(幕後結果!$AB$37:$AK$46, TRANSPOSE(N632:W632))))</f>
        <v>-1.6547791924322581</v>
      </c>
      <c r="O1633" s="122">
        <v>-1.3683871313325444</v>
      </c>
      <c r="P1633" s="122">
        <v>-1.2018227404385202</v>
      </c>
      <c r="Q1633" s="122">
        <v>0.66632267176913618</v>
      </c>
      <c r="R1633" s="122">
        <v>0.8902208461815535</v>
      </c>
      <c r="S1633" s="122">
        <v>-1.1071921600615391</v>
      </c>
      <c r="T1633" s="122">
        <v>-1.6804233495261194</v>
      </c>
      <c r="U1633" s="122">
        <v>0.92406507970617835</v>
      </c>
      <c r="V1633" s="122">
        <v>-0.63740456558631964</v>
      </c>
      <c r="W1633" s="46">
        <v>-0.31410309562509919</v>
      </c>
    </row>
    <row r="1634" spans="1:23" ht="19">
      <c r="A1634" s="91">
        <v>632</v>
      </c>
      <c r="B1634" s="122">
        <v>0.19108565792733212</v>
      </c>
      <c r="C1634" s="122">
        <v>0.43851893774094064</v>
      </c>
      <c r="D1634" s="122">
        <v>0.33319847050046825</v>
      </c>
      <c r="E1634" s="122">
        <v>0.55800988167221321</v>
      </c>
      <c r="F1634" s="122">
        <v>0.88718607680909534</v>
      </c>
      <c r="G1634" s="122">
        <v>0.32964506063711818</v>
      </c>
      <c r="H1634" s="122">
        <v>0.21772211005046582</v>
      </c>
      <c r="I1634" s="122">
        <v>0.13620144186010164</v>
      </c>
      <c r="J1634" s="122">
        <v>0.4275570038130514</v>
      </c>
      <c r="K1634" s="54">
        <v>0.88523285774321558</v>
      </c>
      <c r="M1634" s="47">
        <v>632</v>
      </c>
      <c r="N1634" s="122" cm="1">
        <f t="array" ref="N1634:W1634">(TRANSPOSE(MMULT(幕後結果!$AB$37:$AK$46, TRANSPOSE(N633:W633))))</f>
        <v>0.16414762885460937</v>
      </c>
      <c r="O1634" s="122">
        <v>0.45780140302376765</v>
      </c>
      <c r="P1634" s="122">
        <v>0.10576115787366437</v>
      </c>
      <c r="Q1634" s="122">
        <v>1.0523486259207933</v>
      </c>
      <c r="R1634" s="122">
        <v>-0.87425528649665685</v>
      </c>
      <c r="S1634" s="122">
        <v>0.54870321986025683</v>
      </c>
      <c r="T1634" s="122">
        <v>0.83728430778441332</v>
      </c>
      <c r="U1634" s="122">
        <v>-0.12353371743612825</v>
      </c>
      <c r="V1634" s="122">
        <v>0.27005577715730156</v>
      </c>
      <c r="W1634" s="46">
        <v>0.35410269207985784</v>
      </c>
    </row>
    <row r="1635" spans="1:23" ht="19">
      <c r="A1635" s="91">
        <v>633</v>
      </c>
      <c r="B1635" s="122">
        <v>0.57189789678689817</v>
      </c>
      <c r="C1635" s="122">
        <v>0.57114026246723726</v>
      </c>
      <c r="D1635" s="122">
        <v>0.81687025289089865</v>
      </c>
      <c r="E1635" s="122">
        <v>0.12170002644873379</v>
      </c>
      <c r="F1635" s="122">
        <v>0.90203277252261205</v>
      </c>
      <c r="G1635" s="122">
        <v>0.69805590606719226</v>
      </c>
      <c r="H1635" s="122">
        <v>0.72651272235012754</v>
      </c>
      <c r="I1635" s="122">
        <v>0.21509578257463469</v>
      </c>
      <c r="J1635" s="122">
        <v>0.84719037547964215</v>
      </c>
      <c r="K1635" s="54">
        <v>0.29922650425799535</v>
      </c>
      <c r="M1635" s="47">
        <v>633</v>
      </c>
      <c r="N1635" s="122" cm="1">
        <f t="array" ref="N1635:W1635">(TRANSPOSE(MMULT(幕後結果!$AB$37:$AK$46, TRANSPOSE(N634:W634))))</f>
        <v>-1.6411307419594268</v>
      </c>
      <c r="O1635" s="122">
        <v>0.86885793046919713</v>
      </c>
      <c r="P1635" s="122">
        <v>2.4151645309163472E-2</v>
      </c>
      <c r="Q1635" s="122">
        <v>0.42247682158955424</v>
      </c>
      <c r="R1635" s="122">
        <v>1.1740714186383225</v>
      </c>
      <c r="S1635" s="122">
        <v>0.92038051365478635</v>
      </c>
      <c r="T1635" s="122">
        <v>0.20543764705067197</v>
      </c>
      <c r="U1635" s="122">
        <v>1.2179558831001078</v>
      </c>
      <c r="V1635" s="122">
        <v>-0.97531837263345944</v>
      </c>
      <c r="W1635" s="46">
        <v>1.2859709791434693</v>
      </c>
    </row>
    <row r="1636" spans="1:23" ht="19">
      <c r="A1636" s="91">
        <v>634</v>
      </c>
      <c r="B1636" s="122">
        <v>0.90315180549575858</v>
      </c>
      <c r="C1636" s="122">
        <v>0.13682690656308694</v>
      </c>
      <c r="D1636" s="122">
        <v>0.24301403665688803</v>
      </c>
      <c r="E1636" s="122">
        <v>7.8752814366795931E-3</v>
      </c>
      <c r="F1636" s="122">
        <v>0.66180983228434176</v>
      </c>
      <c r="G1636" s="122">
        <v>6.9069830041474933E-3</v>
      </c>
      <c r="H1636" s="122">
        <v>0.70592879479894521</v>
      </c>
      <c r="I1636" s="122">
        <v>0.17513397402280972</v>
      </c>
      <c r="J1636" s="122">
        <v>0.90613210368408326</v>
      </c>
      <c r="K1636" s="54">
        <v>0.13216578055963613</v>
      </c>
      <c r="M1636" s="47">
        <v>634</v>
      </c>
      <c r="N1636" s="122" cm="1">
        <f t="array" ref="N1636:W1636">(TRANSPOSE(MMULT(幕後結果!$AB$37:$AK$46, TRANSPOSE(N635:W635))))</f>
        <v>-0.13534479047067383</v>
      </c>
      <c r="O1636" s="122">
        <v>8.1669101877269695E-2</v>
      </c>
      <c r="P1636" s="122">
        <v>-0.43670442543331789</v>
      </c>
      <c r="Q1636" s="122">
        <v>-1.1476556132379914</v>
      </c>
      <c r="R1636" s="122">
        <v>-1.0588400278141386</v>
      </c>
      <c r="S1636" s="122">
        <v>0.27874056829638338</v>
      </c>
      <c r="T1636" s="122">
        <v>-0.48649847035256299</v>
      </c>
      <c r="U1636" s="122">
        <v>-0.55759746542102451</v>
      </c>
      <c r="V1636" s="122">
        <v>0.82930725200643751</v>
      </c>
      <c r="W1636" s="46">
        <v>-1.5608172811743903</v>
      </c>
    </row>
    <row r="1637" spans="1:23" ht="19">
      <c r="A1637" s="91">
        <v>635</v>
      </c>
      <c r="B1637" s="122">
        <v>0.62748488335759633</v>
      </c>
      <c r="C1637" s="122">
        <v>0.83666910131264971</v>
      </c>
      <c r="D1637" s="122">
        <v>0.66362315738099564</v>
      </c>
      <c r="E1637" s="122">
        <v>0.31781255867892089</v>
      </c>
      <c r="F1637" s="122">
        <v>0.10045410181109293</v>
      </c>
      <c r="G1637" s="122">
        <v>0.13904611794161292</v>
      </c>
      <c r="H1637" s="122">
        <v>0.63182455197049214</v>
      </c>
      <c r="I1637" s="122">
        <v>6.1576303777241437E-2</v>
      </c>
      <c r="J1637" s="122">
        <v>8.0205856638830841E-3</v>
      </c>
      <c r="K1637" s="54">
        <v>0.65256389114457725</v>
      </c>
      <c r="M1637" s="47">
        <v>635</v>
      </c>
      <c r="N1637" s="122" cm="1">
        <f t="array" ref="N1637:W1637">(TRANSPOSE(MMULT(幕後結果!$AB$37:$AK$46, TRANSPOSE(N636:W636))))</f>
        <v>0.50372868175662922</v>
      </c>
      <c r="O1637" s="122">
        <v>0.67167988445064175</v>
      </c>
      <c r="P1637" s="122">
        <v>-7.7567901420021457E-2</v>
      </c>
      <c r="Q1637" s="122">
        <v>2.9417002782038904E-2</v>
      </c>
      <c r="R1637" s="122">
        <v>0.74622602450264197</v>
      </c>
      <c r="S1637" s="122">
        <v>-0.49298254818183673</v>
      </c>
      <c r="T1637" s="122">
        <v>-0.10863248084244191</v>
      </c>
      <c r="U1637" s="122">
        <v>-1.107150517570515</v>
      </c>
      <c r="V1637" s="122">
        <v>1.4173662237209352</v>
      </c>
      <c r="W1637" s="46">
        <v>0.45515587693728726</v>
      </c>
    </row>
    <row r="1638" spans="1:23" ht="19">
      <c r="A1638" s="91">
        <v>636</v>
      </c>
      <c r="B1638" s="122">
        <v>0.90128364071696199</v>
      </c>
      <c r="C1638" s="122">
        <v>0.44335823200536639</v>
      </c>
      <c r="D1638" s="122">
        <v>5.0198539911948448E-2</v>
      </c>
      <c r="E1638" s="122">
        <v>0.26754179875079909</v>
      </c>
      <c r="F1638" s="122">
        <v>1.0409211412599984E-2</v>
      </c>
      <c r="G1638" s="122">
        <v>0.99709208324580545</v>
      </c>
      <c r="H1638" s="122">
        <v>0.1770085372625998</v>
      </c>
      <c r="I1638" s="122">
        <v>0.75230099132135009</v>
      </c>
      <c r="J1638" s="122">
        <v>0.1910537174185778</v>
      </c>
      <c r="K1638" s="54">
        <v>0.52715949023357411</v>
      </c>
      <c r="M1638" s="47">
        <v>636</v>
      </c>
      <c r="N1638" s="122" cm="1">
        <f t="array" ref="N1638:W1638">(TRANSPOSE(MMULT(幕後結果!$AB$37:$AK$46, TRANSPOSE(N637:W637))))</f>
        <v>-1.3535566242694916</v>
      </c>
      <c r="O1638" s="122">
        <v>-1.5129241231589958</v>
      </c>
      <c r="P1638" s="122">
        <v>-1.2227024532587767</v>
      </c>
      <c r="Q1638" s="122">
        <v>-1.284176558559843</v>
      </c>
      <c r="R1638" s="122">
        <v>-2.2029405578616763</v>
      </c>
      <c r="S1638" s="122">
        <v>-0.52693916169467059</v>
      </c>
      <c r="T1638" s="122">
        <v>-1.8128234563160366</v>
      </c>
      <c r="U1638" s="122">
        <v>-0.43052088578506342</v>
      </c>
      <c r="V1638" s="122">
        <v>-0.30477769178880015</v>
      </c>
      <c r="W1638" s="46">
        <v>-1.4224515515737506</v>
      </c>
    </row>
    <row r="1639" spans="1:23" ht="19">
      <c r="A1639" s="91">
        <v>637</v>
      </c>
      <c r="B1639" s="122">
        <v>0.26418226820497748</v>
      </c>
      <c r="C1639" s="122">
        <v>0.7105753960662764</v>
      </c>
      <c r="D1639" s="122">
        <v>0.15052803893107947</v>
      </c>
      <c r="E1639" s="122">
        <v>0.45444651174603989</v>
      </c>
      <c r="F1639" s="122">
        <v>0.54254357579769752</v>
      </c>
      <c r="G1639" s="122">
        <v>0.28807107644862051</v>
      </c>
      <c r="H1639" s="122">
        <v>0.11430114998740204</v>
      </c>
      <c r="I1639" s="122">
        <v>0.73407532834627487</v>
      </c>
      <c r="J1639" s="122">
        <v>0.88086936131161231</v>
      </c>
      <c r="K1639" s="54">
        <v>0.74467626357372319</v>
      </c>
      <c r="M1639" s="47">
        <v>637</v>
      </c>
      <c r="N1639" s="122" cm="1">
        <f t="array" ref="N1639:W1639">(TRANSPOSE(MMULT(幕後結果!$AB$37:$AK$46, TRANSPOSE(N638:W638))))</f>
        <v>-0.51889686571475191</v>
      </c>
      <c r="O1639" s="122">
        <v>-1.3822469994632796</v>
      </c>
      <c r="P1639" s="122">
        <v>-0.97568347930584709</v>
      </c>
      <c r="Q1639" s="122">
        <v>-2.5572955975967732E-2</v>
      </c>
      <c r="R1639" s="122">
        <v>-1.104973967450291</v>
      </c>
      <c r="S1639" s="122">
        <v>-0.1466285841114871</v>
      </c>
      <c r="T1639" s="122">
        <v>1.1866561000477376</v>
      </c>
      <c r="U1639" s="122">
        <v>-0.89810924837786321</v>
      </c>
      <c r="V1639" s="122">
        <v>-0.5156517134948766</v>
      </c>
      <c r="W1639" s="46">
        <v>-0.93633628179797412</v>
      </c>
    </row>
    <row r="1640" spans="1:23" ht="19">
      <c r="A1640" s="91">
        <v>638</v>
      </c>
      <c r="B1640" s="122">
        <v>0.86553575782050118</v>
      </c>
      <c r="C1640" s="122">
        <v>7.8827635994537015E-2</v>
      </c>
      <c r="D1640" s="122">
        <v>0.97887348673564989</v>
      </c>
      <c r="E1640" s="122">
        <v>0.98099778865547571</v>
      </c>
      <c r="F1640" s="122">
        <v>0.26245890740271305</v>
      </c>
      <c r="G1640" s="122">
        <v>0.89686447698805116</v>
      </c>
      <c r="H1640" s="122">
        <v>0.34802620719410671</v>
      </c>
      <c r="I1640" s="122">
        <v>5.1230181492022631E-2</v>
      </c>
      <c r="J1640" s="122">
        <v>0.71367310588316935</v>
      </c>
      <c r="K1640" s="54">
        <v>0.65438892208310717</v>
      </c>
      <c r="M1640" s="47">
        <v>638</v>
      </c>
      <c r="N1640" s="122" cm="1">
        <f t="array" ref="N1640:W1640">(TRANSPOSE(MMULT(幕後結果!$AB$37:$AK$46, TRANSPOSE(N639:W639))))</f>
        <v>0.34360217290427408</v>
      </c>
      <c r="O1640" s="122">
        <v>0.55200092275902946</v>
      </c>
      <c r="P1640" s="122">
        <v>-0.70958338548773026</v>
      </c>
      <c r="Q1640" s="122">
        <v>-0.33107621789914793</v>
      </c>
      <c r="R1640" s="122">
        <v>-0.67800936364722464</v>
      </c>
      <c r="S1640" s="122">
        <v>0.55325057007379974</v>
      </c>
      <c r="T1640" s="122">
        <v>1.7686065052688777</v>
      </c>
      <c r="U1640" s="122">
        <v>-0.93576825142308262</v>
      </c>
      <c r="V1640" s="122">
        <v>0.44476360613976257</v>
      </c>
      <c r="W1640" s="46">
        <v>-0.66923309188439928</v>
      </c>
    </row>
    <row r="1641" spans="1:23" ht="19">
      <c r="A1641" s="91">
        <v>639</v>
      </c>
      <c r="B1641" s="122">
        <v>0.79452844558759628</v>
      </c>
      <c r="C1641" s="122">
        <v>0.68949850801619128</v>
      </c>
      <c r="D1641" s="122">
        <v>0.11446452242119109</v>
      </c>
      <c r="E1641" s="122">
        <v>0.54036277156362811</v>
      </c>
      <c r="F1641" s="122">
        <v>0.53736260455606688</v>
      </c>
      <c r="G1641" s="122">
        <v>0.58059381115293474</v>
      </c>
      <c r="H1641" s="122">
        <v>0.69345518601158229</v>
      </c>
      <c r="I1641" s="122">
        <v>0.46369048778263866</v>
      </c>
      <c r="J1641" s="122">
        <v>0.41963593957797896</v>
      </c>
      <c r="K1641" s="54">
        <v>0.52374939962530465</v>
      </c>
      <c r="M1641" s="47">
        <v>639</v>
      </c>
      <c r="N1641" s="122" cm="1">
        <f t="array" ref="N1641:W1641">(TRANSPOSE(MMULT(幕後結果!$AB$37:$AK$46, TRANSPOSE(N640:W640))))</f>
        <v>-0.34904360058955858</v>
      </c>
      <c r="O1641" s="122">
        <v>-0.12901841331823771</v>
      </c>
      <c r="P1641" s="122">
        <v>-0.47606724161595138</v>
      </c>
      <c r="Q1641" s="122">
        <v>0.70561107426009606</v>
      </c>
      <c r="R1641" s="122">
        <v>0.13963531283958053</v>
      </c>
      <c r="S1641" s="122">
        <v>1.0719335403322967</v>
      </c>
      <c r="T1641" s="122">
        <v>-0.4054310612232675</v>
      </c>
      <c r="U1641" s="122">
        <v>1.6890208406086433</v>
      </c>
      <c r="V1641" s="122">
        <v>0.68043384652540873</v>
      </c>
      <c r="W1641" s="46">
        <v>0.81956749875295976</v>
      </c>
    </row>
    <row r="1642" spans="1:23" ht="19">
      <c r="A1642" s="91">
        <v>640</v>
      </c>
      <c r="B1642" s="122">
        <v>0.5128889163904482</v>
      </c>
      <c r="C1642" s="122">
        <v>0.67965047051801286</v>
      </c>
      <c r="D1642" s="122">
        <v>0.75409318671539505</v>
      </c>
      <c r="E1642" s="122">
        <v>0.73989180793042486</v>
      </c>
      <c r="F1642" s="122">
        <v>4.3553097984157185E-2</v>
      </c>
      <c r="G1642" s="122">
        <v>4.6638007325288111E-3</v>
      </c>
      <c r="H1642" s="122">
        <v>0.87564849228448249</v>
      </c>
      <c r="I1642" s="122">
        <v>0.83144296893970004</v>
      </c>
      <c r="J1642" s="122">
        <v>0.75384602041992266</v>
      </c>
      <c r="K1642" s="54">
        <v>7.72626854561691E-2</v>
      </c>
      <c r="M1642" s="47">
        <v>640</v>
      </c>
      <c r="N1642" s="122" cm="1">
        <f t="array" ref="N1642:W1642">(TRANSPOSE(MMULT(幕後結果!$AB$37:$AK$46, TRANSPOSE(N641:W641))))</f>
        <v>0.23603366017848301</v>
      </c>
      <c r="O1642" s="122">
        <v>4.3407614812671483E-2</v>
      </c>
      <c r="P1642" s="122">
        <v>0.50090408669218001</v>
      </c>
      <c r="Q1642" s="122">
        <v>1.4552901447745112</v>
      </c>
      <c r="R1642" s="122">
        <v>1.0160123534515713</v>
      </c>
      <c r="S1642" s="122">
        <v>-1.9830454398342678</v>
      </c>
      <c r="T1642" s="122">
        <v>-0.70597140711545581</v>
      </c>
      <c r="U1642" s="122">
        <v>-0.21622316593302687</v>
      </c>
      <c r="V1642" s="122">
        <v>-0.18787683148490275</v>
      </c>
      <c r="W1642" s="46">
        <v>-0.28003720978503255</v>
      </c>
    </row>
    <row r="1643" spans="1:23" ht="19">
      <c r="A1643" s="91">
        <v>641</v>
      </c>
      <c r="B1643" s="122">
        <v>0.37891976492722601</v>
      </c>
      <c r="C1643" s="122">
        <v>0.52542236587802127</v>
      </c>
      <c r="D1643" s="122">
        <v>0.37799658425085814</v>
      </c>
      <c r="E1643" s="122">
        <v>0.74353445502626547</v>
      </c>
      <c r="F1643" s="122">
        <v>0.54076222040408206</v>
      </c>
      <c r="G1643" s="122">
        <v>0.87830639278729894</v>
      </c>
      <c r="H1643" s="122">
        <v>0.89238571699454172</v>
      </c>
      <c r="I1643" s="122">
        <v>0.85016830466674409</v>
      </c>
      <c r="J1643" s="122">
        <v>0.52934125213526562</v>
      </c>
      <c r="K1643" s="54">
        <v>5.4852278820466394E-2</v>
      </c>
      <c r="M1643" s="47">
        <v>641</v>
      </c>
      <c r="N1643" s="122" cm="1">
        <f t="array" ref="N1643:W1643">(TRANSPOSE(MMULT(幕後結果!$AB$37:$AK$46, TRANSPOSE(N642:W642))))</f>
        <v>-1.2044900909778919</v>
      </c>
      <c r="O1643" s="122">
        <v>-1.0064542315414204E-2</v>
      </c>
      <c r="P1643" s="122">
        <v>-0.39826527216365915</v>
      </c>
      <c r="Q1643" s="122">
        <v>-2.0658255711070628</v>
      </c>
      <c r="R1643" s="122">
        <v>-0.78261099108756949</v>
      </c>
      <c r="S1643" s="122">
        <v>0.48133947587315651</v>
      </c>
      <c r="T1643" s="122">
        <v>-0.59024818004064639</v>
      </c>
      <c r="U1643" s="122">
        <v>-1.1411032886764296</v>
      </c>
      <c r="V1643" s="122">
        <v>-1.0053209076704441</v>
      </c>
      <c r="W1643" s="46">
        <v>1.519163090942266E-2</v>
      </c>
    </row>
    <row r="1644" spans="1:23" ht="19">
      <c r="A1644" s="91">
        <v>642</v>
      </c>
      <c r="B1644" s="122">
        <v>0.23782137700705297</v>
      </c>
      <c r="C1644" s="122">
        <v>0.36620763896948438</v>
      </c>
      <c r="D1644" s="122">
        <v>0.13007983896900388</v>
      </c>
      <c r="E1644" s="122">
        <v>6.3014072726129911E-2</v>
      </c>
      <c r="F1644" s="122">
        <v>0.17514313568581774</v>
      </c>
      <c r="G1644" s="122">
        <v>0.12582708801367315</v>
      </c>
      <c r="H1644" s="122">
        <v>0.3822847330665371</v>
      </c>
      <c r="I1644" s="122">
        <v>0.37875281124302163</v>
      </c>
      <c r="J1644" s="122">
        <v>4.9827984712293993E-2</v>
      </c>
      <c r="K1644" s="54">
        <v>0.98253111343193966</v>
      </c>
      <c r="M1644" s="47">
        <v>642</v>
      </c>
      <c r="N1644" s="122" cm="1">
        <f t="array" ref="N1644:W1644">(TRANSPOSE(MMULT(幕後結果!$AB$37:$AK$46, TRANSPOSE(N643:W643))))</f>
        <v>2.0999912024993472</v>
      </c>
      <c r="O1644" s="122">
        <v>0.60095987856246369</v>
      </c>
      <c r="P1644" s="122">
        <v>0.61897128273488211</v>
      </c>
      <c r="Q1644" s="122">
        <v>0.48741007099600497</v>
      </c>
      <c r="R1644" s="122">
        <v>1.2490757225651372</v>
      </c>
      <c r="S1644" s="122">
        <v>-1.1342597579738181</v>
      </c>
      <c r="T1644" s="122">
        <v>0.82705432881744489</v>
      </c>
      <c r="U1644" s="122">
        <v>-0.62443753663319512</v>
      </c>
      <c r="V1644" s="122">
        <v>0.23195834113207553</v>
      </c>
      <c r="W1644" s="46">
        <v>-0.32820780483697543</v>
      </c>
    </row>
    <row r="1645" spans="1:23" ht="19">
      <c r="A1645" s="91">
        <v>643</v>
      </c>
      <c r="B1645" s="122">
        <v>0.33678495586936563</v>
      </c>
      <c r="C1645" s="122">
        <v>0.92394964845983929</v>
      </c>
      <c r="D1645" s="122">
        <v>0.41575162068942495</v>
      </c>
      <c r="E1645" s="122">
        <v>4.0957344895515391E-2</v>
      </c>
      <c r="F1645" s="122">
        <v>0.28777150702432719</v>
      </c>
      <c r="G1645" s="122">
        <v>0.90078889403107287</v>
      </c>
      <c r="H1645" s="122">
        <v>0.18509186313103942</v>
      </c>
      <c r="I1645" s="122">
        <v>0.10201815520594781</v>
      </c>
      <c r="J1645" s="122">
        <v>0.3945617905964578</v>
      </c>
      <c r="K1645" s="54">
        <v>0.92593269949541357</v>
      </c>
      <c r="M1645" s="47">
        <v>643</v>
      </c>
      <c r="N1645" s="122" cm="1">
        <f t="array" ref="N1645:W1645">(TRANSPOSE(MMULT(幕後結果!$AB$37:$AK$46, TRANSPOSE(N644:W644))))</f>
        <v>-0.14815588008360076</v>
      </c>
      <c r="O1645" s="122">
        <v>1.482279599808499</v>
      </c>
      <c r="P1645" s="122">
        <v>-0.13458635489394177</v>
      </c>
      <c r="Q1645" s="122">
        <v>-0.53379832686988593</v>
      </c>
      <c r="R1645" s="122">
        <v>2.5192470006408154</v>
      </c>
      <c r="S1645" s="122">
        <v>0.43095396032374089</v>
      </c>
      <c r="T1645" s="122">
        <v>0.51565172323795327</v>
      </c>
      <c r="U1645" s="122">
        <v>0.14318205439660392</v>
      </c>
      <c r="V1645" s="122">
        <v>-1.7525364189879979</v>
      </c>
      <c r="W1645" s="46">
        <v>2.1989013405618145</v>
      </c>
    </row>
    <row r="1646" spans="1:23" ht="19">
      <c r="A1646" s="91">
        <v>644</v>
      </c>
      <c r="B1646" s="122">
        <v>0.48408997048671187</v>
      </c>
      <c r="C1646" s="122">
        <v>0.67188259021274055</v>
      </c>
      <c r="D1646" s="122">
        <v>0.2737300617057401</v>
      </c>
      <c r="E1646" s="122">
        <v>0.69401803180728905</v>
      </c>
      <c r="F1646" s="122">
        <v>0.37179214608551736</v>
      </c>
      <c r="G1646" s="122">
        <v>0.67237170353064268</v>
      </c>
      <c r="H1646" s="122">
        <v>0.95082016232232602</v>
      </c>
      <c r="I1646" s="122">
        <v>0.49920173930839473</v>
      </c>
      <c r="J1646" s="122">
        <v>0.41232913227293366</v>
      </c>
      <c r="K1646" s="54">
        <v>0.49098214623233982</v>
      </c>
      <c r="M1646" s="47">
        <v>644</v>
      </c>
      <c r="N1646" s="122" cm="1">
        <f t="array" ref="N1646:W1646">(TRANSPOSE(MMULT(幕後結果!$AB$37:$AK$46, TRANSPOSE(N645:W645))))</f>
        <v>3.679479994108794E-2</v>
      </c>
      <c r="O1646" s="122">
        <v>-0.81313382344995389</v>
      </c>
      <c r="P1646" s="122">
        <v>-1.7259322677815028</v>
      </c>
      <c r="Q1646" s="122">
        <v>-0.78143048157342598</v>
      </c>
      <c r="R1646" s="122">
        <v>-0.93470050874108923</v>
      </c>
      <c r="S1646" s="122">
        <v>-1.3304543971583926</v>
      </c>
      <c r="T1646" s="122">
        <v>-1.8122564813035613</v>
      </c>
      <c r="U1646" s="122">
        <v>-0.89590022047452988</v>
      </c>
      <c r="V1646" s="122">
        <v>-7.9838949020564209E-3</v>
      </c>
      <c r="W1646" s="46">
        <v>-0.4381377689431577</v>
      </c>
    </row>
    <row r="1647" spans="1:23" ht="19">
      <c r="A1647" s="91">
        <v>645</v>
      </c>
      <c r="B1647" s="122">
        <v>0.38751226382900628</v>
      </c>
      <c r="C1647" s="122">
        <v>0.68039445222816686</v>
      </c>
      <c r="D1647" s="122">
        <v>0.85730808740773523</v>
      </c>
      <c r="E1647" s="122">
        <v>0.36820698124976947</v>
      </c>
      <c r="F1647" s="122">
        <v>0.58380863607468436</v>
      </c>
      <c r="G1647" s="122">
        <v>0.91404260255823933</v>
      </c>
      <c r="H1647" s="122">
        <v>0.40640079172048482</v>
      </c>
      <c r="I1647" s="122">
        <v>0.19145187239332606</v>
      </c>
      <c r="J1647" s="122">
        <v>0.68691102458390652</v>
      </c>
      <c r="K1647" s="54">
        <v>0.78228687018550058</v>
      </c>
      <c r="M1647" s="47">
        <v>645</v>
      </c>
      <c r="N1647" s="122" cm="1">
        <f t="array" ref="N1647:W1647">(TRANSPOSE(MMULT(幕後結果!$AB$37:$AK$46, TRANSPOSE(N646:W646))))</f>
        <v>8.369715646507285E-2</v>
      </c>
      <c r="O1647" s="122">
        <v>0.70901487797927865</v>
      </c>
      <c r="P1647" s="122">
        <v>0.48745987546967467</v>
      </c>
      <c r="Q1647" s="122">
        <v>-1.3287911687783001</v>
      </c>
      <c r="R1647" s="122">
        <v>0.821312918573184</v>
      </c>
      <c r="S1647" s="122">
        <v>0.46148444739448002</v>
      </c>
      <c r="T1647" s="122">
        <v>-0.21546199740345834</v>
      </c>
      <c r="U1647" s="122">
        <v>-0.88786645460660707</v>
      </c>
      <c r="V1647" s="122">
        <v>0.81601780980466299</v>
      </c>
      <c r="W1647" s="46">
        <v>-6.768798016472323E-2</v>
      </c>
    </row>
    <row r="1648" spans="1:23" ht="19">
      <c r="A1648" s="91">
        <v>646</v>
      </c>
      <c r="B1648" s="122">
        <v>0.32577634706578684</v>
      </c>
      <c r="C1648" s="122">
        <v>0.25563422990199314</v>
      </c>
      <c r="D1648" s="122">
        <v>0.70808526388069115</v>
      </c>
      <c r="E1648" s="122">
        <v>0.6162896192421834</v>
      </c>
      <c r="F1648" s="122">
        <v>0.40330229293088338</v>
      </c>
      <c r="G1648" s="122">
        <v>0.22147792398194177</v>
      </c>
      <c r="H1648" s="122">
        <v>0.41282171472200657</v>
      </c>
      <c r="I1648" s="122">
        <v>0.63959970261776156</v>
      </c>
      <c r="J1648" s="122">
        <v>0.83499807716621599</v>
      </c>
      <c r="K1648" s="54">
        <v>0.95679362749480457</v>
      </c>
      <c r="M1648" s="47">
        <v>646</v>
      </c>
      <c r="N1648" s="122" cm="1">
        <f t="array" ref="N1648:W1648">(TRANSPOSE(MMULT(幕後結果!$AB$37:$AK$46, TRANSPOSE(N647:W647))))</f>
        <v>2.4079064040998746</v>
      </c>
      <c r="O1648" s="122">
        <v>0.65719686162775959</v>
      </c>
      <c r="P1648" s="122">
        <v>1.2451707272323183</v>
      </c>
      <c r="Q1648" s="122">
        <v>0.15465100809331411</v>
      </c>
      <c r="R1648" s="122">
        <v>-1.5214935439173973</v>
      </c>
      <c r="S1648" s="122">
        <v>0.87085943361660734</v>
      </c>
      <c r="T1648" s="122">
        <v>-0.35875696729646955</v>
      </c>
      <c r="U1648" s="122">
        <v>-0.95477794298782614</v>
      </c>
      <c r="V1648" s="122">
        <v>-2.0017778062294922</v>
      </c>
      <c r="W1648" s="46">
        <v>-0.84785470979493494</v>
      </c>
    </row>
    <row r="1649" spans="1:23" ht="19">
      <c r="A1649" s="91">
        <v>647</v>
      </c>
      <c r="B1649" s="122">
        <v>0.73615703840693225</v>
      </c>
      <c r="C1649" s="122">
        <v>0.3867433225844441</v>
      </c>
      <c r="D1649" s="122">
        <v>0.85026500994481213</v>
      </c>
      <c r="E1649" s="122">
        <v>0.21695264490060961</v>
      </c>
      <c r="F1649" s="122">
        <v>0.89157308628507748</v>
      </c>
      <c r="G1649" s="122">
        <v>4.525329637208575E-2</v>
      </c>
      <c r="H1649" s="122">
        <v>0.13712588971568085</v>
      </c>
      <c r="I1649" s="122">
        <v>0.78316244115767808</v>
      </c>
      <c r="J1649" s="122">
        <v>0.93551637431821</v>
      </c>
      <c r="K1649" s="54">
        <v>0.14494613714154192</v>
      </c>
      <c r="M1649" s="47">
        <v>647</v>
      </c>
      <c r="N1649" s="122" cm="1">
        <f t="array" ref="N1649:W1649">(TRANSPOSE(MMULT(幕後結果!$AB$37:$AK$46, TRANSPOSE(N648:W648))))</f>
        <v>0.52814496005277412</v>
      </c>
      <c r="O1649" s="122">
        <v>6.3598450970661718E-2</v>
      </c>
      <c r="P1649" s="122">
        <v>-0.38892716634417007</v>
      </c>
      <c r="Q1649" s="122">
        <v>1.271834646465287</v>
      </c>
      <c r="R1649" s="122">
        <v>-0.77582400371519811</v>
      </c>
      <c r="S1649" s="122">
        <v>0.31582349988130692</v>
      </c>
      <c r="T1649" s="122">
        <v>1.1165393034337083</v>
      </c>
      <c r="U1649" s="122">
        <v>-1.6140267129133563</v>
      </c>
      <c r="V1649" s="122">
        <v>0.24559688178801303</v>
      </c>
      <c r="W1649" s="46">
        <v>-1.1085346135266465</v>
      </c>
    </row>
    <row r="1650" spans="1:23" ht="19">
      <c r="A1650" s="91">
        <v>648</v>
      </c>
      <c r="B1650" s="122">
        <v>6.6691130810924149E-2</v>
      </c>
      <c r="C1650" s="122">
        <v>0.10880066938415434</v>
      </c>
      <c r="D1650" s="122">
        <v>0.69752000418004201</v>
      </c>
      <c r="E1650" s="122">
        <v>0.62651785755310785</v>
      </c>
      <c r="F1650" s="122">
        <v>0.62010891770317356</v>
      </c>
      <c r="G1650" s="122">
        <v>0.76495101757328632</v>
      </c>
      <c r="H1650" s="122">
        <v>0.41507890540225079</v>
      </c>
      <c r="I1650" s="122">
        <v>2.9319558180265215E-3</v>
      </c>
      <c r="J1650" s="122">
        <v>0.8717995881817715</v>
      </c>
      <c r="K1650" s="54">
        <v>0.54051129627154704</v>
      </c>
      <c r="M1650" s="47">
        <v>648</v>
      </c>
      <c r="N1650" s="122" cm="1">
        <f t="array" ref="N1650:W1650">(TRANSPOSE(MMULT(幕後結果!$AB$37:$AK$46, TRANSPOSE(N649:W649))))</f>
        <v>0.68290646943574274</v>
      </c>
      <c r="O1650" s="122">
        <v>0.85231378829788684</v>
      </c>
      <c r="P1650" s="122">
        <v>0.41423646259252944</v>
      </c>
      <c r="Q1650" s="122">
        <v>0.9646412681870743</v>
      </c>
      <c r="R1650" s="122">
        <v>0.27946452195632931</v>
      </c>
      <c r="S1650" s="122">
        <v>1.8667131110389519</v>
      </c>
      <c r="T1650" s="122">
        <v>1.6951745376494929</v>
      </c>
      <c r="U1650" s="122">
        <v>0.7946758674041936</v>
      </c>
      <c r="V1650" s="122">
        <v>2.2631551859811925</v>
      </c>
      <c r="W1650" s="46">
        <v>-0.30309248453975257</v>
      </c>
    </row>
    <row r="1651" spans="1:23" ht="19">
      <c r="A1651" s="91">
        <v>649</v>
      </c>
      <c r="B1651" s="122">
        <v>0.63665616931589986</v>
      </c>
      <c r="C1651" s="122">
        <v>0.81860753870067393</v>
      </c>
      <c r="D1651" s="122">
        <v>0.55964500934583983</v>
      </c>
      <c r="E1651" s="122">
        <v>0.35893063268509051</v>
      </c>
      <c r="F1651" s="122">
        <v>0.34669991266285938</v>
      </c>
      <c r="G1651" s="122">
        <v>8.9449028337870828E-2</v>
      </c>
      <c r="H1651" s="122">
        <v>0.15841265482661315</v>
      </c>
      <c r="I1651" s="122">
        <v>0.25953652045599895</v>
      </c>
      <c r="J1651" s="122">
        <v>0.15068763959662768</v>
      </c>
      <c r="K1651" s="54">
        <v>0.26274338791176066</v>
      </c>
      <c r="M1651" s="47">
        <v>649</v>
      </c>
      <c r="N1651" s="122" cm="1">
        <f t="array" ref="N1651:W1651">(TRANSPOSE(MMULT(幕後結果!$AB$37:$AK$46, TRANSPOSE(N650:W650))))</f>
        <v>-0.3631472085396299</v>
      </c>
      <c r="O1651" s="122">
        <v>-1.9879872484638299</v>
      </c>
      <c r="P1651" s="122">
        <v>-0.90726693059371766</v>
      </c>
      <c r="Q1651" s="122">
        <v>-0.45830074528601511</v>
      </c>
      <c r="R1651" s="122">
        <v>-0.8859799846842179</v>
      </c>
      <c r="S1651" s="122">
        <v>-0.97493171965306558</v>
      </c>
      <c r="T1651" s="122">
        <v>-1.0193544077225534</v>
      </c>
      <c r="U1651" s="122">
        <v>1.5454793820299062</v>
      </c>
      <c r="V1651" s="122">
        <v>3.8453783280326531E-3</v>
      </c>
      <c r="W1651" s="46">
        <v>1.0122586231467869</v>
      </c>
    </row>
    <row r="1652" spans="1:23" ht="19">
      <c r="A1652" s="91">
        <v>650</v>
      </c>
      <c r="B1652" s="122">
        <v>0.38588154491989779</v>
      </c>
      <c r="C1652" s="122">
        <v>0.81190799423844573</v>
      </c>
      <c r="D1652" s="122">
        <v>0.6474233113430532</v>
      </c>
      <c r="E1652" s="122">
        <v>0.42688358569398321</v>
      </c>
      <c r="F1652" s="122">
        <v>0.42594392719792329</v>
      </c>
      <c r="G1652" s="122">
        <v>0.40129799027614643</v>
      </c>
      <c r="H1652" s="122">
        <v>0.37247855142307729</v>
      </c>
      <c r="I1652" s="122">
        <v>0.70116840345326059</v>
      </c>
      <c r="J1652" s="122">
        <v>0.43148685919757734</v>
      </c>
      <c r="K1652" s="54">
        <v>0.56970180226402301</v>
      </c>
      <c r="M1652" s="47">
        <v>650</v>
      </c>
      <c r="N1652" s="122" cm="1">
        <f t="array" ref="N1652:W1652">(TRANSPOSE(MMULT(幕後結果!$AB$37:$AK$46, TRANSPOSE(N651:W651))))</f>
        <v>-0.52167181293161258</v>
      </c>
      <c r="O1652" s="122">
        <v>-0.70018902236813685</v>
      </c>
      <c r="P1652" s="122">
        <v>8.2709352192211538E-2</v>
      </c>
      <c r="Q1652" s="122">
        <v>0.53139106779196155</v>
      </c>
      <c r="R1652" s="122">
        <v>-1.5462157860410097</v>
      </c>
      <c r="S1652" s="122">
        <v>-2.3116527296696296</v>
      </c>
      <c r="T1652" s="122">
        <v>-1.5427503474230719</v>
      </c>
      <c r="U1652" s="122">
        <v>-0.66457552992127733</v>
      </c>
      <c r="V1652" s="122">
        <v>-0.89086428952752905</v>
      </c>
      <c r="W1652" s="46">
        <v>-0.63001742405281147</v>
      </c>
    </row>
    <row r="1653" spans="1:23" ht="19">
      <c r="A1653" s="91">
        <v>651</v>
      </c>
      <c r="B1653" s="122">
        <v>0.37000079175622758</v>
      </c>
      <c r="C1653" s="122">
        <v>2.440944875699147E-2</v>
      </c>
      <c r="D1653" s="122">
        <v>0.18671660336182061</v>
      </c>
      <c r="E1653" s="122">
        <v>0.42348433696532006</v>
      </c>
      <c r="F1653" s="122">
        <v>0.86505856478339527</v>
      </c>
      <c r="G1653" s="122">
        <v>0.93399833054567449</v>
      </c>
      <c r="H1653" s="122">
        <v>0.91750621071096861</v>
      </c>
      <c r="I1653" s="122">
        <v>0.10507062096996944</v>
      </c>
      <c r="J1653" s="122">
        <v>0.30056791067865984</v>
      </c>
      <c r="K1653" s="54">
        <v>0.44836578571740415</v>
      </c>
      <c r="M1653" s="47">
        <v>651</v>
      </c>
      <c r="N1653" s="122" cm="1">
        <f t="array" ref="N1653:W1653">(TRANSPOSE(MMULT(幕後結果!$AB$37:$AK$46, TRANSPOSE(N652:W652))))</f>
        <v>-0.72224705575296178</v>
      </c>
      <c r="O1653" s="122">
        <v>0.40029403378672862</v>
      </c>
      <c r="P1653" s="122">
        <v>-1.1024416217607975</v>
      </c>
      <c r="Q1653" s="122">
        <v>-0.50754809929313094</v>
      </c>
      <c r="R1653" s="122">
        <v>-0.16585293228815581</v>
      </c>
      <c r="S1653" s="122">
        <v>0.35028579658573761</v>
      </c>
      <c r="T1653" s="122">
        <v>0.68955137748766637</v>
      </c>
      <c r="U1653" s="122">
        <v>0.50425027183469229</v>
      </c>
      <c r="V1653" s="122">
        <v>-0.74168217260989822</v>
      </c>
      <c r="W1653" s="46">
        <v>-0.92630488115674436</v>
      </c>
    </row>
    <row r="1654" spans="1:23" ht="19">
      <c r="A1654" s="91">
        <v>652</v>
      </c>
      <c r="B1654" s="122">
        <v>0.16551990562948737</v>
      </c>
      <c r="C1654" s="122">
        <v>0.89658678445681028</v>
      </c>
      <c r="D1654" s="122">
        <v>0.43352392276799678</v>
      </c>
      <c r="E1654" s="122">
        <v>0.1576278320743576</v>
      </c>
      <c r="F1654" s="122">
        <v>0.9468326029061096</v>
      </c>
      <c r="G1654" s="122">
        <v>0.65742194588765956</v>
      </c>
      <c r="H1654" s="122">
        <v>0.10995564227307919</v>
      </c>
      <c r="I1654" s="122">
        <v>0.40165172353387768</v>
      </c>
      <c r="J1654" s="122">
        <v>2.280805378605999E-2</v>
      </c>
      <c r="K1654" s="54">
        <v>4.5551939350323867E-2</v>
      </c>
      <c r="M1654" s="47">
        <v>652</v>
      </c>
      <c r="N1654" s="122" cm="1">
        <f t="array" ref="N1654:W1654">(TRANSPOSE(MMULT(幕後結果!$AB$37:$AK$46, TRANSPOSE(N653:W653))))</f>
        <v>-1.4255853697751035</v>
      </c>
      <c r="O1654" s="122">
        <v>-1.1884399944792505</v>
      </c>
      <c r="P1654" s="122">
        <v>-0.18689465063858601</v>
      </c>
      <c r="Q1654" s="122">
        <v>1.657325094690608</v>
      </c>
      <c r="R1654" s="122">
        <v>-6.2116221438783203E-2</v>
      </c>
      <c r="S1654" s="122">
        <v>0.2579832955337259</v>
      </c>
      <c r="T1654" s="122">
        <v>0.13701733869340665</v>
      </c>
      <c r="U1654" s="122">
        <v>0.78874216945742115</v>
      </c>
      <c r="V1654" s="122">
        <v>1.7955012941920585</v>
      </c>
      <c r="W1654" s="46">
        <v>0.9248501826450658</v>
      </c>
    </row>
    <row r="1655" spans="1:23" ht="19">
      <c r="A1655" s="91">
        <v>653</v>
      </c>
      <c r="B1655" s="122">
        <v>0.1291221299994092</v>
      </c>
      <c r="C1655" s="122">
        <v>0.28700802385162638</v>
      </c>
      <c r="D1655" s="122">
        <v>0.24314776485561373</v>
      </c>
      <c r="E1655" s="122">
        <v>0.87850574308502005</v>
      </c>
      <c r="F1655" s="122">
        <v>0.58809199379692423</v>
      </c>
      <c r="G1655" s="122">
        <v>0.87729575120660641</v>
      </c>
      <c r="H1655" s="122">
        <v>0.3485871340645943</v>
      </c>
      <c r="I1655" s="122">
        <v>0.14864431485743501</v>
      </c>
      <c r="J1655" s="122">
        <v>2.4827340534723019E-2</v>
      </c>
      <c r="K1655" s="54">
        <v>0.61026685332748554</v>
      </c>
      <c r="M1655" s="47">
        <v>653</v>
      </c>
      <c r="N1655" s="122" cm="1">
        <f t="array" ref="N1655:W1655">(TRANSPOSE(MMULT(幕後結果!$AB$37:$AK$46, TRANSPOSE(N654:W654))))</f>
        <v>0.15236995678943219</v>
      </c>
      <c r="O1655" s="122">
        <v>-0.64435533372905007</v>
      </c>
      <c r="P1655" s="122">
        <v>-1.012473558362218</v>
      </c>
      <c r="Q1655" s="122">
        <v>0.10193968434626191</v>
      </c>
      <c r="R1655" s="122">
        <v>0.28751975309714434</v>
      </c>
      <c r="S1655" s="122">
        <v>0.73675258619452777</v>
      </c>
      <c r="T1655" s="122">
        <v>0.23142058125775872</v>
      </c>
      <c r="U1655" s="122">
        <v>-2.9202282982208616E-3</v>
      </c>
      <c r="V1655" s="122">
        <v>-0.58441115605915428</v>
      </c>
      <c r="W1655" s="46">
        <v>-0.60228995209389469</v>
      </c>
    </row>
    <row r="1656" spans="1:23" ht="19">
      <c r="A1656" s="91">
        <v>654</v>
      </c>
      <c r="B1656" s="122">
        <v>0.11842034594974904</v>
      </c>
      <c r="C1656" s="122">
        <v>0.49026234856222062</v>
      </c>
      <c r="D1656" s="122">
        <v>3.5394829820737606E-2</v>
      </c>
      <c r="E1656" s="122">
        <v>0.19435116359379045</v>
      </c>
      <c r="F1656" s="122">
        <v>0.48454662622958189</v>
      </c>
      <c r="G1656" s="122">
        <v>8.4662566945409301E-2</v>
      </c>
      <c r="H1656" s="122">
        <v>0.97622895872200943</v>
      </c>
      <c r="I1656" s="122">
        <v>0.26710704877135338</v>
      </c>
      <c r="J1656" s="122">
        <v>0.44805073615840829</v>
      </c>
      <c r="K1656" s="54">
        <v>0.45940498434675381</v>
      </c>
      <c r="M1656" s="47">
        <v>654</v>
      </c>
      <c r="N1656" s="122" cm="1">
        <f t="array" ref="N1656:W1656">(TRANSPOSE(MMULT(幕後結果!$AB$37:$AK$46, TRANSPOSE(N655:W655))))</f>
        <v>0.59135700873801589</v>
      </c>
      <c r="O1656" s="122">
        <v>0.5441280247744571</v>
      </c>
      <c r="P1656" s="122">
        <v>0.85686604075295691</v>
      </c>
      <c r="Q1656" s="122">
        <v>-0.30421100341073504</v>
      </c>
      <c r="R1656" s="122">
        <v>-0.86205080858528194</v>
      </c>
      <c r="S1656" s="122">
        <v>-0.10204453199542229</v>
      </c>
      <c r="T1656" s="122">
        <v>-7.1278295499096991E-2</v>
      </c>
      <c r="U1656" s="122">
        <v>-0.93601464114913524</v>
      </c>
      <c r="V1656" s="122">
        <v>-0.57008039353000617</v>
      </c>
      <c r="W1656" s="46">
        <v>-1.222912061212948</v>
      </c>
    </row>
    <row r="1657" spans="1:23" ht="19">
      <c r="A1657" s="91">
        <v>655</v>
      </c>
      <c r="B1657" s="122">
        <v>0.61218894206442176</v>
      </c>
      <c r="C1657" s="122">
        <v>0.47650147994394576</v>
      </c>
      <c r="D1657" s="122">
        <v>0.96818960764030648</v>
      </c>
      <c r="E1657" s="122">
        <v>0.22690154116029415</v>
      </c>
      <c r="F1657" s="122">
        <v>0.77060974386347558</v>
      </c>
      <c r="G1657" s="122">
        <v>0.10227711128504602</v>
      </c>
      <c r="H1657" s="122">
        <v>0.44841904293300261</v>
      </c>
      <c r="I1657" s="122">
        <v>0.15372664978063999</v>
      </c>
      <c r="J1657" s="122">
        <v>0.60187049901068312</v>
      </c>
      <c r="K1657" s="54">
        <v>0.59334176734132571</v>
      </c>
      <c r="M1657" s="47">
        <v>655</v>
      </c>
      <c r="N1657" s="122" cm="1">
        <f t="array" ref="N1657:W1657">(TRANSPOSE(MMULT(幕後結果!$AB$37:$AK$46, TRANSPOSE(N656:W656))))</f>
        <v>0.61344993485004251</v>
      </c>
      <c r="O1657" s="122">
        <v>0.69547263695652628</v>
      </c>
      <c r="P1657" s="122">
        <v>0.18559557131145615</v>
      </c>
      <c r="Q1657" s="122">
        <v>-1.0144874241257775</v>
      </c>
      <c r="R1657" s="122">
        <v>0.61807992535158573</v>
      </c>
      <c r="S1657" s="122">
        <v>0.74364466941196394</v>
      </c>
      <c r="T1657" s="122">
        <v>-1.9055891087930461</v>
      </c>
      <c r="U1657" s="122">
        <v>-0.66500442602591958</v>
      </c>
      <c r="V1657" s="122">
        <v>-0.22507615406267728</v>
      </c>
      <c r="W1657" s="46">
        <v>-0.20814200156855478</v>
      </c>
    </row>
    <row r="1658" spans="1:23" ht="19">
      <c r="A1658" s="91">
        <v>656</v>
      </c>
      <c r="B1658" s="122">
        <v>0.64783305407033942</v>
      </c>
      <c r="C1658" s="122">
        <v>0.65587505820931247</v>
      </c>
      <c r="D1658" s="122">
        <v>0.9557953883445105</v>
      </c>
      <c r="E1658" s="122">
        <v>0.37607063013256448</v>
      </c>
      <c r="F1658" s="122">
        <v>6.5359889271918714E-3</v>
      </c>
      <c r="G1658" s="122">
        <v>0.63542045117266555</v>
      </c>
      <c r="H1658" s="122">
        <v>0.60255649618173734</v>
      </c>
      <c r="I1658" s="122">
        <v>0.17264208845670215</v>
      </c>
      <c r="J1658" s="122">
        <v>5.7997621382713804E-2</v>
      </c>
      <c r="K1658" s="54">
        <v>7.6652759611127941E-2</v>
      </c>
      <c r="M1658" s="47">
        <v>656</v>
      </c>
      <c r="N1658" s="122" cm="1">
        <f t="array" ref="N1658:W1658">(TRANSPOSE(MMULT(幕後結果!$AB$37:$AK$46, TRANSPOSE(N657:W657))))</f>
        <v>0.22389555971992442</v>
      </c>
      <c r="O1658" s="122">
        <v>0.9582263366082624</v>
      </c>
      <c r="P1658" s="122">
        <v>1.2015713994998185</v>
      </c>
      <c r="Q1658" s="122">
        <v>1.4513915114412581</v>
      </c>
      <c r="R1658" s="122">
        <v>2.0656773686544145</v>
      </c>
      <c r="S1658" s="122">
        <v>1.3814369979246723</v>
      </c>
      <c r="T1658" s="122">
        <v>1.4843924016067307</v>
      </c>
      <c r="U1658" s="122">
        <v>3.5183170879642862</v>
      </c>
      <c r="V1658" s="122">
        <v>-6.2480010253942453E-3</v>
      </c>
      <c r="W1658" s="46">
        <v>0.71050207918605368</v>
      </c>
    </row>
    <row r="1659" spans="1:23" ht="19">
      <c r="A1659" s="91">
        <v>657</v>
      </c>
      <c r="B1659" s="122">
        <v>0.37907923742883765</v>
      </c>
      <c r="C1659" s="122">
        <v>0.44911487734400923</v>
      </c>
      <c r="D1659" s="122">
        <v>0.56777722692317445</v>
      </c>
      <c r="E1659" s="122">
        <v>0.39615651959232179</v>
      </c>
      <c r="F1659" s="122">
        <v>4.1429924910377336E-2</v>
      </c>
      <c r="G1659" s="122">
        <v>0.98731600592163771</v>
      </c>
      <c r="H1659" s="122">
        <v>0.19217489918797059</v>
      </c>
      <c r="I1659" s="122">
        <v>6.5369489308567008E-2</v>
      </c>
      <c r="J1659" s="122">
        <v>0.2830798935524439</v>
      </c>
      <c r="K1659" s="54">
        <v>0.6465099832335468</v>
      </c>
      <c r="M1659" s="47">
        <v>657</v>
      </c>
      <c r="N1659" s="122" cm="1">
        <f t="array" ref="N1659:W1659">(TRANSPOSE(MMULT(幕後結果!$AB$37:$AK$46, TRANSPOSE(N658:W658))))</f>
        <v>-0.69299422026258461</v>
      </c>
      <c r="O1659" s="122">
        <v>-2.1751881001754958</v>
      </c>
      <c r="P1659" s="122">
        <v>-0.85436015286283318</v>
      </c>
      <c r="Q1659" s="122">
        <v>-2.7847917141277407</v>
      </c>
      <c r="R1659" s="122">
        <v>-2.5146993472833605</v>
      </c>
      <c r="S1659" s="122">
        <v>-0.87468707516570943</v>
      </c>
      <c r="T1659" s="122">
        <v>-1.1104058296619188</v>
      </c>
      <c r="U1659" s="122">
        <v>-3.5205952331596468</v>
      </c>
      <c r="V1659" s="122">
        <v>-0.76920908816223277</v>
      </c>
      <c r="W1659" s="46">
        <v>-1.906682140661847</v>
      </c>
    </row>
    <row r="1660" spans="1:23" ht="19">
      <c r="A1660" s="91">
        <v>658</v>
      </c>
      <c r="B1660" s="122">
        <v>0.59924112934087059</v>
      </c>
      <c r="C1660" s="122">
        <v>0.11685089511375768</v>
      </c>
      <c r="D1660" s="122">
        <v>4.7015723952870125E-2</v>
      </c>
      <c r="E1660" s="122">
        <v>0.99720463074898702</v>
      </c>
      <c r="F1660" s="122">
        <v>0.99830152117194282</v>
      </c>
      <c r="G1660" s="122">
        <v>0.1233480385625616</v>
      </c>
      <c r="H1660" s="122">
        <v>0.52051583604006502</v>
      </c>
      <c r="I1660" s="122">
        <v>0.69381868925003021</v>
      </c>
      <c r="J1660" s="122">
        <v>0.2738740455688331</v>
      </c>
      <c r="K1660" s="54">
        <v>0.98538112491015606</v>
      </c>
      <c r="M1660" s="47">
        <v>658</v>
      </c>
      <c r="N1660" s="122" cm="1">
        <f t="array" ref="N1660:W1660">(TRANSPOSE(MMULT(幕後結果!$AB$37:$AK$46, TRANSPOSE(N659:W659))))</f>
        <v>-0.73697253626003845</v>
      </c>
      <c r="O1660" s="122">
        <v>0.89025102327070926</v>
      </c>
      <c r="P1660" s="122">
        <v>0.72009154566125932</v>
      </c>
      <c r="Q1660" s="122">
        <v>-0.1687600441970758</v>
      </c>
      <c r="R1660" s="122">
        <v>0.16307124691011426</v>
      </c>
      <c r="S1660" s="122">
        <v>-1.5757030274359849</v>
      </c>
      <c r="T1660" s="122">
        <v>-4.6280004705944372E-2</v>
      </c>
      <c r="U1660" s="122">
        <v>-0.68018334937652836</v>
      </c>
      <c r="V1660" s="122">
        <v>-0.8158242374485658</v>
      </c>
      <c r="W1660" s="46">
        <v>-1.0776830213903694</v>
      </c>
    </row>
    <row r="1661" spans="1:23" ht="19">
      <c r="A1661" s="91">
        <v>659</v>
      </c>
      <c r="B1661" s="122">
        <v>0.79188310973352527</v>
      </c>
      <c r="C1661" s="122">
        <v>0.17491156715343825</v>
      </c>
      <c r="D1661" s="122">
        <v>0.28585311782996414</v>
      </c>
      <c r="E1661" s="122">
        <v>0.76712249738743288</v>
      </c>
      <c r="F1661" s="122">
        <v>0.13586939232795792</v>
      </c>
      <c r="G1661" s="122">
        <v>0.19581143084059649</v>
      </c>
      <c r="H1661" s="122">
        <v>0.28356176241652498</v>
      </c>
      <c r="I1661" s="122">
        <v>0.89681834088634571</v>
      </c>
      <c r="J1661" s="122">
        <v>0.42310823936816777</v>
      </c>
      <c r="K1661" s="54">
        <v>0.92787892041275266</v>
      </c>
      <c r="M1661" s="47">
        <v>659</v>
      </c>
      <c r="N1661" s="122" cm="1">
        <f t="array" ref="N1661:W1661">(TRANSPOSE(MMULT(幕後結果!$AB$37:$AK$46, TRANSPOSE(N660:W660))))</f>
        <v>-1.5040367336883873</v>
      </c>
      <c r="O1661" s="122">
        <v>-0.76906920222109165</v>
      </c>
      <c r="P1661" s="122">
        <v>-0.937918312129986</v>
      </c>
      <c r="Q1661" s="122">
        <v>-1.3505102640757971</v>
      </c>
      <c r="R1661" s="122">
        <v>-0.82500448349576683</v>
      </c>
      <c r="S1661" s="122">
        <v>-0.1255972133481128</v>
      </c>
      <c r="T1661" s="122">
        <v>-1.311812308018756</v>
      </c>
      <c r="U1661" s="122">
        <v>0.83284206496483504</v>
      </c>
      <c r="V1661" s="122">
        <v>0.72933655038528811</v>
      </c>
      <c r="W1661" s="46">
        <v>-1.3875288697477106</v>
      </c>
    </row>
    <row r="1662" spans="1:23" ht="19">
      <c r="A1662" s="91">
        <v>660</v>
      </c>
      <c r="B1662" s="122">
        <v>0.85634898397352943</v>
      </c>
      <c r="C1662" s="122">
        <v>0.44492657949644632</v>
      </c>
      <c r="D1662" s="122">
        <v>0.54469097738991601</v>
      </c>
      <c r="E1662" s="122">
        <v>0.69575558940210258</v>
      </c>
      <c r="F1662" s="122">
        <v>0.72632510980165166</v>
      </c>
      <c r="G1662" s="122">
        <v>5.9729808063327505E-2</v>
      </c>
      <c r="H1662" s="122">
        <v>0.97218349855297581</v>
      </c>
      <c r="I1662" s="122">
        <v>0.64120878903532752</v>
      </c>
      <c r="J1662" s="122">
        <v>0.62595987175083279</v>
      </c>
      <c r="K1662" s="54">
        <v>0.3121595365119072</v>
      </c>
      <c r="M1662" s="47">
        <v>660</v>
      </c>
      <c r="N1662" s="122" cm="1">
        <f t="array" ref="N1662:W1662">(TRANSPOSE(MMULT(幕後結果!$AB$37:$AK$46, TRANSPOSE(N661:W661))))</f>
        <v>0.23531168563603369</v>
      </c>
      <c r="O1662" s="122">
        <v>-0.25312325976453909</v>
      </c>
      <c r="P1662" s="122">
        <v>1.1600308487606563</v>
      </c>
      <c r="Q1662" s="122">
        <v>0.15379449988035501</v>
      </c>
      <c r="R1662" s="122">
        <v>-0.83046193294589166</v>
      </c>
      <c r="S1662" s="122">
        <v>0.46087164543471015</v>
      </c>
      <c r="T1662" s="122">
        <v>0.9765338540756161</v>
      </c>
      <c r="U1662" s="122">
        <v>1.9943595830402866E-2</v>
      </c>
      <c r="V1662" s="122">
        <v>1.5472264905810338</v>
      </c>
      <c r="W1662" s="46">
        <v>0.16123449577696206</v>
      </c>
    </row>
    <row r="1663" spans="1:23" ht="19">
      <c r="A1663" s="91">
        <v>661</v>
      </c>
      <c r="B1663" s="122">
        <v>0.28897873931144757</v>
      </c>
      <c r="C1663" s="122">
        <v>0.40153587352626263</v>
      </c>
      <c r="D1663" s="122">
        <v>0.13354778823711722</v>
      </c>
      <c r="E1663" s="122">
        <v>2.4934873387729706E-2</v>
      </c>
      <c r="F1663" s="122">
        <v>0.72007471977334259</v>
      </c>
      <c r="G1663" s="122">
        <v>0.51953005246360151</v>
      </c>
      <c r="H1663" s="122">
        <v>1.6364455972620373E-2</v>
      </c>
      <c r="I1663" s="122">
        <v>0.26116540844910641</v>
      </c>
      <c r="J1663" s="122">
        <v>0.40586577416852476</v>
      </c>
      <c r="K1663" s="54">
        <v>0.54236161830152629</v>
      </c>
      <c r="M1663" s="47">
        <v>661</v>
      </c>
      <c r="N1663" s="122" cm="1">
        <f t="array" ref="N1663:W1663">(TRANSPOSE(MMULT(幕後結果!$AB$37:$AK$46, TRANSPOSE(N662:W662))))</f>
        <v>2.5096086391051204</v>
      </c>
      <c r="O1663" s="122">
        <v>0.70071321263527919</v>
      </c>
      <c r="P1663" s="122">
        <v>2.5442300759282488</v>
      </c>
      <c r="Q1663" s="122">
        <v>0.93008157734223706</v>
      </c>
      <c r="R1663" s="122">
        <v>-0.53310425227606784</v>
      </c>
      <c r="S1663" s="122">
        <v>0.37245784293588263</v>
      </c>
      <c r="T1663" s="122">
        <v>1.6310662375440452</v>
      </c>
      <c r="U1663" s="122">
        <v>-0.74072633644006958</v>
      </c>
      <c r="V1663" s="122">
        <v>0.25539981502265507</v>
      </c>
      <c r="W1663" s="46">
        <v>-1.0799436562089566</v>
      </c>
    </row>
    <row r="1664" spans="1:23" ht="19">
      <c r="A1664" s="91">
        <v>662</v>
      </c>
      <c r="B1664" s="122">
        <v>0.96736729154946755</v>
      </c>
      <c r="C1664" s="122">
        <v>4.4956264009241353E-2</v>
      </c>
      <c r="D1664" s="122">
        <v>0.69144721905627105</v>
      </c>
      <c r="E1664" s="122">
        <v>0.45413941297333893</v>
      </c>
      <c r="F1664" s="122">
        <v>0.95646831083833028</v>
      </c>
      <c r="G1664" s="122">
        <v>0.44724705976524959</v>
      </c>
      <c r="H1664" s="122">
        <v>0.44440732977821584</v>
      </c>
      <c r="I1664" s="122">
        <v>0.22519576708606581</v>
      </c>
      <c r="J1664" s="122">
        <v>0.6002733587341802</v>
      </c>
      <c r="K1664" s="54">
        <v>0.50016924566695664</v>
      </c>
      <c r="M1664" s="47">
        <v>662</v>
      </c>
      <c r="N1664" s="122" cm="1">
        <f t="array" ref="N1664:W1664">(TRANSPOSE(MMULT(幕後結果!$AB$37:$AK$46, TRANSPOSE(N663:W663))))</f>
        <v>0.16199413825469522</v>
      </c>
      <c r="O1664" s="122">
        <v>-7.8092877944304265E-2</v>
      </c>
      <c r="P1664" s="122">
        <v>0.4790691613856296</v>
      </c>
      <c r="Q1664" s="122">
        <v>-0.11112728291386161</v>
      </c>
      <c r="R1664" s="122">
        <v>-0.35554266831873343</v>
      </c>
      <c r="S1664" s="122">
        <v>-0.63344366834714327</v>
      </c>
      <c r="T1664" s="122">
        <v>-0.91365470869855303</v>
      </c>
      <c r="U1664" s="122">
        <v>-0.32821540523010129</v>
      </c>
      <c r="V1664" s="122">
        <v>1.0270455576919448</v>
      </c>
      <c r="W1664" s="46">
        <v>-1.5400420795048497</v>
      </c>
    </row>
    <row r="1665" spans="1:23" ht="19">
      <c r="A1665" s="91">
        <v>663</v>
      </c>
      <c r="B1665" s="122">
        <v>0.23070928306326599</v>
      </c>
      <c r="C1665" s="122">
        <v>0.23721748983928737</v>
      </c>
      <c r="D1665" s="122">
        <v>0.64148010367383113</v>
      </c>
      <c r="E1665" s="122">
        <v>0.75248133548168905</v>
      </c>
      <c r="F1665" s="122">
        <v>0.29857606377009915</v>
      </c>
      <c r="G1665" s="122">
        <v>0.62561974171825385</v>
      </c>
      <c r="H1665" s="122">
        <v>0.96372256621484897</v>
      </c>
      <c r="I1665" s="122">
        <v>0.33483708603025208</v>
      </c>
      <c r="J1665" s="122">
        <v>0.16973955766678905</v>
      </c>
      <c r="K1665" s="54">
        <v>0.79580202930949029</v>
      </c>
      <c r="M1665" s="47">
        <v>663</v>
      </c>
      <c r="N1665" s="122" cm="1">
        <f t="array" ref="N1665:W1665">(TRANSPOSE(MMULT(幕後結果!$AB$37:$AK$46, TRANSPOSE(N664:W664))))</f>
        <v>-1.2027416986833812</v>
      </c>
      <c r="O1665" s="122">
        <v>-2.2852056663926139</v>
      </c>
      <c r="P1665" s="122">
        <v>-0.71713357471886152</v>
      </c>
      <c r="Q1665" s="122">
        <v>4.7265860849852459E-2</v>
      </c>
      <c r="R1665" s="122">
        <v>-1.7317789272457982</v>
      </c>
      <c r="S1665" s="122">
        <v>-2.1367603360713936</v>
      </c>
      <c r="T1665" s="122">
        <v>0.29368974012615778</v>
      </c>
      <c r="U1665" s="122">
        <v>-1.017452750036639</v>
      </c>
      <c r="V1665" s="122">
        <v>0.17395231090785618</v>
      </c>
      <c r="W1665" s="46">
        <v>-0.42977430086519586</v>
      </c>
    </row>
    <row r="1666" spans="1:23" ht="19">
      <c r="A1666" s="91">
        <v>664</v>
      </c>
      <c r="B1666" s="122">
        <v>7.3579477047792441E-2</v>
      </c>
      <c r="C1666" s="122">
        <v>0.45014527618621991</v>
      </c>
      <c r="D1666" s="122">
        <v>0.60546344143349784</v>
      </c>
      <c r="E1666" s="122">
        <v>0.68944312307574829</v>
      </c>
      <c r="F1666" s="122">
        <v>0.43064930282240788</v>
      </c>
      <c r="G1666" s="122">
        <v>0.22669668181931946</v>
      </c>
      <c r="H1666" s="122">
        <v>0.54575036611850636</v>
      </c>
      <c r="I1666" s="122">
        <v>0.26530013308779088</v>
      </c>
      <c r="J1666" s="122">
        <v>0.59836730460425058</v>
      </c>
      <c r="K1666" s="54">
        <v>0.30850039975835353</v>
      </c>
      <c r="M1666" s="47">
        <v>664</v>
      </c>
      <c r="N1666" s="122" cm="1">
        <f t="array" ref="N1666:W1666">(TRANSPOSE(MMULT(幕後結果!$AB$37:$AK$46, TRANSPOSE(N665:W665))))</f>
        <v>-0.57705252643385574</v>
      </c>
      <c r="O1666" s="122">
        <v>-0.91239036020407216</v>
      </c>
      <c r="P1666" s="122">
        <v>-1.8844256344879526</v>
      </c>
      <c r="Q1666" s="122">
        <v>0.25085678545518919</v>
      </c>
      <c r="R1666" s="122">
        <v>0.86528345769601478</v>
      </c>
      <c r="S1666" s="122">
        <v>-0.31277091020960041</v>
      </c>
      <c r="T1666" s="122">
        <v>-0.12628350883879552</v>
      </c>
      <c r="U1666" s="122">
        <v>-1.0640833708313056</v>
      </c>
      <c r="V1666" s="122">
        <v>-0.98974335309516714</v>
      </c>
      <c r="W1666" s="46">
        <v>-1.7012909524532431</v>
      </c>
    </row>
    <row r="1667" spans="1:23" ht="19">
      <c r="A1667" s="91">
        <v>665</v>
      </c>
      <c r="B1667" s="122">
        <v>0.36797704133640896</v>
      </c>
      <c r="C1667" s="122">
        <v>0.51375619501681236</v>
      </c>
      <c r="D1667" s="122">
        <v>0.66874045432957208</v>
      </c>
      <c r="E1667" s="122">
        <v>0.20379748969167877</v>
      </c>
      <c r="F1667" s="122">
        <v>0.64321098650336284</v>
      </c>
      <c r="G1667" s="122">
        <v>0.21145505914863127</v>
      </c>
      <c r="H1667" s="122">
        <v>0.21035467009979136</v>
      </c>
      <c r="I1667" s="122">
        <v>7.7859418351520215E-2</v>
      </c>
      <c r="J1667" s="122">
        <v>0.69834900751131834</v>
      </c>
      <c r="K1667" s="54">
        <v>9.7056655685648918E-2</v>
      </c>
      <c r="M1667" s="47">
        <v>665</v>
      </c>
      <c r="N1667" s="122" cm="1">
        <f t="array" ref="N1667:W1667">(TRANSPOSE(MMULT(幕後結果!$AB$37:$AK$46, TRANSPOSE(N666:W666))))</f>
        <v>0.65322833583152107</v>
      </c>
      <c r="O1667" s="122">
        <v>0.65560357354033416</v>
      </c>
      <c r="P1667" s="122">
        <v>0.87526261712215492</v>
      </c>
      <c r="Q1667" s="122">
        <v>-1.6306225494616227</v>
      </c>
      <c r="R1667" s="122">
        <v>-1.3576850654186348</v>
      </c>
      <c r="S1667" s="122">
        <v>0.23303475200473447</v>
      </c>
      <c r="T1667" s="122">
        <v>-1.4582149564695066</v>
      </c>
      <c r="U1667" s="122">
        <v>-1.1478908717678662</v>
      </c>
      <c r="V1667" s="122">
        <v>1.3659242960907281</v>
      </c>
      <c r="W1667" s="46">
        <v>0.30858818435501345</v>
      </c>
    </row>
    <row r="1668" spans="1:23" ht="19">
      <c r="A1668" s="91">
        <v>666</v>
      </c>
      <c r="B1668" s="122">
        <v>0.66162453698487389</v>
      </c>
      <c r="C1668" s="122">
        <v>0.62024011138005397</v>
      </c>
      <c r="D1668" s="122">
        <v>0.2042104811895824</v>
      </c>
      <c r="E1668" s="122">
        <v>7.1014686075685063E-2</v>
      </c>
      <c r="F1668" s="122">
        <v>0.63121186386239425</v>
      </c>
      <c r="G1668" s="122">
        <v>0.55736745203254956</v>
      </c>
      <c r="H1668" s="122">
        <v>0.25032920937761816</v>
      </c>
      <c r="I1668" s="122">
        <v>0.72810669721977406</v>
      </c>
      <c r="J1668" s="122">
        <v>0.72439330827114223</v>
      </c>
      <c r="K1668" s="54">
        <v>0.13483431394097112</v>
      </c>
      <c r="M1668" s="47">
        <v>666</v>
      </c>
      <c r="N1668" s="122" cm="1">
        <f t="array" ref="N1668:W1668">(TRANSPOSE(MMULT(幕後結果!$AB$37:$AK$46, TRANSPOSE(N667:W667))))</f>
        <v>-7.0203566000517983E-2</v>
      </c>
      <c r="O1668" s="122">
        <v>0.83401189201662307</v>
      </c>
      <c r="P1668" s="122">
        <v>0.84603971006167655</v>
      </c>
      <c r="Q1668" s="122">
        <v>-0.12739535403209629</v>
      </c>
      <c r="R1668" s="122">
        <v>0.52370975835875799</v>
      </c>
      <c r="S1668" s="122">
        <v>0.40820121645101454</v>
      </c>
      <c r="T1668" s="122">
        <v>1.7490777603581729</v>
      </c>
      <c r="U1668" s="122">
        <v>-0.33910381967627623</v>
      </c>
      <c r="V1668" s="122">
        <v>-0.79962162191362574</v>
      </c>
      <c r="W1668" s="46">
        <v>-0.14217819495576711</v>
      </c>
    </row>
    <row r="1669" spans="1:23" ht="19">
      <c r="A1669" s="91">
        <v>667</v>
      </c>
      <c r="B1669" s="122">
        <v>0.15643773338020939</v>
      </c>
      <c r="C1669" s="122">
        <v>0.39737927881322554</v>
      </c>
      <c r="D1669" s="122">
        <v>0.90471833594304729</v>
      </c>
      <c r="E1669" s="122">
        <v>0.20609826326286451</v>
      </c>
      <c r="F1669" s="122">
        <v>0.33588176263345049</v>
      </c>
      <c r="G1669" s="122">
        <v>0.22108609603643403</v>
      </c>
      <c r="H1669" s="122">
        <v>0.18900847735254156</v>
      </c>
      <c r="I1669" s="122">
        <v>0.38936717014527789</v>
      </c>
      <c r="J1669" s="122">
        <v>0.83070618597451107</v>
      </c>
      <c r="K1669" s="54">
        <v>0.58718518590160351</v>
      </c>
      <c r="M1669" s="47">
        <v>667</v>
      </c>
      <c r="N1669" s="122" cm="1">
        <f t="array" ref="N1669:W1669">(TRANSPOSE(MMULT(幕後結果!$AB$37:$AK$46, TRANSPOSE(N668:W668))))</f>
        <v>-1.3760555338268914</v>
      </c>
      <c r="O1669" s="122">
        <v>-1.32016039954725</v>
      </c>
      <c r="P1669" s="122">
        <v>-1.3014185080002894</v>
      </c>
      <c r="Q1669" s="122">
        <v>0.71827044479377478</v>
      </c>
      <c r="R1669" s="122">
        <v>1.3463833452457719</v>
      </c>
      <c r="S1669" s="122">
        <v>0.10162131097038712</v>
      </c>
      <c r="T1669" s="122">
        <v>-6.4483353352783074E-2</v>
      </c>
      <c r="U1669" s="122">
        <v>1.0245834671973055</v>
      </c>
      <c r="V1669" s="122">
        <v>1.0543614359472979</v>
      </c>
      <c r="W1669" s="46">
        <v>0.58013961331352215</v>
      </c>
    </row>
    <row r="1670" spans="1:23" ht="19">
      <c r="A1670" s="91">
        <v>668</v>
      </c>
      <c r="B1670" s="122">
        <v>0.49568781312827226</v>
      </c>
      <c r="C1670" s="122">
        <v>0.96540233281727406</v>
      </c>
      <c r="D1670" s="122">
        <v>0.67854494939955612</v>
      </c>
      <c r="E1670" s="122">
        <v>0.85804393353702579</v>
      </c>
      <c r="F1670" s="122">
        <v>0.92439692432108478</v>
      </c>
      <c r="G1670" s="122">
        <v>0.2776159401173508</v>
      </c>
      <c r="H1670" s="122">
        <v>0.27874320426496069</v>
      </c>
      <c r="I1670" s="122">
        <v>0.81359497158713578</v>
      </c>
      <c r="J1670" s="122">
        <v>0.32929011734987101</v>
      </c>
      <c r="K1670" s="54">
        <v>0.41991368964035858</v>
      </c>
      <c r="M1670" s="47">
        <v>668</v>
      </c>
      <c r="N1670" s="122" cm="1">
        <f t="array" ref="N1670:W1670">(TRANSPOSE(MMULT(幕後結果!$AB$37:$AK$46, TRANSPOSE(N669:W669))))</f>
        <v>1.6389678612134584</v>
      </c>
      <c r="O1670" s="122">
        <v>1.8336507687387231</v>
      </c>
      <c r="P1670" s="122">
        <v>2.4260627892809365</v>
      </c>
      <c r="Q1670" s="122">
        <v>-5.6344709545037286E-2</v>
      </c>
      <c r="R1670" s="122">
        <v>0.20952139150495402</v>
      </c>
      <c r="S1670" s="122">
        <v>1.0324314193153048</v>
      </c>
      <c r="T1670" s="122">
        <v>-0.27750444646309258</v>
      </c>
      <c r="U1670" s="122">
        <v>-1.056328017447816</v>
      </c>
      <c r="V1670" s="122">
        <v>2.8320978610083429</v>
      </c>
      <c r="W1670" s="46">
        <v>-0.53325517492649521</v>
      </c>
    </row>
    <row r="1671" spans="1:23" ht="19">
      <c r="A1671" s="91">
        <v>669</v>
      </c>
      <c r="B1671" s="122">
        <v>0.81052359365729476</v>
      </c>
      <c r="C1671" s="122">
        <v>0.56953893863976712</v>
      </c>
      <c r="D1671" s="122">
        <v>0.89764518730954057</v>
      </c>
      <c r="E1671" s="122">
        <v>0.96145747625476541</v>
      </c>
      <c r="F1671" s="122">
        <v>0.32866204820268052</v>
      </c>
      <c r="G1671" s="122">
        <v>0.79329351230468848</v>
      </c>
      <c r="H1671" s="122">
        <v>0.66886666681108387</v>
      </c>
      <c r="I1671" s="122">
        <v>0.73537178141997983</v>
      </c>
      <c r="J1671" s="122">
        <v>2.7572113122464215E-2</v>
      </c>
      <c r="K1671" s="54">
        <v>0.64776264614541912</v>
      </c>
      <c r="M1671" s="47">
        <v>669</v>
      </c>
      <c r="N1671" s="122" cm="1">
        <f t="array" ref="N1671:W1671">(TRANSPOSE(MMULT(幕後結果!$AB$37:$AK$46, TRANSPOSE(N670:W670))))</f>
        <v>0.23096980231460745</v>
      </c>
      <c r="O1671" s="122">
        <v>-1.1554883543893324</v>
      </c>
      <c r="P1671" s="122">
        <v>-6.7288703652214454E-2</v>
      </c>
      <c r="Q1671" s="122">
        <v>-0.72910911912099985</v>
      </c>
      <c r="R1671" s="122">
        <v>5.5117087610953686E-2</v>
      </c>
      <c r="S1671" s="122">
        <v>-9.4060186222882938E-2</v>
      </c>
      <c r="T1671" s="122">
        <v>-0.26639707941783175</v>
      </c>
      <c r="U1671" s="122">
        <v>0.15990360194851827</v>
      </c>
      <c r="V1671" s="122">
        <v>-4.2482138786694768E-2</v>
      </c>
      <c r="W1671" s="46">
        <v>-0.62942565827127084</v>
      </c>
    </row>
    <row r="1672" spans="1:23" ht="19">
      <c r="A1672" s="91">
        <v>670</v>
      </c>
      <c r="B1672" s="122">
        <v>5.6480606563718228E-2</v>
      </c>
      <c r="C1672" s="122">
        <v>8.7967010741460738E-2</v>
      </c>
      <c r="D1672" s="122">
        <v>0.85240554419256775</v>
      </c>
      <c r="E1672" s="122">
        <v>6.2006694106391258E-3</v>
      </c>
      <c r="F1672" s="122">
        <v>0.16804890284171203</v>
      </c>
      <c r="G1672" s="122">
        <v>0.53835967655527939</v>
      </c>
      <c r="H1672" s="122">
        <v>0.48697599898691668</v>
      </c>
      <c r="I1672" s="122">
        <v>0.61182304950628974</v>
      </c>
      <c r="J1672" s="122">
        <v>0.67235340302068858</v>
      </c>
      <c r="K1672" s="54">
        <v>0.80419244554815217</v>
      </c>
      <c r="M1672" s="47">
        <v>670</v>
      </c>
      <c r="N1672" s="122" cm="1">
        <f t="array" ref="N1672:W1672">(TRANSPOSE(MMULT(幕後結果!$AB$37:$AK$46, TRANSPOSE(N671:W671))))</f>
        <v>-0.24283028686186459</v>
      </c>
      <c r="O1672" s="122">
        <v>-0.97117913421280255</v>
      </c>
      <c r="P1672" s="122">
        <v>-0.32165885014290252</v>
      </c>
      <c r="Q1672" s="122">
        <v>-1.2557354844482547</v>
      </c>
      <c r="R1672" s="122">
        <v>-1.6579110034143163</v>
      </c>
      <c r="S1672" s="122">
        <v>-0.17589803340401874</v>
      </c>
      <c r="T1672" s="122">
        <v>-0.71327747964683064</v>
      </c>
      <c r="U1672" s="122">
        <v>-0.25705559957957652</v>
      </c>
      <c r="V1672" s="122">
        <v>1.6350666316264897</v>
      </c>
      <c r="W1672" s="46">
        <v>1.7298480537788097E-2</v>
      </c>
    </row>
    <row r="1673" spans="1:23" ht="19">
      <c r="A1673" s="91">
        <v>671</v>
      </c>
      <c r="B1673" s="122">
        <v>0.70641434009933235</v>
      </c>
      <c r="C1673" s="122">
        <v>8.6888177243469755E-2</v>
      </c>
      <c r="D1673" s="122">
        <v>0.80357371297677815</v>
      </c>
      <c r="E1673" s="122">
        <v>2.975468440990503E-2</v>
      </c>
      <c r="F1673" s="122">
        <v>0.58077726559632104</v>
      </c>
      <c r="G1673" s="122">
        <v>0.89844555375103741</v>
      </c>
      <c r="H1673" s="122">
        <v>0.3600911591487066</v>
      </c>
      <c r="I1673" s="122">
        <v>0.4141423002147353</v>
      </c>
      <c r="J1673" s="122">
        <v>0.84779520421625931</v>
      </c>
      <c r="K1673" s="54">
        <v>0.95082293464892675</v>
      </c>
      <c r="M1673" s="47">
        <v>671</v>
      </c>
      <c r="N1673" s="122" cm="1">
        <f t="array" ref="N1673:W1673">(TRANSPOSE(MMULT(幕後結果!$AB$37:$AK$46, TRANSPOSE(N672:W672))))</f>
        <v>0.69101168973762128</v>
      </c>
      <c r="O1673" s="122">
        <v>-0.34604953199584237</v>
      </c>
      <c r="P1673" s="122">
        <v>0.1235862812935947</v>
      </c>
      <c r="Q1673" s="122">
        <v>0.41197321222149608</v>
      </c>
      <c r="R1673" s="122">
        <v>-0.69627397591500029</v>
      </c>
      <c r="S1673" s="122">
        <v>-6.8373633124656094E-2</v>
      </c>
      <c r="T1673" s="122">
        <v>0.24143702572852832</v>
      </c>
      <c r="U1673" s="122">
        <v>-1.0398497590447402</v>
      </c>
      <c r="V1673" s="122">
        <v>0.44855100618578048</v>
      </c>
      <c r="W1673" s="46">
        <v>-0.58280281899281006</v>
      </c>
    </row>
    <row r="1674" spans="1:23" ht="19">
      <c r="A1674" s="91">
        <v>672</v>
      </c>
      <c r="B1674" s="122">
        <v>0.46758166681817781</v>
      </c>
      <c r="C1674" s="122">
        <v>0.92215171072167257</v>
      </c>
      <c r="D1674" s="122">
        <v>0.4014342916125424</v>
      </c>
      <c r="E1674" s="122">
        <v>0.88788145633347959</v>
      </c>
      <c r="F1674" s="122">
        <v>4.2046912351584087E-2</v>
      </c>
      <c r="G1674" s="122">
        <v>0.97439716851479186</v>
      </c>
      <c r="H1674" s="122">
        <v>0.72451124730593719</v>
      </c>
      <c r="I1674" s="122">
        <v>0.25485099235231834</v>
      </c>
      <c r="J1674" s="122">
        <v>0.17920702653698362</v>
      </c>
      <c r="K1674" s="54">
        <v>0.99038271263741717</v>
      </c>
      <c r="M1674" s="47">
        <v>672</v>
      </c>
      <c r="N1674" s="122" cm="1">
        <f t="array" ref="N1674:W1674">(TRANSPOSE(MMULT(幕後結果!$AB$37:$AK$46, TRANSPOSE(N673:W673))))</f>
        <v>-8.2242337009889949E-2</v>
      </c>
      <c r="O1674" s="122">
        <v>-0.10542412377735363</v>
      </c>
      <c r="P1674" s="122">
        <v>0.34742193034351582</v>
      </c>
      <c r="Q1674" s="122">
        <v>0.25350065091731855</v>
      </c>
      <c r="R1674" s="122">
        <v>-0.50971230967212866</v>
      </c>
      <c r="S1674" s="122">
        <v>0.63812283637785505</v>
      </c>
      <c r="T1674" s="122">
        <v>-1.6373606158613023</v>
      </c>
      <c r="U1674" s="122">
        <v>0.90697779580904292</v>
      </c>
      <c r="V1674" s="122">
        <v>0.50402219681646576</v>
      </c>
      <c r="W1674" s="46">
        <v>-1.2293269043508821</v>
      </c>
    </row>
    <row r="1675" spans="1:23" ht="19">
      <c r="A1675" s="91">
        <v>673</v>
      </c>
      <c r="B1675" s="122">
        <v>0.10283691772557368</v>
      </c>
      <c r="C1675" s="122">
        <v>0.18273058961395394</v>
      </c>
      <c r="D1675" s="122">
        <v>0.40748120987340397</v>
      </c>
      <c r="E1675" s="122">
        <v>0.50514340994574414</v>
      </c>
      <c r="F1675" s="122">
        <v>0.62694502148226694</v>
      </c>
      <c r="G1675" s="122">
        <v>0.4674449754660841</v>
      </c>
      <c r="H1675" s="122">
        <v>0.94596997439755848</v>
      </c>
      <c r="I1675" s="122">
        <v>0.14291165339718104</v>
      </c>
      <c r="J1675" s="122">
        <v>0.15564850229701221</v>
      </c>
      <c r="K1675" s="54">
        <v>4.2933641278267043E-2</v>
      </c>
      <c r="M1675" s="47">
        <v>673</v>
      </c>
      <c r="N1675" s="122" cm="1">
        <f t="array" ref="N1675:W1675">(TRANSPOSE(MMULT(幕後結果!$AB$37:$AK$46, TRANSPOSE(N674:W674))))</f>
        <v>0.61441469794151471</v>
      </c>
      <c r="O1675" s="122">
        <v>-1.0157661099244371</v>
      </c>
      <c r="P1675" s="122">
        <v>0.37992796625001424</v>
      </c>
      <c r="Q1675" s="122">
        <v>-0.66040541562111432</v>
      </c>
      <c r="R1675" s="122">
        <v>-0.40583988712976216</v>
      </c>
      <c r="S1675" s="122">
        <v>-0.53610825361728465</v>
      </c>
      <c r="T1675" s="122">
        <v>-0.57462709644252397</v>
      </c>
      <c r="U1675" s="122">
        <v>-0.98525169402514123</v>
      </c>
      <c r="V1675" s="122">
        <v>-0.38687197248095295</v>
      </c>
      <c r="W1675" s="46">
        <v>-0.22239050913901642</v>
      </c>
    </row>
    <row r="1676" spans="1:23" ht="19">
      <c r="A1676" s="91">
        <v>674</v>
      </c>
      <c r="B1676" s="122">
        <v>0.24341140522822369</v>
      </c>
      <c r="C1676" s="122">
        <v>0.34840179437288699</v>
      </c>
      <c r="D1676" s="122">
        <v>0.96675766531532159</v>
      </c>
      <c r="E1676" s="122">
        <v>0.27431348119584276</v>
      </c>
      <c r="F1676" s="122">
        <v>0.564935857648035</v>
      </c>
      <c r="G1676" s="122">
        <v>0.76960657972493518</v>
      </c>
      <c r="H1676" s="122">
        <v>0.5487932776963842</v>
      </c>
      <c r="I1676" s="122">
        <v>0.76473335098971074</v>
      </c>
      <c r="J1676" s="122">
        <v>9.5661802179448641E-2</v>
      </c>
      <c r="K1676" s="54">
        <v>0.9784273298302697</v>
      </c>
      <c r="M1676" s="47">
        <v>674</v>
      </c>
      <c r="N1676" s="122" cm="1">
        <f t="array" ref="N1676:W1676">(TRANSPOSE(MMULT(幕後結果!$AB$37:$AK$46, TRANSPOSE(N675:W675))))</f>
        <v>0.7556913694302444</v>
      </c>
      <c r="O1676" s="122">
        <v>0.28160365173851365</v>
      </c>
      <c r="P1676" s="122">
        <v>8.9535068548913355E-2</v>
      </c>
      <c r="Q1676" s="122">
        <v>1.0076511862344606</v>
      </c>
      <c r="R1676" s="122">
        <v>0.28258368865698985</v>
      </c>
      <c r="S1676" s="122">
        <v>0.23703180349423322</v>
      </c>
      <c r="T1676" s="122">
        <v>-0.32137170769015527</v>
      </c>
      <c r="U1676" s="122">
        <v>-1.0242756302622777</v>
      </c>
      <c r="V1676" s="122">
        <v>-9.0397794573401746E-2</v>
      </c>
      <c r="W1676" s="46">
        <v>0.32179025323073573</v>
      </c>
    </row>
    <row r="1677" spans="1:23" ht="19">
      <c r="A1677" s="91">
        <v>675</v>
      </c>
      <c r="B1677" s="122">
        <v>0.50550548200663759</v>
      </c>
      <c r="C1677" s="122">
        <v>9.8493276590551293E-2</v>
      </c>
      <c r="D1677" s="122">
        <v>0.22859144675885101</v>
      </c>
      <c r="E1677" s="122">
        <v>0.57353885191979215</v>
      </c>
      <c r="F1677" s="122">
        <v>0.39057214568598764</v>
      </c>
      <c r="G1677" s="122">
        <v>2.0221433295716018E-2</v>
      </c>
      <c r="H1677" s="122">
        <v>0.27678268041288989</v>
      </c>
      <c r="I1677" s="122">
        <v>0.44912960006130787</v>
      </c>
      <c r="J1677" s="122">
        <v>0.3813812400819403</v>
      </c>
      <c r="K1677" s="54">
        <v>0.12649951411923333</v>
      </c>
      <c r="M1677" s="47">
        <v>675</v>
      </c>
      <c r="N1677" s="122" cm="1">
        <f t="array" ref="N1677:W1677">(TRANSPOSE(MMULT(幕後結果!$AB$37:$AK$46, TRANSPOSE(N676:W676))))</f>
        <v>-1.3239449881916652</v>
      </c>
      <c r="O1677" s="122">
        <v>-1.7814138510171693</v>
      </c>
      <c r="P1677" s="122">
        <v>-1.8083091431869889</v>
      </c>
      <c r="Q1677" s="122">
        <v>-1.8736675509170844</v>
      </c>
      <c r="R1677" s="122">
        <v>-1.465496989354071</v>
      </c>
      <c r="S1677" s="122">
        <v>-1.6524486911580101</v>
      </c>
      <c r="T1677" s="122">
        <v>-0.59445441638426522</v>
      </c>
      <c r="U1677" s="122">
        <v>-0.20530727104344926</v>
      </c>
      <c r="V1677" s="122">
        <v>-0.31033861664570478</v>
      </c>
      <c r="W1677" s="46">
        <v>-0.54452589637670756</v>
      </c>
    </row>
    <row r="1678" spans="1:23" ht="19">
      <c r="A1678" s="91">
        <v>676</v>
      </c>
      <c r="B1678" s="122">
        <v>0.46312334939804045</v>
      </c>
      <c r="C1678" s="122">
        <v>0.2960903374199777</v>
      </c>
      <c r="D1678" s="122">
        <v>0.53397055798005089</v>
      </c>
      <c r="E1678" s="122">
        <v>0.528989142858036</v>
      </c>
      <c r="F1678" s="122">
        <v>4.0710512372402086E-2</v>
      </c>
      <c r="G1678" s="122">
        <v>0.61801344207948716</v>
      </c>
      <c r="H1678" s="122">
        <v>0.96060369559054348</v>
      </c>
      <c r="I1678" s="122">
        <v>0.63747003744077513</v>
      </c>
      <c r="J1678" s="122">
        <v>2.5980954757224506E-2</v>
      </c>
      <c r="K1678" s="54">
        <v>0.44290059844200536</v>
      </c>
      <c r="M1678" s="47">
        <v>676</v>
      </c>
      <c r="N1678" s="122" cm="1">
        <f t="array" ref="N1678:W1678">(TRANSPOSE(MMULT(幕後結果!$AB$37:$AK$46, TRANSPOSE(N677:W677))))</f>
        <v>-0.43104762926742385</v>
      </c>
      <c r="O1678" s="122">
        <v>-0.35915191430664539</v>
      </c>
      <c r="P1678" s="122">
        <v>1.3635307511280614</v>
      </c>
      <c r="Q1678" s="122">
        <v>0.42896239542154324</v>
      </c>
      <c r="R1678" s="122">
        <v>-0.42356638654959983</v>
      </c>
      <c r="S1678" s="122">
        <v>-0.28403475781786441</v>
      </c>
      <c r="T1678" s="122">
        <v>0.54223141176631762</v>
      </c>
      <c r="U1678" s="122">
        <v>2.4203024991549102</v>
      </c>
      <c r="V1678" s="122">
        <v>-7.8529405741543212E-2</v>
      </c>
      <c r="W1678" s="46">
        <v>1.6777883908523124</v>
      </c>
    </row>
    <row r="1679" spans="1:23" ht="19">
      <c r="A1679" s="91">
        <v>677</v>
      </c>
      <c r="B1679" s="122">
        <v>0.35567978682460777</v>
      </c>
      <c r="C1679" s="122">
        <v>0.40393032517174698</v>
      </c>
      <c r="D1679" s="122">
        <v>1.4062762863525036E-2</v>
      </c>
      <c r="E1679" s="122">
        <v>0.50521455985401431</v>
      </c>
      <c r="F1679" s="122">
        <v>0.60030995774714135</v>
      </c>
      <c r="G1679" s="122">
        <v>0.21504271144032727</v>
      </c>
      <c r="H1679" s="122">
        <v>0.86906370383828913</v>
      </c>
      <c r="I1679" s="122">
        <v>0.15398366505500793</v>
      </c>
      <c r="J1679" s="122">
        <v>0.92661574849133532</v>
      </c>
      <c r="K1679" s="54">
        <v>2.0404865635455849E-2</v>
      </c>
      <c r="M1679" s="47">
        <v>677</v>
      </c>
      <c r="N1679" s="122" cm="1">
        <f t="array" ref="N1679:W1679">(TRANSPOSE(MMULT(幕後結果!$AB$37:$AK$46, TRANSPOSE(N678:W678))))</f>
        <v>0.69540261232753919</v>
      </c>
      <c r="O1679" s="122">
        <v>-0.85313476231710528</v>
      </c>
      <c r="P1679" s="122">
        <v>0.77596701973189419</v>
      </c>
      <c r="Q1679" s="122">
        <v>-1.159440447106757</v>
      </c>
      <c r="R1679" s="122">
        <v>0.74058476588303279</v>
      </c>
      <c r="S1679" s="122">
        <v>0.30828140703290108</v>
      </c>
      <c r="T1679" s="122">
        <v>-2.4367542551279495</v>
      </c>
      <c r="U1679" s="122">
        <v>-1.4724950165122732</v>
      </c>
      <c r="V1679" s="122">
        <v>0.70402307710193135</v>
      </c>
      <c r="W1679" s="46">
        <v>-1.1838401399386165</v>
      </c>
    </row>
    <row r="1680" spans="1:23" ht="19">
      <c r="A1680" s="91">
        <v>678</v>
      </c>
      <c r="B1680" s="122">
        <v>0.21690370198713738</v>
      </c>
      <c r="C1680" s="122">
        <v>0.16399229412097727</v>
      </c>
      <c r="D1680" s="122">
        <v>0.52082434384890997</v>
      </c>
      <c r="E1680" s="122">
        <v>0.96363148518846642</v>
      </c>
      <c r="F1680" s="122">
        <v>0.99065580091477079</v>
      </c>
      <c r="G1680" s="122">
        <v>0.71890126066388493</v>
      </c>
      <c r="H1680" s="122">
        <v>0.27826125972936433</v>
      </c>
      <c r="I1680" s="122">
        <v>0.96495848054052802</v>
      </c>
      <c r="J1680" s="122">
        <v>0.64787126801116579</v>
      </c>
      <c r="K1680" s="54">
        <v>0.19676255446401636</v>
      </c>
      <c r="M1680" s="47">
        <v>678</v>
      </c>
      <c r="N1680" s="122" cm="1">
        <f t="array" ref="N1680:W1680">(TRANSPOSE(MMULT(幕後結果!$AB$37:$AK$46, TRANSPOSE(N679:W679))))</f>
        <v>-1.4969060936393612</v>
      </c>
      <c r="O1680" s="122">
        <v>-0.84057902300159282</v>
      </c>
      <c r="P1680" s="122">
        <v>-1.7281770840296329</v>
      </c>
      <c r="Q1680" s="122">
        <v>-1.8499299715230975</v>
      </c>
      <c r="R1680" s="122">
        <v>-2.2141501987817778</v>
      </c>
      <c r="S1680" s="122">
        <v>-0.99979841766775523</v>
      </c>
      <c r="T1680" s="122">
        <v>-3.1430954420952331</v>
      </c>
      <c r="U1680" s="122">
        <v>0.1636177721318276</v>
      </c>
      <c r="V1680" s="122">
        <v>-1.3985419765396487</v>
      </c>
      <c r="W1680" s="46">
        <v>-1.632054848300303</v>
      </c>
    </row>
    <row r="1681" spans="1:23" ht="19">
      <c r="A1681" s="91">
        <v>679</v>
      </c>
      <c r="B1681" s="122">
        <v>0.79307049243764438</v>
      </c>
      <c r="C1681" s="122">
        <v>0.95938079084190186</v>
      </c>
      <c r="D1681" s="122">
        <v>0.86655379704063651</v>
      </c>
      <c r="E1681" s="122">
        <v>0.82964785697415788</v>
      </c>
      <c r="F1681" s="122">
        <v>0.4650924050526406</v>
      </c>
      <c r="G1681" s="122">
        <v>0.21800819890291367</v>
      </c>
      <c r="H1681" s="122">
        <v>0.7965723729581482</v>
      </c>
      <c r="I1681" s="122">
        <v>0.66369849118885327</v>
      </c>
      <c r="J1681" s="122">
        <v>0.34161761550419301</v>
      </c>
      <c r="K1681" s="54">
        <v>0.17969208972437234</v>
      </c>
      <c r="M1681" s="47">
        <v>679</v>
      </c>
      <c r="N1681" s="122" cm="1">
        <f t="array" ref="N1681:W1681">(TRANSPOSE(MMULT(幕後結果!$AB$37:$AK$46, TRANSPOSE(N680:W680))))</f>
        <v>0.4991987012050198</v>
      </c>
      <c r="O1681" s="122">
        <v>0.67433108456036894</v>
      </c>
      <c r="P1681" s="122">
        <v>-0.19261244600654048</v>
      </c>
      <c r="Q1681" s="122">
        <v>-0.95734412087146514</v>
      </c>
      <c r="R1681" s="122">
        <v>0.29149137729239305</v>
      </c>
      <c r="S1681" s="122">
        <v>8.1824180000628077E-3</v>
      </c>
      <c r="T1681" s="122">
        <v>-0.21194831289106983</v>
      </c>
      <c r="U1681" s="122">
        <v>-0.13372873715753841</v>
      </c>
      <c r="V1681" s="122">
        <v>-0.59640885032759017</v>
      </c>
      <c r="W1681" s="46">
        <v>-2.1063115526413934E-2</v>
      </c>
    </row>
    <row r="1682" spans="1:23" ht="19">
      <c r="A1682" s="91">
        <v>680</v>
      </c>
      <c r="B1682" s="122">
        <v>0.34993197233492523</v>
      </c>
      <c r="C1682" s="122">
        <v>0.34640474978928881</v>
      </c>
      <c r="D1682" s="122">
        <v>0.51648552928308611</v>
      </c>
      <c r="E1682" s="122">
        <v>2.087209159936565E-2</v>
      </c>
      <c r="F1682" s="122">
        <v>0.87329701618504196</v>
      </c>
      <c r="G1682" s="122">
        <v>0.69603764919456435</v>
      </c>
      <c r="H1682" s="122">
        <v>0.13827533343656029</v>
      </c>
      <c r="I1682" s="122">
        <v>2.7827716443142636E-2</v>
      </c>
      <c r="J1682" s="122">
        <v>0.19697207460522059</v>
      </c>
      <c r="K1682" s="54">
        <v>0.73893308239026401</v>
      </c>
      <c r="M1682" s="47">
        <v>680</v>
      </c>
      <c r="N1682" s="122" cm="1">
        <f t="array" ref="N1682:W1682">(TRANSPOSE(MMULT(幕後結果!$AB$37:$AK$46, TRANSPOSE(N681:W681))))</f>
        <v>1.100661954677278</v>
      </c>
      <c r="O1682" s="122">
        <v>1.6977870163186313</v>
      </c>
      <c r="P1682" s="122">
        <v>0.97156638068287871</v>
      </c>
      <c r="Q1682" s="122">
        <v>0.40328999986031627</v>
      </c>
      <c r="R1682" s="122">
        <v>1.4017751548447639</v>
      </c>
      <c r="S1682" s="122">
        <v>-2.2075670192222785E-2</v>
      </c>
      <c r="T1682" s="122">
        <v>0.60946369404319922</v>
      </c>
      <c r="U1682" s="122">
        <v>0.484838059823404</v>
      </c>
      <c r="V1682" s="122">
        <v>0.73261587184832799</v>
      </c>
      <c r="W1682" s="46">
        <v>0.50199510706632444</v>
      </c>
    </row>
    <row r="1683" spans="1:23" ht="19">
      <c r="A1683" s="91">
        <v>681</v>
      </c>
      <c r="B1683" s="122">
        <v>0.83681462787334682</v>
      </c>
      <c r="C1683" s="122">
        <v>0.79412395340515229</v>
      </c>
      <c r="D1683" s="122">
        <v>0.48774012262831379</v>
      </c>
      <c r="E1683" s="122">
        <v>0.3711938744585106</v>
      </c>
      <c r="F1683" s="122">
        <v>2.6622500844759811E-2</v>
      </c>
      <c r="G1683" s="122">
        <v>0.2455599946950151</v>
      </c>
      <c r="H1683" s="122">
        <v>7.2330945134254199E-2</v>
      </c>
      <c r="I1683" s="122">
        <v>9.914919942298428E-2</v>
      </c>
      <c r="J1683" s="122">
        <v>0.99177426341131003</v>
      </c>
      <c r="K1683" s="54">
        <v>0.86716591063220916</v>
      </c>
      <c r="M1683" s="47">
        <v>681</v>
      </c>
      <c r="N1683" s="122" cm="1">
        <f t="array" ref="N1683:W1683">(TRANSPOSE(MMULT(幕後結果!$AB$37:$AK$46, TRANSPOSE(N682:W682))))</f>
        <v>7.4321206189553402E-2</v>
      </c>
      <c r="O1683" s="122">
        <v>-0.41023821948413708</v>
      </c>
      <c r="P1683" s="122">
        <v>-0.52215504872339702</v>
      </c>
      <c r="Q1683" s="122">
        <v>0.28738702399194027</v>
      </c>
      <c r="R1683" s="122">
        <v>0.46497417548918496</v>
      </c>
      <c r="S1683" s="122">
        <v>-1.1955300765822565</v>
      </c>
      <c r="T1683" s="122">
        <v>-1.1190519075027856</v>
      </c>
      <c r="U1683" s="122">
        <v>-1.0465801572573872</v>
      </c>
      <c r="V1683" s="122">
        <v>0.34174620565953978</v>
      </c>
      <c r="W1683" s="46">
        <v>-0.7489011953295367</v>
      </c>
    </row>
    <row r="1684" spans="1:23" ht="19">
      <c r="A1684" s="91">
        <v>682</v>
      </c>
      <c r="B1684" s="122">
        <v>0.75663377715866109</v>
      </c>
      <c r="C1684" s="122">
        <v>0.32744268607876537</v>
      </c>
      <c r="D1684" s="122">
        <v>0.13094280767602662</v>
      </c>
      <c r="E1684" s="122">
        <v>9.6181393946159099E-2</v>
      </c>
      <c r="F1684" s="122">
        <v>0.16983194195722273</v>
      </c>
      <c r="G1684" s="122">
        <v>0.74542199436303203</v>
      </c>
      <c r="H1684" s="122">
        <v>0.8619341573577648</v>
      </c>
      <c r="I1684" s="122">
        <v>0.15625808365557958</v>
      </c>
      <c r="J1684" s="122">
        <v>0.87763755571946644</v>
      </c>
      <c r="K1684" s="54">
        <v>0.8822225240460464</v>
      </c>
      <c r="M1684" s="47">
        <v>682</v>
      </c>
      <c r="N1684" s="122" cm="1">
        <f t="array" ref="N1684:W1684">(TRANSPOSE(MMULT(幕後結果!$AB$37:$AK$46, TRANSPOSE(N683:W683))))</f>
        <v>0.834441524552054</v>
      </c>
      <c r="O1684" s="122">
        <v>-1.3396361064571012</v>
      </c>
      <c r="P1684" s="122">
        <v>1.0419891279986193</v>
      </c>
      <c r="Q1684" s="122">
        <v>-0.2536071739030078</v>
      </c>
      <c r="R1684" s="122">
        <v>-0.66331102479480708</v>
      </c>
      <c r="S1684" s="122">
        <v>0.43965571305648976</v>
      </c>
      <c r="T1684" s="122">
        <v>-0.56524173621467888</v>
      </c>
      <c r="U1684" s="122">
        <v>6.2454355595281508E-2</v>
      </c>
      <c r="V1684" s="122">
        <v>0.49036581575885396</v>
      </c>
      <c r="W1684" s="46">
        <v>2.7157743578070187E-2</v>
      </c>
    </row>
    <row r="1685" spans="1:23" ht="19">
      <c r="A1685" s="91">
        <v>683</v>
      </c>
      <c r="B1685" s="122">
        <v>0.36700931063908193</v>
      </c>
      <c r="C1685" s="122">
        <v>0.19893275856415116</v>
      </c>
      <c r="D1685" s="122">
        <v>0.41494810457401066</v>
      </c>
      <c r="E1685" s="122">
        <v>0.85339686729974318</v>
      </c>
      <c r="F1685" s="122">
        <v>0.58324867873930786</v>
      </c>
      <c r="G1685" s="122">
        <v>0.59821009274782533</v>
      </c>
      <c r="H1685" s="122">
        <v>0.76513248662942068</v>
      </c>
      <c r="I1685" s="122">
        <v>0.19271136529080191</v>
      </c>
      <c r="J1685" s="122">
        <v>5.9434948772621565E-2</v>
      </c>
      <c r="K1685" s="54">
        <v>0.10279861690162506</v>
      </c>
      <c r="M1685" s="47">
        <v>683</v>
      </c>
      <c r="N1685" s="122" cm="1">
        <f t="array" ref="N1685:W1685">(TRANSPOSE(MMULT(幕後結果!$AB$37:$AK$46, TRANSPOSE(N684:W684))))</f>
        <v>0.71951399814183226</v>
      </c>
      <c r="O1685" s="122">
        <v>0.18739709671962884</v>
      </c>
      <c r="P1685" s="122">
        <v>0.80727985649634648</v>
      </c>
      <c r="Q1685" s="122">
        <v>0.58784936911082819</v>
      </c>
      <c r="R1685" s="122">
        <v>-0.88288844640670106</v>
      </c>
      <c r="S1685" s="122">
        <v>0.64735318007061915</v>
      </c>
      <c r="T1685" s="122">
        <v>-0.19602171241286204</v>
      </c>
      <c r="U1685" s="122">
        <v>-4.6072626294416885E-2</v>
      </c>
      <c r="V1685" s="122">
        <v>-0.8326097140784896</v>
      </c>
      <c r="W1685" s="46">
        <v>0.39692051159957664</v>
      </c>
    </row>
    <row r="1686" spans="1:23" ht="19">
      <c r="A1686" s="91">
        <v>684</v>
      </c>
      <c r="B1686" s="122">
        <v>0.57627156450736194</v>
      </c>
      <c r="C1686" s="122">
        <v>0.48522753711367961</v>
      </c>
      <c r="D1686" s="122">
        <v>0.21411000898481336</v>
      </c>
      <c r="E1686" s="122">
        <v>0.90897006908232703</v>
      </c>
      <c r="F1686" s="122">
        <v>0.84569461803041412</v>
      </c>
      <c r="G1686" s="122">
        <v>0.5911402016802616</v>
      </c>
      <c r="H1686" s="122">
        <v>0.58421549908716108</v>
      </c>
      <c r="I1686" s="122">
        <v>0.14500267925421451</v>
      </c>
      <c r="J1686" s="122">
        <v>0.93068696932636996</v>
      </c>
      <c r="K1686" s="54">
        <v>0.34031707809821965</v>
      </c>
      <c r="M1686" s="47">
        <v>684</v>
      </c>
      <c r="N1686" s="122" cm="1">
        <f t="array" ref="N1686:W1686">(TRANSPOSE(MMULT(幕後結果!$AB$37:$AK$46, TRANSPOSE(N685:W685))))</f>
        <v>-1.0689208301173836</v>
      </c>
      <c r="O1686" s="122">
        <v>-0.40578840535935262</v>
      </c>
      <c r="P1686" s="122">
        <v>0.51481365172071325</v>
      </c>
      <c r="Q1686" s="122">
        <v>1.298202567862468</v>
      </c>
      <c r="R1686" s="122">
        <v>0.24061833045050693</v>
      </c>
      <c r="S1686" s="122">
        <v>-0.91354543769231678</v>
      </c>
      <c r="T1686" s="122">
        <v>-0.91093537870363361</v>
      </c>
      <c r="U1686" s="122">
        <v>0.20704595089648981</v>
      </c>
      <c r="V1686" s="122">
        <v>0.59490950295069955</v>
      </c>
      <c r="W1686" s="46">
        <v>0.37349866487725186</v>
      </c>
    </row>
    <row r="1687" spans="1:23" ht="19">
      <c r="A1687" s="91">
        <v>685</v>
      </c>
      <c r="B1687" s="122">
        <v>0.69413107832009269</v>
      </c>
      <c r="C1687" s="122">
        <v>7.3292143644219099E-2</v>
      </c>
      <c r="D1687" s="122">
        <v>0.23723253335553807</v>
      </c>
      <c r="E1687" s="122">
        <v>0.61752304922823775</v>
      </c>
      <c r="F1687" s="122">
        <v>0.56207018312000789</v>
      </c>
      <c r="G1687" s="122">
        <v>0.8879311496238711</v>
      </c>
      <c r="H1687" s="122">
        <v>0.37659529318671425</v>
      </c>
      <c r="I1687" s="122">
        <v>6.3590174314201109E-2</v>
      </c>
      <c r="J1687" s="122">
        <v>3.6399300589090133E-2</v>
      </c>
      <c r="K1687" s="54">
        <v>0.30105012608939763</v>
      </c>
      <c r="M1687" s="47">
        <v>685</v>
      </c>
      <c r="N1687" s="122" cm="1">
        <f t="array" ref="N1687:W1687">(TRANSPOSE(MMULT(幕後結果!$AB$37:$AK$46, TRANSPOSE(N686:W686))))</f>
        <v>-0.27029477286769377</v>
      </c>
      <c r="O1687" s="122">
        <v>-0.44537565115715005</v>
      </c>
      <c r="P1687" s="122">
        <v>-0.22619635941465005</v>
      </c>
      <c r="Q1687" s="122">
        <v>-5.0908151377188744E-2</v>
      </c>
      <c r="R1687" s="122">
        <v>-0.84007049385288957</v>
      </c>
      <c r="S1687" s="122">
        <v>-1.377477202814648</v>
      </c>
      <c r="T1687" s="122">
        <v>0.23988280064708467</v>
      </c>
      <c r="U1687" s="122">
        <v>-0.9884253305675178</v>
      </c>
      <c r="V1687" s="122">
        <v>0.54519804070163369</v>
      </c>
      <c r="W1687" s="46">
        <v>-0.39595103337027093</v>
      </c>
    </row>
    <row r="1688" spans="1:23" ht="19">
      <c r="A1688" s="91">
        <v>686</v>
      </c>
      <c r="B1688" s="122">
        <v>0.76583950569193293</v>
      </c>
      <c r="C1688" s="122">
        <v>1.5278430310206703E-2</v>
      </c>
      <c r="D1688" s="122">
        <v>0.74064415090816538</v>
      </c>
      <c r="E1688" s="122">
        <v>0.85875984805633321</v>
      </c>
      <c r="F1688" s="122">
        <v>0.87045847137577059</v>
      </c>
      <c r="G1688" s="122">
        <v>3.7485521501909425E-2</v>
      </c>
      <c r="H1688" s="122">
        <v>0.19825085870516435</v>
      </c>
      <c r="I1688" s="122">
        <v>0.53690290045027234</v>
      </c>
      <c r="J1688" s="122">
        <v>0.88424421278131593</v>
      </c>
      <c r="K1688" s="54">
        <v>0.92680026285499362</v>
      </c>
      <c r="M1688" s="47">
        <v>686</v>
      </c>
      <c r="N1688" s="122" cm="1">
        <f t="array" ref="N1688:W1688">(TRANSPOSE(MMULT(幕後結果!$AB$37:$AK$46, TRANSPOSE(N687:W687))))</f>
        <v>-0.42787766784266085</v>
      </c>
      <c r="O1688" s="122">
        <v>0.44299708917046088</v>
      </c>
      <c r="P1688" s="122">
        <v>-0.85606388213559637</v>
      </c>
      <c r="Q1688" s="122">
        <v>-0.30210867734430014</v>
      </c>
      <c r="R1688" s="122">
        <v>-5.8855561997069032E-2</v>
      </c>
      <c r="S1688" s="122">
        <v>0.26924747167590091</v>
      </c>
      <c r="T1688" s="122">
        <v>-0.63692334466335576</v>
      </c>
      <c r="U1688" s="122">
        <v>-2.595556686944914</v>
      </c>
      <c r="V1688" s="122">
        <v>-0.13237482898888653</v>
      </c>
      <c r="W1688" s="46">
        <v>-0.62335780032215904</v>
      </c>
    </row>
    <row r="1689" spans="1:23" ht="19">
      <c r="A1689" s="91">
        <v>687</v>
      </c>
      <c r="B1689" s="122">
        <v>0.89414890691396742</v>
      </c>
      <c r="C1689" s="122">
        <v>0.36143104322310093</v>
      </c>
      <c r="D1689" s="122">
        <v>0.48227695840634022</v>
      </c>
      <c r="E1689" s="122">
        <v>0.89289773249715254</v>
      </c>
      <c r="F1689" s="122">
        <v>0.56863949736856445</v>
      </c>
      <c r="G1689" s="122">
        <v>0.61232974591879286</v>
      </c>
      <c r="H1689" s="122">
        <v>0.86961164664890167</v>
      </c>
      <c r="I1689" s="122">
        <v>0.51495412528110873</v>
      </c>
      <c r="J1689" s="122">
        <v>0.30855688609714682</v>
      </c>
      <c r="K1689" s="54">
        <v>0.19653563607103952</v>
      </c>
      <c r="M1689" s="47">
        <v>687</v>
      </c>
      <c r="N1689" s="122" cm="1">
        <f t="array" ref="N1689:W1689">(TRANSPOSE(MMULT(幕後結果!$AB$37:$AK$46, TRANSPOSE(N688:W688))))</f>
        <v>-0.53523736980775649</v>
      </c>
      <c r="O1689" s="122">
        <v>-1.6739658528071186</v>
      </c>
      <c r="P1689" s="122">
        <v>-0.97333594206612239</v>
      </c>
      <c r="Q1689" s="122">
        <v>0.55708633409450825</v>
      </c>
      <c r="R1689" s="122">
        <v>1.2238315080219988</v>
      </c>
      <c r="S1689" s="122">
        <v>3.9267202859359751E-2</v>
      </c>
      <c r="T1689" s="122">
        <v>-2.2057742709413575E-2</v>
      </c>
      <c r="U1689" s="122">
        <v>-9.2059374587181608E-2</v>
      </c>
      <c r="V1689" s="122">
        <v>1.2822908072408579</v>
      </c>
      <c r="W1689" s="46">
        <v>-0.9137392542605266</v>
      </c>
    </row>
    <row r="1690" spans="1:23" ht="19">
      <c r="A1690" s="91">
        <v>688</v>
      </c>
      <c r="B1690" s="122">
        <v>0.82124301506782627</v>
      </c>
      <c r="C1690" s="122">
        <v>0.95647085887024286</v>
      </c>
      <c r="D1690" s="122">
        <v>0.87905672614633734</v>
      </c>
      <c r="E1690" s="122">
        <v>0.25686657377233701</v>
      </c>
      <c r="F1690" s="122">
        <v>0.50710780108339493</v>
      </c>
      <c r="G1690" s="122">
        <v>0.38708625671718422</v>
      </c>
      <c r="H1690" s="122">
        <v>0.51725820978394466</v>
      </c>
      <c r="I1690" s="122">
        <v>0.87627786807496832</v>
      </c>
      <c r="J1690" s="122">
        <v>0.82581388318142723</v>
      </c>
      <c r="K1690" s="54">
        <v>0.5185334604276759</v>
      </c>
      <c r="M1690" s="47">
        <v>688</v>
      </c>
      <c r="N1690" s="122" cm="1">
        <f t="array" ref="N1690:W1690">(TRANSPOSE(MMULT(幕後結果!$AB$37:$AK$46, TRANSPOSE(N689:W689))))</f>
        <v>0.51718567680995864</v>
      </c>
      <c r="O1690" s="122">
        <v>-0.63353837250168266</v>
      </c>
      <c r="P1690" s="122">
        <v>-2.1911937841014723E-2</v>
      </c>
      <c r="Q1690" s="122">
        <v>0.62200341864546083</v>
      </c>
      <c r="R1690" s="122">
        <v>1.2204923291429663</v>
      </c>
      <c r="S1690" s="122">
        <v>1.7736176080422912</v>
      </c>
      <c r="T1690" s="122">
        <v>1.011257503520008</v>
      </c>
      <c r="U1690" s="122">
        <v>9.7075392659943249E-3</v>
      </c>
      <c r="V1690" s="122">
        <v>1.3621703291441953</v>
      </c>
      <c r="W1690" s="46">
        <v>-0.19295894546110354</v>
      </c>
    </row>
    <row r="1691" spans="1:23" ht="19">
      <c r="A1691" s="91">
        <v>689</v>
      </c>
      <c r="B1691" s="122">
        <v>0.65187617394186081</v>
      </c>
      <c r="C1691" s="122">
        <v>0.22001109048537515</v>
      </c>
      <c r="D1691" s="122">
        <v>0.44309227955340647</v>
      </c>
      <c r="E1691" s="122">
        <v>0.35119508205533445</v>
      </c>
      <c r="F1691" s="122">
        <v>0.47537735857448382</v>
      </c>
      <c r="G1691" s="122">
        <v>0.44500143705488515</v>
      </c>
      <c r="H1691" s="122">
        <v>0.59816359628796345</v>
      </c>
      <c r="I1691" s="122">
        <v>0.22774745859833279</v>
      </c>
      <c r="J1691" s="122">
        <v>0.84731666668465011</v>
      </c>
      <c r="K1691" s="54">
        <v>0.23075165784062546</v>
      </c>
      <c r="M1691" s="47">
        <v>689</v>
      </c>
      <c r="N1691" s="122" cm="1">
        <f t="array" ref="N1691:W1691">(TRANSPOSE(MMULT(幕後結果!$AB$37:$AK$46, TRANSPOSE(N690:W690))))</f>
        <v>0.29060031530576813</v>
      </c>
      <c r="O1691" s="122">
        <v>-0.7096148829209753</v>
      </c>
      <c r="P1691" s="122">
        <v>2.0101254901443516E-2</v>
      </c>
      <c r="Q1691" s="122">
        <v>2.3180514519267366</v>
      </c>
      <c r="R1691" s="122">
        <v>-5.2491699224339827E-2</v>
      </c>
      <c r="S1691" s="122">
        <v>-0.43824266390722399</v>
      </c>
      <c r="T1691" s="122">
        <v>-0.57182170051598047</v>
      </c>
      <c r="U1691" s="122">
        <v>-0.93029036549447153</v>
      </c>
      <c r="V1691" s="122">
        <v>-0.16625000094880521</v>
      </c>
      <c r="W1691" s="46">
        <v>-0.91047539256203303</v>
      </c>
    </row>
    <row r="1692" spans="1:23" ht="19">
      <c r="A1692" s="91">
        <v>690</v>
      </c>
      <c r="B1692" s="122">
        <v>0.19789044658457611</v>
      </c>
      <c r="C1692" s="122">
        <v>0.2029455056519649</v>
      </c>
      <c r="D1692" s="122">
        <v>0.72073084809906995</v>
      </c>
      <c r="E1692" s="122">
        <v>0.32030341679794927</v>
      </c>
      <c r="F1692" s="122">
        <v>0.48976351111963901</v>
      </c>
      <c r="G1692" s="122">
        <v>0.23551144715026906</v>
      </c>
      <c r="H1692" s="122">
        <v>0.11813358620463821</v>
      </c>
      <c r="I1692" s="122">
        <v>0.54691310260407588</v>
      </c>
      <c r="J1692" s="122">
        <v>3.8830022988758373E-3</v>
      </c>
      <c r="K1692" s="54">
        <v>0.22798015916210645</v>
      </c>
      <c r="M1692" s="47">
        <v>690</v>
      </c>
      <c r="N1692" s="122" cm="1">
        <f t="array" ref="N1692:W1692">(TRANSPOSE(MMULT(幕後結果!$AB$37:$AK$46, TRANSPOSE(N691:W691))))</f>
        <v>0.25124878325774508</v>
      </c>
      <c r="O1692" s="122">
        <v>4.7696739009762373E-2</v>
      </c>
      <c r="P1692" s="122">
        <v>0.40472294369951167</v>
      </c>
      <c r="Q1692" s="122">
        <v>-2.1489989947542503</v>
      </c>
      <c r="R1692" s="122">
        <v>-1.7733931654114357</v>
      </c>
      <c r="S1692" s="122">
        <v>0.29248636024543284</v>
      </c>
      <c r="T1692" s="122">
        <v>-0.34715748099211402</v>
      </c>
      <c r="U1692" s="122">
        <v>-1.1216352193310286</v>
      </c>
      <c r="V1692" s="122">
        <v>0.50239899058988269</v>
      </c>
      <c r="W1692" s="46">
        <v>-2.4428612953375506E-3</v>
      </c>
    </row>
    <row r="1693" spans="1:23" ht="19">
      <c r="A1693" s="91">
        <v>691</v>
      </c>
      <c r="B1693" s="122">
        <v>0.44598680790933054</v>
      </c>
      <c r="C1693" s="122">
        <v>0.35789245259589197</v>
      </c>
      <c r="D1693" s="122">
        <v>0.67308853798625479</v>
      </c>
      <c r="E1693" s="122">
        <v>0.67014134969733452</v>
      </c>
      <c r="F1693" s="122">
        <v>0.6246752424062354</v>
      </c>
      <c r="G1693" s="122">
        <v>0.4316826587197955</v>
      </c>
      <c r="H1693" s="122">
        <v>0.9283855665053915</v>
      </c>
      <c r="I1693" s="122">
        <v>6.9324981776658579E-2</v>
      </c>
      <c r="J1693" s="122">
        <v>6.2822461711462108E-2</v>
      </c>
      <c r="K1693" s="54">
        <v>0.78136235854838199</v>
      </c>
      <c r="M1693" s="47">
        <v>691</v>
      </c>
      <c r="N1693" s="122" cm="1">
        <f t="array" ref="N1693:W1693">(TRANSPOSE(MMULT(幕後結果!$AB$37:$AK$46, TRANSPOSE(N692:W692))))</f>
        <v>2.2250171811182717</v>
      </c>
      <c r="O1693" s="122">
        <v>-3.3462943115548205E-2</v>
      </c>
      <c r="P1693" s="122">
        <v>0.13645726383621981</v>
      </c>
      <c r="Q1693" s="122">
        <v>0.47316723834583996</v>
      </c>
      <c r="R1693" s="122">
        <v>-0.22322453691920313</v>
      </c>
      <c r="S1693" s="122">
        <v>-0.62048864826184014</v>
      </c>
      <c r="T1693" s="122">
        <v>-1.2539891323532169</v>
      </c>
      <c r="U1693" s="122">
        <v>0.81163395246304693</v>
      </c>
      <c r="V1693" s="122">
        <v>0.66534401401189003</v>
      </c>
      <c r="W1693" s="46">
        <v>1.5737097371869289</v>
      </c>
    </row>
    <row r="1694" spans="1:23" ht="19">
      <c r="A1694" s="91">
        <v>692</v>
      </c>
      <c r="B1694" s="122">
        <v>0.97853652230593613</v>
      </c>
      <c r="C1694" s="122">
        <v>2.3846347954226577E-2</v>
      </c>
      <c r="D1694" s="122">
        <v>7.57198760205402E-2</v>
      </c>
      <c r="E1694" s="122">
        <v>0.21456464951114285</v>
      </c>
      <c r="F1694" s="122">
        <v>0.63000516671206297</v>
      </c>
      <c r="G1694" s="122">
        <v>0.77443750708930215</v>
      </c>
      <c r="H1694" s="122">
        <v>0.55768637968820278</v>
      </c>
      <c r="I1694" s="122">
        <v>0.56034209878016505</v>
      </c>
      <c r="J1694" s="122">
        <v>0.61718551033326219</v>
      </c>
      <c r="K1694" s="54">
        <v>0.91813835454186354</v>
      </c>
      <c r="M1694" s="47">
        <v>692</v>
      </c>
      <c r="N1694" s="122" cm="1">
        <f t="array" ref="N1694:W1694">(TRANSPOSE(MMULT(幕後結果!$AB$37:$AK$46, TRANSPOSE(N693:W693))))</f>
        <v>2.4540491266626066</v>
      </c>
      <c r="O1694" s="122">
        <v>1.1555634648122273</v>
      </c>
      <c r="P1694" s="122">
        <v>0.89951072488062667</v>
      </c>
      <c r="Q1694" s="122">
        <v>0.96668359685940419</v>
      </c>
      <c r="R1694" s="122">
        <v>2.02188148611903</v>
      </c>
      <c r="S1694" s="122">
        <v>0.47554745192268011</v>
      </c>
      <c r="T1694" s="122">
        <v>1.7657954020085231</v>
      </c>
      <c r="U1694" s="122">
        <v>-0.51698187609254809</v>
      </c>
      <c r="V1694" s="122">
        <v>0.58978172951371111</v>
      </c>
      <c r="W1694" s="46">
        <v>1.1822304768929406</v>
      </c>
    </row>
    <row r="1695" spans="1:23" ht="19">
      <c r="A1695" s="91">
        <v>693</v>
      </c>
      <c r="B1695" s="122">
        <v>9.3312500617605876E-2</v>
      </c>
      <c r="C1695" s="122">
        <v>6.4494257520160136E-3</v>
      </c>
      <c r="D1695" s="122">
        <v>6.7408794964451957E-2</v>
      </c>
      <c r="E1695" s="122">
        <v>0.26525157509338415</v>
      </c>
      <c r="F1695" s="122">
        <v>0.73672519896034827</v>
      </c>
      <c r="G1695" s="122">
        <v>0.63714319848435941</v>
      </c>
      <c r="H1695" s="122">
        <v>0.32614614076762383</v>
      </c>
      <c r="I1695" s="122">
        <v>0.67921360727319957</v>
      </c>
      <c r="J1695" s="122">
        <v>4.7990330050182273E-2</v>
      </c>
      <c r="K1695" s="54">
        <v>2.1359139621435652E-2</v>
      </c>
      <c r="M1695" s="47">
        <v>693</v>
      </c>
      <c r="N1695" s="122" cm="1">
        <f t="array" ref="N1695:W1695">(TRANSPOSE(MMULT(幕後結果!$AB$37:$AK$46, TRANSPOSE(N694:W694))))</f>
        <v>-0.13717251316738127</v>
      </c>
      <c r="O1695" s="122">
        <v>-0.77095556177093294</v>
      </c>
      <c r="P1695" s="122">
        <v>-1.1994847404650923</v>
      </c>
      <c r="Q1695" s="122">
        <v>0.94619172484048997</v>
      </c>
      <c r="R1695" s="122">
        <v>-0.65162130353410164</v>
      </c>
      <c r="S1695" s="122">
        <v>-1.2421447444299867</v>
      </c>
      <c r="T1695" s="122">
        <v>0.95799930742060757</v>
      </c>
      <c r="U1695" s="122">
        <v>-0.79675874882639741</v>
      </c>
      <c r="V1695" s="122">
        <v>-8.6029965349449455E-2</v>
      </c>
      <c r="W1695" s="46">
        <v>-4.5618329628071996E-2</v>
      </c>
    </row>
    <row r="1696" spans="1:23" ht="19">
      <c r="A1696" s="91">
        <v>694</v>
      </c>
      <c r="B1696" s="122">
        <v>0.49479864391779582</v>
      </c>
      <c r="C1696" s="122">
        <v>0.15245217594125116</v>
      </c>
      <c r="D1696" s="122">
        <v>0.63170791066541709</v>
      </c>
      <c r="E1696" s="122">
        <v>0.88374568803733178</v>
      </c>
      <c r="F1696" s="122">
        <v>0.20845226898996216</v>
      </c>
      <c r="G1696" s="122">
        <v>0.35529842524054445</v>
      </c>
      <c r="H1696" s="122">
        <v>0.25218543709502428</v>
      </c>
      <c r="I1696" s="122">
        <v>0.81336895185961988</v>
      </c>
      <c r="J1696" s="122">
        <v>7.3512931410205207E-2</v>
      </c>
      <c r="K1696" s="54">
        <v>0.7796097865597329</v>
      </c>
      <c r="M1696" s="47">
        <v>694</v>
      </c>
      <c r="N1696" s="122" cm="1">
        <f t="array" ref="N1696:W1696">(TRANSPOSE(MMULT(幕後結果!$AB$37:$AK$46, TRANSPOSE(N695:W695))))</f>
        <v>-0.84302105311584019</v>
      </c>
      <c r="O1696" s="122">
        <v>-0.88706293294356309</v>
      </c>
      <c r="P1696" s="122">
        <v>-0.73832392771401867</v>
      </c>
      <c r="Q1696" s="122">
        <v>-2.1173000410488463</v>
      </c>
      <c r="R1696" s="122">
        <v>-0.92793259335470268</v>
      </c>
      <c r="S1696" s="122">
        <v>0.39025590344603611</v>
      </c>
      <c r="T1696" s="122">
        <v>0.16389639109436338</v>
      </c>
      <c r="U1696" s="122">
        <v>0.18284648980251328</v>
      </c>
      <c r="V1696" s="122">
        <v>0.47305697711865097</v>
      </c>
      <c r="W1696" s="46">
        <v>0.47191855176546194</v>
      </c>
    </row>
    <row r="1697" spans="1:23" ht="19">
      <c r="A1697" s="91">
        <v>695</v>
      </c>
      <c r="B1697" s="122">
        <v>0.81546617549348732</v>
      </c>
      <c r="C1697" s="122">
        <v>0.93372623671094335</v>
      </c>
      <c r="D1697" s="122">
        <v>0.16276949847902356</v>
      </c>
      <c r="E1697" s="122">
        <v>0.52418044302286648</v>
      </c>
      <c r="F1697" s="122">
        <v>0.14310319913409275</v>
      </c>
      <c r="G1697" s="122">
        <v>0.30215243077476761</v>
      </c>
      <c r="H1697" s="122">
        <v>0.33365456626032208</v>
      </c>
      <c r="I1697" s="122">
        <v>0.37860889440237133</v>
      </c>
      <c r="J1697" s="122">
        <v>7.4963170582300398E-2</v>
      </c>
      <c r="K1697" s="54">
        <v>0.82633831416453263</v>
      </c>
      <c r="M1697" s="47">
        <v>695</v>
      </c>
      <c r="N1697" s="122" cm="1">
        <f t="array" ref="N1697:W1697">(TRANSPOSE(MMULT(幕後結果!$AB$37:$AK$46, TRANSPOSE(N696:W696))))</f>
        <v>-0.32101635414933583</v>
      </c>
      <c r="O1697" s="122">
        <v>0.12862797071235921</v>
      </c>
      <c r="P1697" s="122">
        <v>1.4890763756162482</v>
      </c>
      <c r="Q1697" s="122">
        <v>6.1947045487442121E-2</v>
      </c>
      <c r="R1697" s="122">
        <v>0.60318807921497664</v>
      </c>
      <c r="S1697" s="122">
        <v>-0.46655614172195503</v>
      </c>
      <c r="T1697" s="122">
        <v>4.6626792318522153E-2</v>
      </c>
      <c r="U1697" s="122">
        <v>1.8013278751993937</v>
      </c>
      <c r="V1697" s="122">
        <v>0.88132696418849921</v>
      </c>
      <c r="W1697" s="46">
        <v>-8.0175340202848222E-3</v>
      </c>
    </row>
    <row r="1698" spans="1:23" ht="19">
      <c r="A1698" s="91">
        <v>696</v>
      </c>
      <c r="B1698" s="122">
        <v>0.16221897556987619</v>
      </c>
      <c r="C1698" s="122">
        <v>0.39962639802815914</v>
      </c>
      <c r="D1698" s="122">
        <v>0.2476380826023985</v>
      </c>
      <c r="E1698" s="122">
        <v>1.4238861506584044E-2</v>
      </c>
      <c r="F1698" s="122">
        <v>0.86795129799704807</v>
      </c>
      <c r="G1698" s="122">
        <v>0.49081297259714507</v>
      </c>
      <c r="H1698" s="122">
        <v>0.4955279329219564</v>
      </c>
      <c r="I1698" s="122">
        <v>0.26789962682658452</v>
      </c>
      <c r="J1698" s="122">
        <v>0.48373899398116826</v>
      </c>
      <c r="K1698" s="54">
        <v>0.21432878313256665</v>
      </c>
      <c r="M1698" s="47">
        <v>696</v>
      </c>
      <c r="N1698" s="122" cm="1">
        <f t="array" ref="N1698:W1698">(TRANSPOSE(MMULT(幕後結果!$AB$37:$AK$46, TRANSPOSE(N697:W697))))</f>
        <v>-0.48858909841518861</v>
      </c>
      <c r="O1698" s="122">
        <v>-1.0952202249867693</v>
      </c>
      <c r="P1698" s="122">
        <v>-0.64820631953970664</v>
      </c>
      <c r="Q1698" s="122">
        <v>-0.15600997020344956</v>
      </c>
      <c r="R1698" s="122">
        <v>-0.32358612861996927</v>
      </c>
      <c r="S1698" s="122">
        <v>-2.7372240230224887E-2</v>
      </c>
      <c r="T1698" s="122">
        <v>-0.51093715599461065</v>
      </c>
      <c r="U1698" s="122">
        <v>-1.4879188405854276</v>
      </c>
      <c r="V1698" s="122">
        <v>-0.28136419784601518</v>
      </c>
      <c r="W1698" s="46">
        <v>-2.8014912454989949</v>
      </c>
    </row>
    <row r="1699" spans="1:23" ht="19">
      <c r="A1699" s="91">
        <v>697</v>
      </c>
      <c r="B1699" s="122">
        <v>0.48726676358098353</v>
      </c>
      <c r="C1699" s="122">
        <v>0.62608988033591162</v>
      </c>
      <c r="D1699" s="122">
        <v>3.6249178701004414E-2</v>
      </c>
      <c r="E1699" s="122">
        <v>0.18788274967416152</v>
      </c>
      <c r="F1699" s="122">
        <v>0.88071215676118775</v>
      </c>
      <c r="G1699" s="122">
        <v>7.6976612874356087E-2</v>
      </c>
      <c r="H1699" s="122">
        <v>0.42699149938363301</v>
      </c>
      <c r="I1699" s="122">
        <v>0.47153763742299137</v>
      </c>
      <c r="J1699" s="122">
        <v>0.59159998557530247</v>
      </c>
      <c r="K1699" s="54">
        <v>2.1339410469068287E-2</v>
      </c>
      <c r="M1699" s="47">
        <v>697</v>
      </c>
      <c r="N1699" s="122" cm="1">
        <f t="array" ref="N1699:W1699">(TRANSPOSE(MMULT(幕後結果!$AB$37:$AK$46, TRANSPOSE(N698:W698))))</f>
        <v>-1.0101396912648086</v>
      </c>
      <c r="O1699" s="122">
        <v>-0.81794809622747888</v>
      </c>
      <c r="P1699" s="122">
        <v>-0.61437033359398674</v>
      </c>
      <c r="Q1699" s="122">
        <v>0.6849470906780537</v>
      </c>
      <c r="R1699" s="122">
        <v>-1.0560916929929334</v>
      </c>
      <c r="S1699" s="122">
        <v>-1.4165386106878115</v>
      </c>
      <c r="T1699" s="122">
        <v>-0.37345649866968023</v>
      </c>
      <c r="U1699" s="122">
        <v>-0.69440178423761745</v>
      </c>
      <c r="V1699" s="122">
        <v>-1.0192347843838925</v>
      </c>
      <c r="W1699" s="46">
        <v>0.13284297580134319</v>
      </c>
    </row>
    <row r="1700" spans="1:23" ht="19">
      <c r="A1700" s="91">
        <v>698</v>
      </c>
      <c r="B1700" s="122">
        <v>9.2233707539547849E-2</v>
      </c>
      <c r="C1700" s="122">
        <v>0.60499904791437653</v>
      </c>
      <c r="D1700" s="122">
        <v>0.77772922503982578</v>
      </c>
      <c r="E1700" s="122">
        <v>5.1356568668482483E-2</v>
      </c>
      <c r="F1700" s="122">
        <v>0.19020915773337177</v>
      </c>
      <c r="G1700" s="122">
        <v>0.97487713557836697</v>
      </c>
      <c r="H1700" s="122">
        <v>0.66172583790514761</v>
      </c>
      <c r="I1700" s="122">
        <v>0.61006026211261966</v>
      </c>
      <c r="J1700" s="122">
        <v>8.9173018353589928E-2</v>
      </c>
      <c r="K1700" s="54">
        <v>0.75707254258657519</v>
      </c>
      <c r="M1700" s="47">
        <v>698</v>
      </c>
      <c r="N1700" s="122" cm="1">
        <f t="array" ref="N1700:W1700">(TRANSPOSE(MMULT(幕後結果!$AB$37:$AK$46, TRANSPOSE(N699:W699))))</f>
        <v>-1.7283491739575145</v>
      </c>
      <c r="O1700" s="122">
        <v>-0.27496819120566063</v>
      </c>
      <c r="P1700" s="122">
        <v>0.1019751629547041</v>
      </c>
      <c r="Q1700" s="122">
        <v>0.26047695827495687</v>
      </c>
      <c r="R1700" s="122">
        <v>0.38794700777776714</v>
      </c>
      <c r="S1700" s="122">
        <v>-1.5292764359252096</v>
      </c>
      <c r="T1700" s="122">
        <v>0.5531263265935441</v>
      </c>
      <c r="U1700" s="122">
        <v>9.9050983656021802E-2</v>
      </c>
      <c r="V1700" s="122">
        <v>-0.22600753957991884</v>
      </c>
      <c r="W1700" s="46">
        <v>0.97834982133413806</v>
      </c>
    </row>
    <row r="1701" spans="1:23" ht="19">
      <c r="A1701" s="91">
        <v>699</v>
      </c>
      <c r="B1701" s="122">
        <v>0.78534657389374263</v>
      </c>
      <c r="C1701" s="122">
        <v>0.60795990249511611</v>
      </c>
      <c r="D1701" s="122">
        <v>0.38959179846912773</v>
      </c>
      <c r="E1701" s="122">
        <v>0.76820310167264338</v>
      </c>
      <c r="F1701" s="122">
        <v>0.66539059211730911</v>
      </c>
      <c r="G1701" s="122">
        <v>0.83787946563201388</v>
      </c>
      <c r="H1701" s="122">
        <v>0.19643552931437869</v>
      </c>
      <c r="I1701" s="122">
        <v>0.77923315376582369</v>
      </c>
      <c r="J1701" s="122">
        <v>0.86555204700912225</v>
      </c>
      <c r="K1701" s="54">
        <v>0.18282506342269134</v>
      </c>
      <c r="M1701" s="47">
        <v>699</v>
      </c>
      <c r="N1701" s="122" cm="1">
        <f t="array" ref="N1701:W1701">(TRANSPOSE(MMULT(幕後結果!$AB$37:$AK$46, TRANSPOSE(N700:W700))))</f>
        <v>1.8404512398060677</v>
      </c>
      <c r="O1701" s="122">
        <v>0.54003375656334174</v>
      </c>
      <c r="P1701" s="122">
        <v>1.9524866891077084</v>
      </c>
      <c r="Q1701" s="122">
        <v>-0.17072349806767739</v>
      </c>
      <c r="R1701" s="122">
        <v>0.47730947626134923</v>
      </c>
      <c r="S1701" s="122">
        <v>1.0873656424410569</v>
      </c>
      <c r="T1701" s="122">
        <v>0.22721056617235141</v>
      </c>
      <c r="U1701" s="122">
        <v>-0.85845939808035954</v>
      </c>
      <c r="V1701" s="122">
        <v>0.10863410005429508</v>
      </c>
      <c r="W1701" s="46">
        <v>3.0448994861172959E-2</v>
      </c>
    </row>
    <row r="1702" spans="1:23" ht="19">
      <c r="A1702" s="91">
        <v>700</v>
      </c>
      <c r="B1702" s="122">
        <v>0.47082383926184446</v>
      </c>
      <c r="C1702" s="122">
        <v>0.46237699458242587</v>
      </c>
      <c r="D1702" s="122">
        <v>1.892749964623297E-3</v>
      </c>
      <c r="E1702" s="122">
        <v>0.39710603461978833</v>
      </c>
      <c r="F1702" s="122">
        <v>0.67276478130434803</v>
      </c>
      <c r="G1702" s="122">
        <v>0.31179321265570858</v>
      </c>
      <c r="H1702" s="122">
        <v>0.87163991668933427</v>
      </c>
      <c r="I1702" s="122">
        <v>0.62183219242274479</v>
      </c>
      <c r="J1702" s="122">
        <v>0.34862786735777029</v>
      </c>
      <c r="K1702" s="54">
        <v>0.13530698515118411</v>
      </c>
      <c r="M1702" s="47">
        <v>700</v>
      </c>
      <c r="N1702" s="122" cm="1">
        <f t="array" ref="N1702:W1702">(TRANSPOSE(MMULT(幕後結果!$AB$37:$AK$46, TRANSPOSE(N701:W701))))</f>
        <v>1.0594935502311105</v>
      </c>
      <c r="O1702" s="122">
        <v>0.30465377834170682</v>
      </c>
      <c r="P1702" s="122">
        <v>1.023361389495024</v>
      </c>
      <c r="Q1702" s="122">
        <v>-1.1593716916841448</v>
      </c>
      <c r="R1702" s="122">
        <v>-0.72651862629226849</v>
      </c>
      <c r="S1702" s="122">
        <v>0.40593045884271528</v>
      </c>
      <c r="T1702" s="122">
        <v>-0.8615136400219835</v>
      </c>
      <c r="U1702" s="122">
        <v>1.7366402949440929</v>
      </c>
      <c r="V1702" s="122">
        <v>-0.12785701658910664</v>
      </c>
      <c r="W1702" s="46">
        <v>0.3194373967894778</v>
      </c>
    </row>
    <row r="1703" spans="1:23" ht="19">
      <c r="A1703" s="91">
        <v>701</v>
      </c>
      <c r="B1703" s="122">
        <v>1.0622562096981314E-2</v>
      </c>
      <c r="C1703" s="122">
        <v>7.8843013192920308E-2</v>
      </c>
      <c r="D1703" s="122">
        <v>0.93539136167125525</v>
      </c>
      <c r="E1703" s="122">
        <v>0.9117760930900205</v>
      </c>
      <c r="F1703" s="122">
        <v>0.68452762155953595</v>
      </c>
      <c r="G1703" s="122">
        <v>0.45285902151842539</v>
      </c>
      <c r="H1703" s="122">
        <v>0.16194115002834431</v>
      </c>
      <c r="I1703" s="122">
        <v>0.356981022330358</v>
      </c>
      <c r="J1703" s="122">
        <v>1.6023037525854544E-2</v>
      </c>
      <c r="K1703" s="54">
        <v>0.9305166914307772</v>
      </c>
      <c r="M1703" s="47">
        <v>701</v>
      </c>
      <c r="N1703" s="122" cm="1">
        <f t="array" ref="N1703:W1703">(TRANSPOSE(MMULT(幕後結果!$AB$37:$AK$46, TRANSPOSE(N702:W702))))</f>
        <v>-0.2153590271764694</v>
      </c>
      <c r="O1703" s="122">
        <v>0.83420780803618566</v>
      </c>
      <c r="P1703" s="122">
        <v>-4.660371225363974E-2</v>
      </c>
      <c r="Q1703" s="122">
        <v>0.62881512253036731</v>
      </c>
      <c r="R1703" s="122">
        <v>-2.8641942323878344E-2</v>
      </c>
      <c r="S1703" s="122">
        <v>0.91731952048176535</v>
      </c>
      <c r="T1703" s="122">
        <v>1.0222468891278669</v>
      </c>
      <c r="U1703" s="122">
        <v>1.042144438138239</v>
      </c>
      <c r="V1703" s="122">
        <v>-0.27969889176088569</v>
      </c>
      <c r="W1703" s="46">
        <v>7.8766101829606361E-2</v>
      </c>
    </row>
    <row r="1704" spans="1:23" ht="19">
      <c r="A1704" s="91">
        <v>702</v>
      </c>
      <c r="B1704" s="122">
        <v>0.19846139523429973</v>
      </c>
      <c r="C1704" s="122">
        <v>0.42049774242829141</v>
      </c>
      <c r="D1704" s="122">
        <v>0.99134026489864047</v>
      </c>
      <c r="E1704" s="122">
        <v>7.0114349217709648E-2</v>
      </c>
      <c r="F1704" s="122">
        <v>0.53992933236556251</v>
      </c>
      <c r="G1704" s="122">
        <v>5.5743155612573592E-2</v>
      </c>
      <c r="H1704" s="122">
        <v>0.58933687022829551</v>
      </c>
      <c r="I1704" s="122">
        <v>0.27196666830501615</v>
      </c>
      <c r="J1704" s="122">
        <v>0.43441684996887031</v>
      </c>
      <c r="K1704" s="54">
        <v>0.59239060386506948</v>
      </c>
      <c r="M1704" s="47">
        <v>702</v>
      </c>
      <c r="N1704" s="122" cm="1">
        <f t="array" ref="N1704:W1704">(TRANSPOSE(MMULT(幕後結果!$AB$37:$AK$46, TRANSPOSE(N703:W703))))</f>
        <v>0.39635849840015686</v>
      </c>
      <c r="O1704" s="122">
        <v>0.13921604458825743</v>
      </c>
      <c r="P1704" s="122">
        <v>0.16728733605119431</v>
      </c>
      <c r="Q1704" s="122">
        <v>0.68230327163858129</v>
      </c>
      <c r="R1704" s="122">
        <v>-0.50953815500767918</v>
      </c>
      <c r="S1704" s="122">
        <v>1.5748858590255705</v>
      </c>
      <c r="T1704" s="122">
        <v>-1.1658346551551537</v>
      </c>
      <c r="U1704" s="122">
        <v>0.21885062997854843</v>
      </c>
      <c r="V1704" s="122">
        <v>-0.55520495185720764</v>
      </c>
      <c r="W1704" s="46">
        <v>-1.6323122146446223</v>
      </c>
    </row>
    <row r="1705" spans="1:23" ht="19">
      <c r="A1705" s="91">
        <v>703</v>
      </c>
      <c r="B1705" s="122">
        <v>0.47636307730529892</v>
      </c>
      <c r="C1705" s="122">
        <v>0.4911089831462605</v>
      </c>
      <c r="D1705" s="122">
        <v>0.56253402828848675</v>
      </c>
      <c r="E1705" s="122">
        <v>8.0620620127711096E-2</v>
      </c>
      <c r="F1705" s="122">
        <v>0.30474844462116302</v>
      </c>
      <c r="G1705" s="122">
        <v>0.2543712875957389</v>
      </c>
      <c r="H1705" s="122">
        <v>0.59283104623642524</v>
      </c>
      <c r="I1705" s="122">
        <v>4.9666671739064583E-2</v>
      </c>
      <c r="J1705" s="122">
        <v>0.74687381390887353</v>
      </c>
      <c r="K1705" s="54">
        <v>0.6527807022235308</v>
      </c>
      <c r="M1705" s="47">
        <v>703</v>
      </c>
      <c r="N1705" s="122" cm="1">
        <f t="array" ref="N1705:W1705">(TRANSPOSE(MMULT(幕後結果!$AB$37:$AK$46, TRANSPOSE(N704:W704))))</f>
        <v>9.3068464040819462E-2</v>
      </c>
      <c r="O1705" s="122">
        <v>-0.88632478121518932</v>
      </c>
      <c r="P1705" s="122">
        <v>0.99614981129385716</v>
      </c>
      <c r="Q1705" s="122">
        <v>1.8641660606214847</v>
      </c>
      <c r="R1705" s="122">
        <v>1.373485154797667</v>
      </c>
      <c r="S1705" s="122">
        <v>0.98528438970946597</v>
      </c>
      <c r="T1705" s="122">
        <v>1.929643660402268</v>
      </c>
      <c r="U1705" s="122">
        <v>-5.2802473844154485E-2</v>
      </c>
      <c r="V1705" s="122">
        <v>1.6398511956032342</v>
      </c>
      <c r="W1705" s="46">
        <v>1.2578257937853661</v>
      </c>
    </row>
    <row r="1706" spans="1:23" ht="19">
      <c r="A1706" s="91">
        <v>704</v>
      </c>
      <c r="B1706" s="122">
        <v>0.19362517649181021</v>
      </c>
      <c r="C1706" s="122">
        <v>0.59346348068076926</v>
      </c>
      <c r="D1706" s="122">
        <v>0.84653146725116235</v>
      </c>
      <c r="E1706" s="122">
        <v>0.79810615309893951</v>
      </c>
      <c r="F1706" s="122">
        <v>0.11432447457262063</v>
      </c>
      <c r="G1706" s="122">
        <v>0.99760125289171775</v>
      </c>
      <c r="H1706" s="122">
        <v>0.63809602628456652</v>
      </c>
      <c r="I1706" s="122">
        <v>0.86893574653239014</v>
      </c>
      <c r="J1706" s="122">
        <v>0.86425178080302523</v>
      </c>
      <c r="K1706" s="54">
        <v>0.23892075092491094</v>
      </c>
      <c r="M1706" s="47">
        <v>704</v>
      </c>
      <c r="N1706" s="122" cm="1">
        <f t="array" ref="N1706:W1706">(TRANSPOSE(MMULT(幕後結果!$AB$37:$AK$46, TRANSPOSE(N705:W705))))</f>
        <v>-0.72144757773403445</v>
      </c>
      <c r="O1706" s="122">
        <v>-0.96412670906630527</v>
      </c>
      <c r="P1706" s="122">
        <v>-0.80899265514049301</v>
      </c>
      <c r="Q1706" s="122">
        <v>-1.1317909309583656</v>
      </c>
      <c r="R1706" s="122">
        <v>0.69387486659082298</v>
      </c>
      <c r="S1706" s="122">
        <v>-1.3215828521282158</v>
      </c>
      <c r="T1706" s="122">
        <v>-1.2814690631426864</v>
      </c>
      <c r="U1706" s="122">
        <v>0.20237910836283063</v>
      </c>
      <c r="V1706" s="122">
        <v>-0.29352327060006661</v>
      </c>
      <c r="W1706" s="46">
        <v>0.72364328190648286</v>
      </c>
    </row>
    <row r="1707" spans="1:23" ht="19">
      <c r="A1707" s="91">
        <v>705</v>
      </c>
      <c r="B1707" s="122">
        <v>0.27967096911256606</v>
      </c>
      <c r="C1707" s="122">
        <v>0.66961378689374795</v>
      </c>
      <c r="D1707" s="122">
        <v>0.75077682453412908</v>
      </c>
      <c r="E1707" s="122">
        <v>0.43227644698483325</v>
      </c>
      <c r="F1707" s="122">
        <v>0.40619005895827853</v>
      </c>
      <c r="G1707" s="122">
        <v>0.14402188440748875</v>
      </c>
      <c r="H1707" s="122">
        <v>0.69142066354847187</v>
      </c>
      <c r="I1707" s="122">
        <v>0.29497185994607134</v>
      </c>
      <c r="J1707" s="122">
        <v>0.74867605715639307</v>
      </c>
      <c r="K1707" s="54">
        <v>5.4779504177033811E-3</v>
      </c>
      <c r="M1707" s="47">
        <v>705</v>
      </c>
      <c r="N1707" s="122" cm="1">
        <f t="array" ref="N1707:W1707">(TRANSPOSE(MMULT(幕後結果!$AB$37:$AK$46, TRANSPOSE(N706:W706))))</f>
        <v>-0.20011951367909508</v>
      </c>
      <c r="O1707" s="122">
        <v>1.5411096755445759</v>
      </c>
      <c r="P1707" s="122">
        <v>0.91430602989376175</v>
      </c>
      <c r="Q1707" s="122">
        <v>0.55155564853118966</v>
      </c>
      <c r="R1707" s="122">
        <v>-0.35475822422800696</v>
      </c>
      <c r="S1707" s="122">
        <v>-1.8465777812023729E-2</v>
      </c>
      <c r="T1707" s="122">
        <v>2.5302585412799208</v>
      </c>
      <c r="U1707" s="122">
        <v>0.52402812757936856</v>
      </c>
      <c r="V1707" s="122">
        <v>-0.96388999516832574</v>
      </c>
      <c r="W1707" s="46">
        <v>-0.58818187696693136</v>
      </c>
    </row>
    <row r="1708" spans="1:23" ht="19">
      <c r="A1708" s="91">
        <v>706</v>
      </c>
      <c r="B1708" s="122">
        <v>0.29228847035258054</v>
      </c>
      <c r="C1708" s="122">
        <v>0.91965742939359973</v>
      </c>
      <c r="D1708" s="122">
        <v>6.083013471175347E-2</v>
      </c>
      <c r="E1708" s="122">
        <v>0.7688188619313332</v>
      </c>
      <c r="F1708" s="122">
        <v>0.81379183662688281</v>
      </c>
      <c r="G1708" s="122">
        <v>7.6558691872993911E-2</v>
      </c>
      <c r="H1708" s="122">
        <v>0.51331396067039936</v>
      </c>
      <c r="I1708" s="122">
        <v>0.77355219052800495</v>
      </c>
      <c r="J1708" s="122">
        <v>0.52699041825317283</v>
      </c>
      <c r="K1708" s="54">
        <v>0.22864369301805487</v>
      </c>
      <c r="M1708" s="47">
        <v>706</v>
      </c>
      <c r="N1708" s="122" cm="1">
        <f t="array" ref="N1708:W1708">(TRANSPOSE(MMULT(幕後結果!$AB$37:$AK$46, TRANSPOSE(N707:W707))))</f>
        <v>-0.38887401811362221</v>
      </c>
      <c r="O1708" s="122">
        <v>0.51406943636210733</v>
      </c>
      <c r="P1708" s="122">
        <v>0.49687146855452385</v>
      </c>
      <c r="Q1708" s="122">
        <v>0.58509102678160896</v>
      </c>
      <c r="R1708" s="122">
        <v>0.82278537502216609</v>
      </c>
      <c r="S1708" s="122">
        <v>0.66946919226833157</v>
      </c>
      <c r="T1708" s="122">
        <v>0.25561051755191666</v>
      </c>
      <c r="U1708" s="122">
        <v>1.240704938372017</v>
      </c>
      <c r="V1708" s="122">
        <v>-0.34173551553389003</v>
      </c>
      <c r="W1708" s="46">
        <v>0.58339278885194246</v>
      </c>
    </row>
    <row r="1709" spans="1:23" ht="19">
      <c r="A1709" s="91">
        <v>707</v>
      </c>
      <c r="B1709" s="122">
        <v>0.34568259438226323</v>
      </c>
      <c r="C1709" s="122">
        <v>0.22040922374478544</v>
      </c>
      <c r="D1709" s="122">
        <v>0.52744646945963769</v>
      </c>
      <c r="E1709" s="122">
        <v>0.72072870733834837</v>
      </c>
      <c r="F1709" s="122">
        <v>0.27324286904402451</v>
      </c>
      <c r="G1709" s="122">
        <v>0.3514703086125972</v>
      </c>
      <c r="H1709" s="122">
        <v>0.62030861284160244</v>
      </c>
      <c r="I1709" s="122">
        <v>0.15610763899767055</v>
      </c>
      <c r="J1709" s="122">
        <v>0.86103468776294689</v>
      </c>
      <c r="K1709" s="54">
        <v>0.40124494878337558</v>
      </c>
      <c r="M1709" s="47">
        <v>707</v>
      </c>
      <c r="N1709" s="122" cm="1">
        <f t="array" ref="N1709:W1709">(TRANSPOSE(MMULT(幕後結果!$AB$37:$AK$46, TRANSPOSE(N708:W708))))</f>
        <v>-1.1693058805870411</v>
      </c>
      <c r="O1709" s="122">
        <v>-2.0848042755936209</v>
      </c>
      <c r="P1709" s="122">
        <v>-2.6225969455363254</v>
      </c>
      <c r="Q1709" s="122">
        <v>-1.0425287347535723</v>
      </c>
      <c r="R1709" s="122">
        <v>0.38628062346215009</v>
      </c>
      <c r="S1709" s="122">
        <v>-1.8154901076309331</v>
      </c>
      <c r="T1709" s="122">
        <v>-1.0769299421063896</v>
      </c>
      <c r="U1709" s="122">
        <v>2.2062740677474268E-2</v>
      </c>
      <c r="V1709" s="122">
        <v>-0.75825783723901607</v>
      </c>
      <c r="W1709" s="46">
        <v>-6.9008441905063861E-2</v>
      </c>
    </row>
    <row r="1710" spans="1:23" ht="19">
      <c r="A1710" s="91">
        <v>708</v>
      </c>
      <c r="B1710" s="122">
        <v>0.82297720416620956</v>
      </c>
      <c r="C1710" s="122">
        <v>5.4968406350058174E-2</v>
      </c>
      <c r="D1710" s="122">
        <v>0.1389379753829163</v>
      </c>
      <c r="E1710" s="122">
        <v>0.57112370127293133</v>
      </c>
      <c r="F1710" s="122">
        <v>0.38691561570675481</v>
      </c>
      <c r="G1710" s="122">
        <v>0.53460610506311834</v>
      </c>
      <c r="H1710" s="122">
        <v>0.17662891935685487</v>
      </c>
      <c r="I1710" s="122">
        <v>0.50324503287308087</v>
      </c>
      <c r="J1710" s="122">
        <v>0.27326539939019034</v>
      </c>
      <c r="K1710" s="54">
        <v>6.7976732299371845E-2</v>
      </c>
      <c r="M1710" s="47">
        <v>708</v>
      </c>
      <c r="N1710" s="122" cm="1">
        <f t="array" ref="N1710:W1710">(TRANSPOSE(MMULT(幕後結果!$AB$37:$AK$46, TRANSPOSE(N709:W709))))</f>
        <v>-2.0718975294009101</v>
      </c>
      <c r="O1710" s="122">
        <v>-1.8211584670438252</v>
      </c>
      <c r="P1710" s="122">
        <v>-1.0120462053996568</v>
      </c>
      <c r="Q1710" s="122">
        <v>1.1954446208874661</v>
      </c>
      <c r="R1710" s="122">
        <v>1.1355596586802539</v>
      </c>
      <c r="S1710" s="122">
        <v>-1.6853047945882142</v>
      </c>
      <c r="T1710" s="122">
        <v>-0.21867860286907814</v>
      </c>
      <c r="U1710" s="122">
        <v>-1.4535360666595434</v>
      </c>
      <c r="V1710" s="122">
        <v>-0.81069460171237906</v>
      </c>
      <c r="W1710" s="46">
        <v>0.15378441681276966</v>
      </c>
    </row>
    <row r="1711" spans="1:23" ht="19">
      <c r="A1711" s="91">
        <v>709</v>
      </c>
      <c r="B1711" s="122">
        <v>0.3840941498178938</v>
      </c>
      <c r="C1711" s="122">
        <v>0.69248325181234316</v>
      </c>
      <c r="D1711" s="122">
        <v>0.423858606045876</v>
      </c>
      <c r="E1711" s="122">
        <v>5.5431549917658973E-2</v>
      </c>
      <c r="F1711" s="122">
        <v>3.4616630287021888E-2</v>
      </c>
      <c r="G1711" s="122">
        <v>0.35020850114111268</v>
      </c>
      <c r="H1711" s="122">
        <v>0.69151476293238345</v>
      </c>
      <c r="I1711" s="122">
        <v>0.49437211228737654</v>
      </c>
      <c r="J1711" s="122">
        <v>0.79208833151851477</v>
      </c>
      <c r="K1711" s="54">
        <v>8.166092864458574E-2</v>
      </c>
      <c r="M1711" s="47">
        <v>709</v>
      </c>
      <c r="N1711" s="122" cm="1">
        <f t="array" ref="N1711:W1711">(TRANSPOSE(MMULT(幕後結果!$AB$37:$AK$46, TRANSPOSE(N710:W710))))</f>
        <v>-0.86116278804006552</v>
      </c>
      <c r="O1711" s="122">
        <v>0.36530549761562936</v>
      </c>
      <c r="P1711" s="122">
        <v>-1.0006070348314826</v>
      </c>
      <c r="Q1711" s="122">
        <v>-0.55150237556623138</v>
      </c>
      <c r="R1711" s="122">
        <v>-0.29302641124763756</v>
      </c>
      <c r="S1711" s="122">
        <v>2.0653920845331519E-2</v>
      </c>
      <c r="T1711" s="122">
        <v>2.6094746837330756</v>
      </c>
      <c r="U1711" s="122">
        <v>-0.58196414850245304</v>
      </c>
      <c r="V1711" s="122">
        <v>0.26670135321536215</v>
      </c>
      <c r="W1711" s="46">
        <v>0.36369109987134579</v>
      </c>
    </row>
    <row r="1712" spans="1:23" ht="19">
      <c r="A1712" s="91">
        <v>710</v>
      </c>
      <c r="B1712" s="122">
        <v>0.24966472523140903</v>
      </c>
      <c r="C1712" s="122">
        <v>0.28798872108955198</v>
      </c>
      <c r="D1712" s="122">
        <v>0.25659700202844049</v>
      </c>
      <c r="E1712" s="122">
        <v>0.2622237870777504</v>
      </c>
      <c r="F1712" s="122">
        <v>2.7088160996254551E-2</v>
      </c>
      <c r="G1712" s="122">
        <v>0.55968652329609214</v>
      </c>
      <c r="H1712" s="122">
        <v>0.22567122176582366</v>
      </c>
      <c r="I1712" s="122">
        <v>0.77774026367090987</v>
      </c>
      <c r="J1712" s="122">
        <v>0.74459885894382105</v>
      </c>
      <c r="K1712" s="54">
        <v>0.62030521980693631</v>
      </c>
      <c r="M1712" s="47">
        <v>710</v>
      </c>
      <c r="N1712" s="122" cm="1">
        <f t="array" ref="N1712:W1712">(TRANSPOSE(MMULT(幕後結果!$AB$37:$AK$46, TRANSPOSE(N711:W711))))</f>
        <v>0.12143093959234837</v>
      </c>
      <c r="O1712" s="122">
        <v>1.6934319870976862</v>
      </c>
      <c r="P1712" s="122">
        <v>2.6778482597205238</v>
      </c>
      <c r="Q1712" s="122">
        <v>0.93579107074031809</v>
      </c>
      <c r="R1712" s="122">
        <v>0.16531146131548619</v>
      </c>
      <c r="S1712" s="122">
        <v>-0.27711956172765151</v>
      </c>
      <c r="T1712" s="122">
        <v>0.94682473518960342</v>
      </c>
      <c r="U1712" s="122">
        <v>1.6324862557829378</v>
      </c>
      <c r="V1712" s="122">
        <v>1.1080402422399409</v>
      </c>
      <c r="W1712" s="46">
        <v>1.3618181741299149</v>
      </c>
    </row>
    <row r="1713" spans="1:23" ht="19">
      <c r="A1713" s="91">
        <v>711</v>
      </c>
      <c r="B1713" s="122">
        <v>0.31939556533007352</v>
      </c>
      <c r="C1713" s="122">
        <v>0.42736880493611507</v>
      </c>
      <c r="D1713" s="122">
        <v>0.9892388527691891</v>
      </c>
      <c r="E1713" s="122">
        <v>0.66184139239079154</v>
      </c>
      <c r="F1713" s="122">
        <v>0.55520815175642357</v>
      </c>
      <c r="G1713" s="122">
        <v>0.20585062579837454</v>
      </c>
      <c r="H1713" s="122">
        <v>0.86997616167587455</v>
      </c>
      <c r="I1713" s="122">
        <v>0.76991238703022535</v>
      </c>
      <c r="J1713" s="122">
        <v>0.16935436159651696</v>
      </c>
      <c r="K1713" s="54">
        <v>0.27670748194176853</v>
      </c>
      <c r="M1713" s="47">
        <v>711</v>
      </c>
      <c r="N1713" s="122" cm="1">
        <f t="array" ref="N1713:W1713">(TRANSPOSE(MMULT(幕後結果!$AB$37:$AK$46, TRANSPOSE(N712:W712))))</f>
        <v>-6.6886198086849175E-2</v>
      </c>
      <c r="O1713" s="122">
        <v>0.87805005124339919</v>
      </c>
      <c r="P1713" s="122">
        <v>-0.22739016251604305</v>
      </c>
      <c r="Q1713" s="122">
        <v>0.91278877453500451</v>
      </c>
      <c r="R1713" s="122">
        <v>1.4422632781387963</v>
      </c>
      <c r="S1713" s="122">
        <v>-0.65361264920805406</v>
      </c>
      <c r="T1713" s="122">
        <v>-1.127853831831549</v>
      </c>
      <c r="U1713" s="122">
        <v>0.64976551405093808</v>
      </c>
      <c r="V1713" s="122">
        <v>-1.5787835613941166</v>
      </c>
      <c r="W1713" s="46">
        <v>0.37880580767497829</v>
      </c>
    </row>
    <row r="1714" spans="1:23" ht="19">
      <c r="A1714" s="91">
        <v>712</v>
      </c>
      <c r="B1714" s="122">
        <v>0.89620764512431217</v>
      </c>
      <c r="C1714" s="122">
        <v>7.6149965862575275E-2</v>
      </c>
      <c r="D1714" s="122">
        <v>0.40328353053475574</v>
      </c>
      <c r="E1714" s="122">
        <v>6.5537620814779984E-2</v>
      </c>
      <c r="F1714" s="122">
        <v>0.31771667383972924</v>
      </c>
      <c r="G1714" s="122">
        <v>0.71731335660833251</v>
      </c>
      <c r="H1714" s="122">
        <v>0.54707384916140245</v>
      </c>
      <c r="I1714" s="122">
        <v>0.76328102421609989</v>
      </c>
      <c r="J1714" s="122">
        <v>0.73422159286668798</v>
      </c>
      <c r="K1714" s="54">
        <v>0.91858217559080813</v>
      </c>
      <c r="M1714" s="47">
        <v>712</v>
      </c>
      <c r="N1714" s="122" cm="1">
        <f t="array" ref="N1714:W1714">(TRANSPOSE(MMULT(幕後結果!$AB$37:$AK$46, TRANSPOSE(N713:W713))))</f>
        <v>-1.3163104718784466</v>
      </c>
      <c r="O1714" s="122">
        <v>-0.35925573754034862</v>
      </c>
      <c r="P1714" s="122">
        <v>-0.6476245129011633</v>
      </c>
      <c r="Q1714" s="122">
        <v>-1.0347013684944424</v>
      </c>
      <c r="R1714" s="122">
        <v>0.99141361184547772</v>
      </c>
      <c r="S1714" s="122">
        <v>-0.62486536669796355</v>
      </c>
      <c r="T1714" s="122">
        <v>0.78584081151518681</v>
      </c>
      <c r="U1714" s="122">
        <v>-0.4621766127011841</v>
      </c>
      <c r="V1714" s="122">
        <v>-1.2549760318378367</v>
      </c>
      <c r="W1714" s="46">
        <v>0.70827908604933976</v>
      </c>
    </row>
    <row r="1715" spans="1:23" ht="19">
      <c r="A1715" s="91">
        <v>713</v>
      </c>
      <c r="B1715" s="122">
        <v>0.68947208447056219</v>
      </c>
      <c r="C1715" s="122">
        <v>0.14851246469362223</v>
      </c>
      <c r="D1715" s="122">
        <v>0.188360480732914</v>
      </c>
      <c r="E1715" s="122">
        <v>0.60223377427696523</v>
      </c>
      <c r="F1715" s="122">
        <v>0.78895088912239419</v>
      </c>
      <c r="G1715" s="122">
        <v>9.8582476791570395E-2</v>
      </c>
      <c r="H1715" s="122">
        <v>3.3225837047941242E-2</v>
      </c>
      <c r="I1715" s="122">
        <v>0.87212150640887476</v>
      </c>
      <c r="J1715" s="122">
        <v>0.8735686591161449</v>
      </c>
      <c r="K1715" s="54">
        <v>0.56259828023265568</v>
      </c>
      <c r="M1715" s="47">
        <v>713</v>
      </c>
      <c r="N1715" s="122" cm="1">
        <f t="array" ref="N1715:W1715">(TRANSPOSE(MMULT(幕後結果!$AB$37:$AK$46, TRANSPOSE(N714:W714))))</f>
        <v>-1.1172490228090701</v>
      </c>
      <c r="O1715" s="122">
        <v>-1.3757460505573653</v>
      </c>
      <c r="P1715" s="122">
        <v>-0.57816111546666782</v>
      </c>
      <c r="Q1715" s="122">
        <v>-0.89475908500050616</v>
      </c>
      <c r="R1715" s="122">
        <v>-1.0970162262669088</v>
      </c>
      <c r="S1715" s="122">
        <v>-1.6412379257610539</v>
      </c>
      <c r="T1715" s="122">
        <v>-1.7529510329966072</v>
      </c>
      <c r="U1715" s="122">
        <v>-1.5234270845256472</v>
      </c>
      <c r="V1715" s="122">
        <v>-0.8275048111303881</v>
      </c>
      <c r="W1715" s="46">
        <v>-3.2642177463499977</v>
      </c>
    </row>
    <row r="1716" spans="1:23" ht="19">
      <c r="A1716" s="91">
        <v>714</v>
      </c>
      <c r="B1716" s="122">
        <v>0.33555410136119557</v>
      </c>
      <c r="C1716" s="122">
        <v>0.94894270172737882</v>
      </c>
      <c r="D1716" s="122">
        <v>0.24216331290739812</v>
      </c>
      <c r="E1716" s="122">
        <v>0.52505682649785412</v>
      </c>
      <c r="F1716" s="122">
        <v>0.78240030580887709</v>
      </c>
      <c r="G1716" s="122">
        <v>0.71281690493762206</v>
      </c>
      <c r="H1716" s="122">
        <v>0.96305039697799333</v>
      </c>
      <c r="I1716" s="122">
        <v>0.37719706030804967</v>
      </c>
      <c r="J1716" s="122">
        <v>4.468688776869878E-2</v>
      </c>
      <c r="K1716" s="54">
        <v>0.94892614314668022</v>
      </c>
      <c r="M1716" s="47">
        <v>714</v>
      </c>
      <c r="N1716" s="122" cm="1">
        <f t="array" ref="N1716:W1716">(TRANSPOSE(MMULT(幕後結果!$AB$37:$AK$46, TRANSPOSE(N715:W715))))</f>
        <v>-1.0773978608329637</v>
      </c>
      <c r="O1716" s="122">
        <v>-1.0084792286418447</v>
      </c>
      <c r="P1716" s="122">
        <v>-1.0353107325896007</v>
      </c>
      <c r="Q1716" s="122">
        <v>-0.16219622943589324</v>
      </c>
      <c r="R1716" s="122">
        <v>0.15673954521270875</v>
      </c>
      <c r="S1716" s="122">
        <v>-2.2860007352451994</v>
      </c>
      <c r="T1716" s="122">
        <v>0.47869118558635781</v>
      </c>
      <c r="U1716" s="122">
        <v>0.94092663136354115</v>
      </c>
      <c r="V1716" s="122">
        <v>1.0396937261991777</v>
      </c>
      <c r="W1716" s="46">
        <v>1.4163999861212568</v>
      </c>
    </row>
    <row r="1717" spans="1:23" ht="19">
      <c r="A1717" s="91">
        <v>715</v>
      </c>
      <c r="B1717" s="122">
        <v>0.41571464589261109</v>
      </c>
      <c r="C1717" s="122">
        <v>0.88859136948245543</v>
      </c>
      <c r="D1717" s="122">
        <v>0.72035272014774221</v>
      </c>
      <c r="E1717" s="122">
        <v>0.64654830192636359</v>
      </c>
      <c r="F1717" s="122">
        <v>0.86946794184116172</v>
      </c>
      <c r="G1717" s="122">
        <v>0.90134995969006959</v>
      </c>
      <c r="H1717" s="122">
        <v>0.20766772366111486</v>
      </c>
      <c r="I1717" s="122">
        <v>4.0657357433055763E-2</v>
      </c>
      <c r="J1717" s="122">
        <v>0.60538207645951148</v>
      </c>
      <c r="K1717" s="54">
        <v>5.1543428140441439E-2</v>
      </c>
      <c r="M1717" s="47">
        <v>715</v>
      </c>
      <c r="N1717" s="122" cm="1">
        <f t="array" ref="N1717:W1717">(TRANSPOSE(MMULT(幕後結果!$AB$37:$AK$46, TRANSPOSE(N716:W716))))</f>
        <v>-0.58664722256403246</v>
      </c>
      <c r="O1717" s="122">
        <v>0.33999664566549742</v>
      </c>
      <c r="P1717" s="122">
        <v>0.11010208513530617</v>
      </c>
      <c r="Q1717" s="122">
        <v>-0.16736515927793649</v>
      </c>
      <c r="R1717" s="122">
        <v>0.18638979245641446</v>
      </c>
      <c r="S1717" s="122">
        <v>1.6093503303659485E-2</v>
      </c>
      <c r="T1717" s="122">
        <v>-0.45827870818267646</v>
      </c>
      <c r="U1717" s="122">
        <v>-0.51507371240847943</v>
      </c>
      <c r="V1717" s="122">
        <v>-0.40050718850385891</v>
      </c>
      <c r="W1717" s="46">
        <v>1.2270046260761021</v>
      </c>
    </row>
    <row r="1718" spans="1:23" ht="19">
      <c r="A1718" s="91">
        <v>716</v>
      </c>
      <c r="B1718" s="122">
        <v>0.7381398477971115</v>
      </c>
      <c r="C1718" s="122">
        <v>0.81078719469894556</v>
      </c>
      <c r="D1718" s="122">
        <v>0.6601764623718489</v>
      </c>
      <c r="E1718" s="122">
        <v>0.10877370296252464</v>
      </c>
      <c r="F1718" s="122">
        <v>0.81416603412215904</v>
      </c>
      <c r="G1718" s="122">
        <v>0.78756167066977301</v>
      </c>
      <c r="H1718" s="122">
        <v>9.7075696967373837E-2</v>
      </c>
      <c r="I1718" s="122">
        <v>0.48076611627893873</v>
      </c>
      <c r="J1718" s="122">
        <v>0.19611580122185091</v>
      </c>
      <c r="K1718" s="54">
        <v>0.16912858413304965</v>
      </c>
      <c r="M1718" s="47">
        <v>716</v>
      </c>
      <c r="N1718" s="122" cm="1">
        <f t="array" ref="N1718:W1718">(TRANSPOSE(MMULT(幕後結果!$AB$37:$AK$46, TRANSPOSE(N717:W717))))</f>
        <v>-0.24864074235971459</v>
      </c>
      <c r="O1718" s="122">
        <v>5.3371997880651251E-2</v>
      </c>
      <c r="P1718" s="122">
        <v>-1.2745297143983065</v>
      </c>
      <c r="Q1718" s="122">
        <v>-0.51087450439024762</v>
      </c>
      <c r="R1718" s="122">
        <v>-0.58144840538356868</v>
      </c>
      <c r="S1718" s="122">
        <v>0.98045869675012409</v>
      </c>
      <c r="T1718" s="122">
        <v>7.398572047610201E-2</v>
      </c>
      <c r="U1718" s="122">
        <v>-0.33594783305732112</v>
      </c>
      <c r="V1718" s="122">
        <v>-0.68190927296658965</v>
      </c>
      <c r="W1718" s="46">
        <v>-0.97279786963458925</v>
      </c>
    </row>
    <row r="1719" spans="1:23" ht="19">
      <c r="A1719" s="91">
        <v>717</v>
      </c>
      <c r="B1719" s="122">
        <v>0.35322717097371537</v>
      </c>
      <c r="C1719" s="122">
        <v>0.73314795447548264</v>
      </c>
      <c r="D1719" s="122">
        <v>0.55310490696568504</v>
      </c>
      <c r="E1719" s="122">
        <v>0.69671603954800587</v>
      </c>
      <c r="F1719" s="122">
        <v>0.53613874723255339</v>
      </c>
      <c r="G1719" s="122">
        <v>0.12152761293437031</v>
      </c>
      <c r="H1719" s="122">
        <v>9.005901076828704E-2</v>
      </c>
      <c r="I1719" s="122">
        <v>0.80097881723059561</v>
      </c>
      <c r="J1719" s="122">
        <v>0.83085439121832616</v>
      </c>
      <c r="K1719" s="54">
        <v>0.72858823832155073</v>
      </c>
      <c r="M1719" s="47">
        <v>717</v>
      </c>
      <c r="N1719" s="122" cm="1">
        <f t="array" ref="N1719:W1719">(TRANSPOSE(MMULT(幕後結果!$AB$37:$AK$46, TRANSPOSE(N718:W718))))</f>
        <v>-2.2165263733249732</v>
      </c>
      <c r="O1719" s="122">
        <v>-2.9607137887063057</v>
      </c>
      <c r="P1719" s="122">
        <v>-1.7315304385861034</v>
      </c>
      <c r="Q1719" s="122">
        <v>-2.1698665333354237</v>
      </c>
      <c r="R1719" s="122">
        <v>-1.4630509015874444</v>
      </c>
      <c r="S1719" s="122">
        <v>-0.4435296437726261</v>
      </c>
      <c r="T1719" s="122">
        <v>-0.27651728544538079</v>
      </c>
      <c r="U1719" s="122">
        <v>-1.3349328852417166</v>
      </c>
      <c r="V1719" s="122">
        <v>0.44034458846386243</v>
      </c>
      <c r="W1719" s="46">
        <v>-1.2323810219998346</v>
      </c>
    </row>
    <row r="1720" spans="1:23" ht="19">
      <c r="A1720" s="91">
        <v>718</v>
      </c>
      <c r="B1720" s="122">
        <v>0.98862140607410764</v>
      </c>
      <c r="C1720" s="122">
        <v>0.5409686290928708</v>
      </c>
      <c r="D1720" s="122">
        <v>0.80772481995280709</v>
      </c>
      <c r="E1720" s="122">
        <v>0.25115797666243678</v>
      </c>
      <c r="F1720" s="122">
        <v>0.17768507514712795</v>
      </c>
      <c r="G1720" s="122">
        <v>0.24871910457402335</v>
      </c>
      <c r="H1720" s="122">
        <v>0.45709819803803975</v>
      </c>
      <c r="I1720" s="122">
        <v>3.2830652205267263E-2</v>
      </c>
      <c r="J1720" s="122">
        <v>0.87602342009933531</v>
      </c>
      <c r="K1720" s="54">
        <v>0.40595528675757531</v>
      </c>
      <c r="M1720" s="47">
        <v>718</v>
      </c>
      <c r="N1720" s="122" cm="1">
        <f t="array" ref="N1720:W1720">(TRANSPOSE(MMULT(幕後結果!$AB$37:$AK$46, TRANSPOSE(N719:W719))))</f>
        <v>-0.11487720540798839</v>
      </c>
      <c r="O1720" s="122">
        <v>-0.35026822459348245</v>
      </c>
      <c r="P1720" s="122">
        <v>0.16444364428157876</v>
      </c>
      <c r="Q1720" s="122">
        <v>-0.487997989281446</v>
      </c>
      <c r="R1720" s="122">
        <v>1.0716175477366199</v>
      </c>
      <c r="S1720" s="122">
        <v>0.47683043366231764</v>
      </c>
      <c r="T1720" s="122">
        <v>-0.42270761326944262</v>
      </c>
      <c r="U1720" s="122">
        <v>-1.5104780215241849</v>
      </c>
      <c r="V1720" s="122">
        <v>-1.119275738070203</v>
      </c>
      <c r="W1720" s="46">
        <v>-0.2552467101293156</v>
      </c>
    </row>
    <row r="1721" spans="1:23" ht="19">
      <c r="A1721" s="91">
        <v>719</v>
      </c>
      <c r="B1721" s="122">
        <v>0.31458669710107201</v>
      </c>
      <c r="C1721" s="122">
        <v>0.96733690493801339</v>
      </c>
      <c r="D1721" s="122">
        <v>0.90680213294961565</v>
      </c>
      <c r="E1721" s="122">
        <v>0.14532628555207205</v>
      </c>
      <c r="F1721" s="122">
        <v>2.0817996025582319E-2</v>
      </c>
      <c r="G1721" s="122">
        <v>0.25546519425524061</v>
      </c>
      <c r="H1721" s="122">
        <v>0.25334787203916731</v>
      </c>
      <c r="I1721" s="122">
        <v>9.8310770505553036E-2</v>
      </c>
      <c r="J1721" s="122">
        <v>0.23615994000525187</v>
      </c>
      <c r="K1721" s="54">
        <v>0.64241751098083788</v>
      </c>
      <c r="M1721" s="47">
        <v>719</v>
      </c>
      <c r="N1721" s="122" cm="1">
        <f t="array" ref="N1721:W1721">(TRANSPOSE(MMULT(幕後結果!$AB$37:$AK$46, TRANSPOSE(N720:W720))))</f>
        <v>-5.4166059524414646E-2</v>
      </c>
      <c r="O1721" s="122">
        <v>-0.39303627321242518</v>
      </c>
      <c r="P1721" s="122">
        <v>0.68773990679953301</v>
      </c>
      <c r="Q1721" s="122">
        <v>0.76071903874690494</v>
      </c>
      <c r="R1721" s="122">
        <v>0.12637084971213264</v>
      </c>
      <c r="S1721" s="122">
        <v>-0.77522880454437015</v>
      </c>
      <c r="T1721" s="122">
        <v>-0.12331692979867909</v>
      </c>
      <c r="U1721" s="122">
        <v>1.8950042869036732</v>
      </c>
      <c r="V1721" s="122">
        <v>0.89331607300034044</v>
      </c>
      <c r="W1721" s="46">
        <v>1.0994106323951411</v>
      </c>
    </row>
    <row r="1722" spans="1:23" ht="19">
      <c r="A1722" s="91">
        <v>720</v>
      </c>
      <c r="B1722" s="122">
        <v>7.1163083919588033E-2</v>
      </c>
      <c r="C1722" s="122">
        <v>0.75129852794151786</v>
      </c>
      <c r="D1722" s="122">
        <v>0.8363739165971078</v>
      </c>
      <c r="E1722" s="122">
        <v>0.97064453030258857</v>
      </c>
      <c r="F1722" s="122">
        <v>0.63280195469827283</v>
      </c>
      <c r="G1722" s="122">
        <v>0.20443485460383348</v>
      </c>
      <c r="H1722" s="122">
        <v>0.7117298275871442</v>
      </c>
      <c r="I1722" s="122">
        <v>0.35467204276325903</v>
      </c>
      <c r="J1722" s="122">
        <v>0.80078363832315635</v>
      </c>
      <c r="K1722" s="54">
        <v>0.49243802621133947</v>
      </c>
      <c r="M1722" s="47">
        <v>720</v>
      </c>
      <c r="N1722" s="122" cm="1">
        <f t="array" ref="N1722:W1722">(TRANSPOSE(MMULT(幕後結果!$AB$37:$AK$46, TRANSPOSE(N721:W721))))</f>
        <v>0.19105552845310528</v>
      </c>
      <c r="O1722" s="122">
        <v>0.65410681091936584</v>
      </c>
      <c r="P1722" s="122">
        <v>0.21908304016191041</v>
      </c>
      <c r="Q1722" s="122">
        <v>-0.7305999665633246</v>
      </c>
      <c r="R1722" s="122">
        <v>-0.28745746720928034</v>
      </c>
      <c r="S1722" s="122">
        <v>-0.28525952539904653</v>
      </c>
      <c r="T1722" s="122">
        <v>0.82121964985717422</v>
      </c>
      <c r="U1722" s="122">
        <v>0.37990309792357557</v>
      </c>
      <c r="V1722" s="122">
        <v>-2.2419318049199455</v>
      </c>
      <c r="W1722" s="46">
        <v>0.28469823534736127</v>
      </c>
    </row>
    <row r="1723" spans="1:23" ht="19">
      <c r="A1723" s="91">
        <v>721</v>
      </c>
      <c r="B1723" s="122">
        <v>6.6744584010345331E-3</v>
      </c>
      <c r="C1723" s="122">
        <v>0.61319076834302466</v>
      </c>
      <c r="D1723" s="122">
        <v>0.85404048650152964</v>
      </c>
      <c r="E1723" s="122">
        <v>0.48737314179712143</v>
      </c>
      <c r="F1723" s="122">
        <v>0.20259760296830787</v>
      </c>
      <c r="G1723" s="122">
        <v>0.3993525522574517</v>
      </c>
      <c r="H1723" s="122">
        <v>0.29167754943214952</v>
      </c>
      <c r="I1723" s="122">
        <v>7.0665452229716319E-2</v>
      </c>
      <c r="J1723" s="122">
        <v>0.96819332753140519</v>
      </c>
      <c r="K1723" s="54">
        <v>0.26828259892877071</v>
      </c>
      <c r="M1723" s="47">
        <v>721</v>
      </c>
      <c r="N1723" s="122" cm="1">
        <f t="array" ref="N1723:W1723">(TRANSPOSE(MMULT(幕後結果!$AB$37:$AK$46, TRANSPOSE(N722:W722))))</f>
        <v>-0.37017018474468977</v>
      </c>
      <c r="O1723" s="122">
        <v>2.0862471232906485</v>
      </c>
      <c r="P1723" s="122">
        <v>-0.21221194696283102</v>
      </c>
      <c r="Q1723" s="122">
        <v>-0.23560488500437204</v>
      </c>
      <c r="R1723" s="122">
        <v>1.6834724142481083</v>
      </c>
      <c r="S1723" s="122">
        <v>-0.14177677796277555</v>
      </c>
      <c r="T1723" s="122">
        <v>-0.37187985131599782</v>
      </c>
      <c r="U1723" s="122">
        <v>0.49856407816713727</v>
      </c>
      <c r="V1723" s="122">
        <v>-0.89950014501055253</v>
      </c>
      <c r="W1723" s="46">
        <v>0.46037835817861439</v>
      </c>
    </row>
    <row r="1724" spans="1:23" ht="19">
      <c r="A1724" s="91">
        <v>722</v>
      </c>
      <c r="B1724" s="122">
        <v>0.18657668103233149</v>
      </c>
      <c r="C1724" s="122">
        <v>0.51949021245357185</v>
      </c>
      <c r="D1724" s="122">
        <v>0.96376873917168315</v>
      </c>
      <c r="E1724" s="122">
        <v>0.46965454490777447</v>
      </c>
      <c r="F1724" s="122">
        <v>0.50162684121725909</v>
      </c>
      <c r="G1724" s="122">
        <v>0.18709918251410063</v>
      </c>
      <c r="H1724" s="122">
        <v>0.25159909646135881</v>
      </c>
      <c r="I1724" s="122">
        <v>0.56214756088543338</v>
      </c>
      <c r="J1724" s="122">
        <v>0.89532631827268694</v>
      </c>
      <c r="K1724" s="54">
        <v>0.48568304151228525</v>
      </c>
      <c r="M1724" s="47">
        <v>722</v>
      </c>
      <c r="N1724" s="122" cm="1">
        <f t="array" ref="N1724:W1724">(TRANSPOSE(MMULT(幕後結果!$AB$37:$AK$46, TRANSPOSE(N723:W723))))</f>
        <v>-0.54674935329297947</v>
      </c>
      <c r="O1724" s="122">
        <v>0.44272578146289676</v>
      </c>
      <c r="P1724" s="122">
        <v>0.12792498432659283</v>
      </c>
      <c r="Q1724" s="122">
        <v>-0.76936123142483281</v>
      </c>
      <c r="R1724" s="122">
        <v>1.1183630650207923</v>
      </c>
      <c r="S1724" s="122">
        <v>-0.41122738484574023</v>
      </c>
      <c r="T1724" s="122">
        <v>-0.36893217133610601</v>
      </c>
      <c r="U1724" s="122">
        <v>-0.31319337556424165</v>
      </c>
      <c r="V1724" s="122">
        <v>-0.80557249832842093</v>
      </c>
      <c r="W1724" s="46">
        <v>-0.49302691369758195</v>
      </c>
    </row>
    <row r="1725" spans="1:23" ht="19">
      <c r="A1725" s="91">
        <v>723</v>
      </c>
      <c r="B1725" s="122">
        <v>5.1244689906026375E-2</v>
      </c>
      <c r="C1725" s="122">
        <v>0.21017517244110784</v>
      </c>
      <c r="D1725" s="122">
        <v>0.93899902390341006</v>
      </c>
      <c r="E1725" s="122">
        <v>0.83695671444106989</v>
      </c>
      <c r="F1725" s="122">
        <v>0.99431530445858773</v>
      </c>
      <c r="G1725" s="122">
        <v>0.37417585097975148</v>
      </c>
      <c r="H1725" s="122">
        <v>0.95548463274465845</v>
      </c>
      <c r="I1725" s="122">
        <v>5.2779231583574449E-2</v>
      </c>
      <c r="J1725" s="122">
        <v>0.96180605744018699</v>
      </c>
      <c r="K1725" s="54">
        <v>0.82443413846374325</v>
      </c>
      <c r="M1725" s="47">
        <v>723</v>
      </c>
      <c r="N1725" s="122" cm="1">
        <f t="array" ref="N1725:W1725">(TRANSPOSE(MMULT(幕後結果!$AB$37:$AK$46, TRANSPOSE(N724:W724))))</f>
        <v>-1.6412408737455102</v>
      </c>
      <c r="O1725" s="122">
        <v>-1.0646397090706134</v>
      </c>
      <c r="P1725" s="122">
        <v>-0.44238511196891672</v>
      </c>
      <c r="Q1725" s="122">
        <v>-0.35986592959757524</v>
      </c>
      <c r="R1725" s="122">
        <v>-0.81732240534155132</v>
      </c>
      <c r="S1725" s="122">
        <v>-1.3262282875275249</v>
      </c>
      <c r="T1725" s="122">
        <v>-1.9122253010463015</v>
      </c>
      <c r="U1725" s="122">
        <v>0.82517158194794837</v>
      </c>
      <c r="V1725" s="122">
        <v>-0.19052296279579195</v>
      </c>
      <c r="W1725" s="46">
        <v>0.37378252711062171</v>
      </c>
    </row>
    <row r="1726" spans="1:23" ht="19">
      <c r="A1726" s="91">
        <v>724</v>
      </c>
      <c r="B1726" s="122">
        <v>0.60471407052775361</v>
      </c>
      <c r="C1726" s="122">
        <v>0.12060929202009407</v>
      </c>
      <c r="D1726" s="122">
        <v>0.36483634615120275</v>
      </c>
      <c r="E1726" s="122">
        <v>0.30190033908238112</v>
      </c>
      <c r="F1726" s="122">
        <v>0.58059624133828658</v>
      </c>
      <c r="G1726" s="122">
        <v>0.55682671010287255</v>
      </c>
      <c r="H1726" s="122">
        <v>0.20472560487353242</v>
      </c>
      <c r="I1726" s="122">
        <v>0.43428594305866008</v>
      </c>
      <c r="J1726" s="122">
        <v>0.28006999212317174</v>
      </c>
      <c r="K1726" s="54">
        <v>0.51211791687719654</v>
      </c>
      <c r="M1726" s="47">
        <v>724</v>
      </c>
      <c r="N1726" s="122" cm="1">
        <f t="array" ref="N1726:W1726">(TRANSPOSE(MMULT(幕後結果!$AB$37:$AK$46, TRANSPOSE(N725:W725))))</f>
        <v>0.74340250137989616</v>
      </c>
      <c r="O1726" s="122">
        <v>5.5467185765630478E-2</v>
      </c>
      <c r="P1726" s="122">
        <v>-0.38624016018530449</v>
      </c>
      <c r="Q1726" s="122">
        <v>0.31434825855072934</v>
      </c>
      <c r="R1726" s="122">
        <v>-0.13166518039397504</v>
      </c>
      <c r="S1726" s="122">
        <v>-3.4242732367380929E-2</v>
      </c>
      <c r="T1726" s="122">
        <v>0.16184365310436671</v>
      </c>
      <c r="U1726" s="122">
        <v>-0.29963908089711833</v>
      </c>
      <c r="V1726" s="122">
        <v>-0.11733364556928082</v>
      </c>
      <c r="W1726" s="46">
        <v>-1.2284930084324264</v>
      </c>
    </row>
    <row r="1727" spans="1:23" ht="19">
      <c r="A1727" s="91">
        <v>725</v>
      </c>
      <c r="B1727" s="122">
        <v>0.55690849861042335</v>
      </c>
      <c r="C1727" s="122">
        <v>0.45328310031175123</v>
      </c>
      <c r="D1727" s="122">
        <v>0.48487607568102686</v>
      </c>
      <c r="E1727" s="122">
        <v>0.12452761469315643</v>
      </c>
      <c r="F1727" s="122">
        <v>0.36615120292697956</v>
      </c>
      <c r="G1727" s="122">
        <v>0.92345943738392533</v>
      </c>
      <c r="H1727" s="122">
        <v>0.15546416147556874</v>
      </c>
      <c r="I1727" s="122">
        <v>0.34774982345589933</v>
      </c>
      <c r="J1727" s="122">
        <v>0.23134318891887462</v>
      </c>
      <c r="K1727" s="54">
        <v>0.31401368923235173</v>
      </c>
      <c r="M1727" s="47">
        <v>725</v>
      </c>
      <c r="N1727" s="122" cm="1">
        <f t="array" ref="N1727:W1727">(TRANSPOSE(MMULT(幕後結果!$AB$37:$AK$46, TRANSPOSE(N726:W726))))</f>
        <v>-9.7132179014945072E-2</v>
      </c>
      <c r="O1727" s="122">
        <v>-0.98698258318476118</v>
      </c>
      <c r="P1727" s="122">
        <v>-0.57363935172678648</v>
      </c>
      <c r="Q1727" s="122">
        <v>1.5549678631179182</v>
      </c>
      <c r="R1727" s="122">
        <v>-0.70281607435768545</v>
      </c>
      <c r="S1727" s="122">
        <v>0.62000866020565248</v>
      </c>
      <c r="T1727" s="122">
        <v>-0.36352901518416691</v>
      </c>
      <c r="U1727" s="122">
        <v>2.2512081824393553</v>
      </c>
      <c r="V1727" s="122">
        <v>-0.18376684136984506</v>
      </c>
      <c r="W1727" s="46">
        <v>-7.237460551001107E-2</v>
      </c>
    </row>
    <row r="1728" spans="1:23" ht="19">
      <c r="A1728" s="91">
        <v>726</v>
      </c>
      <c r="B1728" s="122">
        <v>0.79537532746461848</v>
      </c>
      <c r="C1728" s="122">
        <v>0.38204612908219215</v>
      </c>
      <c r="D1728" s="122">
        <v>0.14606109089271202</v>
      </c>
      <c r="E1728" s="122">
        <v>0.39822912125125765</v>
      </c>
      <c r="F1728" s="122">
        <v>0.99709338144108717</v>
      </c>
      <c r="G1728" s="122">
        <v>0.10392185667922926</v>
      </c>
      <c r="H1728" s="122">
        <v>0.70730192781348666</v>
      </c>
      <c r="I1728" s="122">
        <v>0.25125689812600904</v>
      </c>
      <c r="J1728" s="122">
        <v>0.75966704538688901</v>
      </c>
      <c r="K1728" s="54">
        <v>0.60434288243737244</v>
      </c>
      <c r="M1728" s="47">
        <v>726</v>
      </c>
      <c r="N1728" s="122" cm="1">
        <f t="array" ref="N1728:W1728">(TRANSPOSE(MMULT(幕後結果!$AB$37:$AK$46, TRANSPOSE(N727:W727))))</f>
        <v>1.2084180994217795</v>
      </c>
      <c r="O1728" s="122">
        <v>-5.7640195876411005E-2</v>
      </c>
      <c r="P1728" s="122">
        <v>0.87131011848016504</v>
      </c>
      <c r="Q1728" s="122">
        <v>0.2395067465109611</v>
      </c>
      <c r="R1728" s="122">
        <v>0.47266422192494323</v>
      </c>
      <c r="S1728" s="122">
        <v>1.2341052553737721</v>
      </c>
      <c r="T1728" s="122">
        <v>1.8419999115598746</v>
      </c>
      <c r="U1728" s="122">
        <v>0.86524906121153311</v>
      </c>
      <c r="V1728" s="122">
        <v>0.37372079556030746</v>
      </c>
      <c r="W1728" s="46">
        <v>1.8265631705409211</v>
      </c>
    </row>
    <row r="1729" spans="1:23" ht="19">
      <c r="A1729" s="91">
        <v>727</v>
      </c>
      <c r="B1729" s="122">
        <v>0.72964412411578605</v>
      </c>
      <c r="C1729" s="122">
        <v>0.77251346442971225</v>
      </c>
      <c r="D1729" s="122">
        <v>0.55499969127873916</v>
      </c>
      <c r="E1729" s="122">
        <v>0.57767496891818881</v>
      </c>
      <c r="F1729" s="122">
        <v>0.60826000668929092</v>
      </c>
      <c r="G1729" s="122">
        <v>0.65689157673854548</v>
      </c>
      <c r="H1729" s="122">
        <v>0.75932931652179692</v>
      </c>
      <c r="I1729" s="122">
        <v>0.39656672226805445</v>
      </c>
      <c r="J1729" s="122">
        <v>7.0951834033755823E-2</v>
      </c>
      <c r="K1729" s="54">
        <v>8.2598117317820741E-2</v>
      </c>
      <c r="M1729" s="47">
        <v>727</v>
      </c>
      <c r="N1729" s="122" cm="1">
        <f t="array" ref="N1729:W1729">(TRANSPOSE(MMULT(幕後結果!$AB$37:$AK$46, TRANSPOSE(N728:W728))))</f>
        <v>0.67612770741924499</v>
      </c>
      <c r="O1729" s="122">
        <v>-0.89198459333015923</v>
      </c>
      <c r="P1729" s="122">
        <v>1.1291726703019549</v>
      </c>
      <c r="Q1729" s="122">
        <v>0.88181445258252622</v>
      </c>
      <c r="R1729" s="122">
        <v>1.7784968321334707</v>
      </c>
      <c r="S1729" s="122">
        <v>0.13245950400967593</v>
      </c>
      <c r="T1729" s="122">
        <v>0.93592006881475587</v>
      </c>
      <c r="U1729" s="122">
        <v>1.1193909880565243</v>
      </c>
      <c r="V1729" s="122">
        <v>1.7703898220917167</v>
      </c>
      <c r="W1729" s="46">
        <v>0.32082768575495824</v>
      </c>
    </row>
    <row r="1730" spans="1:23" ht="19">
      <c r="A1730" s="91">
        <v>728</v>
      </c>
      <c r="B1730" s="122">
        <v>0.5507814386104164</v>
      </c>
      <c r="C1730" s="122">
        <v>0.12447715453945118</v>
      </c>
      <c r="D1730" s="122">
        <v>0.38839057839044955</v>
      </c>
      <c r="E1730" s="122">
        <v>4.5593491567969435E-2</v>
      </c>
      <c r="F1730" s="122">
        <v>0.6495998885305585</v>
      </c>
      <c r="G1730" s="122">
        <v>0.77969203502481443</v>
      </c>
      <c r="H1730" s="122">
        <v>0.39059032410038208</v>
      </c>
      <c r="I1730" s="122">
        <v>0.69271106745723965</v>
      </c>
      <c r="J1730" s="122">
        <v>0.46556505862647768</v>
      </c>
      <c r="K1730" s="54">
        <v>0.90153657110654084</v>
      </c>
      <c r="M1730" s="47">
        <v>728</v>
      </c>
      <c r="N1730" s="122" cm="1">
        <f t="array" ref="N1730:W1730">(TRANSPOSE(MMULT(幕後結果!$AB$37:$AK$46, TRANSPOSE(N729:W729))))</f>
        <v>0.49497902060253696</v>
      </c>
      <c r="O1730" s="122">
        <v>-0.65767343037452641</v>
      </c>
      <c r="P1730" s="122">
        <v>-7.4544583273489118E-2</v>
      </c>
      <c r="Q1730" s="122">
        <v>0.34538153452606002</v>
      </c>
      <c r="R1730" s="122">
        <v>0.24843204097662916</v>
      </c>
      <c r="S1730" s="122">
        <v>1.2441355259751754</v>
      </c>
      <c r="T1730" s="122">
        <v>-0.10555273332355136</v>
      </c>
      <c r="U1730" s="122">
        <v>0.89537133169487304</v>
      </c>
      <c r="V1730" s="122">
        <v>0.81350822595202299</v>
      </c>
      <c r="W1730" s="46">
        <v>-0.78634421477234206</v>
      </c>
    </row>
    <row r="1731" spans="1:23" ht="19">
      <c r="A1731" s="91">
        <v>729</v>
      </c>
      <c r="B1731" s="122">
        <v>0.52592787487481263</v>
      </c>
      <c r="C1731" s="122">
        <v>0.4540226098973652</v>
      </c>
      <c r="D1731" s="122">
        <v>0.22384645665395819</v>
      </c>
      <c r="E1731" s="122">
        <v>0.81409490327673462</v>
      </c>
      <c r="F1731" s="122">
        <v>0.51422892458503711</v>
      </c>
      <c r="G1731" s="122">
        <v>0.54561062405034466</v>
      </c>
      <c r="H1731" s="122">
        <v>0.49526576802558897</v>
      </c>
      <c r="I1731" s="122">
        <v>0.16911316060085868</v>
      </c>
      <c r="J1731" s="122">
        <v>0.42268865146536649</v>
      </c>
      <c r="K1731" s="54">
        <v>0.45726097299530832</v>
      </c>
      <c r="M1731" s="47">
        <v>729</v>
      </c>
      <c r="N1731" s="122" cm="1">
        <f t="array" ref="N1731:W1731">(TRANSPOSE(MMULT(幕後結果!$AB$37:$AK$46, TRANSPOSE(N730:W730))))</f>
        <v>2.3587117229453267E-2</v>
      </c>
      <c r="O1731" s="122">
        <v>-1.3964978245535931</v>
      </c>
      <c r="P1731" s="122">
        <v>0.48708112104007362</v>
      </c>
      <c r="Q1731" s="122">
        <v>-0.60918550513810543</v>
      </c>
      <c r="R1731" s="122">
        <v>-0.2356308208723335</v>
      </c>
      <c r="S1731" s="122">
        <v>1.1437767694248151</v>
      </c>
      <c r="T1731" s="122">
        <v>-0.28044892115980724</v>
      </c>
      <c r="U1731" s="122">
        <v>-0.68499579611221739</v>
      </c>
      <c r="V1731" s="122">
        <v>0.42999897382108221</v>
      </c>
      <c r="W1731" s="46">
        <v>-1.4040318585005216</v>
      </c>
    </row>
    <row r="1732" spans="1:23" ht="19">
      <c r="A1732" s="91">
        <v>730</v>
      </c>
      <c r="B1732" s="122">
        <v>0.5790795047806403</v>
      </c>
      <c r="C1732" s="122">
        <v>0.1741420384796013</v>
      </c>
      <c r="D1732" s="122">
        <v>0.26874822164575618</v>
      </c>
      <c r="E1732" s="122">
        <v>3.3543949114419602E-2</v>
      </c>
      <c r="F1732" s="122">
        <v>0.89510573090049128</v>
      </c>
      <c r="G1732" s="122">
        <v>3.2652557395009607E-2</v>
      </c>
      <c r="H1732" s="122">
        <v>0.52250627603716282</v>
      </c>
      <c r="I1732" s="122">
        <v>0.31151309244553893</v>
      </c>
      <c r="J1732" s="122">
        <v>0.27686514419553343</v>
      </c>
      <c r="K1732" s="54">
        <v>0.67329816816656884</v>
      </c>
      <c r="M1732" s="47">
        <v>730</v>
      </c>
      <c r="N1732" s="122" cm="1">
        <f t="array" ref="N1732:W1732">(TRANSPOSE(MMULT(幕後結果!$AB$37:$AK$46, TRANSPOSE(N731:W731))))</f>
        <v>-0.76198369075157379</v>
      </c>
      <c r="O1732" s="122">
        <v>-1.1047196255872032</v>
      </c>
      <c r="P1732" s="122">
        <v>-0.16605705548666838</v>
      </c>
      <c r="Q1732" s="122">
        <v>-1.1824364411949797</v>
      </c>
      <c r="R1732" s="122">
        <v>-1.0946920652848371</v>
      </c>
      <c r="S1732" s="122">
        <v>0.72189220938681598</v>
      </c>
      <c r="T1732" s="122">
        <v>-0.79362836455535746</v>
      </c>
      <c r="U1732" s="122">
        <v>1.6160868830315136</v>
      </c>
      <c r="V1732" s="122">
        <v>-0.47637613482796537</v>
      </c>
      <c r="W1732" s="46">
        <v>-1.6173419929133572</v>
      </c>
    </row>
    <row r="1733" spans="1:23" ht="19">
      <c r="A1733" s="91">
        <v>731</v>
      </c>
      <c r="B1733" s="122">
        <v>0.5135826964810124</v>
      </c>
      <c r="C1733" s="122">
        <v>0.70412420268258713</v>
      </c>
      <c r="D1733" s="122">
        <v>0.3183368016041217</v>
      </c>
      <c r="E1733" s="122">
        <v>0.7397556813815882</v>
      </c>
      <c r="F1733" s="122">
        <v>0.68237486240930156</v>
      </c>
      <c r="G1733" s="122">
        <v>0.45255386906688555</v>
      </c>
      <c r="H1733" s="122">
        <v>9.6410092551305171E-2</v>
      </c>
      <c r="I1733" s="122">
        <v>0.70183747624515846</v>
      </c>
      <c r="J1733" s="122">
        <v>0.72974483541330626</v>
      </c>
      <c r="K1733" s="54">
        <v>0.83160429889875731</v>
      </c>
      <c r="M1733" s="47">
        <v>731</v>
      </c>
      <c r="N1733" s="122" cm="1">
        <f t="array" ref="N1733:W1733">(TRANSPOSE(MMULT(幕後結果!$AB$37:$AK$46, TRANSPOSE(N732:W732))))</f>
        <v>-0.40693239187357211</v>
      </c>
      <c r="O1733" s="122">
        <v>-1.4141273084123163</v>
      </c>
      <c r="P1733" s="122">
        <v>-0.52342461000735885</v>
      </c>
      <c r="Q1733" s="122">
        <v>1.4125035796265031</v>
      </c>
      <c r="R1733" s="122">
        <v>-0.67092543177410491</v>
      </c>
      <c r="S1733" s="122">
        <v>1.0664797931837722</v>
      </c>
      <c r="T1733" s="122">
        <v>3.092651094268148</v>
      </c>
      <c r="U1733" s="122">
        <v>-2.2668003602144216E-2</v>
      </c>
      <c r="V1733" s="122">
        <v>0.34328920451622624</v>
      </c>
      <c r="W1733" s="46">
        <v>0.55510527790630793</v>
      </c>
    </row>
    <row r="1734" spans="1:23" ht="19">
      <c r="A1734" s="91">
        <v>732</v>
      </c>
      <c r="B1734" s="122">
        <v>0.96040408557141799</v>
      </c>
      <c r="C1734" s="122">
        <v>0.30548598292693097</v>
      </c>
      <c r="D1734" s="122">
        <v>0.86161601288892986</v>
      </c>
      <c r="E1734" s="122">
        <v>0.88690476140513175</v>
      </c>
      <c r="F1734" s="122">
        <v>0.32867648204363631</v>
      </c>
      <c r="G1734" s="122">
        <v>0.78876526609283504</v>
      </c>
      <c r="H1734" s="122">
        <v>0.34915821923137913</v>
      </c>
      <c r="I1734" s="122">
        <v>0.83239476157189451</v>
      </c>
      <c r="J1734" s="122">
        <v>0.35264783368640518</v>
      </c>
      <c r="K1734" s="54">
        <v>0.57997426871924773</v>
      </c>
      <c r="M1734" s="47">
        <v>732</v>
      </c>
      <c r="N1734" s="122" cm="1">
        <f t="array" ref="N1734:W1734">(TRANSPOSE(MMULT(幕後結果!$AB$37:$AK$46, TRANSPOSE(N733:W733))))</f>
        <v>-0.2984415005297133</v>
      </c>
      <c r="O1734" s="122">
        <v>-0.24120889753211167</v>
      </c>
      <c r="P1734" s="122">
        <v>-1.2217554808066207</v>
      </c>
      <c r="Q1734" s="122">
        <v>1.1714767428711179</v>
      </c>
      <c r="R1734" s="122">
        <v>-0.15320869490541622</v>
      </c>
      <c r="S1734" s="122">
        <v>-1.5545593789105276</v>
      </c>
      <c r="T1734" s="122">
        <v>0.80551424484647227</v>
      </c>
      <c r="U1734" s="122">
        <v>-0.41445542904718524</v>
      </c>
      <c r="V1734" s="122">
        <v>-0.81742554362603792</v>
      </c>
      <c r="W1734" s="46">
        <v>-1.1542531263721827</v>
      </c>
    </row>
    <row r="1735" spans="1:23" ht="19">
      <c r="A1735" s="91">
        <v>733</v>
      </c>
      <c r="B1735" s="122">
        <v>0.99281698044506417</v>
      </c>
      <c r="C1735" s="122">
        <v>0.23298779844853068</v>
      </c>
      <c r="D1735" s="122">
        <v>0.10993268099332765</v>
      </c>
      <c r="E1735" s="122">
        <v>0.55974356166805572</v>
      </c>
      <c r="F1735" s="122">
        <v>0.49003180187075435</v>
      </c>
      <c r="G1735" s="122">
        <v>0.737563700713739</v>
      </c>
      <c r="H1735" s="122">
        <v>0.62083823496325974</v>
      </c>
      <c r="I1735" s="122">
        <v>0.31190680299545903</v>
      </c>
      <c r="J1735" s="122">
        <v>0.65954286473963664</v>
      </c>
      <c r="K1735" s="54">
        <v>0.10635127142958134</v>
      </c>
      <c r="M1735" s="47">
        <v>733</v>
      </c>
      <c r="N1735" s="122" cm="1">
        <f t="array" ref="N1735:W1735">(TRANSPOSE(MMULT(幕後結果!$AB$37:$AK$46, TRANSPOSE(N734:W734))))</f>
        <v>-0.608267893031608</v>
      </c>
      <c r="O1735" s="122">
        <v>-0.14281873777463699</v>
      </c>
      <c r="P1735" s="122">
        <v>-0.91228952579905687</v>
      </c>
      <c r="Q1735" s="122">
        <v>0.50526470970389148</v>
      </c>
      <c r="R1735" s="122">
        <v>0.7515494173615328</v>
      </c>
      <c r="S1735" s="122">
        <v>-4.7143916956605025E-2</v>
      </c>
      <c r="T1735" s="122">
        <v>-0.89604002003108785</v>
      </c>
      <c r="U1735" s="122">
        <v>-0.80289462029383218</v>
      </c>
      <c r="V1735" s="122">
        <v>0.97341129577776009</v>
      </c>
      <c r="W1735" s="46">
        <v>-1.4345561017319139</v>
      </c>
    </row>
    <row r="1736" spans="1:23" ht="19">
      <c r="A1736" s="91">
        <v>734</v>
      </c>
      <c r="B1736" s="122">
        <v>0.19994176363517768</v>
      </c>
      <c r="C1736" s="122">
        <v>4.6478351576599852E-2</v>
      </c>
      <c r="D1736" s="122">
        <v>0.9855565110139477</v>
      </c>
      <c r="E1736" s="122">
        <v>0.88992116082296158</v>
      </c>
      <c r="F1736" s="122">
        <v>0.60810980109424118</v>
      </c>
      <c r="G1736" s="122">
        <v>0.14257917941023113</v>
      </c>
      <c r="H1736" s="122">
        <v>0.97466099279327789</v>
      </c>
      <c r="I1736" s="122">
        <v>0.9462012213624369</v>
      </c>
      <c r="J1736" s="122">
        <v>0.73364888010833762</v>
      </c>
      <c r="K1736" s="54">
        <v>0.85062887873955595</v>
      </c>
      <c r="M1736" s="47">
        <v>734</v>
      </c>
      <c r="N1736" s="122" cm="1">
        <f t="array" ref="N1736:W1736">(TRANSPOSE(MMULT(幕後結果!$AB$37:$AK$46, TRANSPOSE(N735:W735))))</f>
        <v>-1.9807704686882321</v>
      </c>
      <c r="O1736" s="122">
        <v>-1.6747049628303876</v>
      </c>
      <c r="P1736" s="122">
        <v>-1.082311770982423</v>
      </c>
      <c r="Q1736" s="122">
        <v>-0.25048430057930771</v>
      </c>
      <c r="R1736" s="122">
        <v>8.2909000387712373E-2</v>
      </c>
      <c r="S1736" s="122">
        <v>0.18975556546884853</v>
      </c>
      <c r="T1736" s="122">
        <v>-1.7763685762758215</v>
      </c>
      <c r="U1736" s="122">
        <v>1.2808050499189834</v>
      </c>
      <c r="V1736" s="122">
        <v>0.61799300071162211</v>
      </c>
      <c r="W1736" s="46">
        <v>-0.24999571964864589</v>
      </c>
    </row>
    <row r="1737" spans="1:23" ht="19">
      <c r="A1737" s="91">
        <v>735</v>
      </c>
      <c r="B1737" s="122">
        <v>0.10171793478762403</v>
      </c>
      <c r="C1737" s="122">
        <v>0.4855052808688316</v>
      </c>
      <c r="D1737" s="122">
        <v>0.83047401397327758</v>
      </c>
      <c r="E1737" s="122">
        <v>0.35999854474373305</v>
      </c>
      <c r="F1737" s="122">
        <v>0.15120188590587214</v>
      </c>
      <c r="G1737" s="122">
        <v>0.41010145766115103</v>
      </c>
      <c r="H1737" s="122">
        <v>0.77990329298693495</v>
      </c>
      <c r="I1737" s="122">
        <v>0.18866859542582204</v>
      </c>
      <c r="J1737" s="122">
        <v>0.67560987425607433</v>
      </c>
      <c r="K1737" s="54">
        <v>4.0331925061850349E-2</v>
      </c>
      <c r="M1737" s="47">
        <v>735</v>
      </c>
      <c r="N1737" s="122" cm="1">
        <f t="array" ref="N1737:W1737">(TRANSPOSE(MMULT(幕後結果!$AB$37:$AK$46, TRANSPOSE(N736:W736))))</f>
        <v>-0.6355966332516555</v>
      </c>
      <c r="O1737" s="122">
        <v>-1.2074672041032177</v>
      </c>
      <c r="P1737" s="122">
        <v>-3.4203455808118344E-3</v>
      </c>
      <c r="Q1737" s="122">
        <v>-1.1485150657584029</v>
      </c>
      <c r="R1737" s="122">
        <v>0.48063682263563534</v>
      </c>
      <c r="S1737" s="122">
        <v>0.40646082256335725</v>
      </c>
      <c r="T1737" s="122">
        <v>-0.37284257041327495</v>
      </c>
      <c r="U1737" s="122">
        <v>0.54248789761498051</v>
      </c>
      <c r="V1737" s="122">
        <v>-0.34282656854064986</v>
      </c>
      <c r="W1737" s="46">
        <v>0.65107362206825448</v>
      </c>
    </row>
    <row r="1738" spans="1:23" ht="19">
      <c r="A1738" s="91">
        <v>736</v>
      </c>
      <c r="B1738" s="122">
        <v>0.1563768721247385</v>
      </c>
      <c r="C1738" s="122">
        <v>3.4220794603542881E-2</v>
      </c>
      <c r="D1738" s="122">
        <v>0.73220543573145869</v>
      </c>
      <c r="E1738" s="122">
        <v>0.11148568845036722</v>
      </c>
      <c r="F1738" s="122">
        <v>0.26439071629843869</v>
      </c>
      <c r="G1738" s="122">
        <v>1.9297805336219165E-2</v>
      </c>
      <c r="H1738" s="122">
        <v>0.51760009871168466</v>
      </c>
      <c r="I1738" s="122">
        <v>0.82520072030533398</v>
      </c>
      <c r="J1738" s="122">
        <v>0.4782612555116259</v>
      </c>
      <c r="K1738" s="54">
        <v>0.64352861928407878</v>
      </c>
      <c r="M1738" s="47">
        <v>736</v>
      </c>
      <c r="N1738" s="122" cm="1">
        <f t="array" ref="N1738:W1738">(TRANSPOSE(MMULT(幕後結果!$AB$37:$AK$46, TRANSPOSE(N737:W737))))</f>
        <v>-2.3442600793835321E-2</v>
      </c>
      <c r="O1738" s="122">
        <v>1.2569808274187313</v>
      </c>
      <c r="P1738" s="122">
        <v>-0.19232312288260212</v>
      </c>
      <c r="Q1738" s="122">
        <v>-0.32839054227202019</v>
      </c>
      <c r="R1738" s="122">
        <v>0.58630065043041002</v>
      </c>
      <c r="S1738" s="122">
        <v>-0.80147385629891132</v>
      </c>
      <c r="T1738" s="122">
        <v>-0.10652644949502021</v>
      </c>
      <c r="U1738" s="122">
        <v>-0.59632557778938733</v>
      </c>
      <c r="V1738" s="122">
        <v>-0.76577730493706464</v>
      </c>
      <c r="W1738" s="46">
        <v>-0.3262928613877189</v>
      </c>
    </row>
    <row r="1739" spans="1:23" ht="19">
      <c r="A1739" s="91">
        <v>737</v>
      </c>
      <c r="B1739" s="122">
        <v>0.58810689244121894</v>
      </c>
      <c r="C1739" s="122">
        <v>0.88340314096955996</v>
      </c>
      <c r="D1739" s="122">
        <v>0.69251632764349558</v>
      </c>
      <c r="E1739" s="122">
        <v>0.48514564932664772</v>
      </c>
      <c r="F1739" s="122">
        <v>0.24759243825701649</v>
      </c>
      <c r="G1739" s="122">
        <v>0.48464485641822375</v>
      </c>
      <c r="H1739" s="122">
        <v>0.63580207364307895</v>
      </c>
      <c r="I1739" s="122">
        <v>0.28822861047020698</v>
      </c>
      <c r="J1739" s="122">
        <v>0.43927896321660453</v>
      </c>
      <c r="K1739" s="54">
        <v>0.69614161865676194</v>
      </c>
      <c r="M1739" s="47">
        <v>737</v>
      </c>
      <c r="N1739" s="122" cm="1">
        <f t="array" ref="N1739:W1739">(TRANSPOSE(MMULT(幕後結果!$AB$37:$AK$46, TRANSPOSE(N738:W738))))</f>
        <v>-0.93126616363394954</v>
      </c>
      <c r="O1739" s="122">
        <v>0.26979375654981941</v>
      </c>
      <c r="P1739" s="122">
        <v>0.80990311987080343</v>
      </c>
      <c r="Q1739" s="122">
        <v>-0.88035245748737667</v>
      </c>
      <c r="R1739" s="122">
        <v>0.31270763135743596</v>
      </c>
      <c r="S1739" s="122">
        <v>5.6654397305019505E-2</v>
      </c>
      <c r="T1739" s="122">
        <v>0.95496458489547642</v>
      </c>
      <c r="U1739" s="122">
        <v>-4.8798679643234283E-2</v>
      </c>
      <c r="V1739" s="122">
        <v>-0.1750185680420788</v>
      </c>
      <c r="W1739" s="46">
        <v>0.30922504399431167</v>
      </c>
    </row>
    <row r="1740" spans="1:23" ht="19">
      <c r="A1740" s="91">
        <v>738</v>
      </c>
      <c r="B1740" s="122">
        <v>0.51841986408816876</v>
      </c>
      <c r="C1740" s="122">
        <v>0.59201154182731486</v>
      </c>
      <c r="D1740" s="122">
        <v>0.52325272273082746</v>
      </c>
      <c r="E1740" s="122">
        <v>0.11069089960316947</v>
      </c>
      <c r="F1740" s="122">
        <v>0.31501695129278406</v>
      </c>
      <c r="G1740" s="122">
        <v>0.63623868184258381</v>
      </c>
      <c r="H1740" s="122">
        <v>0.64085407276746942</v>
      </c>
      <c r="I1740" s="122">
        <v>6.4347756283986701E-3</v>
      </c>
      <c r="J1740" s="122">
        <v>0.6539977144307636</v>
      </c>
      <c r="K1740" s="54">
        <v>0.25166099469479097</v>
      </c>
      <c r="M1740" s="47">
        <v>738</v>
      </c>
      <c r="N1740" s="122" cm="1">
        <f t="array" ref="N1740:W1740">(TRANSPOSE(MMULT(幕後結果!$AB$37:$AK$46, TRANSPOSE(N739:W739))))</f>
        <v>0.8283049661087234</v>
      </c>
      <c r="O1740" s="122">
        <v>0.10393796081336903</v>
      </c>
      <c r="P1740" s="122">
        <v>-0.26984256625843128</v>
      </c>
      <c r="Q1740" s="122">
        <v>1.0568040780360413</v>
      </c>
      <c r="R1740" s="122">
        <v>-1.8201762971407909E-2</v>
      </c>
      <c r="S1740" s="122">
        <v>0.88578041877986768</v>
      </c>
      <c r="T1740" s="122">
        <v>0.63618648877518558</v>
      </c>
      <c r="U1740" s="122">
        <v>0.16165465316781832</v>
      </c>
      <c r="V1740" s="122">
        <v>0.58728076333055346</v>
      </c>
      <c r="W1740" s="46">
        <v>-1.0801532130406304</v>
      </c>
    </row>
    <row r="1741" spans="1:23" ht="19">
      <c r="A1741" s="91">
        <v>739</v>
      </c>
      <c r="B1741" s="122">
        <v>0.82235892669894017</v>
      </c>
      <c r="C1741" s="122">
        <v>9.0860073979147638E-2</v>
      </c>
      <c r="D1741" s="122">
        <v>0.80863226635818175</v>
      </c>
      <c r="E1741" s="122">
        <v>0.56760300463555002</v>
      </c>
      <c r="F1741" s="122">
        <v>0.37326697384031982</v>
      </c>
      <c r="G1741" s="122">
        <v>0.59887211553834829</v>
      </c>
      <c r="H1741" s="122">
        <v>0.31167839357690608</v>
      </c>
      <c r="I1741" s="122">
        <v>0.9213589311755439</v>
      </c>
      <c r="J1741" s="122">
        <v>0.87039840859364825</v>
      </c>
      <c r="K1741" s="54">
        <v>0.86051631452311561</v>
      </c>
      <c r="M1741" s="47">
        <v>739</v>
      </c>
      <c r="N1741" s="122" cm="1">
        <f t="array" ref="N1741:W1741">(TRANSPOSE(MMULT(幕後結果!$AB$37:$AK$46, TRANSPOSE(N740:W740))))</f>
        <v>2.932927253875935E-2</v>
      </c>
      <c r="O1741" s="122">
        <v>0.88757071587084169</v>
      </c>
      <c r="P1741" s="122">
        <v>-3.7379770958968772E-2</v>
      </c>
      <c r="Q1741" s="122">
        <v>-1.6698422802465771</v>
      </c>
      <c r="R1741" s="122">
        <v>-0.31948533816876112</v>
      </c>
      <c r="S1741" s="122">
        <v>0.42117039434051384</v>
      </c>
      <c r="T1741" s="122">
        <v>-0.80611982320306619</v>
      </c>
      <c r="U1741" s="122">
        <v>8.8510018981237504E-2</v>
      </c>
      <c r="V1741" s="122">
        <v>0.89883585004468303</v>
      </c>
      <c r="W1741" s="46">
        <v>0.22598566596479575</v>
      </c>
    </row>
    <row r="1742" spans="1:23" ht="19">
      <c r="A1742" s="91">
        <v>740</v>
      </c>
      <c r="B1742" s="122">
        <v>0.73259376174240898</v>
      </c>
      <c r="C1742" s="122">
        <v>0.86556113053492045</v>
      </c>
      <c r="D1742" s="122">
        <v>0.76574341599424156</v>
      </c>
      <c r="E1742" s="122">
        <v>0.10881717154201853</v>
      </c>
      <c r="F1742" s="122">
        <v>0.70766144803927555</v>
      </c>
      <c r="G1742" s="122">
        <v>0.65645859110559091</v>
      </c>
      <c r="H1742" s="122">
        <v>0.50359886154964006</v>
      </c>
      <c r="I1742" s="122">
        <v>0.88607071530885051</v>
      </c>
      <c r="J1742" s="122">
        <v>0.68571654861762799</v>
      </c>
      <c r="K1742" s="54">
        <v>4.6379988561752405E-2</v>
      </c>
      <c r="M1742" s="47">
        <v>740</v>
      </c>
      <c r="N1742" s="122" cm="1">
        <f t="array" ref="N1742:W1742">(TRANSPOSE(MMULT(幕後結果!$AB$37:$AK$46, TRANSPOSE(N741:W741))))</f>
        <v>-0.64079908817341857</v>
      </c>
      <c r="O1742" s="122">
        <v>0.67293297253901729</v>
      </c>
      <c r="P1742" s="122">
        <v>-0.24787628713496473</v>
      </c>
      <c r="Q1742" s="122">
        <v>-0.43823886157240111</v>
      </c>
      <c r="R1742" s="122">
        <v>1.2979159268163973</v>
      </c>
      <c r="S1742" s="122">
        <v>-0.39231848225819288</v>
      </c>
      <c r="T1742" s="122">
        <v>1.3286374849155747</v>
      </c>
      <c r="U1742" s="122">
        <v>0.30749351092944538</v>
      </c>
      <c r="V1742" s="122">
        <v>-0.51044865553063101</v>
      </c>
      <c r="W1742" s="46">
        <v>0.89229722178873505</v>
      </c>
    </row>
    <row r="1743" spans="1:23" ht="19">
      <c r="A1743" s="91">
        <v>741</v>
      </c>
      <c r="B1743" s="122">
        <v>0.68062746375693295</v>
      </c>
      <c r="C1743" s="122">
        <v>0.29604053819203724</v>
      </c>
      <c r="D1743" s="122">
        <v>0.30376890066016871</v>
      </c>
      <c r="E1743" s="122">
        <v>9.0410155706865503E-2</v>
      </c>
      <c r="F1743" s="122">
        <v>0.46955841568001322</v>
      </c>
      <c r="G1743" s="122">
        <v>0.67831645677521379</v>
      </c>
      <c r="H1743" s="122">
        <v>7.1992397009432052E-2</v>
      </c>
      <c r="I1743" s="122">
        <v>0.15383349784895506</v>
      </c>
      <c r="J1743" s="122">
        <v>0.87823064379266103</v>
      </c>
      <c r="K1743" s="54">
        <v>0.31053108420448039</v>
      </c>
      <c r="M1743" s="47">
        <v>741</v>
      </c>
      <c r="N1743" s="122" cm="1">
        <f t="array" ref="N1743:W1743">(TRANSPOSE(MMULT(幕後結果!$AB$37:$AK$46, TRANSPOSE(N742:W742))))</f>
        <v>1.8618545505027513</v>
      </c>
      <c r="O1743" s="122">
        <v>2.3553269689983392</v>
      </c>
      <c r="P1743" s="122">
        <v>2.2554789130387234</v>
      </c>
      <c r="Q1743" s="122">
        <v>-0.94040039738116132</v>
      </c>
      <c r="R1743" s="122">
        <v>0.94472295228817804</v>
      </c>
      <c r="S1743" s="122">
        <v>0.70018172136918722</v>
      </c>
      <c r="T1743" s="122">
        <v>0.27455811351594134</v>
      </c>
      <c r="U1743" s="122">
        <v>1.6606547337220794</v>
      </c>
      <c r="V1743" s="122">
        <v>0.59312317786307522</v>
      </c>
      <c r="W1743" s="46">
        <v>2.8007930678439803</v>
      </c>
    </row>
    <row r="1744" spans="1:23" ht="19">
      <c r="A1744" s="91">
        <v>742</v>
      </c>
      <c r="B1744" s="122">
        <v>0.5877553678806251</v>
      </c>
      <c r="C1744" s="122">
        <v>0.33326514097610271</v>
      </c>
      <c r="D1744" s="122">
        <v>0.99863148712211514</v>
      </c>
      <c r="E1744" s="122">
        <v>0.91665768761453847</v>
      </c>
      <c r="F1744" s="122">
        <v>2.1171350623414575E-2</v>
      </c>
      <c r="G1744" s="122">
        <v>0.51488517558483005</v>
      </c>
      <c r="H1744" s="122">
        <v>0.83176139314207509</v>
      </c>
      <c r="I1744" s="122">
        <v>0.63802407212127643</v>
      </c>
      <c r="J1744" s="122">
        <v>0.76975284286934587</v>
      </c>
      <c r="K1744" s="54">
        <v>0.35959310306115633</v>
      </c>
      <c r="M1744" s="47">
        <v>742</v>
      </c>
      <c r="N1744" s="122" cm="1">
        <f t="array" ref="N1744:W1744">(TRANSPOSE(MMULT(幕後結果!$AB$37:$AK$46, TRANSPOSE(N743:W743))))</f>
        <v>0.70057984559222197</v>
      </c>
      <c r="O1744" s="122">
        <v>0.22894650787149401</v>
      </c>
      <c r="P1744" s="122">
        <v>-0.92302595047763558</v>
      </c>
      <c r="Q1744" s="122">
        <v>0.4374945924769168</v>
      </c>
      <c r="R1744" s="122">
        <v>-0.59447217085442328</v>
      </c>
      <c r="S1744" s="122">
        <v>-7.8299092292209244E-2</v>
      </c>
      <c r="T1744" s="122">
        <v>-2.2868204546140806E-2</v>
      </c>
      <c r="U1744" s="122">
        <v>-0.21448302648348294</v>
      </c>
      <c r="V1744" s="122">
        <v>-0.9053473537986213</v>
      </c>
      <c r="W1744" s="46">
        <v>-0.69149809841023369</v>
      </c>
    </row>
    <row r="1745" spans="1:23" ht="19">
      <c r="A1745" s="91">
        <v>743</v>
      </c>
      <c r="B1745" s="122">
        <v>0.72767180806558929</v>
      </c>
      <c r="C1745" s="122">
        <v>0.13967704398073688</v>
      </c>
      <c r="D1745" s="122">
        <v>0.66858566418032672</v>
      </c>
      <c r="E1745" s="122">
        <v>4.7745294610470168E-2</v>
      </c>
      <c r="F1745" s="122">
        <v>0.6689019069909381</v>
      </c>
      <c r="G1745" s="122">
        <v>0.78445290900485332</v>
      </c>
      <c r="H1745" s="122">
        <v>1.6654309663003408E-2</v>
      </c>
      <c r="I1745" s="122">
        <v>0.18862240577630573</v>
      </c>
      <c r="J1745" s="122">
        <v>0.43257343760286893</v>
      </c>
      <c r="K1745" s="54">
        <v>0.34046452002650929</v>
      </c>
      <c r="M1745" s="47">
        <v>743</v>
      </c>
      <c r="N1745" s="122" cm="1">
        <f t="array" ref="N1745:W1745">(TRANSPOSE(MMULT(幕後結果!$AB$37:$AK$46, TRANSPOSE(N744:W744))))</f>
        <v>-1.9211439049667538</v>
      </c>
      <c r="O1745" s="122">
        <v>-1.5250985416184348</v>
      </c>
      <c r="P1745" s="122">
        <v>-2.4911236168700577</v>
      </c>
      <c r="Q1745" s="122">
        <v>0.15607578507017839</v>
      </c>
      <c r="R1745" s="122">
        <v>0.31505081834606186</v>
      </c>
      <c r="S1745" s="122">
        <v>-1.6519579196922172</v>
      </c>
      <c r="T1745" s="122">
        <v>-7.3736241585618978E-2</v>
      </c>
      <c r="U1745" s="122">
        <v>2.3439473043672859E-2</v>
      </c>
      <c r="V1745" s="122">
        <v>-0.48629106243725317</v>
      </c>
      <c r="W1745" s="46">
        <v>-0.3914506938263862</v>
      </c>
    </row>
    <row r="1746" spans="1:23" ht="19">
      <c r="A1746" s="91">
        <v>744</v>
      </c>
      <c r="B1746" s="122">
        <v>0.38383007846154715</v>
      </c>
      <c r="C1746" s="122">
        <v>0.54857126361362063</v>
      </c>
      <c r="D1746" s="122">
        <v>0.7019987403927701</v>
      </c>
      <c r="E1746" s="122">
        <v>0.76966022246109222</v>
      </c>
      <c r="F1746" s="122">
        <v>0.13623026637846491</v>
      </c>
      <c r="G1746" s="122">
        <v>0.31572217463963903</v>
      </c>
      <c r="H1746" s="122">
        <v>0.83860115078690045</v>
      </c>
      <c r="I1746" s="122">
        <v>0.82242411129713067</v>
      </c>
      <c r="J1746" s="122">
        <v>0.88405090958742405</v>
      </c>
      <c r="K1746" s="54">
        <v>0.74586990338203152</v>
      </c>
      <c r="M1746" s="47">
        <v>744</v>
      </c>
      <c r="N1746" s="122" cm="1">
        <f t="array" ref="N1746:W1746">(TRANSPOSE(MMULT(幕後結果!$AB$37:$AK$46, TRANSPOSE(N745:W745))))</f>
        <v>-2.9131938828411514</v>
      </c>
      <c r="O1746" s="122">
        <v>-3.1737046048413955</v>
      </c>
      <c r="P1746" s="122">
        <v>-3.2371157231705778</v>
      </c>
      <c r="Q1746" s="122">
        <v>-0.27412222385694629</v>
      </c>
      <c r="R1746" s="122">
        <v>1.0762869064772245</v>
      </c>
      <c r="S1746" s="122">
        <v>-1.2727600856868262</v>
      </c>
      <c r="T1746" s="122">
        <v>-0.9960068594342989</v>
      </c>
      <c r="U1746" s="122">
        <v>-0.4673687477541773</v>
      </c>
      <c r="V1746" s="122">
        <v>0.56857505320758683</v>
      </c>
      <c r="W1746" s="46">
        <v>0.21455436394634697</v>
      </c>
    </row>
    <row r="1747" spans="1:23" ht="19">
      <c r="A1747" s="91">
        <v>745</v>
      </c>
      <c r="B1747" s="122">
        <v>0.25767484513931538</v>
      </c>
      <c r="C1747" s="122">
        <v>0.20352504622051537</v>
      </c>
      <c r="D1747" s="122">
        <v>0.76355921791784964</v>
      </c>
      <c r="E1747" s="122">
        <v>0.23397368737599789</v>
      </c>
      <c r="F1747" s="122">
        <v>0.8790127887843584</v>
      </c>
      <c r="G1747" s="122">
        <v>0.71972387793156001</v>
      </c>
      <c r="H1747" s="122">
        <v>0.1797312331940788</v>
      </c>
      <c r="I1747" s="122">
        <v>0.13962384900237113</v>
      </c>
      <c r="J1747" s="122">
        <v>0.20950094365941441</v>
      </c>
      <c r="K1747" s="54">
        <v>0.35818082880296465</v>
      </c>
      <c r="M1747" s="47">
        <v>745</v>
      </c>
      <c r="N1747" s="122" cm="1">
        <f t="array" ref="N1747:W1747">(TRANSPOSE(MMULT(幕後結果!$AB$37:$AK$46, TRANSPOSE(N746:W746))))</f>
        <v>4.9984875912665476E-2</v>
      </c>
      <c r="O1747" s="122">
        <v>-9.9484913430977845E-2</v>
      </c>
      <c r="P1747" s="122">
        <v>1.0773075704589197</v>
      </c>
      <c r="Q1747" s="122">
        <v>-0.43374087574523257</v>
      </c>
      <c r="R1747" s="122">
        <v>-1.2899033225758307</v>
      </c>
      <c r="S1747" s="122">
        <v>-0.52315103302397825</v>
      </c>
      <c r="T1747" s="122">
        <v>-0.54826817846519238</v>
      </c>
      <c r="U1747" s="122">
        <v>-0.18986508238663197</v>
      </c>
      <c r="V1747" s="122">
        <v>1.0481281021398485</v>
      </c>
      <c r="W1747" s="46">
        <v>1.5040013007351278</v>
      </c>
    </row>
    <row r="1748" spans="1:23" ht="19">
      <c r="A1748" s="91">
        <v>746</v>
      </c>
      <c r="B1748" s="122">
        <v>0.83877624092722169</v>
      </c>
      <c r="C1748" s="122">
        <v>0.36571954255463801</v>
      </c>
      <c r="D1748" s="122">
        <v>0.15734082995959153</v>
      </c>
      <c r="E1748" s="122">
        <v>0.5779375789968213</v>
      </c>
      <c r="F1748" s="122">
        <v>0.19034141308593489</v>
      </c>
      <c r="G1748" s="122">
        <v>0.31958677063803798</v>
      </c>
      <c r="H1748" s="122">
        <v>0.18667972817967238</v>
      </c>
      <c r="I1748" s="122">
        <v>0.29635182731831855</v>
      </c>
      <c r="J1748" s="122">
        <v>0.74756064118966603</v>
      </c>
      <c r="K1748" s="54">
        <v>0.69118548972087068</v>
      </c>
      <c r="M1748" s="47">
        <v>746</v>
      </c>
      <c r="N1748" s="122" cm="1">
        <f t="array" ref="N1748:W1748">(TRANSPOSE(MMULT(幕後結果!$AB$37:$AK$46, TRANSPOSE(N747:W747))))</f>
        <v>1.7133236864143357</v>
      </c>
      <c r="O1748" s="122">
        <v>0.65562166458975413</v>
      </c>
      <c r="P1748" s="122">
        <v>0.75452445292935622</v>
      </c>
      <c r="Q1748" s="122">
        <v>-0.25226660247424626</v>
      </c>
      <c r="R1748" s="122">
        <v>9.025213365637319E-2</v>
      </c>
      <c r="S1748" s="122">
        <v>1.0380990509842998</v>
      </c>
      <c r="T1748" s="122">
        <v>1.1718607340458624</v>
      </c>
      <c r="U1748" s="122">
        <v>-0.45499381792219573</v>
      </c>
      <c r="V1748" s="122">
        <v>0.2556495647782121</v>
      </c>
      <c r="W1748" s="46">
        <v>1.0210385333564302</v>
      </c>
    </row>
    <row r="1749" spans="1:23" ht="19">
      <c r="A1749" s="91">
        <v>747</v>
      </c>
      <c r="B1749" s="122">
        <v>0.10900780507303365</v>
      </c>
      <c r="C1749" s="122">
        <v>0.38952340440110245</v>
      </c>
      <c r="D1749" s="122">
        <v>0.65524352976651579</v>
      </c>
      <c r="E1749" s="122">
        <v>0.80670682901766066</v>
      </c>
      <c r="F1749" s="122">
        <v>0.29867497989788272</v>
      </c>
      <c r="G1749" s="122">
        <v>3.2226147485658885E-5</v>
      </c>
      <c r="H1749" s="122">
        <v>0.60362061397267519</v>
      </c>
      <c r="I1749" s="122">
        <v>0.11060133099854474</v>
      </c>
      <c r="J1749" s="122">
        <v>0.61550170884585653</v>
      </c>
      <c r="K1749" s="54">
        <v>0.56092480144841117</v>
      </c>
      <c r="M1749" s="47">
        <v>747</v>
      </c>
      <c r="N1749" s="122" cm="1">
        <f t="array" ref="N1749:W1749">(TRANSPOSE(MMULT(幕後結果!$AB$37:$AK$46, TRANSPOSE(N748:W748))))</f>
        <v>-0.19277857810758767</v>
      </c>
      <c r="O1749" s="122">
        <v>1.0515527575656096</v>
      </c>
      <c r="P1749" s="122">
        <v>0.2596218831080902</v>
      </c>
      <c r="Q1749" s="122">
        <v>-0.81625089669902773</v>
      </c>
      <c r="R1749" s="122">
        <v>0.50088703009637325</v>
      </c>
      <c r="S1749" s="122">
        <v>2.1714462720389101</v>
      </c>
      <c r="T1749" s="122">
        <v>-0.25996528145360276</v>
      </c>
      <c r="U1749" s="122">
        <v>0.10004819718004182</v>
      </c>
      <c r="V1749" s="122">
        <v>0.70053930685201227</v>
      </c>
      <c r="W1749" s="46">
        <v>0.54177934469283395</v>
      </c>
    </row>
    <row r="1750" spans="1:23" ht="19">
      <c r="A1750" s="91">
        <v>748</v>
      </c>
      <c r="B1750" s="122">
        <v>0.17312265744034527</v>
      </c>
      <c r="C1750" s="122">
        <v>0.65524842569032926</v>
      </c>
      <c r="D1750" s="122">
        <v>0.44968294650836316</v>
      </c>
      <c r="E1750" s="122">
        <v>0.32683748918151401</v>
      </c>
      <c r="F1750" s="122">
        <v>0.45371500101586526</v>
      </c>
      <c r="G1750" s="122">
        <v>0.63875893782280846</v>
      </c>
      <c r="H1750" s="122">
        <v>0.95790336132413967</v>
      </c>
      <c r="I1750" s="122">
        <v>0.27807389700473517</v>
      </c>
      <c r="J1750" s="122">
        <v>0.59578456043649619</v>
      </c>
      <c r="K1750" s="54">
        <v>0.71714111932130886</v>
      </c>
      <c r="M1750" s="47">
        <v>748</v>
      </c>
      <c r="N1750" s="122" cm="1">
        <f t="array" ref="N1750:W1750">(TRANSPOSE(MMULT(幕後結果!$AB$37:$AK$46, TRANSPOSE(N749:W749))))</f>
        <v>0.51853932677641712</v>
      </c>
      <c r="O1750" s="122">
        <v>-1.0858539765903392</v>
      </c>
      <c r="P1750" s="122">
        <v>-0.48480887559063018</v>
      </c>
      <c r="Q1750" s="122">
        <v>-0.25199896687362072</v>
      </c>
      <c r="R1750" s="122">
        <v>0.34049139896354141</v>
      </c>
      <c r="S1750" s="122">
        <v>-1.1740482430314962</v>
      </c>
      <c r="T1750" s="122">
        <v>-1.5972880082742666</v>
      </c>
      <c r="U1750" s="122">
        <v>-0.69930866748006315</v>
      </c>
      <c r="V1750" s="122">
        <v>1.5040177055040991</v>
      </c>
      <c r="W1750" s="46">
        <v>-0.69846811542044296</v>
      </c>
    </row>
    <row r="1751" spans="1:23" ht="19">
      <c r="A1751" s="91">
        <v>749</v>
      </c>
      <c r="B1751" s="122">
        <v>0.1920370736340562</v>
      </c>
      <c r="C1751" s="122">
        <v>0.62731214641942112</v>
      </c>
      <c r="D1751" s="122">
        <v>0.36263043259891425</v>
      </c>
      <c r="E1751" s="122">
        <v>7.4226872337348038E-2</v>
      </c>
      <c r="F1751" s="122">
        <v>7.6152002054387324E-2</v>
      </c>
      <c r="G1751" s="122">
        <v>0.29496313135047703</v>
      </c>
      <c r="H1751" s="122">
        <v>0.116289925236984</v>
      </c>
      <c r="I1751" s="122">
        <v>0.67768657713037239</v>
      </c>
      <c r="J1751" s="122">
        <v>0.43668640495380129</v>
      </c>
      <c r="K1751" s="54">
        <v>0.89575267175974349</v>
      </c>
      <c r="M1751" s="47">
        <v>749</v>
      </c>
      <c r="N1751" s="122" cm="1">
        <f t="array" ref="N1751:W1751">(TRANSPOSE(MMULT(幕後結果!$AB$37:$AK$46, TRANSPOSE(N750:W750))))</f>
        <v>-0.30507650166469863</v>
      </c>
      <c r="O1751" s="122">
        <v>0.48894824139717596</v>
      </c>
      <c r="P1751" s="122">
        <v>1.2580740352671522</v>
      </c>
      <c r="Q1751" s="122">
        <v>-1.8250936294768736</v>
      </c>
      <c r="R1751" s="122">
        <v>-1.1515950305313529</v>
      </c>
      <c r="S1751" s="122">
        <v>-0.76689780394923435</v>
      </c>
      <c r="T1751" s="122">
        <v>-0.84593123766187328</v>
      </c>
      <c r="U1751" s="122">
        <v>-0.41877054217022597</v>
      </c>
      <c r="V1751" s="122">
        <v>1.4333358417562883</v>
      </c>
      <c r="W1751" s="46">
        <v>-1.6371228808806566</v>
      </c>
    </row>
    <row r="1752" spans="1:23" ht="19">
      <c r="A1752" s="91">
        <v>750</v>
      </c>
      <c r="B1752" s="122">
        <v>1.0107994419346289E-2</v>
      </c>
      <c r="C1752" s="122">
        <v>0.26730469409479807</v>
      </c>
      <c r="D1752" s="122">
        <v>0.55270982663965507</v>
      </c>
      <c r="E1752" s="122">
        <v>0.78608418214682341</v>
      </c>
      <c r="F1752" s="122">
        <v>0.60430106487525248</v>
      </c>
      <c r="G1752" s="122">
        <v>0.71665179483169306</v>
      </c>
      <c r="H1752" s="122">
        <v>0.59235457415765613</v>
      </c>
      <c r="I1752" s="122">
        <v>0.41483015456535233</v>
      </c>
      <c r="J1752" s="122">
        <v>0.29410212722876738</v>
      </c>
      <c r="K1752" s="54">
        <v>0.31265824204753967</v>
      </c>
      <c r="M1752" s="47">
        <v>750</v>
      </c>
      <c r="N1752" s="122" cm="1">
        <f t="array" ref="N1752:W1752">(TRANSPOSE(MMULT(幕後結果!$AB$37:$AK$46, TRANSPOSE(N751:W751))))</f>
        <v>-0.80220863209161541</v>
      </c>
      <c r="O1752" s="122">
        <v>-2.5541591402202175</v>
      </c>
      <c r="P1752" s="122">
        <v>-1.5812124342651981</v>
      </c>
      <c r="Q1752" s="122">
        <v>0.67613089990443209</v>
      </c>
      <c r="R1752" s="122">
        <v>-0.65470168959104447</v>
      </c>
      <c r="S1752" s="122">
        <v>-0.35547427555293093</v>
      </c>
      <c r="T1752" s="122">
        <v>-0.11879008387452594</v>
      </c>
      <c r="U1752" s="122">
        <v>0.5469459882544766</v>
      </c>
      <c r="V1752" s="122">
        <v>0.37387749204343146</v>
      </c>
      <c r="W1752" s="46">
        <v>-0.1151533107300125</v>
      </c>
    </row>
    <row r="1753" spans="1:23" ht="19">
      <c r="A1753" s="91">
        <v>751</v>
      </c>
      <c r="B1753" s="122">
        <v>0.83961954873941469</v>
      </c>
      <c r="C1753" s="122">
        <v>0.5689436556491676</v>
      </c>
      <c r="D1753" s="122">
        <v>0.7645157104581688</v>
      </c>
      <c r="E1753" s="122">
        <v>0.3259181179788464</v>
      </c>
      <c r="F1753" s="122">
        <v>0.25245336842481447</v>
      </c>
      <c r="G1753" s="122">
        <v>0.97538953794631111</v>
      </c>
      <c r="H1753" s="122">
        <v>0.33323195915156711</v>
      </c>
      <c r="I1753" s="122">
        <v>0.51388253734019051</v>
      </c>
      <c r="J1753" s="122">
        <v>0.3082122410854149</v>
      </c>
      <c r="K1753" s="54">
        <v>5.3878264936732423E-2</v>
      </c>
      <c r="M1753" s="47">
        <v>751</v>
      </c>
      <c r="N1753" s="122" cm="1">
        <f t="array" ref="N1753:W1753">(TRANSPOSE(MMULT(幕後結果!$AB$37:$AK$46, TRANSPOSE(N752:W752))))</f>
        <v>-1.720001977077898</v>
      </c>
      <c r="O1753" s="122">
        <v>-1.9265998062197025</v>
      </c>
      <c r="P1753" s="122">
        <v>-1.5184329847691393</v>
      </c>
      <c r="Q1753" s="122">
        <v>-0.10809330722102151</v>
      </c>
      <c r="R1753" s="122">
        <v>-0.40603879511002033</v>
      </c>
      <c r="S1753" s="122">
        <v>-8.915767988856893E-2</v>
      </c>
      <c r="T1753" s="122">
        <v>0.5448242464791031</v>
      </c>
      <c r="U1753" s="122">
        <v>-0.54887244255663581</v>
      </c>
      <c r="V1753" s="122">
        <v>0.65575878684132149</v>
      </c>
      <c r="W1753" s="46">
        <v>-0.71236242395843763</v>
      </c>
    </row>
    <row r="1754" spans="1:23" ht="19">
      <c r="A1754" s="91">
        <v>752</v>
      </c>
      <c r="B1754" s="122">
        <v>0.82177327827657431</v>
      </c>
      <c r="C1754" s="122">
        <v>8.6900606632769106E-2</v>
      </c>
      <c r="D1754" s="122">
        <v>0.33688400216141101</v>
      </c>
      <c r="E1754" s="122">
        <v>6.0774175125268393E-2</v>
      </c>
      <c r="F1754" s="122">
        <v>0.76684207364887613</v>
      </c>
      <c r="G1754" s="122">
        <v>0.26801938041574536</v>
      </c>
      <c r="H1754" s="122">
        <v>0.27341477671189307</v>
      </c>
      <c r="I1754" s="122">
        <v>0.26868635943022845</v>
      </c>
      <c r="J1754" s="122">
        <v>0.83481593139044818</v>
      </c>
      <c r="K1754" s="54">
        <v>0.58431073779937792</v>
      </c>
      <c r="M1754" s="47">
        <v>752</v>
      </c>
      <c r="N1754" s="122" cm="1">
        <f t="array" ref="N1754:W1754">(TRANSPOSE(MMULT(幕後結果!$AB$37:$AK$46, TRANSPOSE(N753:W753))))</f>
        <v>-1.679766740968162</v>
      </c>
      <c r="O1754" s="122">
        <v>-1.2804587689791724</v>
      </c>
      <c r="P1754" s="122">
        <v>-1.4613416515804536</v>
      </c>
      <c r="Q1754" s="122">
        <v>0.36347393413667839</v>
      </c>
      <c r="R1754" s="122">
        <v>-1.5679960906362991</v>
      </c>
      <c r="S1754" s="122">
        <v>-2.069441218270498</v>
      </c>
      <c r="T1754" s="122">
        <v>-0.5137439500204013</v>
      </c>
      <c r="U1754" s="122">
        <v>-1.1876759019973691</v>
      </c>
      <c r="V1754" s="122">
        <v>-2.0595440885135874</v>
      </c>
      <c r="W1754" s="46">
        <v>8.9980743974896304E-2</v>
      </c>
    </row>
    <row r="1755" spans="1:23" ht="19">
      <c r="A1755" s="91">
        <v>753</v>
      </c>
      <c r="B1755" s="122">
        <v>0.88843393465577991</v>
      </c>
      <c r="C1755" s="122">
        <v>0.40487181623371371</v>
      </c>
      <c r="D1755" s="122">
        <v>0.84854209374579992</v>
      </c>
      <c r="E1755" s="122">
        <v>0.4705735588695783</v>
      </c>
      <c r="F1755" s="122">
        <v>0.32736012560274008</v>
      </c>
      <c r="G1755" s="122">
        <v>0.90582711728731691</v>
      </c>
      <c r="H1755" s="122">
        <v>0.74333478268485176</v>
      </c>
      <c r="I1755" s="122">
        <v>6.8447083224143057E-2</v>
      </c>
      <c r="J1755" s="122">
        <v>0.38964837491004456</v>
      </c>
      <c r="K1755" s="54">
        <v>0.55697744823219653</v>
      </c>
      <c r="M1755" s="47">
        <v>753</v>
      </c>
      <c r="N1755" s="122" cm="1">
        <f t="array" ref="N1755:W1755">(TRANSPOSE(MMULT(幕後結果!$AB$37:$AK$46, TRANSPOSE(N754:W754))))</f>
        <v>0.47392992204591788</v>
      </c>
      <c r="O1755" s="122">
        <v>0.53075662755081199</v>
      </c>
      <c r="P1755" s="122">
        <v>0.33740137991024804</v>
      </c>
      <c r="Q1755" s="122">
        <v>-1.9458108946433184E-2</v>
      </c>
      <c r="R1755" s="122">
        <v>0.21548751393009946</v>
      </c>
      <c r="S1755" s="122">
        <v>0.47703240821884851</v>
      </c>
      <c r="T1755" s="122">
        <v>0.93585306195118667</v>
      </c>
      <c r="U1755" s="122">
        <v>-0.54727596702817027</v>
      </c>
      <c r="V1755" s="122">
        <v>1.7957966484644703</v>
      </c>
      <c r="W1755" s="46">
        <v>0.39956271212070366</v>
      </c>
    </row>
    <row r="1756" spans="1:23" ht="19">
      <c r="A1756" s="91">
        <v>754</v>
      </c>
      <c r="B1756" s="122">
        <v>0.26775213120340013</v>
      </c>
      <c r="C1756" s="122">
        <v>0.98331323475568411</v>
      </c>
      <c r="D1756" s="122">
        <v>0.93104285107334017</v>
      </c>
      <c r="E1756" s="122">
        <v>0.29383389719772723</v>
      </c>
      <c r="F1756" s="122">
        <v>4.5969668657061202E-2</v>
      </c>
      <c r="G1756" s="122">
        <v>0.595382338274137</v>
      </c>
      <c r="H1756" s="122">
        <v>0.12500316085332974</v>
      </c>
      <c r="I1756" s="122">
        <v>0.50414523575429548</v>
      </c>
      <c r="J1756" s="122">
        <v>0.62461035955640587</v>
      </c>
      <c r="K1756" s="54">
        <v>3.1979357900849159E-2</v>
      </c>
      <c r="M1756" s="47">
        <v>754</v>
      </c>
      <c r="N1756" s="122" cm="1">
        <f t="array" ref="N1756:W1756">(TRANSPOSE(MMULT(幕後結果!$AB$37:$AK$46, TRANSPOSE(N755:W755))))</f>
        <v>0.98300377882693379</v>
      </c>
      <c r="O1756" s="122">
        <v>0.50506790175442684</v>
      </c>
      <c r="P1756" s="122">
        <v>0.66755725217383022</v>
      </c>
      <c r="Q1756" s="122">
        <v>5.798458499038206E-3</v>
      </c>
      <c r="R1756" s="122">
        <v>0.31738294448174964</v>
      </c>
      <c r="S1756" s="122">
        <v>0.44924366436707741</v>
      </c>
      <c r="T1756" s="122">
        <v>-0.46942861945278846</v>
      </c>
      <c r="U1756" s="122">
        <v>-0.29749548973867601</v>
      </c>
      <c r="V1756" s="122">
        <v>2.5770094731139461</v>
      </c>
      <c r="W1756" s="46">
        <v>-0.15930693208085356</v>
      </c>
    </row>
    <row r="1757" spans="1:23" ht="19">
      <c r="A1757" s="91">
        <v>755</v>
      </c>
      <c r="B1757" s="122">
        <v>1.8595615219984651E-2</v>
      </c>
      <c r="C1757" s="122">
        <v>0.59267749603372732</v>
      </c>
      <c r="D1757" s="122">
        <v>0.34366070461012699</v>
      </c>
      <c r="E1757" s="122">
        <v>0.69721194277394627</v>
      </c>
      <c r="F1757" s="122">
        <v>0.14689912842679198</v>
      </c>
      <c r="G1757" s="122">
        <v>0.89600925091140127</v>
      </c>
      <c r="H1757" s="122">
        <v>1.8242272500581747E-2</v>
      </c>
      <c r="I1757" s="122">
        <v>0.45794694686124737</v>
      </c>
      <c r="J1757" s="122">
        <v>0.52119775486391751</v>
      </c>
      <c r="K1757" s="54">
        <v>0.54252267494530781</v>
      </c>
      <c r="M1757" s="47">
        <v>755</v>
      </c>
      <c r="N1757" s="122" cm="1">
        <f t="array" ref="N1757:W1757">(TRANSPOSE(MMULT(幕後結果!$AB$37:$AK$46, TRANSPOSE(N756:W756))))</f>
        <v>0.40425425172527252</v>
      </c>
      <c r="O1757" s="122">
        <v>1.0493842222217404</v>
      </c>
      <c r="P1757" s="122">
        <v>2.1619970604901528</v>
      </c>
      <c r="Q1757" s="122">
        <v>-8.1632761171955767E-2</v>
      </c>
      <c r="R1757" s="122">
        <v>-0.195958816693172</v>
      </c>
      <c r="S1757" s="122">
        <v>0.88933342179537878</v>
      </c>
      <c r="T1757" s="122">
        <v>0.51537203375428875</v>
      </c>
      <c r="U1757" s="122">
        <v>-1.0765564645983117</v>
      </c>
      <c r="V1757" s="122">
        <v>1.2865301522812431</v>
      </c>
      <c r="W1757" s="46">
        <v>0.73368959644302689</v>
      </c>
    </row>
    <row r="1758" spans="1:23" ht="19">
      <c r="A1758" s="91">
        <v>756</v>
      </c>
      <c r="B1758" s="122">
        <v>0.95379767021424122</v>
      </c>
      <c r="C1758" s="122">
        <v>0.57072087358971846</v>
      </c>
      <c r="D1758" s="122">
        <v>0.80702131365366525</v>
      </c>
      <c r="E1758" s="122">
        <v>0.82417753082366763</v>
      </c>
      <c r="F1758" s="122">
        <v>0.436859234172013</v>
      </c>
      <c r="G1758" s="122">
        <v>0.83796044452470708</v>
      </c>
      <c r="H1758" s="122">
        <v>0.22961562605501662</v>
      </c>
      <c r="I1758" s="122">
        <v>6.0385205572190515E-2</v>
      </c>
      <c r="J1758" s="122">
        <v>0.75007181200848883</v>
      </c>
      <c r="K1758" s="54">
        <v>0.52544055045629912</v>
      </c>
      <c r="M1758" s="47">
        <v>756</v>
      </c>
      <c r="N1758" s="122" cm="1">
        <f t="array" ref="N1758:W1758">(TRANSPOSE(MMULT(幕後結果!$AB$37:$AK$46, TRANSPOSE(N757:W757))))</f>
        <v>-0.14287632152581348</v>
      </c>
      <c r="O1758" s="122">
        <v>0.31490379809766</v>
      </c>
      <c r="P1758" s="122">
        <v>-0.564249355844338</v>
      </c>
      <c r="Q1758" s="122">
        <v>0.51809855666541105</v>
      </c>
      <c r="R1758" s="122">
        <v>1.4686530860527776</v>
      </c>
      <c r="S1758" s="122">
        <v>-0.27469513334071061</v>
      </c>
      <c r="T1758" s="122">
        <v>0.81178322112942358</v>
      </c>
      <c r="U1758" s="122">
        <v>-0.36878059485701881</v>
      </c>
      <c r="V1758" s="122">
        <v>-1.6801552463798699</v>
      </c>
      <c r="W1758" s="46">
        <v>0.38374979332099446</v>
      </c>
    </row>
    <row r="1759" spans="1:23" ht="19">
      <c r="A1759" s="91">
        <v>757</v>
      </c>
      <c r="B1759" s="122">
        <v>0.92820314422300676</v>
      </c>
      <c r="C1759" s="122">
        <v>0.22602026170269673</v>
      </c>
      <c r="D1759" s="122">
        <v>8.6183168404025512E-2</v>
      </c>
      <c r="E1759" s="122">
        <v>0.17380800011070985</v>
      </c>
      <c r="F1759" s="122">
        <v>0.75224634977738569</v>
      </c>
      <c r="G1759" s="122">
        <v>0.70933293983708356</v>
      </c>
      <c r="H1759" s="122">
        <v>0.91758040230291016</v>
      </c>
      <c r="I1759" s="122">
        <v>0.28737870209933014</v>
      </c>
      <c r="J1759" s="122">
        <v>0.11237005823571833</v>
      </c>
      <c r="K1759" s="54">
        <v>0.39483399159926247</v>
      </c>
      <c r="M1759" s="47">
        <v>757</v>
      </c>
      <c r="N1759" s="122" cm="1">
        <f t="array" ref="N1759:W1759">(TRANSPOSE(MMULT(幕後結果!$AB$37:$AK$46, TRANSPOSE(N758:W758))))</f>
        <v>-2.084027028765834</v>
      </c>
      <c r="O1759" s="122">
        <v>-0.84930908201478461</v>
      </c>
      <c r="P1759" s="122">
        <v>-1.4531191242196737</v>
      </c>
      <c r="Q1759" s="122">
        <v>-2.2298481044595722</v>
      </c>
      <c r="R1759" s="122">
        <v>7.7712320949031133E-2</v>
      </c>
      <c r="S1759" s="122">
        <v>-1.171530931390516</v>
      </c>
      <c r="T1759" s="122">
        <v>0.45468142528343636</v>
      </c>
      <c r="U1759" s="122">
        <v>1.2343285282482865</v>
      </c>
      <c r="V1759" s="122">
        <v>-0.28068931239366202</v>
      </c>
      <c r="W1759" s="46">
        <v>-0.28404206152234357</v>
      </c>
    </row>
    <row r="1760" spans="1:23" ht="19">
      <c r="A1760" s="91">
        <v>758</v>
      </c>
      <c r="B1760" s="122">
        <v>0.62469598967724593</v>
      </c>
      <c r="C1760" s="122">
        <v>0.46260434253715288</v>
      </c>
      <c r="D1760" s="122">
        <v>0.98462894695692138</v>
      </c>
      <c r="E1760" s="122">
        <v>0.39881486236148955</v>
      </c>
      <c r="F1760" s="122">
        <v>0.18175117859167278</v>
      </c>
      <c r="G1760" s="122">
        <v>0.27184204115564659</v>
      </c>
      <c r="H1760" s="122">
        <v>0.17586214122369759</v>
      </c>
      <c r="I1760" s="122">
        <v>0.92037724147228506</v>
      </c>
      <c r="J1760" s="122">
        <v>0.42270112524409709</v>
      </c>
      <c r="K1760" s="54">
        <v>0.87344474015618045</v>
      </c>
      <c r="M1760" s="47">
        <v>758</v>
      </c>
      <c r="N1760" s="122" cm="1">
        <f t="array" ref="N1760:W1760">(TRANSPOSE(MMULT(幕後結果!$AB$37:$AK$46, TRANSPOSE(N759:W759))))</f>
        <v>-1.1987719048884453</v>
      </c>
      <c r="O1760" s="122">
        <v>-1.0875052386552126</v>
      </c>
      <c r="P1760" s="122">
        <v>-1.3980082573114481</v>
      </c>
      <c r="Q1760" s="122">
        <v>-0.55606683010977653</v>
      </c>
      <c r="R1760" s="122">
        <v>-0.41857297487918504</v>
      </c>
      <c r="S1760" s="122">
        <v>0.48645553254160545</v>
      </c>
      <c r="T1760" s="122">
        <v>0.5546497791731948</v>
      </c>
      <c r="U1760" s="122">
        <v>-1.5169473344908149</v>
      </c>
      <c r="V1760" s="122">
        <v>-0.59639332013114355</v>
      </c>
      <c r="W1760" s="46">
        <v>-2.2905221467414361</v>
      </c>
    </row>
    <row r="1761" spans="1:23" ht="19">
      <c r="A1761" s="91">
        <v>759</v>
      </c>
      <c r="B1761" s="122">
        <v>0.6442107078536945</v>
      </c>
      <c r="C1761" s="122">
        <v>0.59234371548526821</v>
      </c>
      <c r="D1761" s="122">
        <v>0.28057172067218805</v>
      </c>
      <c r="E1761" s="122">
        <v>0.83820329070833588</v>
      </c>
      <c r="F1761" s="122">
        <v>0.74792898720301526</v>
      </c>
      <c r="G1761" s="122">
        <v>0.95997711054685486</v>
      </c>
      <c r="H1761" s="122">
        <v>0.34329134976221187</v>
      </c>
      <c r="I1761" s="122">
        <v>0.31457860245462599</v>
      </c>
      <c r="J1761" s="122">
        <v>0.51219066359248222</v>
      </c>
      <c r="K1761" s="54">
        <v>0.26648703229543758</v>
      </c>
      <c r="M1761" s="47">
        <v>759</v>
      </c>
      <c r="N1761" s="122" cm="1">
        <f t="array" ref="N1761:W1761">(TRANSPOSE(MMULT(幕後結果!$AB$37:$AK$46, TRANSPOSE(N760:W760))))</f>
        <v>-0.41985359760242663</v>
      </c>
      <c r="O1761" s="122">
        <v>-0.70490614962058962</v>
      </c>
      <c r="P1761" s="122">
        <v>-0.62810808641725147</v>
      </c>
      <c r="Q1761" s="122">
        <v>-1.3012952720234483</v>
      </c>
      <c r="R1761" s="122">
        <v>-0.28408611316139776</v>
      </c>
      <c r="S1761" s="122">
        <v>-2.1070501334392318</v>
      </c>
      <c r="T1761" s="122">
        <v>-2.2430568136868931</v>
      </c>
      <c r="U1761" s="122">
        <v>-0.73011032429415279</v>
      </c>
      <c r="V1761" s="122">
        <v>-0.82776805228047579</v>
      </c>
      <c r="W1761" s="46">
        <v>-3.6123315359488317E-2</v>
      </c>
    </row>
    <row r="1762" spans="1:23" ht="19">
      <c r="A1762" s="91">
        <v>760</v>
      </c>
      <c r="B1762" s="122">
        <v>7.5307693886909499E-2</v>
      </c>
      <c r="C1762" s="122">
        <v>0.40903451877771024</v>
      </c>
      <c r="D1762" s="122">
        <v>0.89971399696265464</v>
      </c>
      <c r="E1762" s="122">
        <v>0.74366734367892628</v>
      </c>
      <c r="F1762" s="122">
        <v>0.65659237132248438</v>
      </c>
      <c r="G1762" s="122">
        <v>0.66610313701968993</v>
      </c>
      <c r="H1762" s="122">
        <v>0.85716120360745274</v>
      </c>
      <c r="I1762" s="122">
        <v>0.30143794724110973</v>
      </c>
      <c r="J1762" s="122">
        <v>0.50110978465805434</v>
      </c>
      <c r="K1762" s="54">
        <v>0.95188830236869437</v>
      </c>
      <c r="M1762" s="47">
        <v>760</v>
      </c>
      <c r="N1762" s="122" cm="1">
        <f t="array" ref="N1762:W1762">(TRANSPOSE(MMULT(幕後結果!$AB$37:$AK$46, TRANSPOSE(N761:W761))))</f>
        <v>1.073246099523453</v>
      </c>
      <c r="O1762" s="122">
        <v>1.116944126673735</v>
      </c>
      <c r="P1762" s="122">
        <v>0.6355119044125408</v>
      </c>
      <c r="Q1762" s="122">
        <v>0.67750945756235526</v>
      </c>
      <c r="R1762" s="122">
        <v>1.4236636728429954</v>
      </c>
      <c r="S1762" s="122">
        <v>0.27267420762210026</v>
      </c>
      <c r="T1762" s="122">
        <v>0.42189278337235908</v>
      </c>
      <c r="U1762" s="122">
        <v>0.59105051678768517</v>
      </c>
      <c r="V1762" s="122">
        <v>-1.1966311158076486</v>
      </c>
      <c r="W1762" s="46">
        <v>1.7857355453749229</v>
      </c>
    </row>
    <row r="1763" spans="1:23" ht="19">
      <c r="A1763" s="91">
        <v>761</v>
      </c>
      <c r="B1763" s="122">
        <v>0.55800486131844673</v>
      </c>
      <c r="C1763" s="122">
        <v>0.12529166874245634</v>
      </c>
      <c r="D1763" s="122">
        <v>0.98891849547219324</v>
      </c>
      <c r="E1763" s="122">
        <v>0.97094145091744855</v>
      </c>
      <c r="F1763" s="122">
        <v>0.2537553187518129</v>
      </c>
      <c r="G1763" s="122">
        <v>0.58608093944020423</v>
      </c>
      <c r="H1763" s="122">
        <v>5.5779309621665663E-2</v>
      </c>
      <c r="I1763" s="122">
        <v>0.89950738702574129</v>
      </c>
      <c r="J1763" s="122">
        <v>0.64187166586307876</v>
      </c>
      <c r="K1763" s="54">
        <v>0.31633067725138542</v>
      </c>
      <c r="M1763" s="47">
        <v>761</v>
      </c>
      <c r="N1763" s="122" cm="1">
        <f t="array" ref="N1763:W1763">(TRANSPOSE(MMULT(幕後結果!$AB$37:$AK$46, TRANSPOSE(N762:W762))))</f>
        <v>0.80092309817020113</v>
      </c>
      <c r="O1763" s="122">
        <v>-1.4713331494073834E-2</v>
      </c>
      <c r="P1763" s="122">
        <v>0.10894079444458676</v>
      </c>
      <c r="Q1763" s="122">
        <v>0.78589211676754878</v>
      </c>
      <c r="R1763" s="122">
        <v>-0.30152743302737572</v>
      </c>
      <c r="S1763" s="122">
        <v>-0.88497196071788919</v>
      </c>
      <c r="T1763" s="122">
        <v>1.2672165040676213</v>
      </c>
      <c r="U1763" s="122">
        <v>-0.89082288715518854</v>
      </c>
      <c r="V1763" s="122">
        <v>-0.26638088246374508</v>
      </c>
      <c r="W1763" s="46">
        <v>-0.45694514732162367</v>
      </c>
    </row>
    <row r="1764" spans="1:23" ht="19">
      <c r="A1764" s="91">
        <v>762</v>
      </c>
      <c r="B1764" s="122">
        <v>0.79742090013779121</v>
      </c>
      <c r="C1764" s="122">
        <v>0.72513123248149269</v>
      </c>
      <c r="D1764" s="122">
        <v>0.13480154934716193</v>
      </c>
      <c r="E1764" s="122">
        <v>0.84949134024765849</v>
      </c>
      <c r="F1764" s="122">
        <v>0.80878935690276799</v>
      </c>
      <c r="G1764" s="122">
        <v>0.27056206262812244</v>
      </c>
      <c r="H1764" s="122">
        <v>0.28150079440447517</v>
      </c>
      <c r="I1764" s="122">
        <v>0.52855848540341643</v>
      </c>
      <c r="J1764" s="122">
        <v>9.8527070014051477E-2</v>
      </c>
      <c r="K1764" s="54">
        <v>0.91744879360138332</v>
      </c>
      <c r="M1764" s="47">
        <v>762</v>
      </c>
      <c r="N1764" s="122" cm="1">
        <f t="array" ref="N1764:W1764">(TRANSPOSE(MMULT(幕後結果!$AB$37:$AK$46, TRANSPOSE(N763:W763))))</f>
        <v>1.0726404881719194</v>
      </c>
      <c r="O1764" s="122">
        <v>0.89307942033361065</v>
      </c>
      <c r="P1764" s="122">
        <v>0.38869555787392329</v>
      </c>
      <c r="Q1764" s="122">
        <v>2.1961593294339972</v>
      </c>
      <c r="R1764" s="122">
        <v>3.4460293188809508</v>
      </c>
      <c r="S1764" s="122">
        <v>8.2959777531177115E-2</v>
      </c>
      <c r="T1764" s="122">
        <v>0.55912426674922078</v>
      </c>
      <c r="U1764" s="122">
        <v>2.222999653790017</v>
      </c>
      <c r="V1764" s="122">
        <v>0.68435587144150933</v>
      </c>
      <c r="W1764" s="46">
        <v>2.2370316457875208</v>
      </c>
    </row>
    <row r="1765" spans="1:23" ht="19">
      <c r="A1765" s="91">
        <v>763</v>
      </c>
      <c r="B1765" s="122">
        <v>0.42674095712298543</v>
      </c>
      <c r="C1765" s="122">
        <v>0.27530833751211636</v>
      </c>
      <c r="D1765" s="122">
        <v>0.3401330008536334</v>
      </c>
      <c r="E1765" s="122">
        <v>0.4349319834758858</v>
      </c>
      <c r="F1765" s="122">
        <v>0.92044021474248994</v>
      </c>
      <c r="G1765" s="122">
        <v>0.5019998893003319</v>
      </c>
      <c r="H1765" s="122">
        <v>0.85608015743657151</v>
      </c>
      <c r="I1765" s="122">
        <v>0.45028975616212819</v>
      </c>
      <c r="J1765" s="122">
        <v>0.6946257476878781</v>
      </c>
      <c r="K1765" s="54">
        <v>3.6495851037942506E-2</v>
      </c>
      <c r="M1765" s="47">
        <v>763</v>
      </c>
      <c r="N1765" s="122" cm="1">
        <f t="array" ref="N1765:W1765">(TRANSPOSE(MMULT(幕後結果!$AB$37:$AK$46, TRANSPOSE(N764:W764))))</f>
        <v>1.246712664660246</v>
      </c>
      <c r="O1765" s="122">
        <v>0.12574064011755559</v>
      </c>
      <c r="P1765" s="122">
        <v>1.0206336453558538</v>
      </c>
      <c r="Q1765" s="122">
        <v>0.33891505935668137</v>
      </c>
      <c r="R1765" s="122">
        <v>-0.424151405661915</v>
      </c>
      <c r="S1765" s="122">
        <v>-1.2630786104303784</v>
      </c>
      <c r="T1765" s="122">
        <v>-0.69078778528503171</v>
      </c>
      <c r="U1765" s="122">
        <v>0.33208475766138446</v>
      </c>
      <c r="V1765" s="122">
        <v>-0.29681989398197683</v>
      </c>
      <c r="W1765" s="46">
        <v>0.2333516010572067</v>
      </c>
    </row>
    <row r="1766" spans="1:23" ht="19">
      <c r="A1766" s="91">
        <v>764</v>
      </c>
      <c r="B1766" s="122">
        <v>0.80616535184632765</v>
      </c>
      <c r="C1766" s="122">
        <v>9.8357060413944986E-4</v>
      </c>
      <c r="D1766" s="122">
        <v>0.21948641001557312</v>
      </c>
      <c r="E1766" s="122">
        <v>0.93246281237555406</v>
      </c>
      <c r="F1766" s="122">
        <v>0.83745341524707806</v>
      </c>
      <c r="G1766" s="122">
        <v>0.43886534536529065</v>
      </c>
      <c r="H1766" s="122">
        <v>9.3344719951616639E-2</v>
      </c>
      <c r="I1766" s="122">
        <v>0.59585268142748027</v>
      </c>
      <c r="J1766" s="122">
        <v>0.59921945078546091</v>
      </c>
      <c r="K1766" s="54">
        <v>0.70626001519192605</v>
      </c>
      <c r="M1766" s="47">
        <v>764</v>
      </c>
      <c r="N1766" s="122" cm="1">
        <f t="array" ref="N1766:W1766">(TRANSPOSE(MMULT(幕後結果!$AB$37:$AK$46, TRANSPOSE(N765:W765))))</f>
        <v>1.4566703762895563</v>
      </c>
      <c r="O1766" s="122">
        <v>0.693441607975678</v>
      </c>
      <c r="P1766" s="122">
        <v>1.4146061376176067</v>
      </c>
      <c r="Q1766" s="122">
        <v>0.32197128264278807</v>
      </c>
      <c r="R1766" s="122">
        <v>-0.88460286696483048</v>
      </c>
      <c r="S1766" s="122">
        <v>0.22682768754486676</v>
      </c>
      <c r="T1766" s="122">
        <v>3.5203316535131812E-2</v>
      </c>
      <c r="U1766" s="122">
        <v>-0.56113363679597628</v>
      </c>
      <c r="V1766" s="122">
        <v>0.95371265941069028</v>
      </c>
      <c r="W1766" s="46">
        <v>0.29717111162561338</v>
      </c>
    </row>
    <row r="1767" spans="1:23" ht="19">
      <c r="A1767" s="91">
        <v>765</v>
      </c>
      <c r="B1767" s="122">
        <v>0.57372240685981435</v>
      </c>
      <c r="C1767" s="122">
        <v>0.75234787580997065</v>
      </c>
      <c r="D1767" s="122">
        <v>0.7889589461036921</v>
      </c>
      <c r="E1767" s="122">
        <v>0.75740266747267104</v>
      </c>
      <c r="F1767" s="122">
        <v>0.18497004670355621</v>
      </c>
      <c r="G1767" s="122">
        <v>5.9313270922889627E-2</v>
      </c>
      <c r="H1767" s="122">
        <v>0.84604635793474925</v>
      </c>
      <c r="I1767" s="122">
        <v>0.28000262639096629</v>
      </c>
      <c r="J1767" s="122">
        <v>1.3153366917284748E-2</v>
      </c>
      <c r="K1767" s="54">
        <v>0.63021034055192704</v>
      </c>
      <c r="M1767" s="47">
        <v>765</v>
      </c>
      <c r="N1767" s="122" cm="1">
        <f t="array" ref="N1767:W1767">(TRANSPOSE(MMULT(幕後結果!$AB$37:$AK$46, TRANSPOSE(N766:W766))))</f>
        <v>0.39354085229414859</v>
      </c>
      <c r="O1767" s="122">
        <v>-1.0826229126179436</v>
      </c>
      <c r="P1767" s="122">
        <v>-0.20241410487710521</v>
      </c>
      <c r="Q1767" s="122">
        <v>-0.76809634736988941</v>
      </c>
      <c r="R1767" s="122">
        <v>-0.320928651922607</v>
      </c>
      <c r="S1767" s="122">
        <v>-8.6469350596040259E-2</v>
      </c>
      <c r="T1767" s="122">
        <v>-0.75905103443933508</v>
      </c>
      <c r="U1767" s="122">
        <v>0.27797494154840374</v>
      </c>
      <c r="V1767" s="122">
        <v>0.27232103623013976</v>
      </c>
      <c r="W1767" s="46">
        <v>-0.65278815511984178</v>
      </c>
    </row>
    <row r="1768" spans="1:23" ht="19">
      <c r="A1768" s="91">
        <v>766</v>
      </c>
      <c r="B1768" s="122">
        <v>0.60009588803476555</v>
      </c>
      <c r="C1768" s="122">
        <v>0.379563906583261</v>
      </c>
      <c r="D1768" s="122">
        <v>0.90102154977151905</v>
      </c>
      <c r="E1768" s="122">
        <v>0.96034263212966509</v>
      </c>
      <c r="F1768" s="122">
        <v>0.26136814498067484</v>
      </c>
      <c r="G1768" s="122">
        <v>0.84758163242030982</v>
      </c>
      <c r="H1768" s="122">
        <v>6.3490670109678904E-2</v>
      </c>
      <c r="I1768" s="122">
        <v>0.33094664225021475</v>
      </c>
      <c r="J1768" s="122">
        <v>0.51739854989583001</v>
      </c>
      <c r="K1768" s="54">
        <v>0.34717744244139737</v>
      </c>
      <c r="M1768" s="47">
        <v>766</v>
      </c>
      <c r="N1768" s="122" cm="1">
        <f t="array" ref="N1768:W1768">(TRANSPOSE(MMULT(幕後結果!$AB$37:$AK$46, TRANSPOSE(N767:W767))))</f>
        <v>1.2199883675677621</v>
      </c>
      <c r="O1768" s="122">
        <v>-0.42256099942950998</v>
      </c>
      <c r="P1768" s="122">
        <v>1.470432897717485</v>
      </c>
      <c r="Q1768" s="122">
        <v>-0.38040736565209593</v>
      </c>
      <c r="R1768" s="122">
        <v>-1.3524558385469581</v>
      </c>
      <c r="S1768" s="122">
        <v>1.3311173768097599</v>
      </c>
      <c r="T1768" s="122">
        <v>0.39523005548986162</v>
      </c>
      <c r="U1768" s="122">
        <v>-3.9757274080021998E-2</v>
      </c>
      <c r="V1768" s="122">
        <v>1.0986833093838511</v>
      </c>
      <c r="W1768" s="46">
        <v>-0.10117536251223569</v>
      </c>
    </row>
    <row r="1769" spans="1:23" ht="19">
      <c r="A1769" s="91">
        <v>767</v>
      </c>
      <c r="B1769" s="122">
        <v>0.9347914723741082</v>
      </c>
      <c r="C1769" s="122">
        <v>0.30605827285960219</v>
      </c>
      <c r="D1769" s="122">
        <v>0.16697846525499704</v>
      </c>
      <c r="E1769" s="122">
        <v>0.90715267353183981</v>
      </c>
      <c r="F1769" s="122">
        <v>0.96766664934393165</v>
      </c>
      <c r="G1769" s="122">
        <v>0.46142783864251902</v>
      </c>
      <c r="H1769" s="122">
        <v>0.44593309148061766</v>
      </c>
      <c r="I1769" s="122">
        <v>0.50805402229351793</v>
      </c>
      <c r="J1769" s="122">
        <v>3.3057087910666638E-2</v>
      </c>
      <c r="K1769" s="54">
        <v>0.5911740221901356</v>
      </c>
      <c r="M1769" s="47">
        <v>767</v>
      </c>
      <c r="N1769" s="122" cm="1">
        <f t="array" ref="N1769:W1769">(TRANSPOSE(MMULT(幕後結果!$AB$37:$AK$46, TRANSPOSE(N768:W768))))</f>
        <v>1.5034156771857472</v>
      </c>
      <c r="O1769" s="122">
        <v>0.35805440378481407</v>
      </c>
      <c r="P1769" s="122">
        <v>1.5206071198260009</v>
      </c>
      <c r="Q1769" s="122">
        <v>0.214228427514639</v>
      </c>
      <c r="R1769" s="122">
        <v>-1.035985589113064</v>
      </c>
      <c r="S1769" s="122">
        <v>3.4384966120485174</v>
      </c>
      <c r="T1769" s="122">
        <v>-0.37317580057170263</v>
      </c>
      <c r="U1769" s="122">
        <v>0.66267574140776131</v>
      </c>
      <c r="V1769" s="122">
        <v>2.2157357737156103E-2</v>
      </c>
      <c r="W1769" s="46">
        <v>-0.2503433488629136</v>
      </c>
    </row>
    <row r="1770" spans="1:23" ht="19">
      <c r="A1770" s="91">
        <v>768</v>
      </c>
      <c r="B1770" s="122">
        <v>0.43359409164723917</v>
      </c>
      <c r="C1770" s="122">
        <v>0.71280063319571996</v>
      </c>
      <c r="D1770" s="122">
        <v>0.77677154313458607</v>
      </c>
      <c r="E1770" s="122">
        <v>0.46279950398271552</v>
      </c>
      <c r="F1770" s="122">
        <v>0.87836978553366296</v>
      </c>
      <c r="G1770" s="122">
        <v>0.58167312929008896</v>
      </c>
      <c r="H1770" s="122">
        <v>0.88127073697344604</v>
      </c>
      <c r="I1770" s="122">
        <v>0.56310219037095388</v>
      </c>
      <c r="J1770" s="122">
        <v>0.5401288610465651</v>
      </c>
      <c r="K1770" s="54">
        <v>0.68263836199834471</v>
      </c>
      <c r="M1770" s="47">
        <v>768</v>
      </c>
      <c r="N1770" s="122" cm="1">
        <f t="array" ref="N1770:W1770">(TRANSPOSE(MMULT(幕後結果!$AB$37:$AK$46, TRANSPOSE(N769:W769))))</f>
        <v>0.42962281034916461</v>
      </c>
      <c r="O1770" s="122">
        <v>1.8063377818713324</v>
      </c>
      <c r="P1770" s="122">
        <v>2.5888224226954129</v>
      </c>
      <c r="Q1770" s="122">
        <v>0.55241319765408037</v>
      </c>
      <c r="R1770" s="122">
        <v>1.3039405335916543</v>
      </c>
      <c r="S1770" s="122">
        <v>1.1518832346473595</v>
      </c>
      <c r="T1770" s="122">
        <v>1.1555347365056696</v>
      </c>
      <c r="U1770" s="122">
        <v>0.13833037624911904</v>
      </c>
      <c r="V1770" s="122">
        <v>-0.25245202349583173</v>
      </c>
      <c r="W1770" s="46">
        <v>0.82722810761542764</v>
      </c>
    </row>
    <row r="1771" spans="1:23" ht="19">
      <c r="A1771" s="91">
        <v>769</v>
      </c>
      <c r="B1771" s="122">
        <v>0.49966108772453355</v>
      </c>
      <c r="C1771" s="122">
        <v>0.8567616872949364</v>
      </c>
      <c r="D1771" s="122">
        <v>0.25991761098791444</v>
      </c>
      <c r="E1771" s="122">
        <v>0.96490762498479077</v>
      </c>
      <c r="F1771" s="122">
        <v>0.18626302085366664</v>
      </c>
      <c r="G1771" s="122">
        <v>0.68722193641997587</v>
      </c>
      <c r="H1771" s="122">
        <v>0.12330815698122843</v>
      </c>
      <c r="I1771" s="122">
        <v>0.68937176697778657</v>
      </c>
      <c r="J1771" s="122">
        <v>2.5011007078867831E-2</v>
      </c>
      <c r="K1771" s="54">
        <v>0.60457800958350982</v>
      </c>
      <c r="M1771" s="47">
        <v>769</v>
      </c>
      <c r="N1771" s="122" cm="1">
        <f t="array" ref="N1771:W1771">(TRANSPOSE(MMULT(幕後結果!$AB$37:$AK$46, TRANSPOSE(N770:W770))))</f>
        <v>-1.2147976725275553</v>
      </c>
      <c r="O1771" s="122">
        <v>-1.209535069906829</v>
      </c>
      <c r="P1771" s="122">
        <v>-1.3123544599458439</v>
      </c>
      <c r="Q1771" s="122">
        <v>-0.77186750241231439</v>
      </c>
      <c r="R1771" s="122">
        <v>-1.1558976337940843</v>
      </c>
      <c r="S1771" s="122">
        <v>-1.3160954483833995</v>
      </c>
      <c r="T1771" s="122">
        <v>-0.86147480046985569</v>
      </c>
      <c r="U1771" s="122">
        <v>-0.29625114113720907</v>
      </c>
      <c r="V1771" s="122">
        <v>-1.0319672680536431</v>
      </c>
      <c r="W1771" s="46">
        <v>-1.1793728436243938</v>
      </c>
    </row>
    <row r="1772" spans="1:23" ht="19">
      <c r="A1772" s="91">
        <v>770</v>
      </c>
      <c r="B1772" s="122">
        <v>0.13938274141090923</v>
      </c>
      <c r="C1772" s="122">
        <v>0.27621760215609159</v>
      </c>
      <c r="D1772" s="122">
        <v>0.42048768026413663</v>
      </c>
      <c r="E1772" s="122">
        <v>0.27371076305469733</v>
      </c>
      <c r="F1772" s="122">
        <v>0.24809605347871844</v>
      </c>
      <c r="G1772" s="122">
        <v>0.41034916309223957</v>
      </c>
      <c r="H1772" s="122">
        <v>0.50713111452435888</v>
      </c>
      <c r="I1772" s="122">
        <v>0.67616615611972297</v>
      </c>
      <c r="J1772" s="122">
        <v>0.55743378491980011</v>
      </c>
      <c r="K1772" s="54">
        <v>0.47661683313632008</v>
      </c>
      <c r="M1772" s="47">
        <v>770</v>
      </c>
      <c r="N1772" s="122" cm="1">
        <f t="array" ref="N1772:W1772">(TRANSPOSE(MMULT(幕後結果!$AB$37:$AK$46, TRANSPOSE(N771:W771))))</f>
        <v>-0.46411345463130732</v>
      </c>
      <c r="O1772" s="122">
        <v>-1.5043387952609957</v>
      </c>
      <c r="P1772" s="122">
        <v>-1.0022590427398688</v>
      </c>
      <c r="Q1772" s="122">
        <v>-0.55345936881174396</v>
      </c>
      <c r="R1772" s="122">
        <v>-0.36700698237052309</v>
      </c>
      <c r="S1772" s="122">
        <v>0.301694962883224</v>
      </c>
      <c r="T1772" s="122">
        <v>-0.96429584554314107</v>
      </c>
      <c r="U1772" s="122">
        <v>0.67173010248836162</v>
      </c>
      <c r="V1772" s="122">
        <v>0.41973449104463006</v>
      </c>
      <c r="W1772" s="46">
        <v>0.18584948237159124</v>
      </c>
    </row>
    <row r="1773" spans="1:23" ht="19">
      <c r="A1773" s="91">
        <v>771</v>
      </c>
      <c r="B1773" s="122">
        <v>0.85300567275725525</v>
      </c>
      <c r="C1773" s="122">
        <v>0.92986944132244087</v>
      </c>
      <c r="D1773" s="122">
        <v>0.2656817066942625</v>
      </c>
      <c r="E1773" s="122">
        <v>0.30216978283145712</v>
      </c>
      <c r="F1773" s="122">
        <v>0.62283570401950428</v>
      </c>
      <c r="G1773" s="122">
        <v>9.2431329475584967E-2</v>
      </c>
      <c r="H1773" s="122">
        <v>0.69563127475281017</v>
      </c>
      <c r="I1773" s="122">
        <v>0.9910306889511924</v>
      </c>
      <c r="J1773" s="122">
        <v>0.26267739132378343</v>
      </c>
      <c r="K1773" s="54">
        <v>0.55557680106532703</v>
      </c>
      <c r="M1773" s="47">
        <v>771</v>
      </c>
      <c r="N1773" s="122" cm="1">
        <f t="array" ref="N1773:W1773">(TRANSPOSE(MMULT(幕後結果!$AB$37:$AK$46, TRANSPOSE(N772:W772))))</f>
        <v>-1.8861620305800251</v>
      </c>
      <c r="O1773" s="122">
        <v>-2.4095436473064353</v>
      </c>
      <c r="P1773" s="122">
        <v>-1.5467605043372061</v>
      </c>
      <c r="Q1773" s="122">
        <v>0.48332854352731414</v>
      </c>
      <c r="R1773" s="122">
        <v>1.6640136836255497</v>
      </c>
      <c r="S1773" s="122">
        <v>-0.69273708645975363</v>
      </c>
      <c r="T1773" s="122">
        <v>-0.92674679018340922</v>
      </c>
      <c r="U1773" s="122">
        <v>1.2783255054680751</v>
      </c>
      <c r="V1773" s="122">
        <v>0.33075225150590787</v>
      </c>
      <c r="W1773" s="46">
        <v>-0.36799469724657052</v>
      </c>
    </row>
    <row r="1774" spans="1:23" ht="19">
      <c r="A1774" s="91">
        <v>772</v>
      </c>
      <c r="B1774" s="122">
        <v>0.7889336087628509</v>
      </c>
      <c r="C1774" s="122">
        <v>0.1289688076893416</v>
      </c>
      <c r="D1774" s="122">
        <v>0.38031529329001912</v>
      </c>
      <c r="E1774" s="122">
        <v>0.90044196486627937</v>
      </c>
      <c r="F1774" s="122">
        <v>0.20387640827878029</v>
      </c>
      <c r="G1774" s="122">
        <v>0.76528742197023103</v>
      </c>
      <c r="H1774" s="122">
        <v>0.12662878828921098</v>
      </c>
      <c r="I1774" s="122">
        <v>7.8488919826344983E-3</v>
      </c>
      <c r="J1774" s="122">
        <v>0.73134244548158489</v>
      </c>
      <c r="K1774" s="54">
        <v>0.76315507059091914</v>
      </c>
      <c r="M1774" s="47">
        <v>772</v>
      </c>
      <c r="N1774" s="122" cm="1">
        <f t="array" ref="N1774:W1774">(TRANSPOSE(MMULT(幕後結果!$AB$37:$AK$46, TRANSPOSE(N773:W773))))</f>
        <v>0.28019052949432949</v>
      </c>
      <c r="O1774" s="122">
        <v>1.1856968739019949</v>
      </c>
      <c r="P1774" s="122">
        <v>-0.59189431641406465</v>
      </c>
      <c r="Q1774" s="122">
        <v>-1.0461423055391155</v>
      </c>
      <c r="R1774" s="122">
        <v>-0.46309378974453003</v>
      </c>
      <c r="S1774" s="122">
        <v>7.7380765820283623E-2</v>
      </c>
      <c r="T1774" s="122">
        <v>-4.850423050922964E-2</v>
      </c>
      <c r="U1774" s="122">
        <v>-1.1429458395213472</v>
      </c>
      <c r="V1774" s="122">
        <v>0.35312713753849945</v>
      </c>
      <c r="W1774" s="46">
        <v>-0.37289964829809286</v>
      </c>
    </row>
    <row r="1775" spans="1:23" ht="19">
      <c r="A1775" s="91">
        <v>773</v>
      </c>
      <c r="B1775" s="122">
        <v>0.28599803257128764</v>
      </c>
      <c r="C1775" s="122">
        <v>2.8163345689629526E-2</v>
      </c>
      <c r="D1775" s="122">
        <v>3.7919479486934193E-3</v>
      </c>
      <c r="E1775" s="122">
        <v>0.59230237090692506</v>
      </c>
      <c r="F1775" s="122">
        <v>0.9478116072471463</v>
      </c>
      <c r="G1775" s="122">
        <v>0.79184159325848436</v>
      </c>
      <c r="H1775" s="122">
        <v>0.3321051267426145</v>
      </c>
      <c r="I1775" s="122">
        <v>0.92404135593122394</v>
      </c>
      <c r="J1775" s="122">
        <v>0.84927611809645653</v>
      </c>
      <c r="K1775" s="54">
        <v>0.47757140946090137</v>
      </c>
      <c r="M1775" s="47">
        <v>773</v>
      </c>
      <c r="N1775" s="122" cm="1">
        <f t="array" ref="N1775:W1775">(TRANSPOSE(MMULT(幕後結果!$AB$37:$AK$46, TRANSPOSE(N774:W774))))</f>
        <v>-1.0140399356473759</v>
      </c>
      <c r="O1775" s="122">
        <v>-0.83200803555220859</v>
      </c>
      <c r="P1775" s="122">
        <v>-0.25675115115511604</v>
      </c>
      <c r="Q1775" s="122">
        <v>0.66831392990376715</v>
      </c>
      <c r="R1775" s="122">
        <v>0.17159576918039482</v>
      </c>
      <c r="S1775" s="122">
        <v>0.13805488483985501</v>
      </c>
      <c r="T1775" s="122">
        <v>-0.29320166894413097</v>
      </c>
      <c r="U1775" s="122">
        <v>0.52734733727763405</v>
      </c>
      <c r="V1775" s="122">
        <v>-0.84536579623121044</v>
      </c>
      <c r="W1775" s="46">
        <v>-0.48371302023649165</v>
      </c>
    </row>
    <row r="1776" spans="1:23" ht="19">
      <c r="A1776" s="91">
        <v>774</v>
      </c>
      <c r="B1776" s="122">
        <v>0.26578708544801377</v>
      </c>
      <c r="C1776" s="122">
        <v>0.52364772667956583</v>
      </c>
      <c r="D1776" s="122">
        <v>0.97718838376876027</v>
      </c>
      <c r="E1776" s="122">
        <v>0.98842657763407038</v>
      </c>
      <c r="F1776" s="122">
        <v>0.73903154889189526</v>
      </c>
      <c r="G1776" s="122">
        <v>0.21136380740547622</v>
      </c>
      <c r="H1776" s="122">
        <v>0.29698101574178848</v>
      </c>
      <c r="I1776" s="122">
        <v>0.32473902934262844</v>
      </c>
      <c r="J1776" s="122">
        <v>0.28355054233082644</v>
      </c>
      <c r="K1776" s="54">
        <v>0.27775201856566367</v>
      </c>
      <c r="M1776" s="47">
        <v>774</v>
      </c>
      <c r="N1776" s="122" cm="1">
        <f t="array" ref="N1776:W1776">(TRANSPOSE(MMULT(幕後結果!$AB$37:$AK$46, TRANSPOSE(N775:W775))))</f>
        <v>-0.23871343760429106</v>
      </c>
      <c r="O1776" s="122">
        <v>-0.19838845641028885</v>
      </c>
      <c r="P1776" s="122">
        <v>-1.5753507122170285</v>
      </c>
      <c r="Q1776" s="122">
        <v>-1.5530458223724117</v>
      </c>
      <c r="R1776" s="122">
        <v>0.89753058480994252</v>
      </c>
      <c r="S1776" s="122">
        <v>0.29005856720116518</v>
      </c>
      <c r="T1776" s="122">
        <v>-0.46469170617392697</v>
      </c>
      <c r="U1776" s="122">
        <v>-7.9867004750372797E-2</v>
      </c>
      <c r="V1776" s="122">
        <v>-0.1598654218328531</v>
      </c>
      <c r="W1776" s="46">
        <v>-0.38585629344216665</v>
      </c>
    </row>
    <row r="1777" spans="1:23" ht="19">
      <c r="A1777" s="91">
        <v>775</v>
      </c>
      <c r="B1777" s="122">
        <v>0.73347599475130876</v>
      </c>
      <c r="C1777" s="122">
        <v>0.1775465859860843</v>
      </c>
      <c r="D1777" s="122">
        <v>0.50440908088875713</v>
      </c>
      <c r="E1777" s="122">
        <v>0.17467834640937396</v>
      </c>
      <c r="F1777" s="122">
        <v>0.47478704340177336</v>
      </c>
      <c r="G1777" s="122">
        <v>0.40933479615375035</v>
      </c>
      <c r="H1777" s="122">
        <v>0.15126588018484521</v>
      </c>
      <c r="I1777" s="122">
        <v>0.10894427700897702</v>
      </c>
      <c r="J1777" s="122">
        <v>0.44301406411907451</v>
      </c>
      <c r="K1777" s="54">
        <v>0.30110847260135709</v>
      </c>
      <c r="M1777" s="47">
        <v>775</v>
      </c>
      <c r="N1777" s="122" cm="1">
        <f t="array" ref="N1777:W1777">(TRANSPOSE(MMULT(幕後結果!$AB$37:$AK$46, TRANSPOSE(N776:W776))))</f>
        <v>-1.3721654480827107E-2</v>
      </c>
      <c r="O1777" s="122">
        <v>0.38561259394710329</v>
      </c>
      <c r="P1777" s="122">
        <v>0.32099579199592321</v>
      </c>
      <c r="Q1777" s="122">
        <v>1.1476539805080148</v>
      </c>
      <c r="R1777" s="122">
        <v>-0.65925560983512677</v>
      </c>
      <c r="S1777" s="122">
        <v>-0.35755493168038044</v>
      </c>
      <c r="T1777" s="122">
        <v>1.3324824892545832</v>
      </c>
      <c r="U1777" s="122">
        <v>0.54303062604676566</v>
      </c>
      <c r="V1777" s="122">
        <v>-1.1840884303697929</v>
      </c>
      <c r="W1777" s="46">
        <v>0.63414368697300327</v>
      </c>
    </row>
    <row r="1778" spans="1:23" ht="19">
      <c r="A1778" s="91">
        <v>776</v>
      </c>
      <c r="B1778" s="122">
        <v>0.65285420605927258</v>
      </c>
      <c r="C1778" s="122">
        <v>6.421173372928779E-2</v>
      </c>
      <c r="D1778" s="122">
        <v>0.16688722054469474</v>
      </c>
      <c r="E1778" s="122">
        <v>0.1928611919593155</v>
      </c>
      <c r="F1778" s="122">
        <v>0.37593363688424852</v>
      </c>
      <c r="G1778" s="122">
        <v>0.79190496037621783</v>
      </c>
      <c r="H1778" s="122">
        <v>0.60489010198683357</v>
      </c>
      <c r="I1778" s="122">
        <v>0.91585907180616677</v>
      </c>
      <c r="J1778" s="122">
        <v>0.86521248630615966</v>
      </c>
      <c r="K1778" s="54">
        <v>0.3259320643788326</v>
      </c>
      <c r="M1778" s="47">
        <v>776</v>
      </c>
      <c r="N1778" s="122" cm="1">
        <f t="array" ref="N1778:W1778">(TRANSPOSE(MMULT(幕後結果!$AB$37:$AK$46, TRANSPOSE(N777:W777))))</f>
        <v>1.4150359820265204</v>
      </c>
      <c r="O1778" s="122">
        <v>-0.22627340199782797</v>
      </c>
      <c r="P1778" s="122">
        <v>0.40458337450562426</v>
      </c>
      <c r="Q1778" s="122">
        <v>2.0237998664419767</v>
      </c>
      <c r="R1778" s="122">
        <v>1.43459695810859</v>
      </c>
      <c r="S1778" s="122">
        <v>0.20525143025887238</v>
      </c>
      <c r="T1778" s="122">
        <v>1.2015964507186674</v>
      </c>
      <c r="U1778" s="122">
        <v>-0.56815657311704504</v>
      </c>
      <c r="V1778" s="122">
        <v>1.3896955548284513</v>
      </c>
      <c r="W1778" s="46">
        <v>-0.42650205226438603</v>
      </c>
    </row>
    <row r="1779" spans="1:23" ht="19">
      <c r="A1779" s="91">
        <v>777</v>
      </c>
      <c r="B1779" s="122">
        <v>0.52504243638396497</v>
      </c>
      <c r="C1779" s="122">
        <v>0.25103399325583475</v>
      </c>
      <c r="D1779" s="122">
        <v>0.64445399936848258</v>
      </c>
      <c r="E1779" s="122">
        <v>0.90789602760416277</v>
      </c>
      <c r="F1779" s="122">
        <v>0.20843723012759852</v>
      </c>
      <c r="G1779" s="122">
        <v>0.67811329536759657</v>
      </c>
      <c r="H1779" s="122">
        <v>0.895970211682521</v>
      </c>
      <c r="I1779" s="122">
        <v>0.99742613511679257</v>
      </c>
      <c r="J1779" s="122">
        <v>0.78397469699964795</v>
      </c>
      <c r="K1779" s="54">
        <v>0.42472456477370635</v>
      </c>
      <c r="M1779" s="47">
        <v>777</v>
      </c>
      <c r="N1779" s="122" cm="1">
        <f t="array" ref="N1779:W1779">(TRANSPOSE(MMULT(幕後結果!$AB$37:$AK$46, TRANSPOSE(N778:W778))))</f>
        <v>-1.224400904570202</v>
      </c>
      <c r="O1779" s="122">
        <v>-0.57869002693870364</v>
      </c>
      <c r="P1779" s="122">
        <v>-1.7678607318530313</v>
      </c>
      <c r="Q1779" s="122">
        <v>-1.2108290542935514</v>
      </c>
      <c r="R1779" s="122">
        <v>-1.7474853786029261</v>
      </c>
      <c r="S1779" s="122">
        <v>-0.52227162756273948</v>
      </c>
      <c r="T1779" s="122">
        <v>-0.83402231745328248</v>
      </c>
      <c r="U1779" s="122">
        <v>0.48508187005371972</v>
      </c>
      <c r="V1779" s="122">
        <v>-1.4100145422196062</v>
      </c>
      <c r="W1779" s="46">
        <v>-1.2193894010532358</v>
      </c>
    </row>
    <row r="1780" spans="1:23" ht="19">
      <c r="A1780" s="91">
        <v>778</v>
      </c>
      <c r="B1780" s="122">
        <v>1.342077097660499E-2</v>
      </c>
      <c r="C1780" s="122">
        <v>5.5272081893064318E-2</v>
      </c>
      <c r="D1780" s="122">
        <v>0.92626841594157283</v>
      </c>
      <c r="E1780" s="122">
        <v>0.49124243904261222</v>
      </c>
      <c r="F1780" s="122">
        <v>0.95595801350535936</v>
      </c>
      <c r="G1780" s="122">
        <v>0.90707095672843963</v>
      </c>
      <c r="H1780" s="122">
        <v>0.19710399426597314</v>
      </c>
      <c r="I1780" s="122">
        <v>0.48204723158210183</v>
      </c>
      <c r="J1780" s="122">
        <v>0.94413539312621042</v>
      </c>
      <c r="K1780" s="54">
        <v>0.36146276764808705</v>
      </c>
      <c r="M1780" s="47">
        <v>778</v>
      </c>
      <c r="N1780" s="122" cm="1">
        <f t="array" ref="N1780:W1780">(TRANSPOSE(MMULT(幕後結果!$AB$37:$AK$46, TRANSPOSE(N779:W779))))</f>
        <v>0.30876358829667483</v>
      </c>
      <c r="O1780" s="122">
        <v>0.32391009642623947</v>
      </c>
      <c r="P1780" s="122">
        <v>0.96913609549036028</v>
      </c>
      <c r="Q1780" s="122">
        <v>-0.64139067167455288</v>
      </c>
      <c r="R1780" s="122">
        <v>-2.7443981657877606E-2</v>
      </c>
      <c r="S1780" s="122">
        <v>0.38977388737001289</v>
      </c>
      <c r="T1780" s="122">
        <v>1.0255957485304388</v>
      </c>
      <c r="U1780" s="122">
        <v>-0.18753904611443334</v>
      </c>
      <c r="V1780" s="122">
        <v>-0.4481717763238916</v>
      </c>
      <c r="W1780" s="46">
        <v>1.7043775439076858</v>
      </c>
    </row>
    <row r="1781" spans="1:23" ht="19">
      <c r="A1781" s="91">
        <v>779</v>
      </c>
      <c r="B1781" s="122">
        <v>0.25850420052695511</v>
      </c>
      <c r="C1781" s="122">
        <v>0.84583440537255905</v>
      </c>
      <c r="D1781" s="122">
        <v>0.97291671278345304</v>
      </c>
      <c r="E1781" s="122">
        <v>0.44589567875143299</v>
      </c>
      <c r="F1781" s="122">
        <v>0.41369922375660284</v>
      </c>
      <c r="G1781" s="122">
        <v>0.3325416623591948</v>
      </c>
      <c r="H1781" s="122">
        <v>0.28788868469008877</v>
      </c>
      <c r="I1781" s="122">
        <v>0.12694171988013014</v>
      </c>
      <c r="J1781" s="122">
        <v>0.81042761926500018</v>
      </c>
      <c r="K1781" s="54">
        <v>0.6142579147006979</v>
      </c>
      <c r="M1781" s="47">
        <v>779</v>
      </c>
      <c r="N1781" s="122" cm="1">
        <f t="array" ref="N1781:W1781">(TRANSPOSE(MMULT(幕後結果!$AB$37:$AK$46, TRANSPOSE(N780:W780))))</f>
        <v>2.8708412236962046E-2</v>
      </c>
      <c r="O1781" s="122">
        <v>0.6989330678034712</v>
      </c>
      <c r="P1781" s="122">
        <v>0.40791458911622008</v>
      </c>
      <c r="Q1781" s="122">
        <v>0.55846016201177995</v>
      </c>
      <c r="R1781" s="122">
        <v>-0.23324491997793489</v>
      </c>
      <c r="S1781" s="122">
        <v>0.71289450413867883</v>
      </c>
      <c r="T1781" s="122">
        <v>1.5199133646921388</v>
      </c>
      <c r="U1781" s="122">
        <v>0.1892597407022811</v>
      </c>
      <c r="V1781" s="122">
        <v>0.98988350355728039</v>
      </c>
      <c r="W1781" s="46">
        <v>2.1873556037150617</v>
      </c>
    </row>
    <row r="1782" spans="1:23" ht="19">
      <c r="A1782" s="91">
        <v>780</v>
      </c>
      <c r="B1782" s="122">
        <v>0.87224125642157957</v>
      </c>
      <c r="C1782" s="122">
        <v>0.88433858088121897</v>
      </c>
      <c r="D1782" s="122">
        <v>0.31992557367558661</v>
      </c>
      <c r="E1782" s="122">
        <v>0.26455781237082987</v>
      </c>
      <c r="F1782" s="122">
        <v>0.43796185725166992</v>
      </c>
      <c r="G1782" s="122">
        <v>6.8617056825772682E-2</v>
      </c>
      <c r="H1782" s="122">
        <v>0.91929503654046552</v>
      </c>
      <c r="I1782" s="122">
        <v>0.20418820119408165</v>
      </c>
      <c r="J1782" s="122">
        <v>0.36720132628795987</v>
      </c>
      <c r="K1782" s="54">
        <v>0.50734531787370263</v>
      </c>
      <c r="M1782" s="47">
        <v>780</v>
      </c>
      <c r="N1782" s="122" cm="1">
        <f t="array" ref="N1782:W1782">(TRANSPOSE(MMULT(幕後結果!$AB$37:$AK$46, TRANSPOSE(N781:W781))))</f>
        <v>0.80653976328514299</v>
      </c>
      <c r="O1782" s="122">
        <v>1.4546076717037284</v>
      </c>
      <c r="P1782" s="122">
        <v>-0.26326682616985775</v>
      </c>
      <c r="Q1782" s="122">
        <v>-0.19949893740216068</v>
      </c>
      <c r="R1782" s="122">
        <v>-0.97623928415478312</v>
      </c>
      <c r="S1782" s="122">
        <v>-9.8315913030686038E-3</v>
      </c>
      <c r="T1782" s="122">
        <v>-0.63227657595473563</v>
      </c>
      <c r="U1782" s="122">
        <v>-0.11475586000326346</v>
      </c>
      <c r="V1782" s="122">
        <v>-0.23532892651992121</v>
      </c>
      <c r="W1782" s="46">
        <v>0.16402373604340975</v>
      </c>
    </row>
    <row r="1783" spans="1:23" ht="19">
      <c r="A1783" s="91">
        <v>781</v>
      </c>
      <c r="B1783" s="122">
        <v>0.71052292686145768</v>
      </c>
      <c r="C1783" s="122">
        <v>0.57122216593000874</v>
      </c>
      <c r="D1783" s="122">
        <v>0.84295719177112538</v>
      </c>
      <c r="E1783" s="122">
        <v>0.34900730622349396</v>
      </c>
      <c r="F1783" s="122">
        <v>0.95030095759308431</v>
      </c>
      <c r="G1783" s="122">
        <v>0.65620766405522013</v>
      </c>
      <c r="H1783" s="122">
        <v>0.84875106129789812</v>
      </c>
      <c r="I1783" s="122">
        <v>0.47181037288977778</v>
      </c>
      <c r="J1783" s="122">
        <v>0.29322482111131687</v>
      </c>
      <c r="K1783" s="54">
        <v>0.50815876588674658</v>
      </c>
      <c r="M1783" s="47">
        <v>781</v>
      </c>
      <c r="N1783" s="122" cm="1">
        <f t="array" ref="N1783:W1783">(TRANSPOSE(MMULT(幕後結果!$AB$37:$AK$46, TRANSPOSE(N782:W782))))</f>
        <v>-1.0023744542656476</v>
      </c>
      <c r="O1783" s="122">
        <v>-2.3530642813559242</v>
      </c>
      <c r="P1783" s="122">
        <v>-0.76687930868036935</v>
      </c>
      <c r="Q1783" s="122">
        <v>1.3535677342749604</v>
      </c>
      <c r="R1783" s="122">
        <v>9.3030604284110877E-2</v>
      </c>
      <c r="S1783" s="122">
        <v>-0.97014280354029203</v>
      </c>
      <c r="T1783" s="122">
        <v>0.41270332392528292</v>
      </c>
      <c r="U1783" s="122">
        <v>-0.78423904137124079</v>
      </c>
      <c r="V1783" s="122">
        <v>-1.4577067129844756</v>
      </c>
      <c r="W1783" s="46">
        <v>-1.8957797378985588</v>
      </c>
    </row>
    <row r="1784" spans="1:23" ht="19">
      <c r="A1784" s="91">
        <v>782</v>
      </c>
      <c r="B1784" s="122">
        <v>0.30253831656465224</v>
      </c>
      <c r="C1784" s="122">
        <v>7.0793232246532334E-2</v>
      </c>
      <c r="D1784" s="122">
        <v>0.73106860566121568</v>
      </c>
      <c r="E1784" s="122">
        <v>0.50659725435093494</v>
      </c>
      <c r="F1784" s="122">
        <v>0.12192450948241307</v>
      </c>
      <c r="G1784" s="122">
        <v>0.78589777660001769</v>
      </c>
      <c r="H1784" s="122">
        <v>0.6458502882150059</v>
      </c>
      <c r="I1784" s="122">
        <v>0.59010793909777459</v>
      </c>
      <c r="J1784" s="122">
        <v>0.83872961086100917</v>
      </c>
      <c r="K1784" s="54">
        <v>0.59912123966607078</v>
      </c>
      <c r="M1784" s="47">
        <v>782</v>
      </c>
      <c r="N1784" s="122" cm="1">
        <f t="array" ref="N1784:W1784">(TRANSPOSE(MMULT(幕後結果!$AB$37:$AK$46, TRANSPOSE(N783:W783))))</f>
        <v>-1.3329105052791865</v>
      </c>
      <c r="O1784" s="122">
        <v>-0.88377238628615973</v>
      </c>
      <c r="P1784" s="122">
        <v>-0.80891637541629824</v>
      </c>
      <c r="Q1784" s="122">
        <v>-0.10066995680971752</v>
      </c>
      <c r="R1784" s="122">
        <v>9.4650119504265579E-2</v>
      </c>
      <c r="S1784" s="122">
        <v>0.14588419924337942</v>
      </c>
      <c r="T1784" s="122">
        <v>-0.30055763104790623</v>
      </c>
      <c r="U1784" s="122">
        <v>1.5648462162618988</v>
      </c>
      <c r="V1784" s="122">
        <v>-1.3421528230377038</v>
      </c>
      <c r="W1784" s="46">
        <v>0.99926364843998816</v>
      </c>
    </row>
    <row r="1785" spans="1:23" ht="19">
      <c r="A1785" s="91">
        <v>783</v>
      </c>
      <c r="B1785" s="122">
        <v>0.56933541201205262</v>
      </c>
      <c r="C1785" s="122">
        <v>0.33004777118479756</v>
      </c>
      <c r="D1785" s="122">
        <v>7.6658557700084895E-2</v>
      </c>
      <c r="E1785" s="122">
        <v>0.82513013378969147</v>
      </c>
      <c r="F1785" s="122">
        <v>0.51956309442226889</v>
      </c>
      <c r="G1785" s="122">
        <v>3.7139550381320996E-2</v>
      </c>
      <c r="H1785" s="122">
        <v>0.38981334816235824</v>
      </c>
      <c r="I1785" s="122">
        <v>0.44237768898393481</v>
      </c>
      <c r="J1785" s="122">
        <v>0.55972988850885619</v>
      </c>
      <c r="K1785" s="54">
        <v>0.84393489013258849</v>
      </c>
      <c r="M1785" s="47">
        <v>783</v>
      </c>
      <c r="N1785" s="122" cm="1">
        <f t="array" ref="N1785:W1785">(TRANSPOSE(MMULT(幕後結果!$AB$37:$AK$46, TRANSPOSE(N784:W784))))</f>
        <v>0.58865822090712805</v>
      </c>
      <c r="O1785" s="122">
        <v>0.23888995131099514</v>
      </c>
      <c r="P1785" s="122">
        <v>0.56538251631993197</v>
      </c>
      <c r="Q1785" s="122">
        <v>0.40755419844191676</v>
      </c>
      <c r="R1785" s="122">
        <v>8.9232487827512585E-2</v>
      </c>
      <c r="S1785" s="122">
        <v>0.29677729969805761</v>
      </c>
      <c r="T1785" s="122">
        <v>-1.5806063585377166</v>
      </c>
      <c r="U1785" s="122">
        <v>1.3286079096249901</v>
      </c>
      <c r="V1785" s="122">
        <v>1.1116898152934667</v>
      </c>
      <c r="W1785" s="46">
        <v>-0.18930667451529892</v>
      </c>
    </row>
    <row r="1786" spans="1:23" ht="19">
      <c r="A1786" s="91">
        <v>784</v>
      </c>
      <c r="B1786" s="122">
        <v>0.55352107435208042</v>
      </c>
      <c r="C1786" s="122">
        <v>0.39029690731942512</v>
      </c>
      <c r="D1786" s="122">
        <v>0.89104798885529113</v>
      </c>
      <c r="E1786" s="122">
        <v>0.4382036712947972</v>
      </c>
      <c r="F1786" s="122">
        <v>0.22796465747717232</v>
      </c>
      <c r="G1786" s="122">
        <v>0.38396806870584266</v>
      </c>
      <c r="H1786" s="122">
        <v>0.43647929133310948</v>
      </c>
      <c r="I1786" s="122">
        <v>0.26383857815573775</v>
      </c>
      <c r="J1786" s="122">
        <v>0.8496601200796412</v>
      </c>
      <c r="K1786" s="54">
        <v>0.90409601557541097</v>
      </c>
      <c r="M1786" s="47">
        <v>784</v>
      </c>
      <c r="N1786" s="122" cm="1">
        <f t="array" ref="N1786:W1786">(TRANSPOSE(MMULT(幕後結果!$AB$37:$AK$46, TRANSPOSE(N785:W785))))</f>
        <v>-1.4954281438116726</v>
      </c>
      <c r="O1786" s="122">
        <v>-1.6714969240426363</v>
      </c>
      <c r="P1786" s="122">
        <v>-0.76273216341130123</v>
      </c>
      <c r="Q1786" s="122">
        <v>-2.2259240878614741</v>
      </c>
      <c r="R1786" s="122">
        <v>-1.5301759304360609</v>
      </c>
      <c r="S1786" s="122">
        <v>0.27332039883618298</v>
      </c>
      <c r="T1786" s="122">
        <v>-1.2209474152531252</v>
      </c>
      <c r="U1786" s="122">
        <v>0.21845584003522533</v>
      </c>
      <c r="V1786" s="122">
        <v>-0.97844017943767914</v>
      </c>
      <c r="W1786" s="46">
        <v>1.7168111087281057E-2</v>
      </c>
    </row>
    <row r="1787" spans="1:23" ht="19">
      <c r="A1787" s="91">
        <v>785</v>
      </c>
      <c r="B1787" s="122">
        <v>0.10763012455765475</v>
      </c>
      <c r="C1787" s="122">
        <v>0.48250568352368184</v>
      </c>
      <c r="D1787" s="122">
        <v>0.36628971311822167</v>
      </c>
      <c r="E1787" s="122">
        <v>5.1020007196512118E-2</v>
      </c>
      <c r="F1787" s="122">
        <v>1.5758340981957275E-2</v>
      </c>
      <c r="G1787" s="122">
        <v>0.95525000033639484</v>
      </c>
      <c r="H1787" s="122">
        <v>6.6185118818709032E-3</v>
      </c>
      <c r="I1787" s="122">
        <v>0.46112551740179719</v>
      </c>
      <c r="J1787" s="122">
        <v>0.91689754413271163</v>
      </c>
      <c r="K1787" s="54">
        <v>0.61825718669989538</v>
      </c>
      <c r="M1787" s="47">
        <v>785</v>
      </c>
      <c r="N1787" s="122" cm="1">
        <f t="array" ref="N1787:W1787">(TRANSPOSE(MMULT(幕後結果!$AB$37:$AK$46, TRANSPOSE(N786:W786))))</f>
        <v>-0.88276425552025828</v>
      </c>
      <c r="O1787" s="122">
        <v>-0.26738889711347374</v>
      </c>
      <c r="P1787" s="122">
        <v>0.3934322168622294</v>
      </c>
      <c r="Q1787" s="122">
        <v>-1.0059035321217384</v>
      </c>
      <c r="R1787" s="122">
        <v>-1.0512390463533654</v>
      </c>
      <c r="S1787" s="122">
        <v>-0.19443830877543125</v>
      </c>
      <c r="T1787" s="122">
        <v>-1.4428368261887377</v>
      </c>
      <c r="U1787" s="122">
        <v>1.3372038202952989</v>
      </c>
      <c r="V1787" s="122">
        <v>-0.21974108600511386</v>
      </c>
      <c r="W1787" s="46">
        <v>0.5511051196070712</v>
      </c>
    </row>
    <row r="1788" spans="1:23" ht="19">
      <c r="A1788" s="91">
        <v>786</v>
      </c>
      <c r="B1788" s="122">
        <v>0.90391330515488577</v>
      </c>
      <c r="C1788" s="122">
        <v>0.75508186961157131</v>
      </c>
      <c r="D1788" s="122">
        <v>0.83229684458346043</v>
      </c>
      <c r="E1788" s="122">
        <v>0.93801681994143427</v>
      </c>
      <c r="F1788" s="122">
        <v>0.32498093190863742</v>
      </c>
      <c r="G1788" s="122">
        <v>0.25089463470172935</v>
      </c>
      <c r="H1788" s="122">
        <v>0.65296916494362756</v>
      </c>
      <c r="I1788" s="122">
        <v>0.84003202015221734</v>
      </c>
      <c r="J1788" s="122">
        <v>4.7655734990841081E-2</v>
      </c>
      <c r="K1788" s="54">
        <v>0.91988812873631121</v>
      </c>
      <c r="M1788" s="47">
        <v>786</v>
      </c>
      <c r="N1788" s="122" cm="1">
        <f t="array" ref="N1788:W1788">(TRANSPOSE(MMULT(幕後結果!$AB$37:$AK$46, TRANSPOSE(N787:W787))))</f>
        <v>-0.96230939429172979</v>
      </c>
      <c r="O1788" s="122">
        <v>-1.4610707759299317</v>
      </c>
      <c r="P1788" s="122">
        <v>-0.95905116872890794</v>
      </c>
      <c r="Q1788" s="122">
        <v>0.44729548756721349</v>
      </c>
      <c r="R1788" s="122">
        <v>0.72130135085304614</v>
      </c>
      <c r="S1788" s="122">
        <v>-0.2175608924199105</v>
      </c>
      <c r="T1788" s="122">
        <v>-1.5575077108255755</v>
      </c>
      <c r="U1788" s="122">
        <v>-0.13211186845873019</v>
      </c>
      <c r="V1788" s="122">
        <v>-1.8468568524009326</v>
      </c>
      <c r="W1788" s="46">
        <v>-0.9418875624288634</v>
      </c>
    </row>
    <row r="1789" spans="1:23" ht="19">
      <c r="A1789" s="91">
        <v>787</v>
      </c>
      <c r="B1789" s="122">
        <v>0.2208750929223906</v>
      </c>
      <c r="C1789" s="122">
        <v>0.50743766076227526</v>
      </c>
      <c r="D1789" s="122">
        <v>0.60894567229486607</v>
      </c>
      <c r="E1789" s="122">
        <v>0.1458528145693343</v>
      </c>
      <c r="F1789" s="122">
        <v>0.55596777213170534</v>
      </c>
      <c r="G1789" s="122">
        <v>0.97628226033269216</v>
      </c>
      <c r="H1789" s="122">
        <v>0.36657781631402875</v>
      </c>
      <c r="I1789" s="122">
        <v>0.11643088940350399</v>
      </c>
      <c r="J1789" s="122">
        <v>0.39616084549469077</v>
      </c>
      <c r="K1789" s="54">
        <v>0.51696767908842345</v>
      </c>
      <c r="M1789" s="47">
        <v>787</v>
      </c>
      <c r="N1789" s="122" cm="1">
        <f t="array" ref="N1789:W1789">(TRANSPOSE(MMULT(幕後結果!$AB$37:$AK$46, TRANSPOSE(N788:W788))))</f>
        <v>1.6203143063428997</v>
      </c>
      <c r="O1789" s="122">
        <v>1.8335510716646271</v>
      </c>
      <c r="P1789" s="122">
        <v>1.756696876815584</v>
      </c>
      <c r="Q1789" s="122">
        <v>-1.3423066335748133</v>
      </c>
      <c r="R1789" s="122">
        <v>0.36249080166185127</v>
      </c>
      <c r="S1789" s="122">
        <v>1.8621630910165687</v>
      </c>
      <c r="T1789" s="122">
        <v>0.1053097641082566</v>
      </c>
      <c r="U1789" s="122">
        <v>0.68959283101100521</v>
      </c>
      <c r="V1789" s="122">
        <v>-0.49973126242871291</v>
      </c>
      <c r="W1789" s="46">
        <v>0.24540029311601269</v>
      </c>
    </row>
    <row r="1790" spans="1:23" ht="19">
      <c r="A1790" s="91">
        <v>788</v>
      </c>
      <c r="B1790" s="122">
        <v>0.10482571138685359</v>
      </c>
      <c r="C1790" s="122">
        <v>0.75896473424196897</v>
      </c>
      <c r="D1790" s="122">
        <v>0.58110320774624991</v>
      </c>
      <c r="E1790" s="122">
        <v>0.85187041172023914</v>
      </c>
      <c r="F1790" s="122">
        <v>0.3485174593978082</v>
      </c>
      <c r="G1790" s="122">
        <v>0.12821691747818909</v>
      </c>
      <c r="H1790" s="122">
        <v>0.72633702383322984</v>
      </c>
      <c r="I1790" s="122">
        <v>0.56256975792974928</v>
      </c>
      <c r="J1790" s="122">
        <v>0.67422252230584179</v>
      </c>
      <c r="K1790" s="54">
        <v>0.70689186325895981</v>
      </c>
      <c r="M1790" s="47">
        <v>788</v>
      </c>
      <c r="N1790" s="122" cm="1">
        <f t="array" ref="N1790:W1790">(TRANSPOSE(MMULT(幕後結果!$AB$37:$AK$46, TRANSPOSE(N789:W789))))</f>
        <v>0.2578099938556076</v>
      </c>
      <c r="O1790" s="122">
        <v>0.54684194519576157</v>
      </c>
      <c r="P1790" s="122">
        <v>0.47893284942845576</v>
      </c>
      <c r="Q1790" s="122">
        <v>6.3865647183485044E-2</v>
      </c>
      <c r="R1790" s="122">
        <v>-0.60995043700686158</v>
      </c>
      <c r="S1790" s="122">
        <v>0.4626678389288621</v>
      </c>
      <c r="T1790" s="122">
        <v>0.27819957140904339</v>
      </c>
      <c r="U1790" s="122">
        <v>8.2635675874111886E-3</v>
      </c>
      <c r="V1790" s="122">
        <v>-1.5374583235394266</v>
      </c>
      <c r="W1790" s="46">
        <v>-1.1598561402817573</v>
      </c>
    </row>
    <row r="1791" spans="1:23" ht="19">
      <c r="A1791" s="91">
        <v>789</v>
      </c>
      <c r="B1791" s="122">
        <v>0.1031633060762418</v>
      </c>
      <c r="C1791" s="122">
        <v>0.50490766042286883</v>
      </c>
      <c r="D1791" s="122">
        <v>0.25078224079311351</v>
      </c>
      <c r="E1791" s="122">
        <v>0.78815686899362225</v>
      </c>
      <c r="F1791" s="122">
        <v>0.72082779013608889</v>
      </c>
      <c r="G1791" s="122">
        <v>0.89174050032915497</v>
      </c>
      <c r="H1791" s="122">
        <v>0.33295169557810733</v>
      </c>
      <c r="I1791" s="122">
        <v>0.30463533438250612</v>
      </c>
      <c r="J1791" s="122">
        <v>0.71583310357549745</v>
      </c>
      <c r="K1791" s="54">
        <v>0.28775614493824442</v>
      </c>
      <c r="M1791" s="47">
        <v>789</v>
      </c>
      <c r="N1791" s="122" cm="1">
        <f t="array" ref="N1791:W1791">(TRANSPOSE(MMULT(幕後結果!$AB$37:$AK$46, TRANSPOSE(N790:W790))))</f>
        <v>-1.6062306970873914</v>
      </c>
      <c r="O1791" s="122">
        <v>-0.42889832779247367</v>
      </c>
      <c r="P1791" s="122">
        <v>-0.69161212883916923</v>
      </c>
      <c r="Q1791" s="122">
        <v>-1.4310954435738747</v>
      </c>
      <c r="R1791" s="122">
        <v>0.30623660974964129</v>
      </c>
      <c r="S1791" s="122">
        <v>-1.1970387482918359</v>
      </c>
      <c r="T1791" s="122">
        <v>-1.8784965731582961</v>
      </c>
      <c r="U1791" s="122">
        <v>3.3278480754743364E-3</v>
      </c>
      <c r="V1791" s="122">
        <v>-1.0447439299343877</v>
      </c>
      <c r="W1791" s="46">
        <v>0.78832744745722416</v>
      </c>
    </row>
    <row r="1792" spans="1:23" ht="19">
      <c r="A1792" s="91">
        <v>790</v>
      </c>
      <c r="B1792" s="122">
        <v>0.56473318188141497</v>
      </c>
      <c r="C1792" s="122">
        <v>0.76837250304636973</v>
      </c>
      <c r="D1792" s="122">
        <v>0.95955944404225346</v>
      </c>
      <c r="E1792" s="122">
        <v>0.71654328447850513</v>
      </c>
      <c r="F1792" s="122">
        <v>0.28374494955624541</v>
      </c>
      <c r="G1792" s="122">
        <v>0.85470276110470755</v>
      </c>
      <c r="H1792" s="122">
        <v>0.49464922033250058</v>
      </c>
      <c r="I1792" s="122">
        <v>0.38215457553593368</v>
      </c>
      <c r="J1792" s="122">
        <v>0.72933893158185503</v>
      </c>
      <c r="K1792" s="54">
        <v>0.10000371399698493</v>
      </c>
      <c r="M1792" s="47">
        <v>790</v>
      </c>
      <c r="N1792" s="122" cm="1">
        <f t="array" ref="N1792:W1792">(TRANSPOSE(MMULT(幕後結果!$AB$37:$AK$46, TRANSPOSE(N791:W791))))</f>
        <v>-4.6793216803615985E-2</v>
      </c>
      <c r="O1792" s="122">
        <v>-1.2545797777198577</v>
      </c>
      <c r="P1792" s="122">
        <v>-1.1862948219195573</v>
      </c>
      <c r="Q1792" s="122">
        <v>0.60415401328341345</v>
      </c>
      <c r="R1792" s="122">
        <v>-2.8517487172019573E-2</v>
      </c>
      <c r="S1792" s="122">
        <v>0.1126050662876884</v>
      </c>
      <c r="T1792" s="122">
        <v>-1.2367461542879383</v>
      </c>
      <c r="U1792" s="122">
        <v>-0.95903982948598643</v>
      </c>
      <c r="V1792" s="122">
        <v>-1.0774776004934896</v>
      </c>
      <c r="W1792" s="46">
        <v>5.3602231552750013E-2</v>
      </c>
    </row>
    <row r="1793" spans="1:23" ht="19">
      <c r="A1793" s="91">
        <v>791</v>
      </c>
      <c r="B1793" s="122">
        <v>1.5988361745920887E-2</v>
      </c>
      <c r="C1793" s="122">
        <v>0.3177056206070672</v>
      </c>
      <c r="D1793" s="122">
        <v>0.65169552846759804</v>
      </c>
      <c r="E1793" s="122">
        <v>0.72132144389324671</v>
      </c>
      <c r="F1793" s="122">
        <v>0.98639028011153851</v>
      </c>
      <c r="G1793" s="122">
        <v>0.18373074555304481</v>
      </c>
      <c r="H1793" s="122">
        <v>0.49426394330403256</v>
      </c>
      <c r="I1793" s="122">
        <v>1.286808893188196E-2</v>
      </c>
      <c r="J1793" s="122">
        <v>0.28265282059795638</v>
      </c>
      <c r="K1793" s="54">
        <v>0.56143357074415623</v>
      </c>
      <c r="M1793" s="47">
        <v>791</v>
      </c>
      <c r="N1793" s="122" cm="1">
        <f t="array" ref="N1793:W1793">(TRANSPOSE(MMULT(幕後結果!$AB$37:$AK$46, TRANSPOSE(N792:W792))))</f>
        <v>0.71245174558908531</v>
      </c>
      <c r="O1793" s="122">
        <v>2.6249987057523072E-2</v>
      </c>
      <c r="P1793" s="122">
        <v>0.42480617627988082</v>
      </c>
      <c r="Q1793" s="122">
        <v>0.75088235825459537</v>
      </c>
      <c r="R1793" s="122">
        <v>0.19544569659038327</v>
      </c>
      <c r="S1793" s="122">
        <v>1.794435150420956E-2</v>
      </c>
      <c r="T1793" s="122">
        <v>0.57769817968082715</v>
      </c>
      <c r="U1793" s="122">
        <v>-0.69655068522318109</v>
      </c>
      <c r="V1793" s="122">
        <v>8.3641025456201765E-2</v>
      </c>
      <c r="W1793" s="46">
        <v>0.42296069769319267</v>
      </c>
    </row>
    <row r="1794" spans="1:23" ht="19">
      <c r="A1794" s="91">
        <v>792</v>
      </c>
      <c r="B1794" s="122">
        <v>0.93812290571227019</v>
      </c>
      <c r="C1794" s="122">
        <v>0.39421538310178783</v>
      </c>
      <c r="D1794" s="122">
        <v>0.10133973939093854</v>
      </c>
      <c r="E1794" s="122">
        <v>0.71417073414211019</v>
      </c>
      <c r="F1794" s="122">
        <v>0.38012051969606975</v>
      </c>
      <c r="G1794" s="122">
        <v>0.65521121491071121</v>
      </c>
      <c r="H1794" s="122">
        <v>0.80766595611874381</v>
      </c>
      <c r="I1794" s="122">
        <v>0.63704465175998104</v>
      </c>
      <c r="J1794" s="122">
        <v>0.31036820335687998</v>
      </c>
      <c r="K1794" s="54">
        <v>0.27072413342226032</v>
      </c>
      <c r="M1794" s="47">
        <v>792</v>
      </c>
      <c r="N1794" s="122" cm="1">
        <f t="array" ref="N1794:W1794">(TRANSPOSE(MMULT(幕後結果!$AB$37:$AK$46, TRANSPOSE(N793:W793))))</f>
        <v>0.74705074307891495</v>
      </c>
      <c r="O1794" s="122">
        <v>0.91037708899733261</v>
      </c>
      <c r="P1794" s="122">
        <v>1.6625570063680848</v>
      </c>
      <c r="Q1794" s="122">
        <v>0.5187153431723055</v>
      </c>
      <c r="R1794" s="122">
        <v>1.2544871255868439</v>
      </c>
      <c r="S1794" s="122">
        <v>0.29445232293948914</v>
      </c>
      <c r="T1794" s="122">
        <v>0.31453981085304406</v>
      </c>
      <c r="U1794" s="122">
        <v>-6.2274959143634678E-2</v>
      </c>
      <c r="V1794" s="122">
        <v>0.90533636994910482</v>
      </c>
      <c r="W1794" s="46">
        <v>-0.28834484347308187</v>
      </c>
    </row>
    <row r="1795" spans="1:23" ht="19">
      <c r="A1795" s="91">
        <v>793</v>
      </c>
      <c r="B1795" s="122">
        <v>0.97855509842243737</v>
      </c>
      <c r="C1795" s="122">
        <v>0.14221576009096859</v>
      </c>
      <c r="D1795" s="122">
        <v>0.57341140293591231</v>
      </c>
      <c r="E1795" s="122">
        <v>1.1337300433408082E-2</v>
      </c>
      <c r="F1795" s="122">
        <v>0.81394486997097704</v>
      </c>
      <c r="G1795" s="122">
        <v>0.77481446471074578</v>
      </c>
      <c r="H1795" s="122">
        <v>0.25577764232697198</v>
      </c>
      <c r="I1795" s="122">
        <v>0.31408727149688609</v>
      </c>
      <c r="J1795" s="122">
        <v>0.97699861025635681</v>
      </c>
      <c r="K1795" s="54">
        <v>2.5882544096114568E-2</v>
      </c>
      <c r="M1795" s="47">
        <v>793</v>
      </c>
      <c r="N1795" s="122" cm="1">
        <f t="array" ref="N1795:W1795">(TRANSPOSE(MMULT(幕後結果!$AB$37:$AK$46, TRANSPOSE(N794:W794))))</f>
        <v>0.26285313410187466</v>
      </c>
      <c r="O1795" s="122">
        <v>1.0038768082277696</v>
      </c>
      <c r="P1795" s="122">
        <v>0.84967230528150206</v>
      </c>
      <c r="Q1795" s="122">
        <v>-0.62426334762736924</v>
      </c>
      <c r="R1795" s="122">
        <v>-1.0817442675376214</v>
      </c>
      <c r="S1795" s="122">
        <v>-0.56587570255442421</v>
      </c>
      <c r="T1795" s="122">
        <v>0.32912227654084902</v>
      </c>
      <c r="U1795" s="122">
        <v>0.50623183542007588</v>
      </c>
      <c r="V1795" s="122">
        <v>-0.59345818097610059</v>
      </c>
      <c r="W1795" s="46">
        <v>0.44041609133825471</v>
      </c>
    </row>
    <row r="1796" spans="1:23" ht="19">
      <c r="A1796" s="91">
        <v>794</v>
      </c>
      <c r="B1796" s="122">
        <v>0.65492910612139621</v>
      </c>
      <c r="C1796" s="122">
        <v>0.72240997648652261</v>
      </c>
      <c r="D1796" s="122">
        <v>0.59903313921339696</v>
      </c>
      <c r="E1796" s="122">
        <v>0.66840249661578288</v>
      </c>
      <c r="F1796" s="122">
        <v>0.2595653423754376</v>
      </c>
      <c r="G1796" s="122">
        <v>0.86251156695465436</v>
      </c>
      <c r="H1796" s="122">
        <v>0.84425203831563644</v>
      </c>
      <c r="I1796" s="122">
        <v>0.87677513301632226</v>
      </c>
      <c r="J1796" s="122">
        <v>0.63949505896013425</v>
      </c>
      <c r="K1796" s="54">
        <v>0.54073360638855617</v>
      </c>
      <c r="M1796" s="47">
        <v>794</v>
      </c>
      <c r="N1796" s="122" cm="1">
        <f t="array" ref="N1796:W1796">(TRANSPOSE(MMULT(幕後結果!$AB$37:$AK$46, TRANSPOSE(N795:W795))))</f>
        <v>0.13274010941345529</v>
      </c>
      <c r="O1796" s="122">
        <v>-6.9732901704765482E-2</v>
      </c>
      <c r="P1796" s="122">
        <v>0.19625280483480856</v>
      </c>
      <c r="Q1796" s="122">
        <v>-0.21404196811852261</v>
      </c>
      <c r="R1796" s="122">
        <v>0.163018206398025</v>
      </c>
      <c r="S1796" s="122">
        <v>0.44716127385448112</v>
      </c>
      <c r="T1796" s="122">
        <v>-0.11722748353120738</v>
      </c>
      <c r="U1796" s="122">
        <v>0.52536945274807123</v>
      </c>
      <c r="V1796" s="122">
        <v>-0.71049170126759909</v>
      </c>
      <c r="W1796" s="46">
        <v>0.48214320004025402</v>
      </c>
    </row>
    <row r="1797" spans="1:23" ht="19">
      <c r="A1797" s="91">
        <v>795</v>
      </c>
      <c r="B1797" s="122">
        <v>0.31373482171640865</v>
      </c>
      <c r="C1797" s="122">
        <v>0.55642917615824961</v>
      </c>
      <c r="D1797" s="122">
        <v>0.75489055791709703</v>
      </c>
      <c r="E1797" s="122">
        <v>0.61939394406920711</v>
      </c>
      <c r="F1797" s="122">
        <v>0.89715614287154888</v>
      </c>
      <c r="G1797" s="122">
        <v>0.37548425388299478</v>
      </c>
      <c r="H1797" s="122">
        <v>0.38867014868561856</v>
      </c>
      <c r="I1797" s="122">
        <v>0.59292143658998753</v>
      </c>
      <c r="J1797" s="122">
        <v>0.53366361047447208</v>
      </c>
      <c r="K1797" s="54">
        <v>7.9491009689280689E-2</v>
      </c>
      <c r="M1797" s="47">
        <v>795</v>
      </c>
      <c r="N1797" s="122" cm="1">
        <f t="array" ref="N1797:W1797">(TRANSPOSE(MMULT(幕後結果!$AB$37:$AK$46, TRANSPOSE(N796:W796))))</f>
        <v>-0.90936919561883922</v>
      </c>
      <c r="O1797" s="122">
        <v>1.1343189087738021</v>
      </c>
      <c r="P1797" s="122">
        <v>-0.2593293924234219</v>
      </c>
      <c r="Q1797" s="122">
        <v>-0.1890237750550357</v>
      </c>
      <c r="R1797" s="122">
        <v>-1.1210279082259356E-3</v>
      </c>
      <c r="S1797" s="122">
        <v>-0.53661891072221168</v>
      </c>
      <c r="T1797" s="122">
        <v>1.2769096954324317</v>
      </c>
      <c r="U1797" s="122">
        <v>0.18037853481179686</v>
      </c>
      <c r="V1797" s="122">
        <v>5.2440292982536274E-2</v>
      </c>
      <c r="W1797" s="46">
        <v>2.0659897769299107</v>
      </c>
    </row>
    <row r="1798" spans="1:23" ht="19">
      <c r="A1798" s="91">
        <v>796</v>
      </c>
      <c r="B1798" s="122">
        <v>0.38048287236619727</v>
      </c>
      <c r="C1798" s="122">
        <v>2.1992753355314143E-2</v>
      </c>
      <c r="D1798" s="122">
        <v>0.58281981807214089</v>
      </c>
      <c r="E1798" s="122">
        <v>0.52244952631364683</v>
      </c>
      <c r="F1798" s="122">
        <v>0.46779348473316262</v>
      </c>
      <c r="G1798" s="122">
        <v>0.86327896249204406</v>
      </c>
      <c r="H1798" s="122">
        <v>0.57008702687319412</v>
      </c>
      <c r="I1798" s="122">
        <v>0.61912609160958354</v>
      </c>
      <c r="J1798" s="122">
        <v>0.50704561008590043</v>
      </c>
      <c r="K1798" s="54">
        <v>0.27183471650913527</v>
      </c>
      <c r="M1798" s="47">
        <v>796</v>
      </c>
      <c r="N1798" s="122" cm="1">
        <f t="array" ref="N1798:W1798">(TRANSPOSE(MMULT(幕後結果!$AB$37:$AK$46, TRANSPOSE(N797:W797))))</f>
        <v>1.1653435027068511</v>
      </c>
      <c r="O1798" s="122">
        <v>0.8495889282471345</v>
      </c>
      <c r="P1798" s="122">
        <v>0.68878645935335925</v>
      </c>
      <c r="Q1798" s="122">
        <v>0.20297931291217722</v>
      </c>
      <c r="R1798" s="122">
        <v>0.34686745765451193</v>
      </c>
      <c r="S1798" s="122">
        <v>2.2527443084104988</v>
      </c>
      <c r="T1798" s="122">
        <v>0.9763844598737611</v>
      </c>
      <c r="U1798" s="122">
        <v>-0.82529756242606944</v>
      </c>
      <c r="V1798" s="122">
        <v>0.32719350906533706</v>
      </c>
      <c r="W1798" s="46">
        <v>-0.59376200952152391</v>
      </c>
    </row>
    <row r="1799" spans="1:23" ht="19">
      <c r="A1799" s="91">
        <v>797</v>
      </c>
      <c r="B1799" s="122">
        <v>0.34583816037026605</v>
      </c>
      <c r="C1799" s="122">
        <v>0.21366716339157099</v>
      </c>
      <c r="D1799" s="122">
        <v>0.7062645480804628</v>
      </c>
      <c r="E1799" s="122">
        <v>0.36986010785287049</v>
      </c>
      <c r="F1799" s="122">
        <v>0.86046667471828608</v>
      </c>
      <c r="G1799" s="122">
        <v>0.5802729028046747</v>
      </c>
      <c r="H1799" s="122">
        <v>0.8809838319499248</v>
      </c>
      <c r="I1799" s="122">
        <v>0.63215502286877956</v>
      </c>
      <c r="J1799" s="122">
        <v>0.79589015421987019</v>
      </c>
      <c r="K1799" s="54">
        <v>0.44185022614919633</v>
      </c>
      <c r="M1799" s="47">
        <v>797</v>
      </c>
      <c r="N1799" s="122" cm="1">
        <f t="array" ref="N1799:W1799">(TRANSPOSE(MMULT(幕後結果!$AB$37:$AK$46, TRANSPOSE(N798:W798))))</f>
        <v>0.2918581881820968</v>
      </c>
      <c r="O1799" s="122">
        <v>1.062931358141464E-2</v>
      </c>
      <c r="P1799" s="122">
        <v>1.2704644350741177</v>
      </c>
      <c r="Q1799" s="122">
        <v>-0.49827613866279991</v>
      </c>
      <c r="R1799" s="122">
        <v>0.57336465758788802</v>
      </c>
      <c r="S1799" s="122">
        <v>0.71021985643617835</v>
      </c>
      <c r="T1799" s="122">
        <v>-0.10543894915279542</v>
      </c>
      <c r="U1799" s="122">
        <v>-1.4939017953723392</v>
      </c>
      <c r="V1799" s="122">
        <v>0.47264358901613857</v>
      </c>
      <c r="W1799" s="46">
        <v>-0.93734718562590513</v>
      </c>
    </row>
    <row r="1800" spans="1:23" ht="19">
      <c r="A1800" s="91">
        <v>798</v>
      </c>
      <c r="B1800" s="122">
        <v>0.51006445286915914</v>
      </c>
      <c r="C1800" s="122">
        <v>0.99291966512327567</v>
      </c>
      <c r="D1800" s="122">
        <v>0.31577453380043941</v>
      </c>
      <c r="E1800" s="122">
        <v>0.3317194906570331</v>
      </c>
      <c r="F1800" s="122">
        <v>0.86952573747455708</v>
      </c>
      <c r="G1800" s="122">
        <v>0.48728985142042802</v>
      </c>
      <c r="H1800" s="122">
        <v>0.2666790046728178</v>
      </c>
      <c r="I1800" s="122">
        <v>0.77903058500353106</v>
      </c>
      <c r="J1800" s="122">
        <v>0.63415901396433849</v>
      </c>
      <c r="K1800" s="54">
        <v>0.81533845145938666</v>
      </c>
      <c r="M1800" s="47">
        <v>798</v>
      </c>
      <c r="N1800" s="122" cm="1">
        <f t="array" ref="N1800:W1800">(TRANSPOSE(MMULT(幕後結果!$AB$37:$AK$46, TRANSPOSE(N799:W799))))</f>
        <v>-8.4651727610225658E-2</v>
      </c>
      <c r="O1800" s="122">
        <v>-0.92183464988157204</v>
      </c>
      <c r="P1800" s="122">
        <v>-0.40775453590406646</v>
      </c>
      <c r="Q1800" s="122">
        <v>-1.1613132584423693</v>
      </c>
      <c r="R1800" s="122">
        <v>0.682459211702373</v>
      </c>
      <c r="S1800" s="122">
        <v>-5.7299339001875366E-2</v>
      </c>
      <c r="T1800" s="122">
        <v>0.35033043457437185</v>
      </c>
      <c r="U1800" s="122">
        <v>0.94865606899944288</v>
      </c>
      <c r="V1800" s="122">
        <v>0.38595779217858195</v>
      </c>
      <c r="W1800" s="46">
        <v>-0.57067818446146623</v>
      </c>
    </row>
    <row r="1801" spans="1:23" ht="19">
      <c r="A1801" s="91">
        <v>799</v>
      </c>
      <c r="B1801" s="122">
        <v>0.10171315004647963</v>
      </c>
      <c r="C1801" s="122">
        <v>0.88745870808329186</v>
      </c>
      <c r="D1801" s="122">
        <v>0.83864916328851069</v>
      </c>
      <c r="E1801" s="122">
        <v>0.63877191676468836</v>
      </c>
      <c r="F1801" s="122">
        <v>0.74442684001622528</v>
      </c>
      <c r="G1801" s="122">
        <v>0.17521319734043472</v>
      </c>
      <c r="H1801" s="122">
        <v>0.66625566357833499</v>
      </c>
      <c r="I1801" s="122">
        <v>0.48723198436703896</v>
      </c>
      <c r="J1801" s="122">
        <v>0.93969938372056938</v>
      </c>
      <c r="K1801" s="54">
        <v>0.62801815944448403</v>
      </c>
      <c r="M1801" s="47">
        <v>799</v>
      </c>
      <c r="N1801" s="122" cm="1">
        <f t="array" ref="N1801:W1801">(TRANSPOSE(MMULT(幕後結果!$AB$37:$AK$46, TRANSPOSE(N800:W800))))</f>
        <v>0.17897712431145657</v>
      </c>
      <c r="O1801" s="122">
        <v>-1.2753492703082945</v>
      </c>
      <c r="P1801" s="122">
        <v>-0.31308791524541707</v>
      </c>
      <c r="Q1801" s="122">
        <v>0.81212007338166081</v>
      </c>
      <c r="R1801" s="122">
        <v>2.1686966712420729E-2</v>
      </c>
      <c r="S1801" s="122">
        <v>-0.84847500038943691</v>
      </c>
      <c r="T1801" s="122">
        <v>-0.4825225802168826</v>
      </c>
      <c r="U1801" s="122">
        <v>-1.4159029138446872</v>
      </c>
      <c r="V1801" s="122">
        <v>0.87381758162980483</v>
      </c>
      <c r="W1801" s="46">
        <v>-0.94110141942387837</v>
      </c>
    </row>
    <row r="1802" spans="1:23" ht="19">
      <c r="A1802" s="91">
        <v>800</v>
      </c>
      <c r="B1802" s="122">
        <v>0.9706416797144386</v>
      </c>
      <c r="C1802" s="122">
        <v>0.83038426776683139</v>
      </c>
      <c r="D1802" s="122">
        <v>0.85018680810192904</v>
      </c>
      <c r="E1802" s="122">
        <v>0.19448163228091908</v>
      </c>
      <c r="F1802" s="122">
        <v>0.33829042959744249</v>
      </c>
      <c r="G1802" s="122">
        <v>0.47611582817559839</v>
      </c>
      <c r="H1802" s="122">
        <v>0.29535956519283602</v>
      </c>
      <c r="I1802" s="122">
        <v>0.31706783578824949</v>
      </c>
      <c r="J1802" s="122">
        <v>0.42645886770254293</v>
      </c>
      <c r="K1802" s="54">
        <v>0.60259504277326137</v>
      </c>
      <c r="M1802" s="47">
        <v>800</v>
      </c>
      <c r="N1802" s="122" cm="1">
        <f t="array" ref="N1802:W1802">(TRANSPOSE(MMULT(幕後結果!$AB$37:$AK$46, TRANSPOSE(N801:W801))))</f>
        <v>0.112584102190891</v>
      </c>
      <c r="O1802" s="122">
        <v>1.5985370988532974</v>
      </c>
      <c r="P1802" s="122">
        <v>-0.14206123445121777</v>
      </c>
      <c r="Q1802" s="122">
        <v>1.0018218740090807</v>
      </c>
      <c r="R1802" s="122">
        <v>1.3720400664169685</v>
      </c>
      <c r="S1802" s="122">
        <v>1.2768179266597437</v>
      </c>
      <c r="T1802" s="122">
        <v>-0.36595787926661771</v>
      </c>
      <c r="U1802" s="122">
        <v>0.9069100444456103</v>
      </c>
      <c r="V1802" s="122">
        <v>-1.2298593077584719</v>
      </c>
      <c r="W1802" s="46">
        <v>-0.27639262654150148</v>
      </c>
    </row>
    <row r="1803" spans="1:23" ht="19">
      <c r="A1803" s="91">
        <v>801</v>
      </c>
      <c r="B1803" s="122">
        <v>0.70754024533947235</v>
      </c>
      <c r="C1803" s="122">
        <v>0.93514421385383706</v>
      </c>
      <c r="D1803" s="122">
        <v>0.10580202159358887</v>
      </c>
      <c r="E1803" s="122">
        <v>0.13138346503194498</v>
      </c>
      <c r="F1803" s="122">
        <v>0.44920122738082724</v>
      </c>
      <c r="G1803" s="122">
        <v>0.99006431645918669</v>
      </c>
      <c r="H1803" s="122">
        <v>0.94137970392830406</v>
      </c>
      <c r="I1803" s="122">
        <v>0.46725605773353163</v>
      </c>
      <c r="J1803" s="122">
        <v>0.88380327038500672</v>
      </c>
      <c r="K1803" s="54">
        <v>0.46834945429611397</v>
      </c>
      <c r="M1803" s="47">
        <v>801</v>
      </c>
      <c r="N1803" s="122" cm="1">
        <f t="array" ref="N1803:W1803">(TRANSPOSE(MMULT(幕後結果!$AB$37:$AK$46, TRANSPOSE(N802:W802))))</f>
        <v>0.30307917355481734</v>
      </c>
      <c r="O1803" s="122">
        <v>1.093933796058733</v>
      </c>
      <c r="P1803" s="122">
        <v>-1.0554301165575035</v>
      </c>
      <c r="Q1803" s="122">
        <v>-0.14866504933676189</v>
      </c>
      <c r="R1803" s="122">
        <v>-0.3276831650701767</v>
      </c>
      <c r="S1803" s="122">
        <v>-0.19081835254684465</v>
      </c>
      <c r="T1803" s="122">
        <v>-2.1327760530686075</v>
      </c>
      <c r="U1803" s="122">
        <v>-1.1630382008316917</v>
      </c>
      <c r="V1803" s="122">
        <v>-0.50246217928044401</v>
      </c>
      <c r="W1803" s="46">
        <v>-1.7555699784727818</v>
      </c>
    </row>
    <row r="1804" spans="1:23" ht="19">
      <c r="A1804" s="91">
        <v>802</v>
      </c>
      <c r="B1804" s="122">
        <v>0.59325443193830107</v>
      </c>
      <c r="C1804" s="122">
        <v>5.9105065266578105E-2</v>
      </c>
      <c r="D1804" s="122">
        <v>0.33182623236052655</v>
      </c>
      <c r="E1804" s="122">
        <v>0.38217288334674282</v>
      </c>
      <c r="F1804" s="122">
        <v>0.4554367312179628</v>
      </c>
      <c r="G1804" s="122">
        <v>0.15401861795458283</v>
      </c>
      <c r="H1804" s="122">
        <v>0.79848207187317599</v>
      </c>
      <c r="I1804" s="122">
        <v>0.17215281068568178</v>
      </c>
      <c r="J1804" s="122">
        <v>0.45348679538402448</v>
      </c>
      <c r="K1804" s="54">
        <v>0.14935065704533446</v>
      </c>
      <c r="M1804" s="47">
        <v>802</v>
      </c>
      <c r="N1804" s="122" cm="1">
        <f t="array" ref="N1804:W1804">(TRANSPOSE(MMULT(幕後結果!$AB$37:$AK$46, TRANSPOSE(N803:W803))))</f>
        <v>0.17419762358895624</v>
      </c>
      <c r="O1804" s="122">
        <v>-1.9897425749472468</v>
      </c>
      <c r="P1804" s="122">
        <v>-1.2542752057679922</v>
      </c>
      <c r="Q1804" s="122">
        <v>-1.4600565205640184</v>
      </c>
      <c r="R1804" s="122">
        <v>-1.2043064266637991</v>
      </c>
      <c r="S1804" s="122">
        <v>-1.4648810004643475</v>
      </c>
      <c r="T1804" s="122">
        <v>-1.474009588323294</v>
      </c>
      <c r="U1804" s="122">
        <v>-0.42166917216290989</v>
      </c>
      <c r="V1804" s="122">
        <v>-1.4723705195295061E-2</v>
      </c>
      <c r="W1804" s="46">
        <v>0.84518956949572754</v>
      </c>
    </row>
    <row r="1805" spans="1:23" ht="19">
      <c r="A1805" s="91">
        <v>803</v>
      </c>
      <c r="B1805" s="122">
        <v>0.60635104041644028</v>
      </c>
      <c r="C1805" s="122">
        <v>0.41808443938150686</v>
      </c>
      <c r="D1805" s="122">
        <v>0.43208218817055055</v>
      </c>
      <c r="E1805" s="122">
        <v>0.44298448577846217</v>
      </c>
      <c r="F1805" s="122">
        <v>0.8462633315250403</v>
      </c>
      <c r="G1805" s="122">
        <v>0.26542145383927118</v>
      </c>
      <c r="H1805" s="122">
        <v>0.95579286533119112</v>
      </c>
      <c r="I1805" s="122">
        <v>0.85356315545849992</v>
      </c>
      <c r="J1805" s="122">
        <v>0.65701125138772065</v>
      </c>
      <c r="K1805" s="54">
        <v>0.49501513966270894</v>
      </c>
      <c r="M1805" s="47">
        <v>803</v>
      </c>
      <c r="N1805" s="122" cm="1">
        <f t="array" ref="N1805:W1805">(TRANSPOSE(MMULT(幕後結果!$AB$37:$AK$46, TRANSPOSE(N804:W804))))</f>
        <v>0.10686161752416029</v>
      </c>
      <c r="O1805" s="122">
        <v>0.32417301495273104</v>
      </c>
      <c r="P1805" s="122">
        <v>0.83003614622456556</v>
      </c>
      <c r="Q1805" s="122">
        <v>-0.15990597496931799</v>
      </c>
      <c r="R1805" s="122">
        <v>-0.46797926476654172</v>
      </c>
      <c r="S1805" s="122">
        <v>-0.87512798177600226</v>
      </c>
      <c r="T1805" s="122">
        <v>-1.4815928079777978</v>
      </c>
      <c r="U1805" s="122">
        <v>0.14905992432468992</v>
      </c>
      <c r="V1805" s="122">
        <v>-1.2191051362422554</v>
      </c>
      <c r="W1805" s="46">
        <v>-0.21555821689004839</v>
      </c>
    </row>
    <row r="1806" spans="1:23" ht="19">
      <c r="A1806" s="91">
        <v>804</v>
      </c>
      <c r="B1806" s="122">
        <v>9.0367401749205767E-2</v>
      </c>
      <c r="C1806" s="122">
        <v>5.159756500433188E-2</v>
      </c>
      <c r="D1806" s="122">
        <v>0.10847248836201184</v>
      </c>
      <c r="E1806" s="122">
        <v>0.98575909407092088</v>
      </c>
      <c r="F1806" s="122">
        <v>0.88197666298540223</v>
      </c>
      <c r="G1806" s="122">
        <v>0.69778189453029604</v>
      </c>
      <c r="H1806" s="122">
        <v>0.23235622513654763</v>
      </c>
      <c r="I1806" s="122">
        <v>0.20545582747007862</v>
      </c>
      <c r="J1806" s="122">
        <v>0.93025570267633584</v>
      </c>
      <c r="K1806" s="54">
        <v>0.86260661337682198</v>
      </c>
      <c r="M1806" s="47">
        <v>804</v>
      </c>
      <c r="N1806" s="122" cm="1">
        <f t="array" ref="N1806:W1806">(TRANSPOSE(MMULT(幕後結果!$AB$37:$AK$46, TRANSPOSE(N805:W805))))</f>
        <v>-6.0235814843655977E-2</v>
      </c>
      <c r="O1806" s="122">
        <v>0.32271003672455167</v>
      </c>
      <c r="P1806" s="122">
        <v>0.54082404479952528</v>
      </c>
      <c r="Q1806" s="122">
        <v>-1.2613334795536948</v>
      </c>
      <c r="R1806" s="122">
        <v>-0.99949475049115055</v>
      </c>
      <c r="S1806" s="122">
        <v>-6.5119239392177342E-3</v>
      </c>
      <c r="T1806" s="122">
        <v>1.0740838425721808</v>
      </c>
      <c r="U1806" s="122">
        <v>-0.54552311855505431</v>
      </c>
      <c r="V1806" s="122">
        <v>0.12100848111286581</v>
      </c>
      <c r="W1806" s="46">
        <v>-0.81443798288384439</v>
      </c>
    </row>
    <row r="1807" spans="1:23" ht="19">
      <c r="A1807" s="91">
        <v>805</v>
      </c>
      <c r="B1807" s="122">
        <v>0.78051302036329151</v>
      </c>
      <c r="C1807" s="122">
        <v>0.66391616040710999</v>
      </c>
      <c r="D1807" s="122">
        <v>9.4613827764267855E-2</v>
      </c>
      <c r="E1807" s="122">
        <v>0.27804687815477358</v>
      </c>
      <c r="F1807" s="122">
        <v>1.1009901321581639E-2</v>
      </c>
      <c r="G1807" s="122">
        <v>0.99587832748270189</v>
      </c>
      <c r="H1807" s="122">
        <v>0.83940991406852095</v>
      </c>
      <c r="I1807" s="122">
        <v>0.90651192473547049</v>
      </c>
      <c r="J1807" s="122">
        <v>0.65693402246494603</v>
      </c>
      <c r="K1807" s="54">
        <v>0.62721175757897862</v>
      </c>
      <c r="M1807" s="47">
        <v>805</v>
      </c>
      <c r="N1807" s="122" cm="1">
        <f t="array" ref="N1807:W1807">(TRANSPOSE(MMULT(幕後結果!$AB$37:$AK$46, TRANSPOSE(N806:W806))))</f>
        <v>0.66118524468948681</v>
      </c>
      <c r="O1807" s="122">
        <v>0.25841926051453701</v>
      </c>
      <c r="P1807" s="122">
        <v>0.30872469871154601</v>
      </c>
      <c r="Q1807" s="122">
        <v>-0.42135612673555772</v>
      </c>
      <c r="R1807" s="122">
        <v>0.69410692917901728</v>
      </c>
      <c r="S1807" s="122">
        <v>0.34449362955187462</v>
      </c>
      <c r="T1807" s="122">
        <v>-5.4657118200010735E-2</v>
      </c>
      <c r="U1807" s="122">
        <v>-0.64911871054754633</v>
      </c>
      <c r="V1807" s="122">
        <v>-0.10254581757469039</v>
      </c>
      <c r="W1807" s="46">
        <v>0.60761399035501285</v>
      </c>
    </row>
    <row r="1808" spans="1:23" ht="19">
      <c r="A1808" s="91">
        <v>806</v>
      </c>
      <c r="B1808" s="122">
        <v>0.2216128458870148</v>
      </c>
      <c r="C1808" s="122">
        <v>0.36537784401905005</v>
      </c>
      <c r="D1808" s="122">
        <v>0.72358709447271452</v>
      </c>
      <c r="E1808" s="122">
        <v>0.21271051064872304</v>
      </c>
      <c r="F1808" s="122">
        <v>0.41444042077605592</v>
      </c>
      <c r="G1808" s="122">
        <v>0.46125195332049418</v>
      </c>
      <c r="H1808" s="122">
        <v>0.44676517203760291</v>
      </c>
      <c r="I1808" s="122">
        <v>0.73683553235547961</v>
      </c>
      <c r="J1808" s="122">
        <v>0.757016808724148</v>
      </c>
      <c r="K1808" s="54">
        <v>0.77717697039297962</v>
      </c>
      <c r="M1808" s="47">
        <v>806</v>
      </c>
      <c r="N1808" s="122" cm="1">
        <f t="array" ref="N1808:W1808">(TRANSPOSE(MMULT(幕後結果!$AB$37:$AK$46, TRANSPOSE(N807:W807))))</f>
        <v>1.039240774710892</v>
      </c>
      <c r="O1808" s="122">
        <v>0.70094708434194208</v>
      </c>
      <c r="P1808" s="122">
        <v>1.9473600295593185</v>
      </c>
      <c r="Q1808" s="122">
        <v>-0.46203248037291555</v>
      </c>
      <c r="R1808" s="122">
        <v>0.22387461712889559</v>
      </c>
      <c r="S1808" s="122">
        <v>0.8149300534570072</v>
      </c>
      <c r="T1808" s="122">
        <v>2.7996907418038797</v>
      </c>
      <c r="U1808" s="122">
        <v>1.0818697208916705</v>
      </c>
      <c r="V1808" s="122">
        <v>1.3122684929723147</v>
      </c>
      <c r="W1808" s="46">
        <v>1.4827562921514517</v>
      </c>
    </row>
    <row r="1809" spans="1:23" ht="19">
      <c r="A1809" s="91">
        <v>807</v>
      </c>
      <c r="B1809" s="122">
        <v>7.5205738250714971E-2</v>
      </c>
      <c r="C1809" s="122">
        <v>0.89793874809168983</v>
      </c>
      <c r="D1809" s="122">
        <v>0.62494735283588398</v>
      </c>
      <c r="E1809" s="122">
        <v>0.9526812955535906</v>
      </c>
      <c r="F1809" s="122">
        <v>0.74379207677390657</v>
      </c>
      <c r="G1809" s="122">
        <v>0.8372560997775782</v>
      </c>
      <c r="H1809" s="122">
        <v>6.552835618263364E-2</v>
      </c>
      <c r="I1809" s="122">
        <v>3.6823708877043115E-2</v>
      </c>
      <c r="J1809" s="122">
        <v>0.92987551342067398</v>
      </c>
      <c r="K1809" s="54">
        <v>0.45449409496499804</v>
      </c>
      <c r="M1809" s="47">
        <v>807</v>
      </c>
      <c r="N1809" s="122" cm="1">
        <f t="array" ref="N1809:W1809">(TRANSPOSE(MMULT(幕後結果!$AB$37:$AK$46, TRANSPOSE(N808:W808))))</f>
        <v>0.23248643640327543</v>
      </c>
      <c r="O1809" s="122">
        <v>-0.67692611942511594</v>
      </c>
      <c r="P1809" s="122">
        <v>-0.12575314498037488</v>
      </c>
      <c r="Q1809" s="122">
        <v>0.6869733831336855</v>
      </c>
      <c r="R1809" s="122">
        <v>-0.43657197465462461</v>
      </c>
      <c r="S1809" s="122">
        <v>0.36058425184611065</v>
      </c>
      <c r="T1809" s="122">
        <v>-0.28536969563011905</v>
      </c>
      <c r="U1809" s="122">
        <v>1.1713866208220225</v>
      </c>
      <c r="V1809" s="122">
        <v>0.59217710156197501</v>
      </c>
      <c r="W1809" s="46">
        <v>-0.31841838684873658</v>
      </c>
    </row>
    <row r="1810" spans="1:23" ht="19">
      <c r="A1810" s="91">
        <v>808</v>
      </c>
      <c r="B1810" s="122">
        <v>0.31484970140785618</v>
      </c>
      <c r="C1810" s="122">
        <v>0.78539019878140515</v>
      </c>
      <c r="D1810" s="122">
        <v>0.86957053239266346</v>
      </c>
      <c r="E1810" s="122">
        <v>0.32071319274553534</v>
      </c>
      <c r="F1810" s="122">
        <v>0.40714846198848087</v>
      </c>
      <c r="G1810" s="122">
        <v>0.19610548513566917</v>
      </c>
      <c r="H1810" s="122">
        <v>0.96447270671980534</v>
      </c>
      <c r="I1810" s="122">
        <v>0.67031679114046505</v>
      </c>
      <c r="J1810" s="122">
        <v>0.47693519572518106</v>
      </c>
      <c r="K1810" s="54">
        <v>0.7490474547078787</v>
      </c>
      <c r="M1810" s="47">
        <v>808</v>
      </c>
      <c r="N1810" s="122" cm="1">
        <f t="array" ref="N1810:W1810">(TRANSPOSE(MMULT(幕後結果!$AB$37:$AK$46, TRANSPOSE(N809:W809))))</f>
        <v>-1.4895550168154206</v>
      </c>
      <c r="O1810" s="122">
        <v>-0.92963852591594098</v>
      </c>
      <c r="P1810" s="122">
        <v>-1.427754671372458</v>
      </c>
      <c r="Q1810" s="122">
        <v>-1.8819455599931127</v>
      </c>
      <c r="R1810" s="122">
        <v>0.45184970586271311</v>
      </c>
      <c r="S1810" s="122">
        <v>-0.53175478682722965</v>
      </c>
      <c r="T1810" s="122">
        <v>-1.380005666768958</v>
      </c>
      <c r="U1810" s="122">
        <v>-1.0834917050453738</v>
      </c>
      <c r="V1810" s="122">
        <v>-1.2162247251080074</v>
      </c>
      <c r="W1810" s="46">
        <v>-1.1875783142822487</v>
      </c>
    </row>
    <row r="1811" spans="1:23" ht="19">
      <c r="A1811" s="91">
        <v>809</v>
      </c>
      <c r="B1811" s="122">
        <v>7.6714605824378168E-2</v>
      </c>
      <c r="C1811" s="122">
        <v>0.33579835154547188</v>
      </c>
      <c r="D1811" s="122">
        <v>0.3285536588281357</v>
      </c>
      <c r="E1811" s="122">
        <v>0.94213163237268871</v>
      </c>
      <c r="F1811" s="122">
        <v>0.54774871301071948</v>
      </c>
      <c r="G1811" s="122">
        <v>0.51603923295538889</v>
      </c>
      <c r="H1811" s="122">
        <v>0.91699601213744031</v>
      </c>
      <c r="I1811" s="122">
        <v>0.92179416078233589</v>
      </c>
      <c r="J1811" s="122">
        <v>0.78954664069714164</v>
      </c>
      <c r="K1811" s="54">
        <v>0.75806220654508816</v>
      </c>
      <c r="M1811" s="47">
        <v>809</v>
      </c>
      <c r="N1811" s="122" cm="1">
        <f t="array" ref="N1811:W1811">(TRANSPOSE(MMULT(幕後結果!$AB$37:$AK$46, TRANSPOSE(N810:W810))))</f>
        <v>-0.95467143571512103</v>
      </c>
      <c r="O1811" s="122">
        <v>-0.27262216414214124</v>
      </c>
      <c r="P1811" s="122">
        <v>-1.1753576346335803</v>
      </c>
      <c r="Q1811" s="122">
        <v>1.1771539392281007</v>
      </c>
      <c r="R1811" s="122">
        <v>0.27002756930794874</v>
      </c>
      <c r="S1811" s="122">
        <v>-1.4082783464303319</v>
      </c>
      <c r="T1811" s="122">
        <v>-0.72647958403134094</v>
      </c>
      <c r="U1811" s="122">
        <v>0.69560712558302984</v>
      </c>
      <c r="V1811" s="122">
        <v>-0.63237164174841487</v>
      </c>
      <c r="W1811" s="46">
        <v>-4.5820357528996138E-2</v>
      </c>
    </row>
    <row r="1812" spans="1:23" ht="19">
      <c r="A1812" s="91">
        <v>810</v>
      </c>
      <c r="B1812" s="122">
        <v>0.73348571626831105</v>
      </c>
      <c r="C1812" s="122">
        <v>0.38272642940206292</v>
      </c>
      <c r="D1812" s="122">
        <v>0.85896790145879165</v>
      </c>
      <c r="E1812" s="122">
        <v>0.82553457695654142</v>
      </c>
      <c r="F1812" s="122">
        <v>0.43736016175415982</v>
      </c>
      <c r="G1812" s="122">
        <v>0.25188144128316892</v>
      </c>
      <c r="H1812" s="122">
        <v>0.82633513808934445</v>
      </c>
      <c r="I1812" s="122">
        <v>0.12882507181896319</v>
      </c>
      <c r="J1812" s="122">
        <v>0.42744641318205034</v>
      </c>
      <c r="K1812" s="54">
        <v>0.51055024351982103</v>
      </c>
      <c r="M1812" s="47">
        <v>810</v>
      </c>
      <c r="N1812" s="122" cm="1">
        <f t="array" ref="N1812:W1812">(TRANSPOSE(MMULT(幕後結果!$AB$37:$AK$46, TRANSPOSE(N811:W811))))</f>
        <v>0.32562186979008079</v>
      </c>
      <c r="O1812" s="122">
        <v>-0.50243249058984762</v>
      </c>
      <c r="P1812" s="122">
        <v>-0.12659404662809401</v>
      </c>
      <c r="Q1812" s="122">
        <v>0.51028463400052781</v>
      </c>
      <c r="R1812" s="122">
        <v>-0.40281571368964886</v>
      </c>
      <c r="S1812" s="122">
        <v>-0.73418263433348385</v>
      </c>
      <c r="T1812" s="122">
        <v>-0.34857916576163672</v>
      </c>
      <c r="U1812" s="122">
        <v>0.21923073602921761</v>
      </c>
      <c r="V1812" s="122">
        <v>-0.35503581922632893</v>
      </c>
      <c r="W1812" s="46">
        <v>-0.29885056981587488</v>
      </c>
    </row>
    <row r="1813" spans="1:23" ht="19">
      <c r="A1813" s="91">
        <v>811</v>
      </c>
      <c r="B1813" s="122">
        <v>0.7143198943525344</v>
      </c>
      <c r="C1813" s="122">
        <v>0.17803846763749243</v>
      </c>
      <c r="D1813" s="122">
        <v>0.53688799331226167</v>
      </c>
      <c r="E1813" s="122">
        <v>0.5331828842190045</v>
      </c>
      <c r="F1813" s="122">
        <v>2.7307618023275637E-2</v>
      </c>
      <c r="G1813" s="122">
        <v>0.46156885300941619</v>
      </c>
      <c r="H1813" s="122">
        <v>2.0110385136584252E-2</v>
      </c>
      <c r="I1813" s="122">
        <v>0.78183422365036392</v>
      </c>
      <c r="J1813" s="122">
        <v>0.76133810474233421</v>
      </c>
      <c r="K1813" s="54">
        <v>0.11616727035038799</v>
      </c>
      <c r="M1813" s="47">
        <v>811</v>
      </c>
      <c r="N1813" s="122" cm="1">
        <f t="array" ref="N1813:W1813">(TRANSPOSE(MMULT(幕後結果!$AB$37:$AK$46, TRANSPOSE(N812:W812))))</f>
        <v>0.91150866487580373</v>
      </c>
      <c r="O1813" s="122">
        <v>1.0476755706827514</v>
      </c>
      <c r="P1813" s="122">
        <v>0.78773221031030594</v>
      </c>
      <c r="Q1813" s="122">
        <v>-0.72036819701757593</v>
      </c>
      <c r="R1813" s="122">
        <v>-1.0899743404311701</v>
      </c>
      <c r="S1813" s="122">
        <v>0.12595895494318884</v>
      </c>
      <c r="T1813" s="122">
        <v>-0.33346294466007109</v>
      </c>
      <c r="U1813" s="122">
        <v>-0.570540794046133</v>
      </c>
      <c r="V1813" s="122">
        <v>-0.50384373787823389</v>
      </c>
      <c r="W1813" s="46">
        <v>0.23597783363483649</v>
      </c>
    </row>
    <row r="1814" spans="1:23" ht="19">
      <c r="A1814" s="91">
        <v>812</v>
      </c>
      <c r="B1814" s="122">
        <v>0.35226227609435612</v>
      </c>
      <c r="C1814" s="122">
        <v>0.94822855760832092</v>
      </c>
      <c r="D1814" s="122">
        <v>0.5923581418301318</v>
      </c>
      <c r="E1814" s="122">
        <v>0.64679562705246907</v>
      </c>
      <c r="F1814" s="122">
        <v>2.2126659434521523E-2</v>
      </c>
      <c r="G1814" s="122">
        <v>7.0867022165896909E-3</v>
      </c>
      <c r="H1814" s="122">
        <v>3.9264186279162727E-2</v>
      </c>
      <c r="I1814" s="122">
        <v>0.97084884759922896</v>
      </c>
      <c r="J1814" s="122">
        <v>0.68562316340586338</v>
      </c>
      <c r="K1814" s="54">
        <v>0.58465505860538558</v>
      </c>
      <c r="M1814" s="47">
        <v>812</v>
      </c>
      <c r="N1814" s="122" cm="1">
        <f t="array" ref="N1814:W1814">(TRANSPOSE(MMULT(幕後結果!$AB$37:$AK$46, TRANSPOSE(N813:W813))))</f>
        <v>0.90664401158420693</v>
      </c>
      <c r="O1814" s="122">
        <v>-0.69637083776633246</v>
      </c>
      <c r="P1814" s="122">
        <v>0.32334432764851395</v>
      </c>
      <c r="Q1814" s="122">
        <v>0.3019829235667873</v>
      </c>
      <c r="R1814" s="122">
        <v>0.45789292250610925</v>
      </c>
      <c r="S1814" s="122">
        <v>-1.0471572499932742</v>
      </c>
      <c r="T1814" s="122">
        <v>0.16917344984173088</v>
      </c>
      <c r="U1814" s="122">
        <v>-1.3224074528342613</v>
      </c>
      <c r="V1814" s="122">
        <v>-0.83401831346431998</v>
      </c>
      <c r="W1814" s="46">
        <v>1.2501357032534477</v>
      </c>
    </row>
    <row r="1815" spans="1:23" ht="19">
      <c r="A1815" s="91">
        <v>813</v>
      </c>
      <c r="B1815" s="122">
        <v>0.1139209236096832</v>
      </c>
      <c r="C1815" s="122">
        <v>0.97062981039805085</v>
      </c>
      <c r="D1815" s="122">
        <v>0.21040972229942478</v>
      </c>
      <c r="E1815" s="122">
        <v>8.3682365402155456E-2</v>
      </c>
      <c r="F1815" s="122">
        <v>0.72623434509946927</v>
      </c>
      <c r="G1815" s="122">
        <v>0.38155659594017566</v>
      </c>
      <c r="H1815" s="122">
        <v>0.80702959705360233</v>
      </c>
      <c r="I1815" s="122">
        <v>0.379490948625125</v>
      </c>
      <c r="J1815" s="122">
        <v>0.29019146466117873</v>
      </c>
      <c r="K1815" s="54">
        <v>0.29074538930083182</v>
      </c>
      <c r="M1815" s="47">
        <v>813</v>
      </c>
      <c r="N1815" s="122" cm="1">
        <f t="array" ref="N1815:W1815">(TRANSPOSE(MMULT(幕後結果!$AB$37:$AK$46, TRANSPOSE(N814:W814))))</f>
        <v>0.2006607225796837</v>
      </c>
      <c r="O1815" s="122">
        <v>0.28910217499916369</v>
      </c>
      <c r="P1815" s="122">
        <v>0.34664410742312124</v>
      </c>
      <c r="Q1815" s="122">
        <v>0.35917144914072796</v>
      </c>
      <c r="R1815" s="122">
        <v>0.63447569282789618</v>
      </c>
      <c r="S1815" s="122">
        <v>0.57620778218410396</v>
      </c>
      <c r="T1815" s="122">
        <v>1.4638119108935861</v>
      </c>
      <c r="U1815" s="122">
        <v>0.90251749630969846</v>
      </c>
      <c r="V1815" s="122">
        <v>0.27708677862905634</v>
      </c>
      <c r="W1815" s="46">
        <v>1.3535717058687351</v>
      </c>
    </row>
    <row r="1816" spans="1:23" ht="19">
      <c r="A1816" s="91">
        <v>814</v>
      </c>
      <c r="B1816" s="122">
        <v>0.29992290536182598</v>
      </c>
      <c r="C1816" s="122">
        <v>0.57681512128899937</v>
      </c>
      <c r="D1816" s="122">
        <v>0.93729248286010192</v>
      </c>
      <c r="E1816" s="122">
        <v>0.41158566804524388</v>
      </c>
      <c r="F1816" s="122">
        <v>0.19167083712552091</v>
      </c>
      <c r="G1816" s="122">
        <v>0.99055340072564735</v>
      </c>
      <c r="H1816" s="122">
        <v>0.66735441326019895</v>
      </c>
      <c r="I1816" s="122">
        <v>8.2117681707872592E-2</v>
      </c>
      <c r="J1816" s="122">
        <v>0.62558987231510188</v>
      </c>
      <c r="K1816" s="54">
        <v>0.77304203313871067</v>
      </c>
      <c r="M1816" s="47">
        <v>814</v>
      </c>
      <c r="N1816" s="122" cm="1">
        <f t="array" ref="N1816:W1816">(TRANSPOSE(MMULT(幕後結果!$AB$37:$AK$46, TRANSPOSE(N815:W815))))</f>
        <v>1.5554868823510544</v>
      </c>
      <c r="O1816" s="122">
        <v>2.0772306545595201</v>
      </c>
      <c r="P1816" s="122">
        <v>0.3126497376901276</v>
      </c>
      <c r="Q1816" s="122">
        <v>0.46551055479160708</v>
      </c>
      <c r="R1816" s="122">
        <v>0.99816391373979729</v>
      </c>
      <c r="S1816" s="122">
        <v>2.7558115406942112</v>
      </c>
      <c r="T1816" s="122">
        <v>1.189457305402811</v>
      </c>
      <c r="U1816" s="122">
        <v>-0.88830737061053811</v>
      </c>
      <c r="V1816" s="122">
        <v>0.51922511919398229</v>
      </c>
      <c r="W1816" s="46">
        <v>3.1592134287093399E-2</v>
      </c>
    </row>
    <row r="1817" spans="1:23" ht="19">
      <c r="A1817" s="91">
        <v>815</v>
      </c>
      <c r="B1817" s="122">
        <v>0.42719515598302604</v>
      </c>
      <c r="C1817" s="122">
        <v>0.62111390455836579</v>
      </c>
      <c r="D1817" s="122">
        <v>0.88184079723865594</v>
      </c>
      <c r="E1817" s="122">
        <v>0.39732324529639018</v>
      </c>
      <c r="F1817" s="122">
        <v>0.91200873165480445</v>
      </c>
      <c r="G1817" s="122">
        <v>0.83896254656158442</v>
      </c>
      <c r="H1817" s="122">
        <v>0.69604346743877188</v>
      </c>
      <c r="I1817" s="122">
        <v>0.7284415383731635</v>
      </c>
      <c r="J1817" s="122">
        <v>0.11275225573349479</v>
      </c>
      <c r="K1817" s="54">
        <v>0.8669428473921641</v>
      </c>
      <c r="M1817" s="47">
        <v>815</v>
      </c>
      <c r="N1817" s="122" cm="1">
        <f t="array" ref="N1817:W1817">(TRANSPOSE(MMULT(幕後結果!$AB$37:$AK$46, TRANSPOSE(N816:W816))))</f>
        <v>-0.88604995045005086</v>
      </c>
      <c r="O1817" s="122">
        <v>-0.69209868110741724</v>
      </c>
      <c r="P1817" s="122">
        <v>-0.58627616479354139</v>
      </c>
      <c r="Q1817" s="122">
        <v>-0.8131654484189208</v>
      </c>
      <c r="R1817" s="122">
        <v>0.27580166758183244</v>
      </c>
      <c r="S1817" s="122">
        <v>-0.3987858023766977</v>
      </c>
      <c r="T1817" s="122">
        <v>-1.5351502170791513</v>
      </c>
      <c r="U1817" s="122">
        <v>0.96653328950397577</v>
      </c>
      <c r="V1817" s="122">
        <v>1.2423313972700025</v>
      </c>
      <c r="W1817" s="46">
        <v>0.1815525521564359</v>
      </c>
    </row>
    <row r="1818" spans="1:23" ht="19">
      <c r="A1818" s="91">
        <v>816</v>
      </c>
      <c r="B1818" s="122">
        <v>0.87502450868189507</v>
      </c>
      <c r="C1818" s="122">
        <v>0.57159877886549548</v>
      </c>
      <c r="D1818" s="122">
        <v>0.71576757601611507</v>
      </c>
      <c r="E1818" s="122">
        <v>0.13379715693579475</v>
      </c>
      <c r="F1818" s="122">
        <v>0.13215003042209061</v>
      </c>
      <c r="G1818" s="122">
        <v>0.49628554344096343</v>
      </c>
      <c r="H1818" s="122">
        <v>0.78023574838001908</v>
      </c>
      <c r="I1818" s="122">
        <v>0.39591096794486602</v>
      </c>
      <c r="J1818" s="122">
        <v>0.10054540287718639</v>
      </c>
      <c r="K1818" s="54">
        <v>9.6473482598176341E-2</v>
      </c>
      <c r="M1818" s="47">
        <v>816</v>
      </c>
      <c r="N1818" s="122" cm="1">
        <f t="array" ref="N1818:W1818">(TRANSPOSE(MMULT(幕後結果!$AB$37:$AK$46, TRANSPOSE(N817:W817))))</f>
        <v>-1.3446725808389282</v>
      </c>
      <c r="O1818" s="122">
        <v>-1.5133285879189207</v>
      </c>
      <c r="P1818" s="122">
        <v>-2.3267425686569023</v>
      </c>
      <c r="Q1818" s="122">
        <v>1.0047047556057171</v>
      </c>
      <c r="R1818" s="122">
        <v>0.52360582788238563</v>
      </c>
      <c r="S1818" s="122">
        <v>-1.9697158873500835</v>
      </c>
      <c r="T1818" s="122">
        <v>0.3264337886419425</v>
      </c>
      <c r="U1818" s="122">
        <v>-0.67509110266382666</v>
      </c>
      <c r="V1818" s="122">
        <v>-0.96994087502324677</v>
      </c>
      <c r="W1818" s="46">
        <v>-0.62095386221959092</v>
      </c>
    </row>
    <row r="1819" spans="1:23" ht="19">
      <c r="A1819" s="91">
        <v>817</v>
      </c>
      <c r="B1819" s="122">
        <v>0.63682541646762414</v>
      </c>
      <c r="C1819" s="122">
        <v>0.89509854778520159</v>
      </c>
      <c r="D1819" s="122">
        <v>1.491735007267514E-2</v>
      </c>
      <c r="E1819" s="122">
        <v>0.45447470862769235</v>
      </c>
      <c r="F1819" s="122">
        <v>0.92510878899149374</v>
      </c>
      <c r="G1819" s="122">
        <v>0.35701992445244701</v>
      </c>
      <c r="H1819" s="122">
        <v>0.9473942324124669</v>
      </c>
      <c r="I1819" s="122">
        <v>0.34376699111781095</v>
      </c>
      <c r="J1819" s="122">
        <v>0.59211642641740769</v>
      </c>
      <c r="K1819" s="54">
        <v>0.41341033606543598</v>
      </c>
      <c r="M1819" s="47">
        <v>817</v>
      </c>
      <c r="N1819" s="122" cm="1">
        <f t="array" ref="N1819:W1819">(TRANSPOSE(MMULT(幕後結果!$AB$37:$AK$46, TRANSPOSE(N818:W818))))</f>
        <v>-1.5858113222582146</v>
      </c>
      <c r="O1819" s="122">
        <v>-0.10576561979586918</v>
      </c>
      <c r="P1819" s="122">
        <v>-1.0948133775915245</v>
      </c>
      <c r="Q1819" s="122">
        <v>-9.6742245309193176E-2</v>
      </c>
      <c r="R1819" s="122">
        <v>-1.7312469245531146</v>
      </c>
      <c r="S1819" s="122">
        <v>-1.0244170293786168</v>
      </c>
      <c r="T1819" s="122">
        <v>-0.77878988756576639</v>
      </c>
      <c r="U1819" s="122">
        <v>-0.64033472305761907</v>
      </c>
      <c r="V1819" s="122">
        <v>0.64658074532621823</v>
      </c>
      <c r="W1819" s="46">
        <v>-0.21679824466481856</v>
      </c>
    </row>
    <row r="1820" spans="1:23" ht="19">
      <c r="A1820" s="91">
        <v>818</v>
      </c>
      <c r="B1820" s="122">
        <v>0.90661205715504223</v>
      </c>
      <c r="C1820" s="122">
        <v>0.12942783670851687</v>
      </c>
      <c r="D1820" s="122">
        <v>0.23448745063079524</v>
      </c>
      <c r="E1820" s="122">
        <v>0.92736686486742403</v>
      </c>
      <c r="F1820" s="122">
        <v>0.28137449308145301</v>
      </c>
      <c r="G1820" s="122">
        <v>0.83389654678887126</v>
      </c>
      <c r="H1820" s="122">
        <v>7.2600692958648683E-3</v>
      </c>
      <c r="I1820" s="122">
        <v>0.54228130178643474</v>
      </c>
      <c r="J1820" s="122">
        <v>0.99478468694402711</v>
      </c>
      <c r="K1820" s="54">
        <v>0.46576341480771966</v>
      </c>
      <c r="M1820" s="47">
        <v>818</v>
      </c>
      <c r="N1820" s="122" cm="1">
        <f t="array" ref="N1820:W1820">(TRANSPOSE(MMULT(幕後結果!$AB$37:$AK$46, TRANSPOSE(N819:W819))))</f>
        <v>1.081591135487924</v>
      </c>
      <c r="O1820" s="122">
        <v>0.49010049842273584</v>
      </c>
      <c r="P1820" s="122">
        <v>1.1302866423042761</v>
      </c>
      <c r="Q1820" s="122">
        <v>2.4340954324000612</v>
      </c>
      <c r="R1820" s="122">
        <v>2.0767710058314992</v>
      </c>
      <c r="S1820" s="122">
        <v>1.0851004980568093</v>
      </c>
      <c r="T1820" s="122">
        <v>1.5578936710997358</v>
      </c>
      <c r="U1820" s="122">
        <v>0.23896136828430103</v>
      </c>
      <c r="V1820" s="122">
        <v>1.0975784720356248</v>
      </c>
      <c r="W1820" s="46">
        <v>0.57431231316549636</v>
      </c>
    </row>
    <row r="1821" spans="1:23" ht="19">
      <c r="A1821" s="91">
        <v>819</v>
      </c>
      <c r="B1821" s="122">
        <v>0.21088130296333385</v>
      </c>
      <c r="C1821" s="122">
        <v>0.42965021754594201</v>
      </c>
      <c r="D1821" s="122">
        <v>0.97129877382731666</v>
      </c>
      <c r="E1821" s="122">
        <v>0.38708798296572833</v>
      </c>
      <c r="F1821" s="122">
        <v>0.93810694331953282</v>
      </c>
      <c r="G1821" s="122">
        <v>0.19132087664607211</v>
      </c>
      <c r="H1821" s="122">
        <v>0.18573703935416375</v>
      </c>
      <c r="I1821" s="122">
        <v>0.69392999549508105</v>
      </c>
      <c r="J1821" s="122">
        <v>3.2801217501909896E-4</v>
      </c>
      <c r="K1821" s="54">
        <v>0.31133994474874815</v>
      </c>
      <c r="M1821" s="47">
        <v>819</v>
      </c>
      <c r="N1821" s="122" cm="1">
        <f t="array" ref="N1821:W1821">(TRANSPOSE(MMULT(幕後結果!$AB$37:$AK$46, TRANSPOSE(N820:W820))))</f>
        <v>-1.7171066832532451</v>
      </c>
      <c r="O1821" s="122">
        <v>-0.87549376008887125</v>
      </c>
      <c r="P1821" s="122">
        <v>-0.74074088146053008</v>
      </c>
      <c r="Q1821" s="122">
        <v>-2.2753878662602594</v>
      </c>
      <c r="R1821" s="122">
        <v>-1.167114773392872</v>
      </c>
      <c r="S1821" s="122">
        <v>-0.79926845599524654</v>
      </c>
      <c r="T1821" s="122">
        <v>-1.3941221478400161</v>
      </c>
      <c r="U1821" s="122">
        <v>0.52429330805948715</v>
      </c>
      <c r="V1821" s="122">
        <v>-1.1604754665701988</v>
      </c>
      <c r="W1821" s="46">
        <v>0.74485288903430424</v>
      </c>
    </row>
    <row r="1822" spans="1:23" ht="19">
      <c r="A1822" s="91">
        <v>820</v>
      </c>
      <c r="B1822" s="122">
        <v>0.47655290544631423</v>
      </c>
      <c r="C1822" s="122">
        <v>6.0260288114995175E-2</v>
      </c>
      <c r="D1822" s="122">
        <v>0.383267511417271</v>
      </c>
      <c r="E1822" s="122">
        <v>0.78003053743300432</v>
      </c>
      <c r="F1822" s="122">
        <v>0.23139415498842286</v>
      </c>
      <c r="G1822" s="122">
        <v>0.64689912595156551</v>
      </c>
      <c r="H1822" s="122">
        <v>0.29021761024348169</v>
      </c>
      <c r="I1822" s="122">
        <v>0.79523376698714032</v>
      </c>
      <c r="J1822" s="122">
        <v>0.25680090500239272</v>
      </c>
      <c r="K1822" s="54">
        <v>4.2949789085168E-2</v>
      </c>
      <c r="M1822" s="47">
        <v>820</v>
      </c>
      <c r="N1822" s="122" cm="1">
        <f t="array" ref="N1822:W1822">(TRANSPOSE(MMULT(幕後結果!$AB$37:$AK$46, TRANSPOSE(N821:W821))))</f>
        <v>1.1051349012764324</v>
      </c>
      <c r="O1822" s="122">
        <v>8.5310697357795173E-2</v>
      </c>
      <c r="P1822" s="122">
        <v>9.1135446547107812E-2</v>
      </c>
      <c r="Q1822" s="122">
        <v>1.2612670620699959</v>
      </c>
      <c r="R1822" s="122">
        <v>1.6279286141901672</v>
      </c>
      <c r="S1822" s="122">
        <v>0.95286800235435098</v>
      </c>
      <c r="T1822" s="122">
        <v>0.44845134978054146</v>
      </c>
      <c r="U1822" s="122">
        <v>0.24065920026592502</v>
      </c>
      <c r="V1822" s="122">
        <v>0.93347649695198964</v>
      </c>
      <c r="W1822" s="46">
        <v>0.51909202636260121</v>
      </c>
    </row>
    <row r="1823" spans="1:23" ht="19">
      <c r="A1823" s="91">
        <v>821</v>
      </c>
      <c r="B1823" s="122">
        <v>0.77263893319869137</v>
      </c>
      <c r="C1823" s="122">
        <v>0.14193193802990733</v>
      </c>
      <c r="D1823" s="122">
        <v>6.6425083112296779E-2</v>
      </c>
      <c r="E1823" s="122">
        <v>0.61119372826993601</v>
      </c>
      <c r="F1823" s="122">
        <v>6.8538648396501145E-2</v>
      </c>
      <c r="G1823" s="122">
        <v>0.88516194057446174</v>
      </c>
      <c r="H1823" s="122">
        <v>0.92187310069054118</v>
      </c>
      <c r="I1823" s="122">
        <v>0.67413223212627282</v>
      </c>
      <c r="J1823" s="122">
        <v>0.79135552775181939</v>
      </c>
      <c r="K1823" s="54">
        <v>0.76837715712953614</v>
      </c>
      <c r="M1823" s="47">
        <v>821</v>
      </c>
      <c r="N1823" s="122" cm="1">
        <f t="array" ref="N1823:W1823">(TRANSPOSE(MMULT(幕後結果!$AB$37:$AK$46, TRANSPOSE(N822:W822))))</f>
        <v>0.2458446527672776</v>
      </c>
      <c r="O1823" s="122">
        <v>0.23622463580442993</v>
      </c>
      <c r="P1823" s="122">
        <v>0.13823453647647216</v>
      </c>
      <c r="Q1823" s="122">
        <v>-0.8539820262274388</v>
      </c>
      <c r="R1823" s="122">
        <v>-0.51345716883189174</v>
      </c>
      <c r="S1823" s="122">
        <v>0.40394081931717096</v>
      </c>
      <c r="T1823" s="122">
        <v>-8.5671643390213006E-2</v>
      </c>
      <c r="U1823" s="122">
        <v>-0.60883846581480072</v>
      </c>
      <c r="V1823" s="122">
        <v>0.97512361862264674</v>
      </c>
      <c r="W1823" s="46">
        <v>-0.81654839900019094</v>
      </c>
    </row>
    <row r="1824" spans="1:23" ht="19">
      <c r="A1824" s="91">
        <v>822</v>
      </c>
      <c r="B1824" s="122">
        <v>0.45194410006522157</v>
      </c>
      <c r="C1824" s="122">
        <v>0.64340472858136821</v>
      </c>
      <c r="D1824" s="122">
        <v>0.95831718364186269</v>
      </c>
      <c r="E1824" s="122">
        <v>0.13763318543607461</v>
      </c>
      <c r="F1824" s="122">
        <v>0.97786758589088407</v>
      </c>
      <c r="G1824" s="122">
        <v>0.12361861579250921</v>
      </c>
      <c r="H1824" s="122">
        <v>5.8213081963794044E-2</v>
      </c>
      <c r="I1824" s="122">
        <v>0.12152245686050223</v>
      </c>
      <c r="J1824" s="122">
        <v>0.12787905383483733</v>
      </c>
      <c r="K1824" s="54">
        <v>0.91919774256438713</v>
      </c>
      <c r="M1824" s="47">
        <v>822</v>
      </c>
      <c r="N1824" s="122" cm="1">
        <f t="array" ref="N1824:W1824">(TRANSPOSE(MMULT(幕後結果!$AB$37:$AK$46, TRANSPOSE(N823:W823))))</f>
        <v>-1.3412306421797642</v>
      </c>
      <c r="O1824" s="122">
        <v>0.31515475918762204</v>
      </c>
      <c r="P1824" s="122">
        <v>-1.2399658280757528</v>
      </c>
      <c r="Q1824" s="122">
        <v>-5.5382836857466922E-2</v>
      </c>
      <c r="R1824" s="122">
        <v>-1.1006951391979696</v>
      </c>
      <c r="S1824" s="122">
        <v>-1.1533319069279799</v>
      </c>
      <c r="T1824" s="122">
        <v>0.86129958426387376</v>
      </c>
      <c r="U1824" s="122">
        <v>0.26190039639229867</v>
      </c>
      <c r="V1824" s="122">
        <v>-1.5907974121086679</v>
      </c>
      <c r="W1824" s="46">
        <v>0.2901769546012119</v>
      </c>
    </row>
    <row r="1825" spans="1:23" ht="19">
      <c r="A1825" s="91">
        <v>823</v>
      </c>
      <c r="B1825" s="122">
        <v>0.97673323842591198</v>
      </c>
      <c r="C1825" s="122">
        <v>9.3664681644100245E-2</v>
      </c>
      <c r="D1825" s="122">
        <v>0.86545686917275444</v>
      </c>
      <c r="E1825" s="122">
        <v>0.5050095583673857</v>
      </c>
      <c r="F1825" s="122">
        <v>0.85351516838208896</v>
      </c>
      <c r="G1825" s="122">
        <v>0.7670535209829219</v>
      </c>
      <c r="H1825" s="122">
        <v>0.23190198396413964</v>
      </c>
      <c r="I1825" s="122">
        <v>0.60913394983387903</v>
      </c>
      <c r="J1825" s="122">
        <v>0.60202624065298771</v>
      </c>
      <c r="K1825" s="54">
        <v>0.66905943562259096</v>
      </c>
      <c r="M1825" s="47">
        <v>823</v>
      </c>
      <c r="N1825" s="122" cm="1">
        <f t="array" ref="N1825:W1825">(TRANSPOSE(MMULT(幕後結果!$AB$37:$AK$46, TRANSPOSE(N824:W824))))</f>
        <v>0.42495997153750581</v>
      </c>
      <c r="O1825" s="122">
        <v>-0.39244154734082348</v>
      </c>
      <c r="P1825" s="122">
        <v>0.25772426404462734</v>
      </c>
      <c r="Q1825" s="122">
        <v>0.29525625477309092</v>
      </c>
      <c r="R1825" s="122">
        <v>-0.96605252996203061</v>
      </c>
      <c r="S1825" s="122">
        <v>1.1186856833917361E-2</v>
      </c>
      <c r="T1825" s="122">
        <v>0.51829571250232143</v>
      </c>
      <c r="U1825" s="122">
        <v>-0.49903483171485935</v>
      </c>
      <c r="V1825" s="122">
        <v>1.6626287004127154</v>
      </c>
      <c r="W1825" s="46">
        <v>-0.26661783097325897</v>
      </c>
    </row>
    <row r="1826" spans="1:23" ht="19">
      <c r="A1826" s="91">
        <v>824</v>
      </c>
      <c r="B1826" s="122">
        <v>0.65749631167923073</v>
      </c>
      <c r="C1826" s="122">
        <v>0.43832263864861987</v>
      </c>
      <c r="D1826" s="122">
        <v>0.57010075151009709</v>
      </c>
      <c r="E1826" s="122">
        <v>0.74293454259798497</v>
      </c>
      <c r="F1826" s="122">
        <v>0.95815833199254707</v>
      </c>
      <c r="G1826" s="122">
        <v>0.15072820908564344</v>
      </c>
      <c r="H1826" s="122">
        <v>0.70389656135403622</v>
      </c>
      <c r="I1826" s="122">
        <v>0.80170395193999044</v>
      </c>
      <c r="J1826" s="122">
        <v>0.13637598489579505</v>
      </c>
      <c r="K1826" s="54">
        <v>0.74319390421866838</v>
      </c>
      <c r="M1826" s="47">
        <v>824</v>
      </c>
      <c r="N1826" s="122" cm="1">
        <f t="array" ref="N1826:W1826">(TRANSPOSE(MMULT(幕後結果!$AB$37:$AK$46, TRANSPOSE(N825:W825))))</f>
        <v>-0.35008958644980481</v>
      </c>
      <c r="O1826" s="122">
        <v>9.761835354850662E-2</v>
      </c>
      <c r="P1826" s="122">
        <v>0.57859518232831419</v>
      </c>
      <c r="Q1826" s="122">
        <v>-1.1966328269370212</v>
      </c>
      <c r="R1826" s="122">
        <v>1.1550356921275096E-2</v>
      </c>
      <c r="S1826" s="122">
        <v>0.42665347025394462</v>
      </c>
      <c r="T1826" s="122">
        <v>-1.1485940090861924</v>
      </c>
      <c r="U1826" s="122">
        <v>-0.15688872439309562</v>
      </c>
      <c r="V1826" s="122">
        <v>-0.42870148911746847</v>
      </c>
      <c r="W1826" s="46">
        <v>0.3053366052229296</v>
      </c>
    </row>
    <row r="1827" spans="1:23" ht="19">
      <c r="A1827" s="91">
        <v>825</v>
      </c>
      <c r="B1827" s="122">
        <v>0.85009004413617584</v>
      </c>
      <c r="C1827" s="122">
        <v>0.9365936830394952</v>
      </c>
      <c r="D1827" s="122">
        <v>0.25989956045975693</v>
      </c>
      <c r="E1827" s="122">
        <v>0.4403303334773645</v>
      </c>
      <c r="F1827" s="122">
        <v>0.15187767307875877</v>
      </c>
      <c r="G1827" s="122">
        <v>0.44990473361235916</v>
      </c>
      <c r="H1827" s="122">
        <v>0.18572999783233213</v>
      </c>
      <c r="I1827" s="122">
        <v>0.40033950440623323</v>
      </c>
      <c r="J1827" s="122">
        <v>0.41902143880634624</v>
      </c>
      <c r="K1827" s="54">
        <v>0.29371062961522343</v>
      </c>
      <c r="M1827" s="47">
        <v>825</v>
      </c>
      <c r="N1827" s="122" cm="1">
        <f t="array" ref="N1827:W1827">(TRANSPOSE(MMULT(幕後結果!$AB$37:$AK$46, TRANSPOSE(N826:W826))))</f>
        <v>-0.85584990107252779</v>
      </c>
      <c r="O1827" s="122">
        <v>-1.3755239904229768</v>
      </c>
      <c r="P1827" s="122">
        <v>-0.69327494950579549</v>
      </c>
      <c r="Q1827" s="122">
        <v>0.15606284530536269</v>
      </c>
      <c r="R1827" s="122">
        <v>-7.0295330657628066E-2</v>
      </c>
      <c r="S1827" s="122">
        <v>0.71082709176295766</v>
      </c>
      <c r="T1827" s="122">
        <v>0.75246562100736325</v>
      </c>
      <c r="U1827" s="122">
        <v>-0.42020365828845069</v>
      </c>
      <c r="V1827" s="122">
        <v>-0.43463669356515411</v>
      </c>
      <c r="W1827" s="46">
        <v>-1.6684981230946678</v>
      </c>
    </row>
    <row r="1828" spans="1:23" ht="19">
      <c r="A1828" s="91">
        <v>826</v>
      </c>
      <c r="B1828" s="122">
        <v>0.27215998575631439</v>
      </c>
      <c r="C1828" s="122">
        <v>0.15748034684420587</v>
      </c>
      <c r="D1828" s="122">
        <v>0.61329551479319977</v>
      </c>
      <c r="E1828" s="122">
        <v>0.89351291615692152</v>
      </c>
      <c r="F1828" s="122">
        <v>0.37350020900772174</v>
      </c>
      <c r="G1828" s="122">
        <v>0.48308481973758632</v>
      </c>
      <c r="H1828" s="122">
        <v>0.95015008791654632</v>
      </c>
      <c r="I1828" s="122">
        <v>0.16940507823909012</v>
      </c>
      <c r="J1828" s="122">
        <v>0.71482562001545324</v>
      </c>
      <c r="K1828" s="54">
        <v>0.89054773454607794</v>
      </c>
      <c r="M1828" s="47">
        <v>826</v>
      </c>
      <c r="N1828" s="122" cm="1">
        <f t="array" ref="N1828:W1828">(TRANSPOSE(MMULT(幕後結果!$AB$37:$AK$46, TRANSPOSE(N827:W827))))</f>
        <v>1.8281039609302061</v>
      </c>
      <c r="O1828" s="122">
        <v>2.1184149387896816</v>
      </c>
      <c r="P1828" s="122">
        <v>0.71499447837758878</v>
      </c>
      <c r="Q1828" s="122">
        <v>0.73740731346972088</v>
      </c>
      <c r="R1828" s="122">
        <v>1.0765723951755879</v>
      </c>
      <c r="S1828" s="122">
        <v>0.42900871356711895</v>
      </c>
      <c r="T1828" s="122">
        <v>0.98186133517555674</v>
      </c>
      <c r="U1828" s="122">
        <v>-1.9021848120805855</v>
      </c>
      <c r="V1828" s="122">
        <v>-0.17895118739597343</v>
      </c>
      <c r="W1828" s="46">
        <v>0.26325684794016402</v>
      </c>
    </row>
    <row r="1829" spans="1:23" ht="19">
      <c r="A1829" s="91">
        <v>827</v>
      </c>
      <c r="B1829" s="122">
        <v>0.55455335756159596</v>
      </c>
      <c r="C1829" s="122">
        <v>0.19766302219683385</v>
      </c>
      <c r="D1829" s="122">
        <v>0.20175262761241042</v>
      </c>
      <c r="E1829" s="122">
        <v>0.15875806714905671</v>
      </c>
      <c r="F1829" s="122">
        <v>0.19125044852449546</v>
      </c>
      <c r="G1829" s="122">
        <v>0.25032916511475811</v>
      </c>
      <c r="H1829" s="122">
        <v>0.21295222888324705</v>
      </c>
      <c r="I1829" s="122">
        <v>0.3485178821078645</v>
      </c>
      <c r="J1829" s="122">
        <v>7.2798415474354838E-2</v>
      </c>
      <c r="K1829" s="54">
        <v>0.25973386503058582</v>
      </c>
      <c r="M1829" s="47">
        <v>827</v>
      </c>
      <c r="N1829" s="122" cm="1">
        <f t="array" ref="N1829:W1829">(TRANSPOSE(MMULT(幕後結果!$AB$37:$AK$46, TRANSPOSE(N828:W828))))</f>
        <v>0.10713564187124718</v>
      </c>
      <c r="O1829" s="122">
        <v>0.59553257003087712</v>
      </c>
      <c r="P1829" s="122">
        <v>0.45472674189881607</v>
      </c>
      <c r="Q1829" s="122">
        <v>1.443805895841574</v>
      </c>
      <c r="R1829" s="122">
        <v>1.3971230081381378</v>
      </c>
      <c r="S1829" s="122">
        <v>-0.15303450235609578</v>
      </c>
      <c r="T1829" s="122">
        <v>0.24950401068694639</v>
      </c>
      <c r="U1829" s="122">
        <v>0.53794053015161991</v>
      </c>
      <c r="V1829" s="122">
        <v>8.3601488103488608E-2</v>
      </c>
      <c r="W1829" s="46">
        <v>2.4914031554340097</v>
      </c>
    </row>
    <row r="1830" spans="1:23" ht="19">
      <c r="A1830" s="91">
        <v>828</v>
      </c>
      <c r="B1830" s="122">
        <v>8.9588803743160916E-2</v>
      </c>
      <c r="C1830" s="122">
        <v>0.17916358315779579</v>
      </c>
      <c r="D1830" s="122">
        <v>0.23008452084900344</v>
      </c>
      <c r="E1830" s="122">
        <v>0.23662691151252524</v>
      </c>
      <c r="F1830" s="122">
        <v>0.47560368367379358</v>
      </c>
      <c r="G1830" s="122">
        <v>0.51928107644522825</v>
      </c>
      <c r="H1830" s="122">
        <v>0.68024236875595179</v>
      </c>
      <c r="I1830" s="122">
        <v>0.67505219555014939</v>
      </c>
      <c r="J1830" s="122">
        <v>0.40853185395026292</v>
      </c>
      <c r="K1830" s="54">
        <v>0.66539762685376469</v>
      </c>
      <c r="M1830" s="47">
        <v>828</v>
      </c>
      <c r="N1830" s="122" cm="1">
        <f t="array" ref="N1830:W1830">(TRANSPOSE(MMULT(幕後結果!$AB$37:$AK$46, TRANSPOSE(N829:W829))))</f>
        <v>0.7843761038795668</v>
      </c>
      <c r="O1830" s="122">
        <v>-0.75927489434908035</v>
      </c>
      <c r="P1830" s="122">
        <v>-0.2806654865715244</v>
      </c>
      <c r="Q1830" s="122">
        <v>0.60954232666693331</v>
      </c>
      <c r="R1830" s="122">
        <v>-0.19307412650285538</v>
      </c>
      <c r="S1830" s="122">
        <v>-1.2700553591777268</v>
      </c>
      <c r="T1830" s="122">
        <v>1.3034759537762812</v>
      </c>
      <c r="U1830" s="122">
        <v>-0.36219291660729258</v>
      </c>
      <c r="V1830" s="122">
        <v>-0.8363638902107553</v>
      </c>
      <c r="W1830" s="46">
        <v>-0.1939953361492141</v>
      </c>
    </row>
    <row r="1831" spans="1:23" ht="19">
      <c r="A1831" s="91">
        <v>829</v>
      </c>
      <c r="B1831" s="122">
        <v>0.15586648090247368</v>
      </c>
      <c r="C1831" s="122">
        <v>0.40477636101390035</v>
      </c>
      <c r="D1831" s="122">
        <v>0.24806679468948722</v>
      </c>
      <c r="E1831" s="122">
        <v>0.15855548990916279</v>
      </c>
      <c r="F1831" s="122">
        <v>0.89311020995859991</v>
      </c>
      <c r="G1831" s="122">
        <v>0.58949212821121688</v>
      </c>
      <c r="H1831" s="122">
        <v>0.29945525740500667</v>
      </c>
      <c r="I1831" s="122">
        <v>0.14169751996219571</v>
      </c>
      <c r="J1831" s="122">
        <v>0.91261642619965122</v>
      </c>
      <c r="K1831" s="54">
        <v>0.93828886214378704</v>
      </c>
      <c r="M1831" s="47">
        <v>829</v>
      </c>
      <c r="N1831" s="122" cm="1">
        <f t="array" ref="N1831:W1831">(TRANSPOSE(MMULT(幕後結果!$AB$37:$AK$46, TRANSPOSE(N830:W830))))</f>
        <v>0.31268639738040527</v>
      </c>
      <c r="O1831" s="122">
        <v>-0.82645889918202198</v>
      </c>
      <c r="P1831" s="122">
        <v>8.6629044300462421E-2</v>
      </c>
      <c r="Q1831" s="122">
        <v>-0.20154695558438443</v>
      </c>
      <c r="R1831" s="122">
        <v>0.74958335896606498</v>
      </c>
      <c r="S1831" s="122">
        <v>0.20057349709094366</v>
      </c>
      <c r="T1831" s="122">
        <v>0.32357710602325507</v>
      </c>
      <c r="U1831" s="122">
        <v>0.14211386265225967</v>
      </c>
      <c r="V1831" s="122">
        <v>1.1817348083434467</v>
      </c>
      <c r="W1831" s="46">
        <v>1.0685246243814717</v>
      </c>
    </row>
    <row r="1832" spans="1:23" ht="19">
      <c r="A1832" s="91">
        <v>830</v>
      </c>
      <c r="B1832" s="122">
        <v>0.73711904381518978</v>
      </c>
      <c r="C1832" s="122">
        <v>0.76378359479530156</v>
      </c>
      <c r="D1832" s="122">
        <v>0.63532574613009318</v>
      </c>
      <c r="E1832" s="122">
        <v>0.28549773443713033</v>
      </c>
      <c r="F1832" s="122">
        <v>0.95103237619562053</v>
      </c>
      <c r="G1832" s="122">
        <v>0.49986651001038473</v>
      </c>
      <c r="H1832" s="122">
        <v>0.47887623505295607</v>
      </c>
      <c r="I1832" s="122">
        <v>0.53174256226268302</v>
      </c>
      <c r="J1832" s="122">
        <v>0.84248068730850201</v>
      </c>
      <c r="K1832" s="54">
        <v>0.58747927015678703</v>
      </c>
      <c r="M1832" s="47">
        <v>830</v>
      </c>
      <c r="N1832" s="122" cm="1">
        <f t="array" ref="N1832:W1832">(TRANSPOSE(MMULT(幕後結果!$AB$37:$AK$46, TRANSPOSE(N831:W831))))</f>
        <v>-0.7269299869661634</v>
      </c>
      <c r="O1832" s="122">
        <v>0.64733397791035208</v>
      </c>
      <c r="P1832" s="122">
        <v>-0.26981758159374669</v>
      </c>
      <c r="Q1832" s="122">
        <v>-0.36456763625458988</v>
      </c>
      <c r="R1832" s="122">
        <v>0.33286864626093604</v>
      </c>
      <c r="S1832" s="122">
        <v>-0.50212800175840067</v>
      </c>
      <c r="T1832" s="122">
        <v>-0.18814290188212945</v>
      </c>
      <c r="U1832" s="122">
        <v>1.1206387132243976</v>
      </c>
      <c r="V1832" s="122">
        <v>-0.7235949810116975</v>
      </c>
      <c r="W1832" s="46">
        <v>0.84797860383522727</v>
      </c>
    </row>
    <row r="1833" spans="1:23" ht="19">
      <c r="A1833" s="91">
        <v>831</v>
      </c>
      <c r="B1833" s="122">
        <v>0.20255822649709954</v>
      </c>
      <c r="C1833" s="122">
        <v>0.81607455214000257</v>
      </c>
      <c r="D1833" s="122">
        <v>1.7190574920550539E-2</v>
      </c>
      <c r="E1833" s="122">
        <v>0.7261030371547661</v>
      </c>
      <c r="F1833" s="122">
        <v>0.72303004460894282</v>
      </c>
      <c r="G1833" s="122">
        <v>0.72591557367252002</v>
      </c>
      <c r="H1833" s="122">
        <v>4.0178557175448937E-2</v>
      </c>
      <c r="I1833" s="122">
        <v>0.32435898547005615</v>
      </c>
      <c r="J1833" s="122">
        <v>0.27873076549195397</v>
      </c>
      <c r="K1833" s="54">
        <v>0.22052034444433288</v>
      </c>
      <c r="M1833" s="47">
        <v>831</v>
      </c>
      <c r="N1833" s="122" cm="1">
        <f t="array" ref="N1833:W1833">(TRANSPOSE(MMULT(幕後結果!$AB$37:$AK$46, TRANSPOSE(N832:W832))))</f>
        <v>1.5738385085721212</v>
      </c>
      <c r="O1833" s="122">
        <v>1.6323677845894098</v>
      </c>
      <c r="P1833" s="122">
        <v>0.48036222878147561</v>
      </c>
      <c r="Q1833" s="122">
        <v>0.14070288978160717</v>
      </c>
      <c r="R1833" s="122">
        <v>1.7062351816379597</v>
      </c>
      <c r="S1833" s="122">
        <v>1.6940880417706197</v>
      </c>
      <c r="T1833" s="122">
        <v>1.8325148801327895</v>
      </c>
      <c r="U1833" s="122">
        <v>0.66964238975748303</v>
      </c>
      <c r="V1833" s="122">
        <v>-0.21352848456643403</v>
      </c>
      <c r="W1833" s="46">
        <v>0.72721393645120325</v>
      </c>
    </row>
    <row r="1834" spans="1:23" ht="19">
      <c r="A1834" s="91">
        <v>832</v>
      </c>
      <c r="B1834" s="122">
        <v>8.6617645817521849E-2</v>
      </c>
      <c r="C1834" s="122">
        <v>0.95111560455917443</v>
      </c>
      <c r="D1834" s="122">
        <v>0.53564458509230284</v>
      </c>
      <c r="E1834" s="122">
        <v>0.71816457428208413</v>
      </c>
      <c r="F1834" s="122">
        <v>0.46846435110400209</v>
      </c>
      <c r="G1834" s="122">
        <v>0.89754937841538429</v>
      </c>
      <c r="H1834" s="122">
        <v>0.10995657867990127</v>
      </c>
      <c r="I1834" s="122">
        <v>0.66255647314464916</v>
      </c>
      <c r="J1834" s="122">
        <v>0.68496214719764459</v>
      </c>
      <c r="K1834" s="54">
        <v>0.63000340990754577</v>
      </c>
      <c r="M1834" s="47">
        <v>832</v>
      </c>
      <c r="N1834" s="122" cm="1">
        <f t="array" ref="N1834:W1834">(TRANSPOSE(MMULT(幕後結果!$AB$37:$AK$46, TRANSPOSE(N833:W833))))</f>
        <v>-0.18708285783923484</v>
      </c>
      <c r="O1834" s="122">
        <v>1.2536116860274729</v>
      </c>
      <c r="P1834" s="122">
        <v>-0.68941885295536953</v>
      </c>
      <c r="Q1834" s="122">
        <v>0.12522841083254799</v>
      </c>
      <c r="R1834" s="122">
        <v>1.1547893512474534</v>
      </c>
      <c r="S1834" s="122">
        <v>-0.12099450485757025</v>
      </c>
      <c r="T1834" s="122">
        <v>-0.66334192910905831</v>
      </c>
      <c r="U1834" s="122">
        <v>-0.83069128752842425</v>
      </c>
      <c r="V1834" s="122">
        <v>-1.0438682455204065</v>
      </c>
      <c r="W1834" s="46">
        <v>-1.2485011967841071</v>
      </c>
    </row>
    <row r="1835" spans="1:23" ht="19">
      <c r="A1835" s="91">
        <v>833</v>
      </c>
      <c r="B1835" s="122">
        <v>0.75771949391914362</v>
      </c>
      <c r="C1835" s="122">
        <v>0.61999094454842774</v>
      </c>
      <c r="D1835" s="122">
        <v>0.5298829531572693</v>
      </c>
      <c r="E1835" s="122">
        <v>0.11257478695503864</v>
      </c>
      <c r="F1835" s="122">
        <v>2.7246589645263608E-2</v>
      </c>
      <c r="G1835" s="122">
        <v>0.813541649088662</v>
      </c>
      <c r="H1835" s="122">
        <v>4.7198598404176728E-2</v>
      </c>
      <c r="I1835" s="122">
        <v>0.11274989688145953</v>
      </c>
      <c r="J1835" s="122">
        <v>0.60031814183355769</v>
      </c>
      <c r="K1835" s="54">
        <v>0.81034592514302184</v>
      </c>
      <c r="M1835" s="47">
        <v>833</v>
      </c>
      <c r="N1835" s="122" cm="1">
        <f t="array" ref="N1835:W1835">(TRANSPOSE(MMULT(幕後結果!$AB$37:$AK$46, TRANSPOSE(N834:W834))))</f>
        <v>0.73168520326772635</v>
      </c>
      <c r="O1835" s="122">
        <v>1.6767235875997022</v>
      </c>
      <c r="P1835" s="122">
        <v>0.75068006970012946</v>
      </c>
      <c r="Q1835" s="122">
        <v>5.3224508640813573E-2</v>
      </c>
      <c r="R1835" s="122">
        <v>0.91268393277044213</v>
      </c>
      <c r="S1835" s="122">
        <v>-0.28813381631822832</v>
      </c>
      <c r="T1835" s="122">
        <v>1.4134948282673294</v>
      </c>
      <c r="U1835" s="122">
        <v>-0.38880720534397711</v>
      </c>
      <c r="V1835" s="122">
        <v>0.905573723498038</v>
      </c>
      <c r="W1835" s="46">
        <v>1.842317064951088</v>
      </c>
    </row>
    <row r="1836" spans="1:23" ht="19">
      <c r="A1836" s="91">
        <v>834</v>
      </c>
      <c r="B1836" s="122">
        <v>0.20536883158069719</v>
      </c>
      <c r="C1836" s="122">
        <v>7.2643605612864537E-2</v>
      </c>
      <c r="D1836" s="122">
        <v>0.97202383453217078</v>
      </c>
      <c r="E1836" s="122">
        <v>0.90997368768944753</v>
      </c>
      <c r="F1836" s="122">
        <v>0.62966902930488744</v>
      </c>
      <c r="G1836" s="122">
        <v>0.62051872455803303</v>
      </c>
      <c r="H1836" s="122">
        <v>0.17620184494374991</v>
      </c>
      <c r="I1836" s="122">
        <v>2.4743422256081171E-2</v>
      </c>
      <c r="J1836" s="122">
        <v>0.6290608273272762</v>
      </c>
      <c r="K1836" s="54">
        <v>0.3669335047138047</v>
      </c>
      <c r="M1836" s="47">
        <v>834</v>
      </c>
      <c r="N1836" s="122" cm="1">
        <f t="array" ref="N1836:W1836">(TRANSPOSE(MMULT(幕後結果!$AB$37:$AK$46, TRANSPOSE(N835:W835))))</f>
        <v>0.52167003981962201</v>
      </c>
      <c r="O1836" s="122">
        <v>0.37134502695648564</v>
      </c>
      <c r="P1836" s="122">
        <v>0.74321127026220002</v>
      </c>
      <c r="Q1836" s="122">
        <v>1.5934922601680834</v>
      </c>
      <c r="R1836" s="122">
        <v>0.93582357250392323</v>
      </c>
      <c r="S1836" s="122">
        <v>2.5054264186593844</v>
      </c>
      <c r="T1836" s="122">
        <v>0.80595175322568546</v>
      </c>
      <c r="U1836" s="122">
        <v>2.3427345940772639</v>
      </c>
      <c r="V1836" s="122">
        <v>0.27313501376415716</v>
      </c>
      <c r="W1836" s="46">
        <v>1.0560484120712377</v>
      </c>
    </row>
    <row r="1837" spans="1:23" ht="19">
      <c r="A1837" s="91">
        <v>835</v>
      </c>
      <c r="B1837" s="122">
        <v>0.93195807068463488</v>
      </c>
      <c r="C1837" s="122">
        <v>3.6042808918597125E-2</v>
      </c>
      <c r="D1837" s="122">
        <v>2.662387888900386E-2</v>
      </c>
      <c r="E1837" s="122">
        <v>0.64500030715242374</v>
      </c>
      <c r="F1837" s="122">
        <v>0.27063343398823014</v>
      </c>
      <c r="G1837" s="122">
        <v>0.69980323556508606</v>
      </c>
      <c r="H1837" s="122">
        <v>0.53028808470426947</v>
      </c>
      <c r="I1837" s="122">
        <v>0.39012662126458375</v>
      </c>
      <c r="J1837" s="122">
        <v>0.14616174855812814</v>
      </c>
      <c r="K1837" s="54">
        <v>0.44804698969891654</v>
      </c>
      <c r="M1837" s="47">
        <v>835</v>
      </c>
      <c r="N1837" s="122" cm="1">
        <f t="array" ref="N1837:W1837">(TRANSPOSE(MMULT(幕後結果!$AB$37:$AK$46, TRANSPOSE(N836:W836))))</f>
        <v>-0.18354336864877091</v>
      </c>
      <c r="O1837" s="122">
        <v>-0.92705090587238204</v>
      </c>
      <c r="P1837" s="122">
        <v>1.3830628728584111</v>
      </c>
      <c r="Q1837" s="122">
        <v>-1.4702651461826535</v>
      </c>
      <c r="R1837" s="122">
        <v>-0.17246221047912486</v>
      </c>
      <c r="S1837" s="122">
        <v>1.3416091075385133</v>
      </c>
      <c r="T1837" s="122">
        <v>-0.66001947764157043</v>
      </c>
      <c r="U1837" s="122">
        <v>0.60276976125431603</v>
      </c>
      <c r="V1837" s="122">
        <v>0.12037143515946636</v>
      </c>
      <c r="W1837" s="46">
        <v>0.16887928609838426</v>
      </c>
    </row>
    <row r="1838" spans="1:23" ht="19">
      <c r="A1838" s="91">
        <v>836</v>
      </c>
      <c r="B1838" s="122">
        <v>0.76211123853171903</v>
      </c>
      <c r="C1838" s="122">
        <v>0.81713731056223149</v>
      </c>
      <c r="D1838" s="122">
        <v>0.23725949688746351</v>
      </c>
      <c r="E1838" s="122">
        <v>0.24379248193385328</v>
      </c>
      <c r="F1838" s="122">
        <v>0.8995826598457739</v>
      </c>
      <c r="G1838" s="122">
        <v>0.21710807303876223</v>
      </c>
      <c r="H1838" s="122">
        <v>0.76526451895441316</v>
      </c>
      <c r="I1838" s="122">
        <v>0.41417280248845523</v>
      </c>
      <c r="J1838" s="122">
        <v>0.35995713930688988</v>
      </c>
      <c r="K1838" s="54">
        <v>0.69679012233231186</v>
      </c>
      <c r="M1838" s="47">
        <v>836</v>
      </c>
      <c r="N1838" s="122" cm="1">
        <f t="array" ref="N1838:W1838">(TRANSPOSE(MMULT(幕後結果!$AB$37:$AK$46, TRANSPOSE(N837:W837))))</f>
        <v>0.10855669602046891</v>
      </c>
      <c r="O1838" s="122">
        <v>-1.0787412567854899</v>
      </c>
      <c r="P1838" s="122">
        <v>-1.1979327184600614</v>
      </c>
      <c r="Q1838" s="122">
        <v>-1.0132146501984094</v>
      </c>
      <c r="R1838" s="122">
        <v>0.15148937269759044</v>
      </c>
      <c r="S1838" s="122">
        <v>0.13467673726396037</v>
      </c>
      <c r="T1838" s="122">
        <v>-0.26494334133031566</v>
      </c>
      <c r="U1838" s="122">
        <v>-1.4625892873457822</v>
      </c>
      <c r="V1838" s="122">
        <v>4.8380392824361171E-2</v>
      </c>
      <c r="W1838" s="46">
        <v>-0.60536500129140547</v>
      </c>
    </row>
    <row r="1839" spans="1:23" ht="19">
      <c r="A1839" s="91">
        <v>837</v>
      </c>
      <c r="B1839" s="122">
        <v>0.49813277757848939</v>
      </c>
      <c r="C1839" s="122">
        <v>0.54477474393392322</v>
      </c>
      <c r="D1839" s="122">
        <v>0.14019377715846515</v>
      </c>
      <c r="E1839" s="122">
        <v>0.34017659051282401</v>
      </c>
      <c r="F1839" s="122">
        <v>0.300497394182619</v>
      </c>
      <c r="G1839" s="122">
        <v>0.89337365214321696</v>
      </c>
      <c r="H1839" s="122">
        <v>0.30582549708084139</v>
      </c>
      <c r="I1839" s="122">
        <v>0.70282215192650277</v>
      </c>
      <c r="J1839" s="122">
        <v>0.54683388631282437</v>
      </c>
      <c r="K1839" s="54">
        <v>0.81615979627334956</v>
      </c>
      <c r="M1839" s="47">
        <v>837</v>
      </c>
      <c r="N1839" s="122" cm="1">
        <f t="array" ref="N1839:W1839">(TRANSPOSE(MMULT(幕後結果!$AB$37:$AK$46, TRANSPOSE(N838:W838))))</f>
        <v>0.85952205853941976</v>
      </c>
      <c r="O1839" s="122">
        <v>1.094592921150817</v>
      </c>
      <c r="P1839" s="122">
        <v>1.0606346053054139</v>
      </c>
      <c r="Q1839" s="122">
        <v>-1.095907974574811</v>
      </c>
      <c r="R1839" s="122">
        <v>0.4225331361621934</v>
      </c>
      <c r="S1839" s="122">
        <v>1.0758125640534153</v>
      </c>
      <c r="T1839" s="122">
        <v>-1.6239479122454696</v>
      </c>
      <c r="U1839" s="122">
        <v>-3.1018155205180531E-2</v>
      </c>
      <c r="V1839" s="122">
        <v>-0.60661525968345997</v>
      </c>
      <c r="W1839" s="46">
        <v>0.85319289264408515</v>
      </c>
    </row>
    <row r="1840" spans="1:23" ht="19">
      <c r="A1840" s="91">
        <v>838</v>
      </c>
      <c r="B1840" s="122">
        <v>0.62598246502573485</v>
      </c>
      <c r="C1840" s="122">
        <v>0.54549922914286664</v>
      </c>
      <c r="D1840" s="122">
        <v>0.28572629960691831</v>
      </c>
      <c r="E1840" s="122">
        <v>0.32359610544401374</v>
      </c>
      <c r="F1840" s="122">
        <v>0.82897995108226152</v>
      </c>
      <c r="G1840" s="122">
        <v>0.66957724708947497</v>
      </c>
      <c r="H1840" s="122">
        <v>0.66037276723477056</v>
      </c>
      <c r="I1840" s="122">
        <v>0.81239841021554926</v>
      </c>
      <c r="J1840" s="122">
        <v>0.25517529070760303</v>
      </c>
      <c r="K1840" s="54">
        <v>0.35694567634705709</v>
      </c>
      <c r="M1840" s="47">
        <v>838</v>
      </c>
      <c r="N1840" s="122" cm="1">
        <f t="array" ref="N1840:W1840">(TRANSPOSE(MMULT(幕後結果!$AB$37:$AK$46, TRANSPOSE(N839:W839))))</f>
        <v>-0.80741207221028433</v>
      </c>
      <c r="O1840" s="122">
        <v>-0.55740812901979853</v>
      </c>
      <c r="P1840" s="122">
        <v>-0.60464548516217809</v>
      </c>
      <c r="Q1840" s="122">
        <v>-1.3916904142136408</v>
      </c>
      <c r="R1840" s="122">
        <v>6.248409648021469E-2</v>
      </c>
      <c r="S1840" s="122">
        <v>-0.82055492549385289</v>
      </c>
      <c r="T1840" s="122">
        <v>-0.82826844835822788</v>
      </c>
      <c r="U1840" s="122">
        <v>-1.5291295509951981</v>
      </c>
      <c r="V1840" s="122">
        <v>0.25195692338373654</v>
      </c>
      <c r="W1840" s="46">
        <v>-1.7872179041247855</v>
      </c>
    </row>
    <row r="1841" spans="1:23" ht="19">
      <c r="A1841" s="91">
        <v>839</v>
      </c>
      <c r="B1841" s="122">
        <v>0.33093072012580604</v>
      </c>
      <c r="C1841" s="122">
        <v>0.50868631103843098</v>
      </c>
      <c r="D1841" s="122">
        <v>0.43738403060414988</v>
      </c>
      <c r="E1841" s="122">
        <v>0.70420005560713572</v>
      </c>
      <c r="F1841" s="122">
        <v>0.43694751582274871</v>
      </c>
      <c r="G1841" s="122">
        <v>4.1589955838456705E-2</v>
      </c>
      <c r="H1841" s="122">
        <v>0.91691475787048082</v>
      </c>
      <c r="I1841" s="122">
        <v>0.3314738578617944</v>
      </c>
      <c r="J1841" s="122">
        <v>0.61200664656086778</v>
      </c>
      <c r="K1841" s="54">
        <v>0.99988290960771975</v>
      </c>
      <c r="M1841" s="47">
        <v>839</v>
      </c>
      <c r="N1841" s="122" cm="1">
        <f t="array" ref="N1841:W1841">(TRANSPOSE(MMULT(幕後結果!$AB$37:$AK$46, TRANSPOSE(N840:W840))))</f>
        <v>0.26337697486724065</v>
      </c>
      <c r="O1841" s="122">
        <v>1.3514464016518581</v>
      </c>
      <c r="P1841" s="122">
        <v>0.69225123904154029</v>
      </c>
      <c r="Q1841" s="122">
        <v>1.22020453861779</v>
      </c>
      <c r="R1841" s="122">
        <v>0.93492895525327024</v>
      </c>
      <c r="S1841" s="122">
        <v>-0.91029997991707767</v>
      </c>
      <c r="T1841" s="122">
        <v>0.69406591434853915</v>
      </c>
      <c r="U1841" s="122">
        <v>0.12536909968970875</v>
      </c>
      <c r="V1841" s="122">
        <v>0.51811711870616972</v>
      </c>
      <c r="W1841" s="46">
        <v>5.8453305797627975E-2</v>
      </c>
    </row>
    <row r="1842" spans="1:23" ht="19">
      <c r="A1842" s="91">
        <v>840</v>
      </c>
      <c r="B1842" s="122">
        <v>0.16856625895547017</v>
      </c>
      <c r="C1842" s="122">
        <v>0.92039714422509022</v>
      </c>
      <c r="D1842" s="122">
        <v>0.3149213649216478</v>
      </c>
      <c r="E1842" s="122">
        <v>0.84181696657837457</v>
      </c>
      <c r="F1842" s="122">
        <v>0.29303150736461148</v>
      </c>
      <c r="G1842" s="122">
        <v>0.96419384530165764</v>
      </c>
      <c r="H1842" s="122">
        <v>0.43373883194173191</v>
      </c>
      <c r="I1842" s="122">
        <v>0.20183870366423218</v>
      </c>
      <c r="J1842" s="122">
        <v>8.6150824453226527E-2</v>
      </c>
      <c r="K1842" s="54">
        <v>8.0144675357051387E-2</v>
      </c>
      <c r="M1842" s="47">
        <v>840</v>
      </c>
      <c r="N1842" s="122" cm="1">
        <f t="array" ref="N1842:W1842">(TRANSPOSE(MMULT(幕後結果!$AB$37:$AK$46, TRANSPOSE(N841:W841))))</f>
        <v>-0.50223881514544433</v>
      </c>
      <c r="O1842" s="122">
        <v>1.023927401351131</v>
      </c>
      <c r="P1842" s="122">
        <v>0.98463669949296495</v>
      </c>
      <c r="Q1842" s="122">
        <v>-0.4248147000563014</v>
      </c>
      <c r="R1842" s="122">
        <v>-0.2660280585601757</v>
      </c>
      <c r="S1842" s="122">
        <v>0.40987341418212503</v>
      </c>
      <c r="T1842" s="122">
        <v>-0.35946054301171371</v>
      </c>
      <c r="U1842" s="122">
        <v>1.4484876655942478</v>
      </c>
      <c r="V1842" s="122">
        <v>-0.64272729070850509</v>
      </c>
      <c r="W1842" s="46">
        <v>1.3380565449423893</v>
      </c>
    </row>
    <row r="1843" spans="1:23" ht="19">
      <c r="A1843" s="91">
        <v>841</v>
      </c>
      <c r="B1843" s="122">
        <v>0.61249625521625828</v>
      </c>
      <c r="C1843" s="122">
        <v>9.5239113026413857E-2</v>
      </c>
      <c r="D1843" s="122">
        <v>0.26347865008197502</v>
      </c>
      <c r="E1843" s="122">
        <v>9.474710909262396E-2</v>
      </c>
      <c r="F1843" s="122">
        <v>0.76389670429714851</v>
      </c>
      <c r="G1843" s="122">
        <v>0.65999043622421372</v>
      </c>
      <c r="H1843" s="122">
        <v>0.32586500791483175</v>
      </c>
      <c r="I1843" s="122">
        <v>0.72023106304825735</v>
      </c>
      <c r="J1843" s="122">
        <v>0.23724678396286447</v>
      </c>
      <c r="K1843" s="54">
        <v>0.11417139446831159</v>
      </c>
      <c r="M1843" s="47">
        <v>841</v>
      </c>
      <c r="N1843" s="122" cm="1">
        <f t="array" ref="N1843:W1843">(TRANSPOSE(MMULT(幕後結果!$AB$37:$AK$46, TRANSPOSE(N842:W842))))</f>
        <v>-1.1986423682200849</v>
      </c>
      <c r="O1843" s="122">
        <v>-0.555200822858813</v>
      </c>
      <c r="P1843" s="122">
        <v>-0.23917042395031485</v>
      </c>
      <c r="Q1843" s="122">
        <v>0.396905806373133</v>
      </c>
      <c r="R1843" s="122">
        <v>0.81125409406357862</v>
      </c>
      <c r="S1843" s="122">
        <v>0.62997826225429177</v>
      </c>
      <c r="T1843" s="122">
        <v>1.0241078677892756</v>
      </c>
      <c r="U1843" s="122">
        <v>0.28795740206294768</v>
      </c>
      <c r="V1843" s="122">
        <v>0.48491949540850982</v>
      </c>
      <c r="W1843" s="46">
        <v>1.1558645302785617</v>
      </c>
    </row>
    <row r="1844" spans="1:23" ht="19">
      <c r="A1844" s="91">
        <v>842</v>
      </c>
      <c r="B1844" s="122">
        <v>0.18596828403702537</v>
      </c>
      <c r="C1844" s="122">
        <v>0.96232714902781091</v>
      </c>
      <c r="D1844" s="122">
        <v>0.14059410345616752</v>
      </c>
      <c r="E1844" s="122">
        <v>0.87392576099546826</v>
      </c>
      <c r="F1844" s="122">
        <v>0.58081617051028278</v>
      </c>
      <c r="G1844" s="122">
        <v>0.23611841130974476</v>
      </c>
      <c r="H1844" s="122">
        <v>0.59809554661280284</v>
      </c>
      <c r="I1844" s="122">
        <v>0.82594184404872206</v>
      </c>
      <c r="J1844" s="122">
        <v>0.15370182779581953</v>
      </c>
      <c r="K1844" s="54">
        <v>0.9522744680814399</v>
      </c>
      <c r="M1844" s="47">
        <v>842</v>
      </c>
      <c r="N1844" s="122" cm="1">
        <f t="array" ref="N1844:W1844">(TRANSPOSE(MMULT(幕後結果!$AB$37:$AK$46, TRANSPOSE(N843:W843))))</f>
        <v>0.70576770887708451</v>
      </c>
      <c r="O1844" s="122">
        <v>0.15123483154440678</v>
      </c>
      <c r="P1844" s="122">
        <v>0.54687773941545115</v>
      </c>
      <c r="Q1844" s="122">
        <v>-0.45587203479608457</v>
      </c>
      <c r="R1844" s="122">
        <v>-0.50612280415740252</v>
      </c>
      <c r="S1844" s="122">
        <v>-0.90277274475600278</v>
      </c>
      <c r="T1844" s="122">
        <v>-0.7640580112806683</v>
      </c>
      <c r="U1844" s="122">
        <v>0.43319176418014549</v>
      </c>
      <c r="V1844" s="122">
        <v>1.626606113206772E-2</v>
      </c>
      <c r="W1844" s="46">
        <v>-0.67754420612567134</v>
      </c>
    </row>
    <row r="1845" spans="1:23" ht="19">
      <c r="A1845" s="91">
        <v>843</v>
      </c>
      <c r="B1845" s="122">
        <v>0.13224754594076771</v>
      </c>
      <c r="C1845" s="122">
        <v>0.60719391064321271</v>
      </c>
      <c r="D1845" s="122">
        <v>0.52554839117940677</v>
      </c>
      <c r="E1845" s="122">
        <v>0.20963634347001037</v>
      </c>
      <c r="F1845" s="122">
        <v>0.61983524240081533</v>
      </c>
      <c r="G1845" s="122">
        <v>0.53889865970271722</v>
      </c>
      <c r="H1845" s="122">
        <v>0.35098451922916429</v>
      </c>
      <c r="I1845" s="122">
        <v>0.88669979249701458</v>
      </c>
      <c r="J1845" s="122">
        <v>0.84681524097067329</v>
      </c>
      <c r="K1845" s="54">
        <v>8.2830941485084963E-2</v>
      </c>
      <c r="M1845" s="47">
        <v>843</v>
      </c>
      <c r="N1845" s="122" cm="1">
        <f t="array" ref="N1845:W1845">(TRANSPOSE(MMULT(幕後結果!$AB$37:$AK$46, TRANSPOSE(N844:W844))))</f>
        <v>-1.3716794055277018E-2</v>
      </c>
      <c r="O1845" s="122">
        <v>0.35411826255176804</v>
      </c>
      <c r="P1845" s="122">
        <v>0.44884963612070461</v>
      </c>
      <c r="Q1845" s="122">
        <v>-1.5348075483208876</v>
      </c>
      <c r="R1845" s="122">
        <v>0.18241678401225164</v>
      </c>
      <c r="S1845" s="122">
        <v>0.5687322467815028</v>
      </c>
      <c r="T1845" s="122">
        <v>0.25272569085053637</v>
      </c>
      <c r="U1845" s="122">
        <v>-0.43144494554110213</v>
      </c>
      <c r="V1845" s="122">
        <v>-0.12554613289442995</v>
      </c>
      <c r="W1845" s="46">
        <v>0.2418683443268406</v>
      </c>
    </row>
    <row r="1846" spans="1:23" ht="19">
      <c r="A1846" s="91">
        <v>844</v>
      </c>
      <c r="B1846" s="122">
        <v>0.60737320476754397</v>
      </c>
      <c r="C1846" s="122">
        <v>0.77013350567588112</v>
      </c>
      <c r="D1846" s="122">
        <v>0.70944180397811141</v>
      </c>
      <c r="E1846" s="122">
        <v>0.66485308412282063</v>
      </c>
      <c r="F1846" s="122">
        <v>0.87431937127964732</v>
      </c>
      <c r="G1846" s="122">
        <v>0.72769774349043348</v>
      </c>
      <c r="H1846" s="122">
        <v>0.69217802774085646</v>
      </c>
      <c r="I1846" s="122">
        <v>0.40065564280826926</v>
      </c>
      <c r="J1846" s="122">
        <v>0.50902281752511325</v>
      </c>
      <c r="K1846" s="54">
        <v>0.34632248530403453</v>
      </c>
      <c r="M1846" s="47">
        <v>844</v>
      </c>
      <c r="N1846" s="122" cm="1">
        <f t="array" ref="N1846:W1846">(TRANSPOSE(MMULT(幕後結果!$AB$37:$AK$46, TRANSPOSE(N845:W845))))</f>
        <v>2.0836962933744183</v>
      </c>
      <c r="O1846" s="122">
        <v>0.87550390129539579</v>
      </c>
      <c r="P1846" s="122">
        <v>1.8073254347841807</v>
      </c>
      <c r="Q1846" s="122">
        <v>-0.47444644470679875</v>
      </c>
      <c r="R1846" s="122">
        <v>-0.53076920198242128</v>
      </c>
      <c r="S1846" s="122">
        <v>1.5232720645122162</v>
      </c>
      <c r="T1846" s="122">
        <v>0.41366345433474105</v>
      </c>
      <c r="U1846" s="122">
        <v>-2.4236215148189473</v>
      </c>
      <c r="V1846" s="122">
        <v>2.7273611771811415</v>
      </c>
      <c r="W1846" s="46">
        <v>-0.49341648860631093</v>
      </c>
    </row>
    <row r="1847" spans="1:23" ht="19">
      <c r="A1847" s="91">
        <v>845</v>
      </c>
      <c r="B1847" s="122">
        <v>0.58822037965460927</v>
      </c>
      <c r="C1847" s="122">
        <v>0.45179981963964688</v>
      </c>
      <c r="D1847" s="122">
        <v>0.90962219782407971</v>
      </c>
      <c r="E1847" s="122">
        <v>8.3892748150479646E-2</v>
      </c>
      <c r="F1847" s="122">
        <v>0.65620922252681391</v>
      </c>
      <c r="G1847" s="122">
        <v>0.35955934508760024</v>
      </c>
      <c r="H1847" s="122">
        <v>0.66614023335911776</v>
      </c>
      <c r="I1847" s="122">
        <v>0.64260224366549368</v>
      </c>
      <c r="J1847" s="122">
        <v>0.44565969956309459</v>
      </c>
      <c r="K1847" s="54">
        <v>0.87752834028191917</v>
      </c>
      <c r="M1847" s="47">
        <v>845</v>
      </c>
      <c r="N1847" s="122" cm="1">
        <f t="array" ref="N1847:W1847">(TRANSPOSE(MMULT(幕後結果!$AB$37:$AK$46, TRANSPOSE(N846:W846))))</f>
        <v>-0.15386146653797392</v>
      </c>
      <c r="O1847" s="122">
        <v>-1.5727782714608818</v>
      </c>
      <c r="P1847" s="122">
        <v>-1.1044748257234549</v>
      </c>
      <c r="Q1847" s="122">
        <v>1.5829252193014125</v>
      </c>
      <c r="R1847" s="122">
        <v>1.0310456448994962</v>
      </c>
      <c r="S1847" s="122">
        <v>-0.69574652464423137</v>
      </c>
      <c r="T1847" s="122">
        <v>0.81349553403845076</v>
      </c>
      <c r="U1847" s="122">
        <v>0.58774885660024379</v>
      </c>
      <c r="V1847" s="122">
        <v>-0.22553963892660622</v>
      </c>
      <c r="W1847" s="46">
        <v>-0.50062054733906569</v>
      </c>
    </row>
    <row r="1848" spans="1:23" ht="19">
      <c r="A1848" s="91">
        <v>846</v>
      </c>
      <c r="B1848" s="122">
        <v>0.70427567383783041</v>
      </c>
      <c r="C1848" s="122">
        <v>0.31204184481624164</v>
      </c>
      <c r="D1848" s="122">
        <v>0.16432962914206395</v>
      </c>
      <c r="E1848" s="122">
        <v>0.62620700181533984</v>
      </c>
      <c r="F1848" s="122">
        <v>6.2392101204626238E-2</v>
      </c>
      <c r="G1848" s="122">
        <v>0.57196173519317095</v>
      </c>
      <c r="H1848" s="122">
        <v>0.75507905119356966</v>
      </c>
      <c r="I1848" s="122">
        <v>2.8763909887288497E-2</v>
      </c>
      <c r="J1848" s="122">
        <v>0.20674574138691715</v>
      </c>
      <c r="K1848" s="54">
        <v>0.23189582263313979</v>
      </c>
      <c r="M1848" s="47">
        <v>846</v>
      </c>
      <c r="N1848" s="122" cm="1">
        <f t="array" ref="N1848:W1848">(TRANSPOSE(MMULT(幕後結果!$AB$37:$AK$46, TRANSPOSE(N847:W847))))</f>
        <v>-0.33665648133539217</v>
      </c>
      <c r="O1848" s="122">
        <v>-0.13005958309477389</v>
      </c>
      <c r="P1848" s="122">
        <v>0.14137641570140691</v>
      </c>
      <c r="Q1848" s="122">
        <v>-0.33794560755686875</v>
      </c>
      <c r="R1848" s="122">
        <v>1.1249777298119619</v>
      </c>
      <c r="S1848" s="122">
        <v>-0.24418193109140338</v>
      </c>
      <c r="T1848" s="122">
        <v>0.13079586357030426</v>
      </c>
      <c r="U1848" s="122">
        <v>1.2211886993773828</v>
      </c>
      <c r="V1848" s="122">
        <v>-6.0952874484961783E-2</v>
      </c>
      <c r="W1848" s="46">
        <v>0.86692226580024334</v>
      </c>
    </row>
    <row r="1849" spans="1:23" ht="19">
      <c r="A1849" s="91">
        <v>847</v>
      </c>
      <c r="B1849" s="122">
        <v>5.8981673673823121E-2</v>
      </c>
      <c r="C1849" s="122">
        <v>7.7479888446619904E-2</v>
      </c>
      <c r="D1849" s="122">
        <v>0.71998625713255104</v>
      </c>
      <c r="E1849" s="122">
        <v>0.16078587790966803</v>
      </c>
      <c r="F1849" s="122">
        <v>0.97752406246763801</v>
      </c>
      <c r="G1849" s="122">
        <v>0.79137775596210846</v>
      </c>
      <c r="H1849" s="122">
        <v>0.74878039496834914</v>
      </c>
      <c r="I1849" s="122">
        <v>3.8809213280236454E-2</v>
      </c>
      <c r="J1849" s="122">
        <v>0.9099333085416399</v>
      </c>
      <c r="K1849" s="54">
        <v>6.7359264738300784E-2</v>
      </c>
      <c r="M1849" s="47">
        <v>847</v>
      </c>
      <c r="N1849" s="122" cm="1">
        <f t="array" ref="N1849:W1849">(TRANSPOSE(MMULT(幕後結果!$AB$37:$AK$46, TRANSPOSE(N848:W848))))</f>
        <v>-5.021284865960024E-2</v>
      </c>
      <c r="O1849" s="122">
        <v>-0.39396265241895456</v>
      </c>
      <c r="P1849" s="122">
        <v>1.1992545432130659</v>
      </c>
      <c r="Q1849" s="122">
        <v>1.074768406939032</v>
      </c>
      <c r="R1849" s="122">
        <v>-4.8033924918592652E-2</v>
      </c>
      <c r="S1849" s="122">
        <v>0.36219777303854622</v>
      </c>
      <c r="T1849" s="122">
        <v>1.0887609815168546</v>
      </c>
      <c r="U1849" s="122">
        <v>-0.50329761697459252</v>
      </c>
      <c r="V1849" s="122">
        <v>1.3402417490211351</v>
      </c>
      <c r="W1849" s="46">
        <v>0.59079731019527915</v>
      </c>
    </row>
    <row r="1850" spans="1:23" ht="19">
      <c r="A1850" s="91">
        <v>848</v>
      </c>
      <c r="B1850" s="122">
        <v>0.63330045501736221</v>
      </c>
      <c r="C1850" s="122">
        <v>0.71288816465277427</v>
      </c>
      <c r="D1850" s="122">
        <v>0.96603394581490898</v>
      </c>
      <c r="E1850" s="122">
        <v>0.4913240664141405</v>
      </c>
      <c r="F1850" s="122">
        <v>0.88632473169586867</v>
      </c>
      <c r="G1850" s="122">
        <v>0.69738509946733296</v>
      </c>
      <c r="H1850" s="122">
        <v>0.54690056973998979</v>
      </c>
      <c r="I1850" s="122">
        <v>0.92253502710300861</v>
      </c>
      <c r="J1850" s="122">
        <v>0.46441898660081193</v>
      </c>
      <c r="K1850" s="54">
        <v>0.14364977052287742</v>
      </c>
      <c r="M1850" s="47">
        <v>848</v>
      </c>
      <c r="N1850" s="122" cm="1">
        <f t="array" ref="N1850:W1850">(TRANSPOSE(MMULT(幕後結果!$AB$37:$AK$46, TRANSPOSE(N849:W849))))</f>
        <v>-0.11841795372710036</v>
      </c>
      <c r="O1850" s="122">
        <v>1.1126993770636837</v>
      </c>
      <c r="P1850" s="122">
        <v>-0.66277414710316673</v>
      </c>
      <c r="Q1850" s="122">
        <v>-0.26253354594091377</v>
      </c>
      <c r="R1850" s="122">
        <v>0.12078116313227172</v>
      </c>
      <c r="S1850" s="122">
        <v>-0.16705860231263381</v>
      </c>
      <c r="T1850" s="122">
        <v>0.76837850838432431</v>
      </c>
      <c r="U1850" s="122">
        <v>0.675253027142378</v>
      </c>
      <c r="V1850" s="122">
        <v>-0.55205236710513084</v>
      </c>
      <c r="W1850" s="46">
        <v>0.50892653159998091</v>
      </c>
    </row>
    <row r="1851" spans="1:23" ht="19">
      <c r="A1851" s="91">
        <v>849</v>
      </c>
      <c r="B1851" s="122">
        <v>0.34668093524811083</v>
      </c>
      <c r="C1851" s="122">
        <v>0.10089237979196053</v>
      </c>
      <c r="D1851" s="122">
        <v>0.96825567976690419</v>
      </c>
      <c r="E1851" s="122">
        <v>0.65759817131404685</v>
      </c>
      <c r="F1851" s="122">
        <v>0.74319882908295054</v>
      </c>
      <c r="G1851" s="122">
        <v>0.10245466580601614</v>
      </c>
      <c r="H1851" s="122">
        <v>0.12468749504113874</v>
      </c>
      <c r="I1851" s="122">
        <v>0.26458841091706753</v>
      </c>
      <c r="J1851" s="122">
        <v>0.15088581660225753</v>
      </c>
      <c r="K1851" s="54">
        <v>0.19532682170449034</v>
      </c>
      <c r="M1851" s="47">
        <v>849</v>
      </c>
      <c r="N1851" s="122" cm="1">
        <f t="array" ref="N1851:W1851">(TRANSPOSE(MMULT(幕後結果!$AB$37:$AK$46, TRANSPOSE(N850:W850))))</f>
        <v>1.2108679731425827</v>
      </c>
      <c r="O1851" s="122">
        <v>0.60064409374033534</v>
      </c>
      <c r="P1851" s="122">
        <v>2.0727367736121098</v>
      </c>
      <c r="Q1851" s="122">
        <v>0.91378795706645977</v>
      </c>
      <c r="R1851" s="122">
        <v>0.39467622366116856</v>
      </c>
      <c r="S1851" s="122">
        <v>-0.41614809042307221</v>
      </c>
      <c r="T1851" s="122">
        <v>-1.0353511429763258</v>
      </c>
      <c r="U1851" s="122">
        <v>0.10651749939875277</v>
      </c>
      <c r="V1851" s="122">
        <v>7.4462892786977375E-2</v>
      </c>
      <c r="W1851" s="46">
        <v>0.15736098873729371</v>
      </c>
    </row>
    <row r="1852" spans="1:23" ht="19">
      <c r="A1852" s="91">
        <v>850</v>
      </c>
      <c r="B1852" s="122">
        <v>0.41411710336175167</v>
      </c>
      <c r="C1852" s="122">
        <v>0.44038817322862367</v>
      </c>
      <c r="D1852" s="122">
        <v>0.18311564155959048</v>
      </c>
      <c r="E1852" s="122">
        <v>0.90162658954085262</v>
      </c>
      <c r="F1852" s="122">
        <v>0.16129686581234859</v>
      </c>
      <c r="G1852" s="122">
        <v>0.86338834767219508</v>
      </c>
      <c r="H1852" s="122">
        <v>0.68481701243423188</v>
      </c>
      <c r="I1852" s="122">
        <v>0.50566393048592473</v>
      </c>
      <c r="J1852" s="122">
        <v>0.67048705487153315</v>
      </c>
      <c r="K1852" s="54">
        <v>0.76506089913632236</v>
      </c>
      <c r="M1852" s="47">
        <v>850</v>
      </c>
      <c r="N1852" s="122" cm="1">
        <f t="array" ref="N1852:W1852">(TRANSPOSE(MMULT(幕後結果!$AB$37:$AK$46, TRANSPOSE(N851:W851))))</f>
        <v>-0.19706140558750132</v>
      </c>
      <c r="O1852" s="122">
        <v>0.14328886880648228</v>
      </c>
      <c r="P1852" s="122">
        <v>0.98938330189336687</v>
      </c>
      <c r="Q1852" s="122">
        <v>0.1366790186833306</v>
      </c>
      <c r="R1852" s="122">
        <v>-0.27735724184664678</v>
      </c>
      <c r="S1852" s="122">
        <v>1.2296147581381791</v>
      </c>
      <c r="T1852" s="122">
        <v>-0.11733502376203425</v>
      </c>
      <c r="U1852" s="122">
        <v>0.98063035739823601</v>
      </c>
      <c r="V1852" s="122">
        <v>6.6888775311441107E-3</v>
      </c>
      <c r="W1852" s="46">
        <v>-0.97632316216076998</v>
      </c>
    </row>
    <row r="1853" spans="1:23" ht="19">
      <c r="A1853" s="91">
        <v>851</v>
      </c>
      <c r="B1853" s="122">
        <v>0.44032298939701531</v>
      </c>
      <c r="C1853" s="122">
        <v>0.7583228150512773</v>
      </c>
      <c r="D1853" s="122">
        <v>0.23513616745360921</v>
      </c>
      <c r="E1853" s="122">
        <v>0.84972728421347843</v>
      </c>
      <c r="F1853" s="122">
        <v>0.13837363318333717</v>
      </c>
      <c r="G1853" s="122">
        <v>0.10020964210303007</v>
      </c>
      <c r="H1853" s="122">
        <v>0.7546098489288029</v>
      </c>
      <c r="I1853" s="122">
        <v>0.78332918710906885</v>
      </c>
      <c r="J1853" s="122">
        <v>0.44505342325378572</v>
      </c>
      <c r="K1853" s="54">
        <v>8.1327223743317578E-2</v>
      </c>
      <c r="M1853" s="47">
        <v>851</v>
      </c>
      <c r="N1853" s="122" cm="1">
        <f t="array" ref="N1853:W1853">(TRANSPOSE(MMULT(幕後結果!$AB$37:$AK$46, TRANSPOSE(N852:W852))))</f>
        <v>-2.7772558820182636</v>
      </c>
      <c r="O1853" s="122">
        <v>0.45896022487762034</v>
      </c>
      <c r="P1853" s="122">
        <v>-1.1835781548330109</v>
      </c>
      <c r="Q1853" s="122">
        <v>0.46756344142059891</v>
      </c>
      <c r="R1853" s="122">
        <v>-0.30240230240525057</v>
      </c>
      <c r="S1853" s="122">
        <v>0.34256328274246783</v>
      </c>
      <c r="T1853" s="122">
        <v>0.63825017956430008</v>
      </c>
      <c r="U1853" s="122">
        <v>0.23848434470285845</v>
      </c>
      <c r="V1853" s="122">
        <v>-1.0051932074512704</v>
      </c>
      <c r="W1853" s="46">
        <v>-1.8854395148080426E-2</v>
      </c>
    </row>
    <row r="1854" spans="1:23" ht="19">
      <c r="A1854" s="91">
        <v>852</v>
      </c>
      <c r="B1854" s="122">
        <v>0.9527479590719512</v>
      </c>
      <c r="C1854" s="122">
        <v>0.50355657775876805</v>
      </c>
      <c r="D1854" s="122">
        <v>0.79819535292794042</v>
      </c>
      <c r="E1854" s="122">
        <v>0.45716415978463809</v>
      </c>
      <c r="F1854" s="122">
        <v>0.7962192473434182</v>
      </c>
      <c r="G1854" s="122">
        <v>0.51584428295995322</v>
      </c>
      <c r="H1854" s="122">
        <v>0.83447329670191395</v>
      </c>
      <c r="I1854" s="122">
        <v>0.29426659891881601</v>
      </c>
      <c r="J1854" s="122">
        <v>0.77316010267763891</v>
      </c>
      <c r="K1854" s="54">
        <v>0.85867333036161098</v>
      </c>
      <c r="M1854" s="47">
        <v>852</v>
      </c>
      <c r="N1854" s="122" cm="1">
        <f t="array" ref="N1854:W1854">(TRANSPOSE(MMULT(幕後結果!$AB$37:$AK$46, TRANSPOSE(N853:W853))))</f>
        <v>-0.52472241008426868</v>
      </c>
      <c r="O1854" s="122">
        <v>0.83718268722577416</v>
      </c>
      <c r="P1854" s="122">
        <v>0.41898122877205735</v>
      </c>
      <c r="Q1854" s="122">
        <v>1.1519453266110125</v>
      </c>
      <c r="R1854" s="122">
        <v>0.47490683949137774</v>
      </c>
      <c r="S1854" s="122">
        <v>-0.27612021455514479</v>
      </c>
      <c r="T1854" s="122">
        <v>1.1893990603404887</v>
      </c>
      <c r="U1854" s="122">
        <v>-0.17056409476268081</v>
      </c>
      <c r="V1854" s="122">
        <v>-0.6974926251652378</v>
      </c>
      <c r="W1854" s="46">
        <v>-0.70519280443700372</v>
      </c>
    </row>
    <row r="1855" spans="1:23" ht="19">
      <c r="A1855" s="91">
        <v>853</v>
      </c>
      <c r="B1855" s="122">
        <v>0.80737321149869423</v>
      </c>
      <c r="C1855" s="122">
        <v>0.8624410592108136</v>
      </c>
      <c r="D1855" s="122">
        <v>0.42081135624925214</v>
      </c>
      <c r="E1855" s="122">
        <v>0.38548728081944139</v>
      </c>
      <c r="F1855" s="122">
        <v>0.78344361040651167</v>
      </c>
      <c r="G1855" s="122">
        <v>0.11885712161303585</v>
      </c>
      <c r="H1855" s="122">
        <v>0.91837677078530189</v>
      </c>
      <c r="I1855" s="122">
        <v>0.15209007089555993</v>
      </c>
      <c r="J1855" s="122">
        <v>0.99101793480546285</v>
      </c>
      <c r="K1855" s="54">
        <v>7.6469867006784042E-2</v>
      </c>
      <c r="M1855" s="47">
        <v>853</v>
      </c>
      <c r="N1855" s="122" cm="1">
        <f t="array" ref="N1855:W1855">(TRANSPOSE(MMULT(幕後結果!$AB$37:$AK$46, TRANSPOSE(N854:W854))))</f>
        <v>-1.5334059032125449</v>
      </c>
      <c r="O1855" s="122">
        <v>7.3474647142373728E-2</v>
      </c>
      <c r="P1855" s="122">
        <v>-1.152698922032428</v>
      </c>
      <c r="Q1855" s="122">
        <v>-1.4530032171371623</v>
      </c>
      <c r="R1855" s="122">
        <v>-1.6405231939885716</v>
      </c>
      <c r="S1855" s="122">
        <v>-1.6189853117852733</v>
      </c>
      <c r="T1855" s="122">
        <v>-0.51046071340384902</v>
      </c>
      <c r="U1855" s="122">
        <v>-0.54269923761170413</v>
      </c>
      <c r="V1855" s="122">
        <v>-1.1462913792843932</v>
      </c>
      <c r="W1855" s="46">
        <v>-0.61339237911716782</v>
      </c>
    </row>
    <row r="1856" spans="1:23" ht="19">
      <c r="A1856" s="91">
        <v>854</v>
      </c>
      <c r="B1856" s="122">
        <v>0.73205129786594969</v>
      </c>
      <c r="C1856" s="122">
        <v>0.13209476941271037</v>
      </c>
      <c r="D1856" s="122">
        <v>0.91553271052935847</v>
      </c>
      <c r="E1856" s="122">
        <v>0.78899493813153998</v>
      </c>
      <c r="F1856" s="122">
        <v>0.77438828782186708</v>
      </c>
      <c r="G1856" s="122">
        <v>0.91832319616845481</v>
      </c>
      <c r="H1856" s="122">
        <v>0.78242177375479494</v>
      </c>
      <c r="I1856" s="122">
        <v>0.94736119578617251</v>
      </c>
      <c r="J1856" s="122">
        <v>0.47639967433095443</v>
      </c>
      <c r="K1856" s="54">
        <v>0.80275124981589618</v>
      </c>
      <c r="M1856" s="47">
        <v>854</v>
      </c>
      <c r="N1856" s="122" cm="1">
        <f t="array" ref="N1856:W1856">(TRANSPOSE(MMULT(幕後結果!$AB$37:$AK$46, TRANSPOSE(N855:W855))))</f>
        <v>0.89217236743206885</v>
      </c>
      <c r="O1856" s="122">
        <v>-8.9673430453565017E-2</v>
      </c>
      <c r="P1856" s="122">
        <v>-0.78100219307524821</v>
      </c>
      <c r="Q1856" s="122">
        <v>1.2820354831164378</v>
      </c>
      <c r="R1856" s="122">
        <v>-0.50141251421226252</v>
      </c>
      <c r="S1856" s="122">
        <v>0.41634147930699272</v>
      </c>
      <c r="T1856" s="122">
        <v>0.72206143375961118</v>
      </c>
      <c r="U1856" s="122">
        <v>0.28897044223114821</v>
      </c>
      <c r="V1856" s="122">
        <v>-0.58321966725651841</v>
      </c>
      <c r="W1856" s="46">
        <v>-1.084757530782579</v>
      </c>
    </row>
    <row r="1857" spans="1:23" ht="19">
      <c r="A1857" s="91">
        <v>855</v>
      </c>
      <c r="B1857" s="122">
        <v>0.40421047050082648</v>
      </c>
      <c r="C1857" s="122">
        <v>0.91983048872084217</v>
      </c>
      <c r="D1857" s="122">
        <v>0.16815507704584931</v>
      </c>
      <c r="E1857" s="122">
        <v>0.14108895942952615</v>
      </c>
      <c r="F1857" s="122">
        <v>0.86490064182064441</v>
      </c>
      <c r="G1857" s="122">
        <v>0.81803067492997306</v>
      </c>
      <c r="H1857" s="122">
        <v>0.74205622255328096</v>
      </c>
      <c r="I1857" s="122">
        <v>0.84452271332383311</v>
      </c>
      <c r="J1857" s="122">
        <v>0.80226083329225406</v>
      </c>
      <c r="K1857" s="54">
        <v>0.72894572287884962</v>
      </c>
      <c r="M1857" s="47">
        <v>855</v>
      </c>
      <c r="N1857" s="122" cm="1">
        <f t="array" ref="N1857:W1857">(TRANSPOSE(MMULT(幕後結果!$AB$37:$AK$46, TRANSPOSE(N856:W856))))</f>
        <v>-0.22483057364074041</v>
      </c>
      <c r="O1857" s="122">
        <v>-5.4186061826712179E-2</v>
      </c>
      <c r="P1857" s="122">
        <v>-0.45358516341320299</v>
      </c>
      <c r="Q1857" s="122">
        <v>-0.61284234727898257</v>
      </c>
      <c r="R1857" s="122">
        <v>0.83928675562999167</v>
      </c>
      <c r="S1857" s="122">
        <v>5.8370259488058247E-2</v>
      </c>
      <c r="T1857" s="122">
        <v>0.630110123942343</v>
      </c>
      <c r="U1857" s="122">
        <v>-0.72217581227284711</v>
      </c>
      <c r="V1857" s="122">
        <v>-2.2976001061359261E-2</v>
      </c>
      <c r="W1857" s="46">
        <v>0.73761494682360396</v>
      </c>
    </row>
    <row r="1858" spans="1:23" ht="19">
      <c r="A1858" s="91">
        <v>856</v>
      </c>
      <c r="B1858" s="122">
        <v>0.17250240879539902</v>
      </c>
      <c r="C1858" s="122">
        <v>0.17417272767124703</v>
      </c>
      <c r="D1858" s="122">
        <v>0.21325483938349876</v>
      </c>
      <c r="E1858" s="122">
        <v>0.10094313324133553</v>
      </c>
      <c r="F1858" s="122">
        <v>0.7593042972143218</v>
      </c>
      <c r="G1858" s="122">
        <v>0.56928794007137107</v>
      </c>
      <c r="H1858" s="122">
        <v>6.0520657486970775E-2</v>
      </c>
      <c r="I1858" s="122">
        <v>0.9998313402434309</v>
      </c>
      <c r="J1858" s="122">
        <v>0.31727393485411248</v>
      </c>
      <c r="K1858" s="54">
        <v>6.8394719927557635E-2</v>
      </c>
      <c r="M1858" s="47">
        <v>856</v>
      </c>
      <c r="N1858" s="122" cm="1">
        <f t="array" ref="N1858:W1858">(TRANSPOSE(MMULT(幕後結果!$AB$37:$AK$46, TRANSPOSE(N857:W857))))</f>
        <v>-1.1073464230041015</v>
      </c>
      <c r="O1858" s="122">
        <v>-0.53225042233370323</v>
      </c>
      <c r="P1858" s="122">
        <v>-1.1969015444967683</v>
      </c>
      <c r="Q1858" s="122">
        <v>-0.54029289371136424</v>
      </c>
      <c r="R1858" s="122">
        <v>-2.711152595964908E-2</v>
      </c>
      <c r="S1858" s="122">
        <v>-1.3243740341532999</v>
      </c>
      <c r="T1858" s="122">
        <v>-1.3934140660567025</v>
      </c>
      <c r="U1858" s="122">
        <v>-1.0479020235688252E-2</v>
      </c>
      <c r="V1858" s="122">
        <v>-2.3054890929173446</v>
      </c>
      <c r="W1858" s="46">
        <v>-0.55648949673189851</v>
      </c>
    </row>
    <row r="1859" spans="1:23" ht="19">
      <c r="A1859" s="91">
        <v>857</v>
      </c>
      <c r="B1859" s="122">
        <v>0.93117551419577027</v>
      </c>
      <c r="C1859" s="122">
        <v>0.57469651856814918</v>
      </c>
      <c r="D1859" s="122">
        <v>0.83246108079210956</v>
      </c>
      <c r="E1859" s="122">
        <v>0.9834623833454299</v>
      </c>
      <c r="F1859" s="122">
        <v>0.93654096733091508</v>
      </c>
      <c r="G1859" s="122">
        <v>0.99724352445505993</v>
      </c>
      <c r="H1859" s="122">
        <v>0.70776111184391866</v>
      </c>
      <c r="I1859" s="122">
        <v>0.94037145891561313</v>
      </c>
      <c r="J1859" s="122">
        <v>0.66606881823381148</v>
      </c>
      <c r="K1859" s="54">
        <v>5.9897936307539146E-2</v>
      </c>
      <c r="M1859" s="47">
        <v>857</v>
      </c>
      <c r="N1859" s="122" cm="1">
        <f t="array" ref="N1859:W1859">(TRANSPOSE(MMULT(幕後結果!$AB$37:$AK$46, TRANSPOSE(N858:W858))))</f>
        <v>2.1541680712943354E-2</v>
      </c>
      <c r="O1859" s="122">
        <v>-0.50964868713115563</v>
      </c>
      <c r="P1859" s="122">
        <v>-0.15303742666483297</v>
      </c>
      <c r="Q1859" s="122">
        <v>1.1300598337820194</v>
      </c>
      <c r="R1859" s="122">
        <v>-0.4567945607516895</v>
      </c>
      <c r="S1859" s="122">
        <v>-0.22846027919955372</v>
      </c>
      <c r="T1859" s="122">
        <v>0.55831313150392292</v>
      </c>
      <c r="U1859" s="122">
        <v>-2.3811347815501764</v>
      </c>
      <c r="V1859" s="122">
        <v>-0.50822241055324757</v>
      </c>
      <c r="W1859" s="46">
        <v>-1.0087043060708119</v>
      </c>
    </row>
    <row r="1860" spans="1:23" ht="19">
      <c r="A1860" s="91">
        <v>858</v>
      </c>
      <c r="B1860" s="122">
        <v>0.23271571897526444</v>
      </c>
      <c r="C1860" s="122">
        <v>0.13778706463974655</v>
      </c>
      <c r="D1860" s="122">
        <v>0.6181847637903406</v>
      </c>
      <c r="E1860" s="122">
        <v>5.3267402986991952E-2</v>
      </c>
      <c r="F1860" s="122">
        <v>0.45689133989558917</v>
      </c>
      <c r="G1860" s="122">
        <v>0.73607576527484464</v>
      </c>
      <c r="H1860" s="122">
        <v>0.76922641548184489</v>
      </c>
      <c r="I1860" s="122">
        <v>0.86751497348989459</v>
      </c>
      <c r="J1860" s="122">
        <v>0.77992850535325009</v>
      </c>
      <c r="K1860" s="54">
        <v>0.71183218576062979</v>
      </c>
      <c r="M1860" s="47">
        <v>858</v>
      </c>
      <c r="N1860" s="122" cm="1">
        <f t="array" ref="N1860:W1860">(TRANSPOSE(MMULT(幕後結果!$AB$37:$AK$46, TRANSPOSE(N859:W859))))</f>
        <v>-1.1963469628497609</v>
      </c>
      <c r="O1860" s="122">
        <v>-0.60231494700799859</v>
      </c>
      <c r="P1860" s="122">
        <v>0.13305782114826414</v>
      </c>
      <c r="Q1860" s="122">
        <v>0.34622709073509594</v>
      </c>
      <c r="R1860" s="122">
        <v>1.2559650668769518</v>
      </c>
      <c r="S1860" s="122">
        <v>-0.63028376498158134</v>
      </c>
      <c r="T1860" s="122">
        <v>1.6735054458586531</v>
      </c>
      <c r="U1860" s="122">
        <v>1.3546535350658939</v>
      </c>
      <c r="V1860" s="122">
        <v>0.86336633006730712</v>
      </c>
      <c r="W1860" s="46">
        <v>1.1694971955985982</v>
      </c>
    </row>
    <row r="1861" spans="1:23" ht="19">
      <c r="A1861" s="91">
        <v>859</v>
      </c>
      <c r="B1861" s="122">
        <v>0.75580976177268422</v>
      </c>
      <c r="C1861" s="122">
        <v>0.82104343958295378</v>
      </c>
      <c r="D1861" s="122">
        <v>0.16208180880888001</v>
      </c>
      <c r="E1861" s="122">
        <v>6.6419268257984942E-2</v>
      </c>
      <c r="F1861" s="122">
        <v>0.74030579037857969</v>
      </c>
      <c r="G1861" s="122">
        <v>0.27120555847942418</v>
      </c>
      <c r="H1861" s="122">
        <v>0.52903589134000395</v>
      </c>
      <c r="I1861" s="122">
        <v>0.73039548886944772</v>
      </c>
      <c r="J1861" s="122">
        <v>6.3874946927940934E-2</v>
      </c>
      <c r="K1861" s="54">
        <v>0.52035258262263184</v>
      </c>
      <c r="M1861" s="47">
        <v>859</v>
      </c>
      <c r="N1861" s="122" cm="1">
        <f t="array" ref="N1861:W1861">(TRANSPOSE(MMULT(幕後結果!$AB$37:$AK$46, TRANSPOSE(N860:W860))))</f>
        <v>0.68124678247709924</v>
      </c>
      <c r="O1861" s="122">
        <v>0.82390635143179825</v>
      </c>
      <c r="P1861" s="122">
        <v>0.50156890351769767</v>
      </c>
      <c r="Q1861" s="122">
        <v>0.63637771522245334</v>
      </c>
      <c r="R1861" s="122">
        <v>0.8536720800199048</v>
      </c>
      <c r="S1861" s="122">
        <v>-0.43963643928630775</v>
      </c>
      <c r="T1861" s="122">
        <v>0.64501169442524353</v>
      </c>
      <c r="U1861" s="122">
        <v>0.1305346851543962</v>
      </c>
      <c r="V1861" s="122">
        <v>-9.5977576149017821E-2</v>
      </c>
      <c r="W1861" s="46">
        <v>1.0814662194250273</v>
      </c>
    </row>
    <row r="1862" spans="1:23" ht="19">
      <c r="A1862" s="91">
        <v>860</v>
      </c>
      <c r="B1862" s="122">
        <v>0.44244296173697983</v>
      </c>
      <c r="C1862" s="122">
        <v>0.32243747280870183</v>
      </c>
      <c r="D1862" s="122">
        <v>0.58864794931376196</v>
      </c>
      <c r="E1862" s="122">
        <v>0.57351490365075519</v>
      </c>
      <c r="F1862" s="122">
        <v>0.55873824725118348</v>
      </c>
      <c r="G1862" s="122">
        <v>0.18529100329139725</v>
      </c>
      <c r="H1862" s="122">
        <v>0.40532153800519621</v>
      </c>
      <c r="I1862" s="122">
        <v>0.57761091652259489</v>
      </c>
      <c r="J1862" s="122">
        <v>0.21696728408338783</v>
      </c>
      <c r="K1862" s="54">
        <v>0.88879590792991281</v>
      </c>
      <c r="M1862" s="47">
        <v>860</v>
      </c>
      <c r="N1862" s="122" cm="1">
        <f t="array" ref="N1862:W1862">(TRANSPOSE(MMULT(幕後結果!$AB$37:$AK$46, TRANSPOSE(N861:W861))))</f>
        <v>-0.52842202063798693</v>
      </c>
      <c r="O1862" s="122">
        <v>-0.62260352128398821</v>
      </c>
      <c r="P1862" s="122">
        <v>-0.40066463144426828</v>
      </c>
      <c r="Q1862" s="122">
        <v>5.6371636080317339E-2</v>
      </c>
      <c r="R1862" s="122">
        <v>-1.2844145710039463</v>
      </c>
      <c r="S1862" s="122">
        <v>7.2445130931916291E-3</v>
      </c>
      <c r="T1862" s="122">
        <v>-0.13974399081328856</v>
      </c>
      <c r="U1862" s="122">
        <v>0.22613228617196979</v>
      </c>
      <c r="V1862" s="122">
        <v>-1.3567986945176695</v>
      </c>
      <c r="W1862" s="46">
        <v>-1.954293894215517</v>
      </c>
    </row>
    <row r="1863" spans="1:23" ht="19">
      <c r="A1863" s="91">
        <v>861</v>
      </c>
      <c r="B1863" s="122">
        <v>0.40693896109251515</v>
      </c>
      <c r="C1863" s="122">
        <v>0.31974779655549912</v>
      </c>
      <c r="D1863" s="122">
        <v>0.73470542392682225</v>
      </c>
      <c r="E1863" s="122">
        <v>0.94548810531526351</v>
      </c>
      <c r="F1863" s="122">
        <v>1.8541904146521571E-2</v>
      </c>
      <c r="G1863" s="122">
        <v>0.36686128374400728</v>
      </c>
      <c r="H1863" s="122">
        <v>0.44071680456769835</v>
      </c>
      <c r="I1863" s="122">
        <v>0.96086997810643426</v>
      </c>
      <c r="J1863" s="122">
        <v>0.91758098745933614</v>
      </c>
      <c r="K1863" s="54">
        <v>0.25988089602599773</v>
      </c>
      <c r="M1863" s="47">
        <v>861</v>
      </c>
      <c r="N1863" s="122" cm="1">
        <f t="array" ref="N1863:W1863">(TRANSPOSE(MMULT(幕後結果!$AB$37:$AK$46, TRANSPOSE(N862:W862))))</f>
        <v>0.55977799834727016</v>
      </c>
      <c r="O1863" s="122">
        <v>0.31071218654686755</v>
      </c>
      <c r="P1863" s="122">
        <v>9.9817268257742509E-2</v>
      </c>
      <c r="Q1863" s="122">
        <v>1.1998451439425644</v>
      </c>
      <c r="R1863" s="122">
        <v>-0.80568425349846073</v>
      </c>
      <c r="S1863" s="122">
        <v>0.22425991050370114</v>
      </c>
      <c r="T1863" s="122">
        <v>-0.18444100104127226</v>
      </c>
      <c r="U1863" s="122">
        <v>1.1084137760688311</v>
      </c>
      <c r="V1863" s="122">
        <v>-0.72536996433556988</v>
      </c>
      <c r="W1863" s="46">
        <v>-0.74134618865098401</v>
      </c>
    </row>
    <row r="1864" spans="1:23" ht="19">
      <c r="A1864" s="91">
        <v>862</v>
      </c>
      <c r="B1864" s="122">
        <v>0.91850233554791694</v>
      </c>
      <c r="C1864" s="122">
        <v>0.1020701088470688</v>
      </c>
      <c r="D1864" s="122">
        <v>0.55568086822251472</v>
      </c>
      <c r="E1864" s="122">
        <v>0.14816199337946157</v>
      </c>
      <c r="F1864" s="122">
        <v>0.22112885058547715</v>
      </c>
      <c r="G1864" s="122">
        <v>0.64297312334166623</v>
      </c>
      <c r="H1864" s="122">
        <v>0.90030620081693069</v>
      </c>
      <c r="I1864" s="122">
        <v>0.60487921340914386</v>
      </c>
      <c r="J1864" s="122">
        <v>0.62479446705460573</v>
      </c>
      <c r="K1864" s="54">
        <v>0.49167447225580618</v>
      </c>
      <c r="M1864" s="47">
        <v>862</v>
      </c>
      <c r="N1864" s="122" cm="1">
        <f t="array" ref="N1864:W1864">(TRANSPOSE(MMULT(幕後結果!$AB$37:$AK$46, TRANSPOSE(N863:W863))))</f>
        <v>-0.80856964826017985</v>
      </c>
      <c r="O1864" s="122">
        <v>7.3698997482768758E-2</v>
      </c>
      <c r="P1864" s="122">
        <v>0.17112659451494561</v>
      </c>
      <c r="Q1864" s="122">
        <v>0.27823907909882029</v>
      </c>
      <c r="R1864" s="122">
        <v>0.91327749262722402</v>
      </c>
      <c r="S1864" s="122">
        <v>0.14030424345472611</v>
      </c>
      <c r="T1864" s="122">
        <v>-1.2700335997824272</v>
      </c>
      <c r="U1864" s="122">
        <v>1.0365715798727368</v>
      </c>
      <c r="V1864" s="122">
        <v>0.62914476983180334</v>
      </c>
      <c r="W1864" s="46">
        <v>0.17213179358195121</v>
      </c>
    </row>
    <row r="1865" spans="1:23" ht="19">
      <c r="A1865" s="91">
        <v>863</v>
      </c>
      <c r="B1865" s="122">
        <v>0.54580682486126153</v>
      </c>
      <c r="C1865" s="122">
        <v>0.39439751623956742</v>
      </c>
      <c r="D1865" s="122">
        <v>0.35939230050662241</v>
      </c>
      <c r="E1865" s="122">
        <v>0.64378050511978646</v>
      </c>
      <c r="F1865" s="122">
        <v>0.56246526241006189</v>
      </c>
      <c r="G1865" s="122">
        <v>0.80474364555304434</v>
      </c>
      <c r="H1865" s="122">
        <v>0.29959125564532219</v>
      </c>
      <c r="I1865" s="122">
        <v>0.79903824826600056</v>
      </c>
      <c r="J1865" s="122">
        <v>0.74270730697859055</v>
      </c>
      <c r="K1865" s="54">
        <v>0.29120222660373885</v>
      </c>
      <c r="M1865" s="47">
        <v>863</v>
      </c>
      <c r="N1865" s="122" cm="1">
        <f t="array" ref="N1865:W1865">(TRANSPOSE(MMULT(幕後結果!$AB$37:$AK$46, TRANSPOSE(N864:W864))))</f>
        <v>-1.009052674424201</v>
      </c>
      <c r="O1865" s="122">
        <v>-1.1231305409025341</v>
      </c>
      <c r="P1865" s="122">
        <v>-0.50947593255482015</v>
      </c>
      <c r="Q1865" s="122">
        <v>0.61812050624079207</v>
      </c>
      <c r="R1865" s="122">
        <v>-1.0418865202635925</v>
      </c>
      <c r="S1865" s="122">
        <v>0.14442702772660576</v>
      </c>
      <c r="T1865" s="122">
        <v>0.50021318944202742</v>
      </c>
      <c r="U1865" s="122">
        <v>0.2611659027025342</v>
      </c>
      <c r="V1865" s="122">
        <v>-0.5374217767811118</v>
      </c>
      <c r="W1865" s="46">
        <v>0.85358406988459601</v>
      </c>
    </row>
    <row r="1866" spans="1:23" ht="19">
      <c r="A1866" s="91">
        <v>864</v>
      </c>
      <c r="B1866" s="122">
        <v>0.81086116814125031</v>
      </c>
      <c r="C1866" s="122">
        <v>0.69864177451859732</v>
      </c>
      <c r="D1866" s="122">
        <v>0.76999493553214093</v>
      </c>
      <c r="E1866" s="122">
        <v>0.7357935061890104</v>
      </c>
      <c r="F1866" s="122">
        <v>0.4385988550877451</v>
      </c>
      <c r="G1866" s="122">
        <v>0.54155924615535667</v>
      </c>
      <c r="H1866" s="122">
        <v>0.9829736350686813</v>
      </c>
      <c r="I1866" s="122">
        <v>0.89996065344311149</v>
      </c>
      <c r="J1866" s="122">
        <v>0.97814154157090827</v>
      </c>
      <c r="K1866" s="54">
        <v>0.21930223083336475</v>
      </c>
      <c r="M1866" s="47">
        <v>864</v>
      </c>
      <c r="N1866" s="122" cm="1">
        <f t="array" ref="N1866:W1866">(TRANSPOSE(MMULT(幕後結果!$AB$37:$AK$46, TRANSPOSE(N865:W865))))</f>
        <v>-0.95828329014878044</v>
      </c>
      <c r="O1866" s="122">
        <v>-1.4730888131818443E-2</v>
      </c>
      <c r="P1866" s="122">
        <v>-0.82965692196287466</v>
      </c>
      <c r="Q1866" s="122">
        <v>1.0645147416270226</v>
      </c>
      <c r="R1866" s="122">
        <v>0.30337870889432916</v>
      </c>
      <c r="S1866" s="122">
        <v>-0.93374851038524054</v>
      </c>
      <c r="T1866" s="122">
        <v>-5.5056897582502207E-2</v>
      </c>
      <c r="U1866" s="122">
        <v>-0.75107224629845537</v>
      </c>
      <c r="V1866" s="122">
        <v>-0.62078926867220074</v>
      </c>
      <c r="W1866" s="46">
        <v>0.34378075283121162</v>
      </c>
    </row>
    <row r="1867" spans="1:23" ht="19">
      <c r="A1867" s="91">
        <v>865</v>
      </c>
      <c r="B1867" s="122">
        <v>0.94692800907185681</v>
      </c>
      <c r="C1867" s="122">
        <v>0.28871020562007899</v>
      </c>
      <c r="D1867" s="122">
        <v>0.27086285425360024</v>
      </c>
      <c r="E1867" s="122">
        <v>0.39496138302903816</v>
      </c>
      <c r="F1867" s="122">
        <v>0.45552485653014174</v>
      </c>
      <c r="G1867" s="122">
        <v>0.18930096149353859</v>
      </c>
      <c r="H1867" s="122">
        <v>0.68106863313862975</v>
      </c>
      <c r="I1867" s="122">
        <v>0.21639231618111454</v>
      </c>
      <c r="J1867" s="122">
        <v>0.59448029341064235</v>
      </c>
      <c r="K1867" s="54">
        <v>0.31900669054930386</v>
      </c>
      <c r="M1867" s="47">
        <v>865</v>
      </c>
      <c r="N1867" s="122" cm="1">
        <f t="array" ref="N1867:W1867">(TRANSPOSE(MMULT(幕後結果!$AB$37:$AK$46, TRANSPOSE(N866:W866))))</f>
        <v>-0.29286921426098284</v>
      </c>
      <c r="O1867" s="122">
        <v>0.25283341738939846</v>
      </c>
      <c r="P1867" s="122">
        <v>-0.73510218495792978</v>
      </c>
      <c r="Q1867" s="122">
        <v>-0.60607807748253872</v>
      </c>
      <c r="R1867" s="122">
        <v>-0.64448404026664408</v>
      </c>
      <c r="S1867" s="122">
        <v>0.43434052690936609</v>
      </c>
      <c r="T1867" s="122">
        <v>-0.99024147337329238</v>
      </c>
      <c r="U1867" s="122">
        <v>0.10393047205672289</v>
      </c>
      <c r="V1867" s="122">
        <v>0.66192837656768588</v>
      </c>
      <c r="W1867" s="46">
        <v>-0.40099636654322574</v>
      </c>
    </row>
    <row r="1868" spans="1:23" ht="19">
      <c r="A1868" s="91">
        <v>866</v>
      </c>
      <c r="B1868" s="122">
        <v>0.19231012839205053</v>
      </c>
      <c r="C1868" s="122">
        <v>0.28283805359892145</v>
      </c>
      <c r="D1868" s="122">
        <v>0.43064734184616293</v>
      </c>
      <c r="E1868" s="122">
        <v>0.92141594744439348</v>
      </c>
      <c r="F1868" s="122">
        <v>0.70086428401646783</v>
      </c>
      <c r="G1868" s="122">
        <v>0.41555464726090197</v>
      </c>
      <c r="H1868" s="122">
        <v>0.37789336628289782</v>
      </c>
      <c r="I1868" s="122">
        <v>0.95188344094823973</v>
      </c>
      <c r="J1868" s="122">
        <v>0.20864178922279386</v>
      </c>
      <c r="K1868" s="54">
        <v>0.79080359647495557</v>
      </c>
      <c r="M1868" s="47">
        <v>866</v>
      </c>
      <c r="N1868" s="122" cm="1">
        <f t="array" ref="N1868:W1868">(TRANSPOSE(MMULT(幕後結果!$AB$37:$AK$46, TRANSPOSE(N867:W867))))</f>
        <v>-1.2595015230610254</v>
      </c>
      <c r="O1868" s="122">
        <v>-0.82017894910490829</v>
      </c>
      <c r="P1868" s="122">
        <v>-1.4921421170355798</v>
      </c>
      <c r="Q1868" s="122">
        <v>0.39929677845565859</v>
      </c>
      <c r="R1868" s="122">
        <v>0.45089494822547432</v>
      </c>
      <c r="S1868" s="122">
        <v>-2.1648025293335538E-2</v>
      </c>
      <c r="T1868" s="122">
        <v>0.63834400098401756</v>
      </c>
      <c r="U1868" s="122">
        <v>-0.81852907498753336</v>
      </c>
      <c r="V1868" s="122">
        <v>1.425836146922137</v>
      </c>
      <c r="W1868" s="46">
        <v>-0.90918444166217982</v>
      </c>
    </row>
    <row r="1869" spans="1:23" ht="19">
      <c r="A1869" s="91">
        <v>867</v>
      </c>
      <c r="B1869" s="122">
        <v>0.98345649099657328</v>
      </c>
      <c r="C1869" s="122">
        <v>0.93993459000574986</v>
      </c>
      <c r="D1869" s="122">
        <v>0.1964044352493397</v>
      </c>
      <c r="E1869" s="122">
        <v>0.64784366597614929</v>
      </c>
      <c r="F1869" s="122">
        <v>0.50695554882449501</v>
      </c>
      <c r="G1869" s="122">
        <v>0.73961588912295451</v>
      </c>
      <c r="H1869" s="122">
        <v>0.99876000464015546</v>
      </c>
      <c r="I1869" s="122">
        <v>0.85786625840677666</v>
      </c>
      <c r="J1869" s="122">
        <v>0.32826804848313551</v>
      </c>
      <c r="K1869" s="54">
        <v>2.8436923641387502E-2</v>
      </c>
      <c r="M1869" s="47">
        <v>867</v>
      </c>
      <c r="N1869" s="122" cm="1">
        <f t="array" ref="N1869:W1869">(TRANSPOSE(MMULT(幕後結果!$AB$37:$AK$46, TRANSPOSE(N868:W868))))</f>
        <v>0.97530583903905688</v>
      </c>
      <c r="O1869" s="122">
        <v>1.104734903889399</v>
      </c>
      <c r="P1869" s="122">
        <v>1.2052006200061274</v>
      </c>
      <c r="Q1869" s="122">
        <v>0.55010342031529702</v>
      </c>
      <c r="R1869" s="122">
        <v>1.8594842675762044</v>
      </c>
      <c r="S1869" s="122">
        <v>1.6582192671431137</v>
      </c>
      <c r="T1869" s="122">
        <v>1.4607135100157127</v>
      </c>
      <c r="U1869" s="122">
        <v>0.43791699666095485</v>
      </c>
      <c r="V1869" s="122">
        <v>-0.51933173912599939</v>
      </c>
      <c r="W1869" s="46">
        <v>0.43748644570720074</v>
      </c>
    </row>
    <row r="1870" spans="1:23" ht="19">
      <c r="A1870" s="91">
        <v>868</v>
      </c>
      <c r="B1870" s="122">
        <v>0.38821877744244548</v>
      </c>
      <c r="C1870" s="122">
        <v>1.1967060420067677E-2</v>
      </c>
      <c r="D1870" s="122">
        <v>0.42843182501038091</v>
      </c>
      <c r="E1870" s="122">
        <v>0.56736022946635578</v>
      </c>
      <c r="F1870" s="122">
        <v>0.89874076604895858</v>
      </c>
      <c r="G1870" s="122">
        <v>0.79383957135993999</v>
      </c>
      <c r="H1870" s="122">
        <v>0.3356576882281106</v>
      </c>
      <c r="I1870" s="122">
        <v>0.82401773193666883</v>
      </c>
      <c r="J1870" s="122">
        <v>0.52746166429969232</v>
      </c>
      <c r="K1870" s="54">
        <v>0.76489646725136384</v>
      </c>
      <c r="M1870" s="47">
        <v>868</v>
      </c>
      <c r="N1870" s="122" cm="1">
        <f t="array" ref="N1870:W1870">(TRANSPOSE(MMULT(幕後結果!$AB$37:$AK$46, TRANSPOSE(N869:W869))))</f>
        <v>-2.4550105704484342E-2</v>
      </c>
      <c r="O1870" s="122">
        <v>-0.90092251243210109</v>
      </c>
      <c r="P1870" s="122">
        <v>-0.74833602268698007</v>
      </c>
      <c r="Q1870" s="122">
        <v>0.6555357002600426</v>
      </c>
      <c r="R1870" s="122">
        <v>0.36820174208536871</v>
      </c>
      <c r="S1870" s="122">
        <v>-1.7506496925875596</v>
      </c>
      <c r="T1870" s="122">
        <v>0.85820942374121878</v>
      </c>
      <c r="U1870" s="122">
        <v>-0.50920724369119696</v>
      </c>
      <c r="V1870" s="122">
        <v>-4.7356365684638385E-2</v>
      </c>
      <c r="W1870" s="46">
        <v>0.52182850743186326</v>
      </c>
    </row>
    <row r="1871" spans="1:23" ht="19">
      <c r="A1871" s="91">
        <v>869</v>
      </c>
      <c r="B1871" s="122">
        <v>0.70278496206439112</v>
      </c>
      <c r="C1871" s="122">
        <v>0.93743652047194437</v>
      </c>
      <c r="D1871" s="122">
        <v>0.29763254500668679</v>
      </c>
      <c r="E1871" s="122">
        <v>0.88402949726766678</v>
      </c>
      <c r="F1871" s="122">
        <v>0.73427694521464915</v>
      </c>
      <c r="G1871" s="122">
        <v>0.96768394924888335</v>
      </c>
      <c r="H1871" s="122">
        <v>0.77129573933527018</v>
      </c>
      <c r="I1871" s="122">
        <v>0.88514720919658108</v>
      </c>
      <c r="J1871" s="122">
        <v>0.9009737654141341</v>
      </c>
      <c r="K1871" s="54">
        <v>0.44686882614344947</v>
      </c>
      <c r="M1871" s="47">
        <v>869</v>
      </c>
      <c r="N1871" s="122" cm="1">
        <f t="array" ref="N1871:W1871">(TRANSPOSE(MMULT(幕後結果!$AB$37:$AK$46, TRANSPOSE(N870:W870))))</f>
        <v>-0.7806180665357334</v>
      </c>
      <c r="O1871" s="122">
        <v>0.14445453048275114</v>
      </c>
      <c r="P1871" s="122">
        <v>-0.93391653060604363</v>
      </c>
      <c r="Q1871" s="122">
        <v>-0.37778363796768311</v>
      </c>
      <c r="R1871" s="122">
        <v>1.1391563053728635</v>
      </c>
      <c r="S1871" s="122">
        <v>-0.29064118235418535</v>
      </c>
      <c r="T1871" s="122">
        <v>0.93385967311195728</v>
      </c>
      <c r="U1871" s="122">
        <v>1.2953341764332074</v>
      </c>
      <c r="V1871" s="122">
        <v>-0.10943295096538289</v>
      </c>
      <c r="W1871" s="46">
        <v>0.36012019910105253</v>
      </c>
    </row>
    <row r="1872" spans="1:23" ht="19">
      <c r="A1872" s="91">
        <v>870</v>
      </c>
      <c r="B1872" s="122">
        <v>0.2972927445883915</v>
      </c>
      <c r="C1872" s="122">
        <v>0.64485213019587073</v>
      </c>
      <c r="D1872" s="122">
        <v>0.31100694922322325</v>
      </c>
      <c r="E1872" s="122">
        <v>0.99757014287129575</v>
      </c>
      <c r="F1872" s="122">
        <v>0.90380277399016373</v>
      </c>
      <c r="G1872" s="122">
        <v>0.98504425624502634</v>
      </c>
      <c r="H1872" s="122">
        <v>0.28216480596340276</v>
      </c>
      <c r="I1872" s="122">
        <v>0.76565419143090185</v>
      </c>
      <c r="J1872" s="122">
        <v>0.34945247027791893</v>
      </c>
      <c r="K1872" s="54">
        <v>0.213830784974814</v>
      </c>
      <c r="M1872" s="47">
        <v>870</v>
      </c>
      <c r="N1872" s="122" cm="1">
        <f t="array" ref="N1872:W1872">(TRANSPOSE(MMULT(幕後結果!$AB$37:$AK$46, TRANSPOSE(N871:W871))))</f>
        <v>-0.81945431801123747</v>
      </c>
      <c r="O1872" s="122">
        <v>-0.20762417093353291</v>
      </c>
      <c r="P1872" s="122">
        <v>-0.93640083193227652</v>
      </c>
      <c r="Q1872" s="122">
        <v>-0.57479379644954975</v>
      </c>
      <c r="R1872" s="122">
        <v>-9.6138046860482496E-3</v>
      </c>
      <c r="S1872" s="122">
        <v>1.4115177354400488</v>
      </c>
      <c r="T1872" s="122">
        <v>1.2606425971608064</v>
      </c>
      <c r="U1872" s="122">
        <v>-0.16313817536529454</v>
      </c>
      <c r="V1872" s="122">
        <v>4.1593013483215945E-2</v>
      </c>
      <c r="W1872" s="46">
        <v>-4.6286945222381845E-2</v>
      </c>
    </row>
    <row r="1873" spans="1:23" ht="19">
      <c r="A1873" s="91">
        <v>871</v>
      </c>
      <c r="B1873" s="122">
        <v>0.65377435902247449</v>
      </c>
      <c r="C1873" s="122">
        <v>0.14401462523992992</v>
      </c>
      <c r="D1873" s="122">
        <v>0.95204623334368432</v>
      </c>
      <c r="E1873" s="122">
        <v>0.15676987312126256</v>
      </c>
      <c r="F1873" s="122">
        <v>0.95150044089788155</v>
      </c>
      <c r="G1873" s="122">
        <v>0.30091801745608748</v>
      </c>
      <c r="H1873" s="122">
        <v>9.1343868679409024E-2</v>
      </c>
      <c r="I1873" s="122">
        <v>0.20057040259732051</v>
      </c>
      <c r="J1873" s="122">
        <v>0.86060716711203544</v>
      </c>
      <c r="K1873" s="54">
        <v>0.7750735277666394</v>
      </c>
      <c r="M1873" s="47">
        <v>871</v>
      </c>
      <c r="N1873" s="122" cm="1">
        <f t="array" ref="N1873:W1873">(TRANSPOSE(MMULT(幕後結果!$AB$37:$AK$46, TRANSPOSE(N872:W872))))</f>
        <v>-1.8589786535207817</v>
      </c>
      <c r="O1873" s="122">
        <v>0.12688642992972099</v>
      </c>
      <c r="P1873" s="122">
        <v>-0.60927140756810538</v>
      </c>
      <c r="Q1873" s="122">
        <v>-7.1869836010480692E-2</v>
      </c>
      <c r="R1873" s="122">
        <v>-0.11929860452287713</v>
      </c>
      <c r="S1873" s="122">
        <v>1.4898856877494973</v>
      </c>
      <c r="T1873" s="122">
        <v>0.63278446289039003</v>
      </c>
      <c r="U1873" s="122">
        <v>0.2243920720078027</v>
      </c>
      <c r="V1873" s="122">
        <v>-0.42957860804053882</v>
      </c>
      <c r="W1873" s="46">
        <v>-0.71038410304115063</v>
      </c>
    </row>
    <row r="1874" spans="1:23" ht="19">
      <c r="A1874" s="91">
        <v>872</v>
      </c>
      <c r="B1874" s="122">
        <v>0.90647073300343006</v>
      </c>
      <c r="C1874" s="122">
        <v>0.41201280536317286</v>
      </c>
      <c r="D1874" s="122">
        <v>0.93409790256724246</v>
      </c>
      <c r="E1874" s="122">
        <v>0.66978957196001465</v>
      </c>
      <c r="F1874" s="122">
        <v>2.7249953154449891E-2</v>
      </c>
      <c r="G1874" s="122">
        <v>0.55190619340755198</v>
      </c>
      <c r="H1874" s="122">
        <v>0.5372254883990295</v>
      </c>
      <c r="I1874" s="122">
        <v>0.76901461829011875</v>
      </c>
      <c r="J1874" s="122">
        <v>0.19694566516972323</v>
      </c>
      <c r="K1874" s="54">
        <v>0.59218883930524391</v>
      </c>
      <c r="M1874" s="47">
        <v>872</v>
      </c>
      <c r="N1874" s="122" cm="1">
        <f t="array" ref="N1874:W1874">(TRANSPOSE(MMULT(幕後結果!$AB$37:$AK$46, TRANSPOSE(N873:W873))))</f>
        <v>1.618413571513071</v>
      </c>
      <c r="O1874" s="122">
        <v>1.5164063667964349</v>
      </c>
      <c r="P1874" s="122">
        <v>5.7762670697213414E-2</v>
      </c>
      <c r="Q1874" s="122">
        <v>0.31509149428658484</v>
      </c>
      <c r="R1874" s="122">
        <v>-1.2805046197457537E-2</v>
      </c>
      <c r="S1874" s="122">
        <v>0.13357583544455659</v>
      </c>
      <c r="T1874" s="122">
        <v>0.51841464892274969</v>
      </c>
      <c r="U1874" s="122">
        <v>1.8240032663413452</v>
      </c>
      <c r="V1874" s="122">
        <v>0.57182945710283373</v>
      </c>
      <c r="W1874" s="46">
        <v>1.0691823102483482</v>
      </c>
    </row>
    <row r="1875" spans="1:23" ht="19">
      <c r="A1875" s="91">
        <v>873</v>
      </c>
      <c r="B1875" s="122">
        <v>0.40581456864243926</v>
      </c>
      <c r="C1875" s="122">
        <v>0.68231759014311466</v>
      </c>
      <c r="D1875" s="122">
        <v>0.57862405321012189</v>
      </c>
      <c r="E1875" s="122">
        <v>0.74198163620081248</v>
      </c>
      <c r="F1875" s="122">
        <v>0.41522014738428914</v>
      </c>
      <c r="G1875" s="122">
        <v>0.75060373766064115</v>
      </c>
      <c r="H1875" s="122">
        <v>0.30342435208663265</v>
      </c>
      <c r="I1875" s="122">
        <v>0.67183811969752205</v>
      </c>
      <c r="J1875" s="122">
        <v>0.14853789145013918</v>
      </c>
      <c r="K1875" s="54">
        <v>0.16828241430684154</v>
      </c>
      <c r="M1875" s="47">
        <v>873</v>
      </c>
      <c r="N1875" s="122" cm="1">
        <f t="array" ref="N1875:W1875">(TRANSPOSE(MMULT(幕後結果!$AB$37:$AK$46, TRANSPOSE(N874:W874))))</f>
        <v>-0.54626498563901327</v>
      </c>
      <c r="O1875" s="122">
        <v>-1.8513750665351596</v>
      </c>
      <c r="P1875" s="122">
        <v>-1.0751994712858117</v>
      </c>
      <c r="Q1875" s="122">
        <v>1.3322903743896877</v>
      </c>
      <c r="R1875" s="122">
        <v>1.7441004813151555</v>
      </c>
      <c r="S1875" s="122">
        <v>8.3796995934743157E-2</v>
      </c>
      <c r="T1875" s="122">
        <v>0.3152626578195511</v>
      </c>
      <c r="U1875" s="122">
        <v>0.3966653191738797</v>
      </c>
      <c r="V1875" s="122">
        <v>1.4930087068635163</v>
      </c>
      <c r="W1875" s="46">
        <v>3.8582842097221792E-2</v>
      </c>
    </row>
    <row r="1876" spans="1:23" ht="19">
      <c r="A1876" s="91">
        <v>874</v>
      </c>
      <c r="B1876" s="122">
        <v>0.36786027957723322</v>
      </c>
      <c r="C1876" s="122">
        <v>0.18527432273503863</v>
      </c>
      <c r="D1876" s="122">
        <v>0.77537969896501702</v>
      </c>
      <c r="E1876" s="122">
        <v>0.82490395864771848</v>
      </c>
      <c r="F1876" s="122">
        <v>0.86887156829455736</v>
      </c>
      <c r="G1876" s="122">
        <v>0.29106245937296671</v>
      </c>
      <c r="H1876" s="122">
        <v>0.55182905527702841</v>
      </c>
      <c r="I1876" s="122">
        <v>0.77411680376137815</v>
      </c>
      <c r="J1876" s="122">
        <v>0.90656937858944309</v>
      </c>
      <c r="K1876" s="54">
        <v>0.30536685802026775</v>
      </c>
      <c r="M1876" s="47">
        <v>874</v>
      </c>
      <c r="N1876" s="122" cm="1">
        <f t="array" ref="N1876:W1876">(TRANSPOSE(MMULT(幕後結果!$AB$37:$AK$46, TRANSPOSE(N875:W875))))</f>
        <v>-1.2517283469890967</v>
      </c>
      <c r="O1876" s="122">
        <v>-1.5282032294552745</v>
      </c>
      <c r="P1876" s="122">
        <v>-1.147924288640926</v>
      </c>
      <c r="Q1876" s="122">
        <v>1.0532758705915599</v>
      </c>
      <c r="R1876" s="122">
        <v>-1.1545855698720522</v>
      </c>
      <c r="S1876" s="122">
        <v>-0.2867054562417608</v>
      </c>
      <c r="T1876" s="122">
        <v>-0.22012873440527267</v>
      </c>
      <c r="U1876" s="122">
        <v>1.0441748317675765</v>
      </c>
      <c r="V1876" s="122">
        <v>0.13680210171928256</v>
      </c>
      <c r="W1876" s="46">
        <v>-0.35269746957363501</v>
      </c>
    </row>
    <row r="1877" spans="1:23" ht="19">
      <c r="A1877" s="91">
        <v>875</v>
      </c>
      <c r="B1877" s="122">
        <v>0.73048936319031421</v>
      </c>
      <c r="C1877" s="122">
        <v>0.18484367320583583</v>
      </c>
      <c r="D1877" s="122">
        <v>0.83954655867373784</v>
      </c>
      <c r="E1877" s="122">
        <v>0.92202728916447141</v>
      </c>
      <c r="F1877" s="122">
        <v>0.58292432975273134</v>
      </c>
      <c r="G1877" s="122">
        <v>0.68548480436300419</v>
      </c>
      <c r="H1877" s="122">
        <v>0.43995115634160409</v>
      </c>
      <c r="I1877" s="122">
        <v>0.72390338230911766</v>
      </c>
      <c r="J1877" s="122">
        <v>0.15349648196874721</v>
      </c>
      <c r="K1877" s="54">
        <v>0.4679059518816957</v>
      </c>
      <c r="M1877" s="47">
        <v>875</v>
      </c>
      <c r="N1877" s="122" cm="1">
        <f t="array" ref="N1877:W1877">(TRANSPOSE(MMULT(幕後結果!$AB$37:$AK$46, TRANSPOSE(N876:W876))))</f>
        <v>1.8564783315068649</v>
      </c>
      <c r="O1877" s="122">
        <v>1.3179687899360544</v>
      </c>
      <c r="P1877" s="122">
        <v>1.7543177101098881</v>
      </c>
      <c r="Q1877" s="122">
        <v>0.46524745350834967</v>
      </c>
      <c r="R1877" s="122">
        <v>1.9908931199164419</v>
      </c>
      <c r="S1877" s="122">
        <v>1.1350410330375762</v>
      </c>
      <c r="T1877" s="122">
        <v>1.6826063829270874</v>
      </c>
      <c r="U1877" s="122">
        <v>0.12079819905305006</v>
      </c>
      <c r="V1877" s="122">
        <v>1.2669862858245744</v>
      </c>
      <c r="W1877" s="46">
        <v>0.63970631165609815</v>
      </c>
    </row>
    <row r="1878" spans="1:23" ht="19">
      <c r="A1878" s="91">
        <v>876</v>
      </c>
      <c r="B1878" s="122">
        <v>0.23090543657125595</v>
      </c>
      <c r="C1878" s="122">
        <v>0.67370850474867705</v>
      </c>
      <c r="D1878" s="122">
        <v>0.9837771110949538</v>
      </c>
      <c r="E1878" s="122">
        <v>0.63467630573187694</v>
      </c>
      <c r="F1878" s="122">
        <v>0.75426276776567702</v>
      </c>
      <c r="G1878" s="122">
        <v>0.29456126483735434</v>
      </c>
      <c r="H1878" s="122">
        <v>0.38679514852888031</v>
      </c>
      <c r="I1878" s="122">
        <v>0.4861579889228278</v>
      </c>
      <c r="J1878" s="122">
        <v>3.9333040640921357E-2</v>
      </c>
      <c r="K1878" s="54">
        <v>8.5631740145941437E-2</v>
      </c>
      <c r="M1878" s="47">
        <v>876</v>
      </c>
      <c r="N1878" s="122" cm="1">
        <f t="array" ref="N1878:W1878">(TRANSPOSE(MMULT(幕後結果!$AB$37:$AK$46, TRANSPOSE(N877:W877))))</f>
        <v>0.24931878513958278</v>
      </c>
      <c r="O1878" s="122">
        <v>-0.83319229628183433</v>
      </c>
      <c r="P1878" s="122">
        <v>1.8136021273378446</v>
      </c>
      <c r="Q1878" s="122">
        <v>0.41701137100205893</v>
      </c>
      <c r="R1878" s="122">
        <v>3.2455710420152925E-2</v>
      </c>
      <c r="S1878" s="122">
        <v>1.4964418569598847</v>
      </c>
      <c r="T1878" s="122">
        <v>-1.6452203294891876</v>
      </c>
      <c r="U1878" s="122">
        <v>1.0826473899494975</v>
      </c>
      <c r="V1878" s="122">
        <v>0.60680050864711843</v>
      </c>
      <c r="W1878" s="46">
        <v>-0.63401596372568259</v>
      </c>
    </row>
    <row r="1879" spans="1:23" ht="19">
      <c r="A1879" s="91">
        <v>877</v>
      </c>
      <c r="B1879" s="122">
        <v>0.68881954006602908</v>
      </c>
      <c r="C1879" s="122">
        <v>0.52790110525468581</v>
      </c>
      <c r="D1879" s="122">
        <v>0.2005099362780105</v>
      </c>
      <c r="E1879" s="122">
        <v>0.12109862864378584</v>
      </c>
      <c r="F1879" s="122">
        <v>0.7537422309122801</v>
      </c>
      <c r="G1879" s="122">
        <v>0.48333124976755681</v>
      </c>
      <c r="H1879" s="122">
        <v>0.49071569216042676</v>
      </c>
      <c r="I1879" s="122">
        <v>0.6554771427994357</v>
      </c>
      <c r="J1879" s="122">
        <v>0.25215041734528887</v>
      </c>
      <c r="K1879" s="54">
        <v>0.27297653838158431</v>
      </c>
      <c r="M1879" s="47">
        <v>877</v>
      </c>
      <c r="N1879" s="122" cm="1">
        <f t="array" ref="N1879:W1879">(TRANSPOSE(MMULT(幕後結果!$AB$37:$AK$46, TRANSPOSE(N878:W878))))</f>
        <v>-0.58773821664068182</v>
      </c>
      <c r="O1879" s="122">
        <v>0.47070600437312943</v>
      </c>
      <c r="P1879" s="122">
        <v>0.12357608130083281</v>
      </c>
      <c r="Q1879" s="122">
        <v>-0.72382998599815873</v>
      </c>
      <c r="R1879" s="122">
        <v>-1.3613451283271902</v>
      </c>
      <c r="S1879" s="122">
        <v>-0.3878140447392584</v>
      </c>
      <c r="T1879" s="122">
        <v>-0.870399577520379</v>
      </c>
      <c r="U1879" s="122">
        <v>-0.70705591846710203</v>
      </c>
      <c r="V1879" s="122">
        <v>0.60923945701849602</v>
      </c>
      <c r="W1879" s="46">
        <v>-1.9003164069161635</v>
      </c>
    </row>
    <row r="1880" spans="1:23" ht="19">
      <c r="A1880" s="91">
        <v>878</v>
      </c>
      <c r="B1880" s="122">
        <v>0.99069241434424904</v>
      </c>
      <c r="C1880" s="122">
        <v>0.58136987544177665</v>
      </c>
      <c r="D1880" s="122">
        <v>0.27718744079998747</v>
      </c>
      <c r="E1880" s="122">
        <v>0.82082107265860249</v>
      </c>
      <c r="F1880" s="122">
        <v>0.61969763696158231</v>
      </c>
      <c r="G1880" s="122">
        <v>0.51623223255379624</v>
      </c>
      <c r="H1880" s="122">
        <v>0.8638416991107889</v>
      </c>
      <c r="I1880" s="122">
        <v>0.45865093578734117</v>
      </c>
      <c r="J1880" s="122">
        <v>0.92054324586335379</v>
      </c>
      <c r="K1880" s="54">
        <v>0.99577472207929651</v>
      </c>
      <c r="M1880" s="47">
        <v>878</v>
      </c>
      <c r="N1880" s="122" cm="1">
        <f t="array" ref="N1880:W1880">(TRANSPOSE(MMULT(幕後結果!$AB$37:$AK$46, TRANSPOSE(N879:W879))))</f>
        <v>0.39339748078076076</v>
      </c>
      <c r="O1880" s="122">
        <v>0.13843802370221575</v>
      </c>
      <c r="P1880" s="122">
        <v>-0.13205534751439096</v>
      </c>
      <c r="Q1880" s="122">
        <v>2.0496009651890725</v>
      </c>
      <c r="R1880" s="122">
        <v>1.0873721906864799</v>
      </c>
      <c r="S1880" s="122">
        <v>-0.11333697983242189</v>
      </c>
      <c r="T1880" s="122">
        <v>-0.95757312214899115</v>
      </c>
      <c r="U1880" s="122">
        <v>-0.37472677721271364</v>
      </c>
      <c r="V1880" s="122">
        <v>-0.84763762466158155</v>
      </c>
      <c r="W1880" s="46">
        <v>-1.0673583281256307</v>
      </c>
    </row>
    <row r="1881" spans="1:23" ht="19">
      <c r="A1881" s="91">
        <v>879</v>
      </c>
      <c r="B1881" s="122">
        <v>0.44599845458602805</v>
      </c>
      <c r="C1881" s="122">
        <v>0.83181979151001273</v>
      </c>
      <c r="D1881" s="122">
        <v>0.18491640359842454</v>
      </c>
      <c r="E1881" s="122">
        <v>0.35713712248908336</v>
      </c>
      <c r="F1881" s="122">
        <v>0.52680142424324083</v>
      </c>
      <c r="G1881" s="122">
        <v>0.10751539762540818</v>
      </c>
      <c r="H1881" s="122">
        <v>0.91232633574919486</v>
      </c>
      <c r="I1881" s="122">
        <v>3.5034966948259916E-2</v>
      </c>
      <c r="J1881" s="122">
        <v>0.99343975344447655</v>
      </c>
      <c r="K1881" s="54">
        <v>0.43050029970758552</v>
      </c>
      <c r="M1881" s="47">
        <v>879</v>
      </c>
      <c r="N1881" s="122" cm="1">
        <f t="array" ref="N1881:W1881">(TRANSPOSE(MMULT(幕後結果!$AB$37:$AK$46, TRANSPOSE(N880:W880))))</f>
        <v>1.7435497841787073</v>
      </c>
      <c r="O1881" s="122">
        <v>0.85002685392783961</v>
      </c>
      <c r="P1881" s="122">
        <v>0.74974367487879801</v>
      </c>
      <c r="Q1881" s="122">
        <v>2.990120103383398</v>
      </c>
      <c r="R1881" s="122">
        <v>0.31679757926062402</v>
      </c>
      <c r="S1881" s="122">
        <v>0.28279628519079492</v>
      </c>
      <c r="T1881" s="122">
        <v>1.1225674811307542</v>
      </c>
      <c r="U1881" s="122">
        <v>0.62678052216235469</v>
      </c>
      <c r="V1881" s="122">
        <v>-0.52303099079612703</v>
      </c>
      <c r="W1881" s="46">
        <v>0.53125540383801062</v>
      </c>
    </row>
    <row r="1882" spans="1:23" ht="19">
      <c r="A1882" s="91">
        <v>880</v>
      </c>
      <c r="B1882" s="122">
        <v>0.62372899039142982</v>
      </c>
      <c r="C1882" s="122">
        <v>0.5678086308305843</v>
      </c>
      <c r="D1882" s="122">
        <v>0.642973398743234</v>
      </c>
      <c r="E1882" s="122">
        <v>0.35703131456294646</v>
      </c>
      <c r="F1882" s="122">
        <v>0.52118977150079004</v>
      </c>
      <c r="G1882" s="122">
        <v>0.4398191259794435</v>
      </c>
      <c r="H1882" s="122">
        <v>1.6267348329404907E-2</v>
      </c>
      <c r="I1882" s="122">
        <v>0.89233636613632616</v>
      </c>
      <c r="J1882" s="122">
        <v>0.67146522207672721</v>
      </c>
      <c r="K1882" s="54">
        <v>0.60763836253966286</v>
      </c>
      <c r="M1882" s="47">
        <v>880</v>
      </c>
      <c r="N1882" s="122" cm="1">
        <f t="array" ref="N1882:W1882">(TRANSPOSE(MMULT(幕後結果!$AB$37:$AK$46, TRANSPOSE(N881:W881))))</f>
        <v>-1.8274981741826342</v>
      </c>
      <c r="O1882" s="122">
        <v>-0.24072634548105465</v>
      </c>
      <c r="P1882" s="122">
        <v>-1.5949109399524275</v>
      </c>
      <c r="Q1882" s="122">
        <v>-1.4362264609455964</v>
      </c>
      <c r="R1882" s="122">
        <v>3.0770410222563105E-3</v>
      </c>
      <c r="S1882" s="122">
        <v>0.23508785903417861</v>
      </c>
      <c r="T1882" s="122">
        <v>-0.47814878860733862</v>
      </c>
      <c r="U1882" s="122">
        <v>1.709962859101446</v>
      </c>
      <c r="V1882" s="122">
        <v>0.82050415985757852</v>
      </c>
      <c r="W1882" s="46">
        <v>1.011547020057336</v>
      </c>
    </row>
    <row r="1883" spans="1:23" ht="19">
      <c r="A1883" s="91">
        <v>881</v>
      </c>
      <c r="B1883" s="122">
        <v>0.64621807514287055</v>
      </c>
      <c r="C1883" s="122">
        <v>0.82515400679298523</v>
      </c>
      <c r="D1883" s="122">
        <v>4.5233220948786679E-2</v>
      </c>
      <c r="E1883" s="122">
        <v>0.40567216719055188</v>
      </c>
      <c r="F1883" s="122">
        <v>0.97228708377339124</v>
      </c>
      <c r="G1883" s="122">
        <v>0.22498546689536969</v>
      </c>
      <c r="H1883" s="122">
        <v>0.42814452200886777</v>
      </c>
      <c r="I1883" s="122">
        <v>4.2230372860779353E-2</v>
      </c>
      <c r="J1883" s="122">
        <v>9.5082247709347589E-2</v>
      </c>
      <c r="K1883" s="54">
        <v>0.83778283532301878</v>
      </c>
      <c r="M1883" s="47">
        <v>881</v>
      </c>
      <c r="N1883" s="122" cm="1">
        <f t="array" ref="N1883:W1883">(TRANSPOSE(MMULT(幕後結果!$AB$37:$AK$46, TRANSPOSE(N882:W882))))</f>
        <v>-0.47361997118005394</v>
      </c>
      <c r="O1883" s="122">
        <v>-0.14769311147972586</v>
      </c>
      <c r="P1883" s="122">
        <v>0.95851110535336737</v>
      </c>
      <c r="Q1883" s="122">
        <v>0.92104783326653283</v>
      </c>
      <c r="R1883" s="122">
        <v>-0.28643747038445749</v>
      </c>
      <c r="S1883" s="122">
        <v>0.77934527115760133</v>
      </c>
      <c r="T1883" s="122">
        <v>0.50894002672585081</v>
      </c>
      <c r="U1883" s="122">
        <v>-0.48959038076231481</v>
      </c>
      <c r="V1883" s="122">
        <v>0.36256959289292501</v>
      </c>
      <c r="W1883" s="46">
        <v>0.40535973949072013</v>
      </c>
    </row>
    <row r="1884" spans="1:23" ht="19">
      <c r="A1884" s="91">
        <v>882</v>
      </c>
      <c r="B1884" s="122">
        <v>0.47000629683354922</v>
      </c>
      <c r="C1884" s="122">
        <v>0.28469405920364865</v>
      </c>
      <c r="D1884" s="122">
        <v>0.41346344602201968</v>
      </c>
      <c r="E1884" s="122">
        <v>0.7865788551245998</v>
      </c>
      <c r="F1884" s="122">
        <v>0.88311526271465701</v>
      </c>
      <c r="G1884" s="122">
        <v>0.38697809621819856</v>
      </c>
      <c r="H1884" s="122">
        <v>0.67478075673489046</v>
      </c>
      <c r="I1884" s="122">
        <v>0.45163189708977303</v>
      </c>
      <c r="J1884" s="122">
        <v>8.4384001616422122E-3</v>
      </c>
      <c r="K1884" s="54">
        <v>0.56638840901176857</v>
      </c>
      <c r="M1884" s="47">
        <v>882</v>
      </c>
      <c r="N1884" s="122" cm="1">
        <f t="array" ref="N1884:W1884">(TRANSPOSE(MMULT(幕後結果!$AB$37:$AK$46, TRANSPOSE(N883:W883))))</f>
        <v>-2.0269133057746296</v>
      </c>
      <c r="O1884" s="122">
        <v>-1.6701426777028565</v>
      </c>
      <c r="P1884" s="122">
        <v>-3.0657621157211175</v>
      </c>
      <c r="Q1884" s="122">
        <v>-7.0670722979584211E-2</v>
      </c>
      <c r="R1884" s="122">
        <v>0.21346558959106204</v>
      </c>
      <c r="S1884" s="122">
        <v>-1.9516273880372725</v>
      </c>
      <c r="T1884" s="122">
        <v>-0.89755243303547483</v>
      </c>
      <c r="U1884" s="122">
        <v>-0.89394848098925894</v>
      </c>
      <c r="V1884" s="122">
        <v>-1.2771214009696037</v>
      </c>
      <c r="W1884" s="46">
        <v>0.52769265374927565</v>
      </c>
    </row>
    <row r="1885" spans="1:23" ht="19">
      <c r="A1885" s="91">
        <v>883</v>
      </c>
      <c r="B1885" s="122">
        <v>0.45691471206268264</v>
      </c>
      <c r="C1885" s="122">
        <v>0.77931306882619311</v>
      </c>
      <c r="D1885" s="122">
        <v>0.5399287929379859</v>
      </c>
      <c r="E1885" s="122">
        <v>0.62929573880919798</v>
      </c>
      <c r="F1885" s="122">
        <v>0.56081815992676209</v>
      </c>
      <c r="G1885" s="122">
        <v>0.39366406251565533</v>
      </c>
      <c r="H1885" s="122">
        <v>0.46107261092361695</v>
      </c>
      <c r="I1885" s="122">
        <v>0.89870487363408658</v>
      </c>
      <c r="J1885" s="122">
        <v>0.57522043671532996</v>
      </c>
      <c r="K1885" s="54">
        <v>3.424665725062348E-2</v>
      </c>
      <c r="M1885" s="47">
        <v>883</v>
      </c>
      <c r="N1885" s="122" cm="1">
        <f t="array" ref="N1885:W1885">(TRANSPOSE(MMULT(幕後結果!$AB$37:$AK$46, TRANSPOSE(N884:W884))))</f>
        <v>0.32652950745033132</v>
      </c>
      <c r="O1885" s="122">
        <v>1.8330774698287395</v>
      </c>
      <c r="P1885" s="122">
        <v>1.3169346571089449</v>
      </c>
      <c r="Q1885" s="122">
        <v>0.29591081166390271</v>
      </c>
      <c r="R1885" s="122">
        <v>0.69322144721738332</v>
      </c>
      <c r="S1885" s="122">
        <v>0.51477861185304008</v>
      </c>
      <c r="T1885" s="122">
        <v>1.5552944249117573</v>
      </c>
      <c r="U1885" s="122">
        <v>1.3996764291169042</v>
      </c>
      <c r="V1885" s="122">
        <v>-0.30952108973385029</v>
      </c>
      <c r="W1885" s="46">
        <v>0.22537728458681272</v>
      </c>
    </row>
    <row r="1886" spans="1:23" ht="19">
      <c r="A1886" s="91">
        <v>884</v>
      </c>
      <c r="B1886" s="122">
        <v>0.86023230441811505</v>
      </c>
      <c r="C1886" s="122">
        <v>7.5364052617963972E-2</v>
      </c>
      <c r="D1886" s="122">
        <v>0.53515265761832032</v>
      </c>
      <c r="E1886" s="122">
        <v>0.20856128989226397</v>
      </c>
      <c r="F1886" s="122">
        <v>0.14395677147385522</v>
      </c>
      <c r="G1886" s="122">
        <v>0.18882632731894788</v>
      </c>
      <c r="H1886" s="122">
        <v>0.72057907381811659</v>
      </c>
      <c r="I1886" s="122">
        <v>0.94551043806015334</v>
      </c>
      <c r="J1886" s="122">
        <v>0.41960230127100195</v>
      </c>
      <c r="K1886" s="54">
        <v>0.69846520913642296</v>
      </c>
      <c r="M1886" s="47">
        <v>884</v>
      </c>
      <c r="N1886" s="122" cm="1">
        <f t="array" ref="N1886:W1886">(TRANSPOSE(MMULT(幕後結果!$AB$37:$AK$46, TRANSPOSE(N885:W885))))</f>
        <v>-0.85063638760660965</v>
      </c>
      <c r="O1886" s="122">
        <v>-0.58066192492419311</v>
      </c>
      <c r="P1886" s="122">
        <v>-1.1588096883322017</v>
      </c>
      <c r="Q1886" s="122">
        <v>1.0727323869958445</v>
      </c>
      <c r="R1886" s="122">
        <v>0.80412397862361762</v>
      </c>
      <c r="S1886" s="122">
        <v>1.6164656856237565</v>
      </c>
      <c r="T1886" s="122">
        <v>-0.13662236447009279</v>
      </c>
      <c r="U1886" s="122">
        <v>-0.93210586160547315</v>
      </c>
      <c r="V1886" s="122">
        <v>-1.4672704096740981</v>
      </c>
      <c r="W1886" s="46">
        <v>5.1898311984568513E-2</v>
      </c>
    </row>
    <row r="1887" spans="1:23" ht="19">
      <c r="A1887" s="91">
        <v>885</v>
      </c>
      <c r="B1887" s="122">
        <v>0.20696280139430212</v>
      </c>
      <c r="C1887" s="122">
        <v>0.38036273506981821</v>
      </c>
      <c r="D1887" s="122">
        <v>0.73411014864932</v>
      </c>
      <c r="E1887" s="122">
        <v>0.59197191723310749</v>
      </c>
      <c r="F1887" s="122">
        <v>0.40260464914820027</v>
      </c>
      <c r="G1887" s="122">
        <v>0.67429986565675115</v>
      </c>
      <c r="H1887" s="122">
        <v>0.11961234582009928</v>
      </c>
      <c r="I1887" s="122">
        <v>0.59033849290705076</v>
      </c>
      <c r="J1887" s="122">
        <v>0.25811646332161242</v>
      </c>
      <c r="K1887" s="54">
        <v>0.14428784512061354</v>
      </c>
      <c r="M1887" s="47">
        <v>885</v>
      </c>
      <c r="N1887" s="122" cm="1">
        <f t="array" ref="N1887:W1887">(TRANSPOSE(MMULT(幕後結果!$AB$37:$AK$46, TRANSPOSE(N886:W886))))</f>
        <v>-1.1596452062641558</v>
      </c>
      <c r="O1887" s="122">
        <v>-1.8106839380361004</v>
      </c>
      <c r="P1887" s="122">
        <v>-1.6223908940754783</v>
      </c>
      <c r="Q1887" s="122">
        <v>-1.2313683972510998</v>
      </c>
      <c r="R1887" s="122">
        <v>-1.893560818758051</v>
      </c>
      <c r="S1887" s="122">
        <v>-1.495943387243782</v>
      </c>
      <c r="T1887" s="122">
        <v>-0.60806613202377491</v>
      </c>
      <c r="U1887" s="122">
        <v>9.8137460979236701E-2</v>
      </c>
      <c r="V1887" s="122">
        <v>-1.8727302063258808</v>
      </c>
      <c r="W1887" s="46">
        <v>7.8353734860695523E-3</v>
      </c>
    </row>
    <row r="1888" spans="1:23" ht="19">
      <c r="A1888" s="91">
        <v>886</v>
      </c>
      <c r="B1888" s="122">
        <v>0.65364072461268097</v>
      </c>
      <c r="C1888" s="122">
        <v>0.52735062183791492</v>
      </c>
      <c r="D1888" s="122">
        <v>0.24290370050690657</v>
      </c>
      <c r="E1888" s="122">
        <v>0.91395821087024265</v>
      </c>
      <c r="F1888" s="122">
        <v>0.5118886703944856</v>
      </c>
      <c r="G1888" s="122">
        <v>2.5037963401197683E-3</v>
      </c>
      <c r="H1888" s="122">
        <v>0.63779746036467277</v>
      </c>
      <c r="I1888" s="122">
        <v>3.5575518450976507E-2</v>
      </c>
      <c r="J1888" s="122">
        <v>7.3889872744692831E-2</v>
      </c>
      <c r="K1888" s="54">
        <v>0.55040238091911853</v>
      </c>
      <c r="M1888" s="47">
        <v>886</v>
      </c>
      <c r="N1888" s="122" cm="1">
        <f t="array" ref="N1888:W1888">(TRANSPOSE(MMULT(幕後結果!$AB$37:$AK$46, TRANSPOSE(N887:W887))))</f>
        <v>0.47722726973288893</v>
      </c>
      <c r="O1888" s="122">
        <v>1.0833742993556563</v>
      </c>
      <c r="P1888" s="122">
        <v>0.5878561087122679</v>
      </c>
      <c r="Q1888" s="122">
        <v>0.72502951947587191</v>
      </c>
      <c r="R1888" s="122">
        <v>0.35304745906989166</v>
      </c>
      <c r="S1888" s="122">
        <v>1.956574193068648</v>
      </c>
      <c r="T1888" s="122">
        <v>0.70389280493740969</v>
      </c>
      <c r="U1888" s="122">
        <v>9.7632877516960648E-2</v>
      </c>
      <c r="V1888" s="122">
        <v>-0.40012177787497444</v>
      </c>
      <c r="W1888" s="46">
        <v>0.7638997941042166</v>
      </c>
    </row>
    <row r="1889" spans="1:23" ht="19">
      <c r="A1889" s="91">
        <v>887</v>
      </c>
      <c r="B1889" s="122">
        <v>0.67082118874721464</v>
      </c>
      <c r="C1889" s="122">
        <v>0.72003390169253789</v>
      </c>
      <c r="D1889" s="122">
        <v>0.52363646940824338</v>
      </c>
      <c r="E1889" s="122">
        <v>0.64611804845227105</v>
      </c>
      <c r="F1889" s="122">
        <v>0.44305761750527384</v>
      </c>
      <c r="G1889" s="122">
        <v>0.51616884689019615</v>
      </c>
      <c r="H1889" s="122">
        <v>9.5816373292949564E-3</v>
      </c>
      <c r="I1889" s="122">
        <v>0.56764274149724492</v>
      </c>
      <c r="J1889" s="122">
        <v>0.61289534487374353</v>
      </c>
      <c r="K1889" s="54">
        <v>0.34589133447173026</v>
      </c>
      <c r="M1889" s="47">
        <v>887</v>
      </c>
      <c r="N1889" s="122" cm="1">
        <f t="array" ref="N1889:W1889">(TRANSPOSE(MMULT(幕後結果!$AB$37:$AK$46, TRANSPOSE(N888:W888))))</f>
        <v>-0.13781824060905309</v>
      </c>
      <c r="O1889" s="122">
        <v>1.0710929039912631</v>
      </c>
      <c r="P1889" s="122">
        <v>0.27571848762786344</v>
      </c>
      <c r="Q1889" s="122">
        <v>0.25036284301251921</v>
      </c>
      <c r="R1889" s="122">
        <v>8.3169381685734067E-2</v>
      </c>
      <c r="S1889" s="122">
        <v>0.97384196893733976</v>
      </c>
      <c r="T1889" s="122">
        <v>-2.409507800154298E-2</v>
      </c>
      <c r="U1889" s="122">
        <v>-0.24186778304480311</v>
      </c>
      <c r="V1889" s="122">
        <v>-0.30606408605109731</v>
      </c>
      <c r="W1889" s="46">
        <v>0.92055534533387606</v>
      </c>
    </row>
    <row r="1890" spans="1:23" ht="19">
      <c r="A1890" s="91">
        <v>888</v>
      </c>
      <c r="B1890" s="122">
        <v>3.2587689365497496E-2</v>
      </c>
      <c r="C1890" s="122">
        <v>0.19195074895104214</v>
      </c>
      <c r="D1890" s="122">
        <v>0.58768870167497389</v>
      </c>
      <c r="E1890" s="122">
        <v>0.63567043475926077</v>
      </c>
      <c r="F1890" s="122">
        <v>0.54769064900475151</v>
      </c>
      <c r="G1890" s="122">
        <v>0.82296972270232516</v>
      </c>
      <c r="H1890" s="122">
        <v>0.65008064123624609</v>
      </c>
      <c r="I1890" s="122">
        <v>0.48582779426654144</v>
      </c>
      <c r="J1890" s="122">
        <v>0.24305889707051764</v>
      </c>
      <c r="K1890" s="54">
        <v>0.31709724586973853</v>
      </c>
      <c r="M1890" s="47">
        <v>888</v>
      </c>
      <c r="N1890" s="122" cm="1">
        <f t="array" ref="N1890:W1890">(TRANSPOSE(MMULT(幕後結果!$AB$37:$AK$46, TRANSPOSE(N889:W889))))</f>
        <v>1.3989305868837927</v>
      </c>
      <c r="O1890" s="122">
        <v>0.54535751741697425</v>
      </c>
      <c r="P1890" s="122">
        <v>1.0763282779864256</v>
      </c>
      <c r="Q1890" s="122">
        <v>-0.77796975127691592</v>
      </c>
      <c r="R1890" s="122">
        <v>0.91407902118455708</v>
      </c>
      <c r="S1890" s="122">
        <v>1.0940193353238992</v>
      </c>
      <c r="T1890" s="122">
        <v>-2.4617338119493432E-2</v>
      </c>
      <c r="U1890" s="122">
        <v>-4.793439415438866E-2</v>
      </c>
      <c r="V1890" s="122">
        <v>0.73105652456037196</v>
      </c>
      <c r="W1890" s="46">
        <v>-6.372736098816062E-2</v>
      </c>
    </row>
    <row r="1891" spans="1:23" ht="19">
      <c r="A1891" s="91">
        <v>889</v>
      </c>
      <c r="B1891" s="122">
        <v>0.24726703322178167</v>
      </c>
      <c r="C1891" s="122">
        <v>0.67347814310546372</v>
      </c>
      <c r="D1891" s="122">
        <v>0.25907883940593401</v>
      </c>
      <c r="E1891" s="122">
        <v>0.62916622453747428</v>
      </c>
      <c r="F1891" s="122">
        <v>0.40632682169066614</v>
      </c>
      <c r="G1891" s="122">
        <v>0.60787343880782507</v>
      </c>
      <c r="H1891" s="122">
        <v>0.63048469034109944</v>
      </c>
      <c r="I1891" s="122">
        <v>1.9181717671338694E-2</v>
      </c>
      <c r="J1891" s="122">
        <v>3.2730294842520102E-4</v>
      </c>
      <c r="K1891" s="54">
        <v>0.87180031616405285</v>
      </c>
      <c r="M1891" s="47">
        <v>889</v>
      </c>
      <c r="N1891" s="122" cm="1">
        <f t="array" ref="N1891:W1891">(TRANSPOSE(MMULT(幕後結果!$AB$37:$AK$46, TRANSPOSE(N890:W890))))</f>
        <v>-0.72071753498797764</v>
      </c>
      <c r="O1891" s="122">
        <v>-0.70144816861793358</v>
      </c>
      <c r="P1891" s="122">
        <v>-0.43328120070454512</v>
      </c>
      <c r="Q1891" s="122">
        <v>-0.90649680697695589</v>
      </c>
      <c r="R1891" s="122">
        <v>0.67481492803221588</v>
      </c>
      <c r="S1891" s="122">
        <v>5.3347188694540366E-2</v>
      </c>
      <c r="T1891" s="122">
        <v>-1.7398832429675508</v>
      </c>
      <c r="U1891" s="122">
        <v>-0.37381085758406768</v>
      </c>
      <c r="V1891" s="122">
        <v>-0.55756735019400605</v>
      </c>
      <c r="W1891" s="46">
        <v>-0.21304991974412424</v>
      </c>
    </row>
    <row r="1892" spans="1:23" ht="19">
      <c r="A1892" s="91">
        <v>890</v>
      </c>
      <c r="B1892" s="122">
        <v>7.7292698289440631E-2</v>
      </c>
      <c r="C1892" s="122">
        <v>0.50155746691027026</v>
      </c>
      <c r="D1892" s="122">
        <v>0.19669472354950157</v>
      </c>
      <c r="E1892" s="122">
        <v>0.21116121468019711</v>
      </c>
      <c r="F1892" s="122">
        <v>0.34052625490017663</v>
      </c>
      <c r="G1892" s="122">
        <v>0.20860128624100183</v>
      </c>
      <c r="H1892" s="122">
        <v>0.97836600623341807</v>
      </c>
      <c r="I1892" s="122">
        <v>0.25676763752968723</v>
      </c>
      <c r="J1892" s="122">
        <v>0.27724798278192098</v>
      </c>
      <c r="K1892" s="54">
        <v>0.84921899178601468</v>
      </c>
      <c r="M1892" s="47">
        <v>890</v>
      </c>
      <c r="N1892" s="122" cm="1">
        <f t="array" ref="N1892:W1892">(TRANSPOSE(MMULT(幕後結果!$AB$37:$AK$46, TRANSPOSE(N891:W891))))</f>
        <v>-1.646502397010766</v>
      </c>
      <c r="O1892" s="122">
        <v>-0.78036407103142247</v>
      </c>
      <c r="P1892" s="122">
        <v>-1.3276175174804201</v>
      </c>
      <c r="Q1892" s="122">
        <v>0.22077833917160083</v>
      </c>
      <c r="R1892" s="122">
        <v>-3.0405616880168976E-2</v>
      </c>
      <c r="S1892" s="122">
        <v>-0.67628750892870171</v>
      </c>
      <c r="T1892" s="122">
        <v>-0.49813698771393594</v>
      </c>
      <c r="U1892" s="122">
        <v>0.53341733743124109</v>
      </c>
      <c r="V1892" s="122">
        <v>0.84707793698961598</v>
      </c>
      <c r="W1892" s="46">
        <v>-0.86733513488849656</v>
      </c>
    </row>
    <row r="1893" spans="1:23" ht="19">
      <c r="A1893" s="91">
        <v>891</v>
      </c>
      <c r="B1893" s="122">
        <v>0.65187032562029201</v>
      </c>
      <c r="C1893" s="122">
        <v>0.51495798425226202</v>
      </c>
      <c r="D1893" s="122">
        <v>0.55846229062685659</v>
      </c>
      <c r="E1893" s="122">
        <v>9.2973336396264372E-2</v>
      </c>
      <c r="F1893" s="122">
        <v>0.35319746583575884</v>
      </c>
      <c r="G1893" s="122">
        <v>0.16141907089405794</v>
      </c>
      <c r="H1893" s="122">
        <v>6.139827020478994E-2</v>
      </c>
      <c r="I1893" s="122">
        <v>0.51504074908868569</v>
      </c>
      <c r="J1893" s="122">
        <v>0.64671776483909604</v>
      </c>
      <c r="K1893" s="54">
        <v>0.1806793208802373</v>
      </c>
      <c r="M1893" s="47">
        <v>891</v>
      </c>
      <c r="N1893" s="122" cm="1">
        <f t="array" ref="N1893:W1893">(TRANSPOSE(MMULT(幕後結果!$AB$37:$AK$46, TRANSPOSE(N892:W892))))</f>
        <v>-0.19981526251318785</v>
      </c>
      <c r="O1893" s="122">
        <v>-0.74985415950416345</v>
      </c>
      <c r="P1893" s="122">
        <v>0.27329993231469019</v>
      </c>
      <c r="Q1893" s="122">
        <v>1.063957189099741</v>
      </c>
      <c r="R1893" s="122">
        <v>-8.5469427315137653E-2</v>
      </c>
      <c r="S1893" s="122">
        <v>-0.15108063058020316</v>
      </c>
      <c r="T1893" s="122">
        <v>-0.35188312025373969</v>
      </c>
      <c r="U1893" s="122">
        <v>1.1399188209719342</v>
      </c>
      <c r="V1893" s="122">
        <v>-0.31853159983078233</v>
      </c>
      <c r="W1893" s="46">
        <v>-0.10782731445234872</v>
      </c>
    </row>
    <row r="1894" spans="1:23" ht="19">
      <c r="A1894" s="91">
        <v>892</v>
      </c>
      <c r="B1894" s="122">
        <v>0.81882715103543147</v>
      </c>
      <c r="C1894" s="122">
        <v>0.80682214792285367</v>
      </c>
      <c r="D1894" s="122">
        <v>0.77179287067314761</v>
      </c>
      <c r="E1894" s="122">
        <v>0.58614711547928611</v>
      </c>
      <c r="F1894" s="122">
        <v>0.9340822898905492</v>
      </c>
      <c r="G1894" s="122">
        <v>0.34777541576865612</v>
      </c>
      <c r="H1894" s="122">
        <v>0.212381189143104</v>
      </c>
      <c r="I1894" s="122">
        <v>6.3399230003460039E-2</v>
      </c>
      <c r="J1894" s="122">
        <v>0.60986328834023684</v>
      </c>
      <c r="K1894" s="54">
        <v>0.35539811572579127</v>
      </c>
      <c r="M1894" s="47">
        <v>892</v>
      </c>
      <c r="N1894" s="122" cm="1">
        <f t="array" ref="N1894:W1894">(TRANSPOSE(MMULT(幕後結果!$AB$37:$AK$46, TRANSPOSE(N893:W893))))</f>
        <v>1.9936354933965288</v>
      </c>
      <c r="O1894" s="122">
        <v>0.91877219905748631</v>
      </c>
      <c r="P1894" s="122">
        <v>1.4045503595030886</v>
      </c>
      <c r="Q1894" s="122">
        <v>-1.0481573845060277</v>
      </c>
      <c r="R1894" s="122">
        <v>-1.4591740021919569E-2</v>
      </c>
      <c r="S1894" s="122">
        <v>2.3924412880930168</v>
      </c>
      <c r="T1894" s="122">
        <v>0.48131887287095348</v>
      </c>
      <c r="U1894" s="122">
        <v>0.99123015656133273</v>
      </c>
      <c r="V1894" s="122">
        <v>-8.2644110245495006E-2</v>
      </c>
      <c r="W1894" s="46">
        <v>1.1065532372378306</v>
      </c>
    </row>
    <row r="1895" spans="1:23" ht="19">
      <c r="A1895" s="91">
        <v>893</v>
      </c>
      <c r="B1895" s="122">
        <v>0.65052794132486058</v>
      </c>
      <c r="C1895" s="122">
        <v>0.92229608468816671</v>
      </c>
      <c r="D1895" s="122">
        <v>0.20022576020223859</v>
      </c>
      <c r="E1895" s="122">
        <v>0.73875873263197933</v>
      </c>
      <c r="F1895" s="122">
        <v>0.49813036254721288</v>
      </c>
      <c r="G1895" s="122">
        <v>0.35054742697703967</v>
      </c>
      <c r="H1895" s="122">
        <v>0.15942794111132774</v>
      </c>
      <c r="I1895" s="122">
        <v>0.7953432125696247</v>
      </c>
      <c r="J1895" s="122">
        <v>0.62241493048508767</v>
      </c>
      <c r="K1895" s="54">
        <v>0.83566883297618677</v>
      </c>
      <c r="M1895" s="47">
        <v>893</v>
      </c>
      <c r="N1895" s="122" cm="1">
        <f t="array" ref="N1895:W1895">(TRANSPOSE(MMULT(幕後結果!$AB$37:$AK$46, TRANSPOSE(N894:W894))))</f>
        <v>-0.34028771966137927</v>
      </c>
      <c r="O1895" s="122">
        <v>2.7933318646196081E-2</v>
      </c>
      <c r="P1895" s="122">
        <v>0.27314048023699622</v>
      </c>
      <c r="Q1895" s="122">
        <v>-0.70036674102692931</v>
      </c>
      <c r="R1895" s="122">
        <v>0.44913362462435552</v>
      </c>
      <c r="S1895" s="122">
        <v>0.64569511178212413</v>
      </c>
      <c r="T1895" s="122">
        <v>-1.0793642616366286</v>
      </c>
      <c r="U1895" s="122">
        <v>0.45373346243412938</v>
      </c>
      <c r="V1895" s="122">
        <v>0.35522264436142681</v>
      </c>
      <c r="W1895" s="46">
        <v>1.0863496476954781</v>
      </c>
    </row>
    <row r="1896" spans="1:23" ht="19">
      <c r="A1896" s="91">
        <v>894</v>
      </c>
      <c r="B1896" s="122">
        <v>0.51102918351629589</v>
      </c>
      <c r="C1896" s="122">
        <v>4.7282334886646904E-3</v>
      </c>
      <c r="D1896" s="122">
        <v>0.38154144146223601</v>
      </c>
      <c r="E1896" s="122">
        <v>0.61184556975199467</v>
      </c>
      <c r="F1896" s="122">
        <v>0.28466286515446382</v>
      </c>
      <c r="G1896" s="122">
        <v>0.78846836421165212</v>
      </c>
      <c r="H1896" s="122">
        <v>0.43879826065752225</v>
      </c>
      <c r="I1896" s="122">
        <v>0.8347368801833599</v>
      </c>
      <c r="J1896" s="122">
        <v>0.46630015962514393</v>
      </c>
      <c r="K1896" s="54">
        <v>2.3584094843806414E-2</v>
      </c>
      <c r="M1896" s="47">
        <v>894</v>
      </c>
      <c r="N1896" s="122" cm="1">
        <f t="array" ref="N1896:W1896">(TRANSPOSE(MMULT(幕後結果!$AB$37:$AK$46, TRANSPOSE(N895:W895))))</f>
        <v>-0.50558774804098849</v>
      </c>
      <c r="O1896" s="122">
        <v>-0.84519893543655855</v>
      </c>
      <c r="P1896" s="122">
        <v>-1.4734874736389489</v>
      </c>
      <c r="Q1896" s="122">
        <v>-0.27981309162051882</v>
      </c>
      <c r="R1896" s="122">
        <v>0.38318115088308374</v>
      </c>
      <c r="S1896" s="122">
        <v>0.46477271437461126</v>
      </c>
      <c r="T1896" s="122">
        <v>1.3937437873258809</v>
      </c>
      <c r="U1896" s="122">
        <v>0.31347959417493071</v>
      </c>
      <c r="V1896" s="122">
        <v>-1.0515170483724499</v>
      </c>
      <c r="W1896" s="46">
        <v>1.0120048219818669</v>
      </c>
    </row>
    <row r="1897" spans="1:23" ht="19">
      <c r="A1897" s="91">
        <v>895</v>
      </c>
      <c r="B1897" s="122">
        <v>0.43721637263213098</v>
      </c>
      <c r="C1897" s="122">
        <v>0.14028040622643401</v>
      </c>
      <c r="D1897" s="122">
        <v>0.26519168455224484</v>
      </c>
      <c r="E1897" s="122">
        <v>0.64147516567356688</v>
      </c>
      <c r="F1897" s="122">
        <v>0.99205043857695263</v>
      </c>
      <c r="G1897" s="122">
        <v>0.53712522830539844</v>
      </c>
      <c r="H1897" s="122">
        <v>0.99870386671378064</v>
      </c>
      <c r="I1897" s="122">
        <v>0.22277259720488662</v>
      </c>
      <c r="J1897" s="122">
        <v>0.16061412334711167</v>
      </c>
      <c r="K1897" s="54">
        <v>0.15221184379172104</v>
      </c>
      <c r="M1897" s="47">
        <v>895</v>
      </c>
      <c r="N1897" s="122" cm="1">
        <f t="array" ref="N1897:W1897">(TRANSPOSE(MMULT(幕後結果!$AB$37:$AK$46, TRANSPOSE(N896:W896))))</f>
        <v>0.51583173590721665</v>
      </c>
      <c r="O1897" s="122">
        <v>-0.28604533656102199</v>
      </c>
      <c r="P1897" s="122">
        <v>-0.15063398705552869</v>
      </c>
      <c r="Q1897" s="122">
        <v>-0.26343604507611101</v>
      </c>
      <c r="R1897" s="122">
        <v>-1.170315393369826</v>
      </c>
      <c r="S1897" s="122">
        <v>-2.736208671844758</v>
      </c>
      <c r="T1897" s="122">
        <v>0.52977488639669468</v>
      </c>
      <c r="U1897" s="122">
        <v>-2.358170491872718</v>
      </c>
      <c r="V1897" s="122">
        <v>-0.93319522381235698</v>
      </c>
      <c r="W1897" s="46">
        <v>-1.1199216174131745</v>
      </c>
    </row>
    <row r="1898" spans="1:23" ht="19">
      <c r="A1898" s="91">
        <v>896</v>
      </c>
      <c r="B1898" s="122">
        <v>0.71599788878068438</v>
      </c>
      <c r="C1898" s="122">
        <v>0.91472862355132989</v>
      </c>
      <c r="D1898" s="122">
        <v>0.92565875935315112</v>
      </c>
      <c r="E1898" s="122">
        <v>0.29375359597973394</v>
      </c>
      <c r="F1898" s="122">
        <v>0.8236260185697406</v>
      </c>
      <c r="G1898" s="122">
        <v>0.31500547064971918</v>
      </c>
      <c r="H1898" s="122">
        <v>0.91985707090660207</v>
      </c>
      <c r="I1898" s="122">
        <v>0.65781950234763786</v>
      </c>
      <c r="J1898" s="122">
        <v>5.9872957741636812E-2</v>
      </c>
      <c r="K1898" s="54">
        <v>0.95775225484883242</v>
      </c>
      <c r="M1898" s="47">
        <v>896</v>
      </c>
      <c r="N1898" s="122" cm="1">
        <f t="array" ref="N1898:W1898">(TRANSPOSE(MMULT(幕後結果!$AB$37:$AK$46, TRANSPOSE(N897:W897))))</f>
        <v>9.130076970883394E-2</v>
      </c>
      <c r="O1898" s="122">
        <v>-0.19658354164643765</v>
      </c>
      <c r="P1898" s="122">
        <v>0.28301575678818069</v>
      </c>
      <c r="Q1898" s="122">
        <v>0.53462341935195135</v>
      </c>
      <c r="R1898" s="122">
        <v>0.5889609765672521</v>
      </c>
      <c r="S1898" s="122">
        <v>0.34030597016213138</v>
      </c>
      <c r="T1898" s="122">
        <v>1.3637959324239846</v>
      </c>
      <c r="U1898" s="122">
        <v>0.10346289042872231</v>
      </c>
      <c r="V1898" s="122">
        <v>-0.48028921496244825</v>
      </c>
      <c r="W1898" s="46">
        <v>0.62556899344268757</v>
      </c>
    </row>
    <row r="1899" spans="1:23" ht="19">
      <c r="A1899" s="91">
        <v>897</v>
      </c>
      <c r="B1899" s="122">
        <v>0.66527936951896582</v>
      </c>
      <c r="C1899" s="122">
        <v>0.66371959463751584</v>
      </c>
      <c r="D1899" s="122">
        <v>0.63835239290180512</v>
      </c>
      <c r="E1899" s="122">
        <v>0.795379813848202</v>
      </c>
      <c r="F1899" s="122">
        <v>0.41721533164483349</v>
      </c>
      <c r="G1899" s="122">
        <v>0.17669280960146461</v>
      </c>
      <c r="H1899" s="122">
        <v>0.53506764178389066</v>
      </c>
      <c r="I1899" s="122">
        <v>0.52984894869411625</v>
      </c>
      <c r="J1899" s="122">
        <v>0.41495972912030177</v>
      </c>
      <c r="K1899" s="54">
        <v>0.54151825744754145</v>
      </c>
      <c r="M1899" s="47">
        <v>897</v>
      </c>
      <c r="N1899" s="122" cm="1">
        <f t="array" ref="N1899:W1899">(TRANSPOSE(MMULT(幕後結果!$AB$37:$AK$46, TRANSPOSE(N898:W898))))</f>
        <v>-1.3334327471248426</v>
      </c>
      <c r="O1899" s="122">
        <v>0.91466189740596926</v>
      </c>
      <c r="P1899" s="122">
        <v>-0.87270218584895465</v>
      </c>
      <c r="Q1899" s="122">
        <v>-9.8655239789579241E-2</v>
      </c>
      <c r="R1899" s="122">
        <v>-0.43156955237986505</v>
      </c>
      <c r="S1899" s="122">
        <v>-0.82885400326008329</v>
      </c>
      <c r="T1899" s="122">
        <v>-0.84871332094614471</v>
      </c>
      <c r="U1899" s="122">
        <v>2.2932255010099469</v>
      </c>
      <c r="V1899" s="122">
        <v>0.12882543920222123</v>
      </c>
      <c r="W1899" s="46">
        <v>1.1766131699519757</v>
      </c>
    </row>
    <row r="1900" spans="1:23" ht="19">
      <c r="A1900" s="91">
        <v>898</v>
      </c>
      <c r="B1900" s="122">
        <v>0.39890104920245339</v>
      </c>
      <c r="C1900" s="122">
        <v>0.47265815745073025</v>
      </c>
      <c r="D1900" s="122">
        <v>0.86567897886976097</v>
      </c>
      <c r="E1900" s="122">
        <v>0.77157313140856343</v>
      </c>
      <c r="F1900" s="122">
        <v>0.50976036472994846</v>
      </c>
      <c r="G1900" s="122">
        <v>0.86068786743651549</v>
      </c>
      <c r="H1900" s="122">
        <v>8.8894202864981953E-3</v>
      </c>
      <c r="I1900" s="122">
        <v>0.48580738716384797</v>
      </c>
      <c r="J1900" s="122">
        <v>0.52818123018172147</v>
      </c>
      <c r="K1900" s="54">
        <v>0.22585151211151344</v>
      </c>
      <c r="M1900" s="47">
        <v>898</v>
      </c>
      <c r="N1900" s="122" cm="1">
        <f t="array" ref="N1900:W1900">(TRANSPOSE(MMULT(幕後結果!$AB$37:$AK$46, TRANSPOSE(N899:W899))))</f>
        <v>-0.59151468364072901</v>
      </c>
      <c r="O1900" s="122">
        <v>5.6103330061650192E-2</v>
      </c>
      <c r="P1900" s="122">
        <v>0.40006733091610092</v>
      </c>
      <c r="Q1900" s="122">
        <v>0.7512243183182542</v>
      </c>
      <c r="R1900" s="122">
        <v>-0.16209353976577667</v>
      </c>
      <c r="S1900" s="122">
        <v>-0.40769703487178544</v>
      </c>
      <c r="T1900" s="122">
        <v>-1.276776019561942</v>
      </c>
      <c r="U1900" s="122">
        <v>-1.0393162682566572</v>
      </c>
      <c r="V1900" s="122">
        <v>-0.29329436824627358</v>
      </c>
      <c r="W1900" s="46">
        <v>-1.0707991716524656</v>
      </c>
    </row>
    <row r="1901" spans="1:23" ht="19">
      <c r="A1901" s="91">
        <v>899</v>
      </c>
      <c r="B1901" s="122">
        <v>0.16370581100827475</v>
      </c>
      <c r="C1901" s="122">
        <v>0.74645030535269297</v>
      </c>
      <c r="D1901" s="122">
        <v>1.9302528439737454E-3</v>
      </c>
      <c r="E1901" s="122">
        <v>0.75147747022765699</v>
      </c>
      <c r="F1901" s="122">
        <v>0.56394677410321692</v>
      </c>
      <c r="G1901" s="122">
        <v>0.1625765702371893</v>
      </c>
      <c r="H1901" s="122">
        <v>0.92952336536505209</v>
      </c>
      <c r="I1901" s="122">
        <v>0.57570518658815351</v>
      </c>
      <c r="J1901" s="122">
        <v>0.64682444554593355</v>
      </c>
      <c r="K1901" s="54">
        <v>0.20900681354152906</v>
      </c>
      <c r="M1901" s="47">
        <v>899</v>
      </c>
      <c r="N1901" s="122" cm="1">
        <f t="array" ref="N1901:W1901">(TRANSPOSE(MMULT(幕後結果!$AB$37:$AK$46, TRANSPOSE(N900:W900))))</f>
        <v>-0.18475000579175849</v>
      </c>
      <c r="O1901" s="122">
        <v>-0.646963345456818</v>
      </c>
      <c r="P1901" s="122">
        <v>-0.97398562102982</v>
      </c>
      <c r="Q1901" s="122">
        <v>-0.80805196499072551</v>
      </c>
      <c r="R1901" s="122">
        <v>1.64309723706846</v>
      </c>
      <c r="S1901" s="122">
        <v>0.74736563159378622</v>
      </c>
      <c r="T1901" s="122">
        <v>-1.0782590442011413</v>
      </c>
      <c r="U1901" s="122">
        <v>0.25161212586505366</v>
      </c>
      <c r="V1901" s="122">
        <v>0.2029067991074078</v>
      </c>
      <c r="W1901" s="46">
        <v>0.36432548391117436</v>
      </c>
    </row>
    <row r="1902" spans="1:23" ht="19">
      <c r="A1902" s="91">
        <v>900</v>
      </c>
      <c r="B1902" s="122">
        <v>2.045318247175687E-2</v>
      </c>
      <c r="C1902" s="122">
        <v>0.43474575721182251</v>
      </c>
      <c r="D1902" s="122">
        <v>0.82252285150998583</v>
      </c>
      <c r="E1902" s="122">
        <v>0.34158348417485951</v>
      </c>
      <c r="F1902" s="122">
        <v>9.022934673352756E-2</v>
      </c>
      <c r="G1902" s="122">
        <v>0.83048270780890276</v>
      </c>
      <c r="H1902" s="122">
        <v>0.7930532245047075</v>
      </c>
      <c r="I1902" s="122">
        <v>0.99595626027410633</v>
      </c>
      <c r="J1902" s="122">
        <v>0.14449774130631776</v>
      </c>
      <c r="K1902" s="54">
        <v>0.39923171841172067</v>
      </c>
      <c r="M1902" s="47">
        <v>900</v>
      </c>
      <c r="N1902" s="122" cm="1">
        <f t="array" ref="N1902:W1902">(TRANSPOSE(MMULT(幕後結果!$AB$37:$AK$46, TRANSPOSE(N901:W901))))</f>
        <v>1.042157234549163</v>
      </c>
      <c r="O1902" s="122">
        <v>1.808024181850826</v>
      </c>
      <c r="P1902" s="122">
        <v>0.83033178749900383</v>
      </c>
      <c r="Q1902" s="122">
        <v>-0.61418751991516407</v>
      </c>
      <c r="R1902" s="122">
        <v>-0.89000625452673598</v>
      </c>
      <c r="S1902" s="122">
        <v>1.5866901546921679</v>
      </c>
      <c r="T1902" s="122">
        <v>0.55804276411539955</v>
      </c>
      <c r="U1902" s="122">
        <v>0.75210261433900349</v>
      </c>
      <c r="V1902" s="122">
        <v>0.86210106163334332</v>
      </c>
      <c r="W1902" s="46">
        <v>0.2686887985947618</v>
      </c>
    </row>
    <row r="1903" spans="1:23" ht="19">
      <c r="A1903" s="91">
        <v>901</v>
      </c>
      <c r="B1903" s="122">
        <v>8.0854074539497667E-2</v>
      </c>
      <c r="C1903" s="122">
        <v>0.54128694790817211</v>
      </c>
      <c r="D1903" s="122">
        <v>0.59883114784157732</v>
      </c>
      <c r="E1903" s="122">
        <v>0.12743759900084028</v>
      </c>
      <c r="F1903" s="122">
        <v>0.23163841349325742</v>
      </c>
      <c r="G1903" s="122">
        <v>0.51029500858612598</v>
      </c>
      <c r="H1903" s="122">
        <v>8.7960625456079855E-2</v>
      </c>
      <c r="I1903" s="122">
        <v>0.4546592499235953</v>
      </c>
      <c r="J1903" s="122">
        <v>0.36499587533088684</v>
      </c>
      <c r="K1903" s="54">
        <v>0.61072347235693791</v>
      </c>
      <c r="M1903" s="47">
        <v>901</v>
      </c>
      <c r="N1903" s="122" cm="1">
        <f t="array" ref="N1903:W1903">(TRANSPOSE(MMULT(幕後結果!$AB$37:$AK$46, TRANSPOSE(N902:W902))))</f>
        <v>-0.82442523446190907</v>
      </c>
      <c r="O1903" s="122">
        <v>7.9494403034798322E-2</v>
      </c>
      <c r="P1903" s="122">
        <v>0.13703070009327778</v>
      </c>
      <c r="Q1903" s="122">
        <v>0.81679060466517783</v>
      </c>
      <c r="R1903" s="122">
        <v>1.143839569400156</v>
      </c>
      <c r="S1903" s="122">
        <v>0.6895306821546664</v>
      </c>
      <c r="T1903" s="122">
        <v>1.2578766600987807</v>
      </c>
      <c r="U1903" s="122">
        <v>0.69259832478574157</v>
      </c>
      <c r="V1903" s="122">
        <v>0.26452010792595992</v>
      </c>
      <c r="W1903" s="46">
        <v>-0.81570214997056045</v>
      </c>
    </row>
    <row r="1904" spans="1:23" ht="19">
      <c r="A1904" s="91">
        <v>902</v>
      </c>
      <c r="B1904" s="122">
        <v>4.5639823914695565E-2</v>
      </c>
      <c r="C1904" s="122">
        <v>0.66768358526800586</v>
      </c>
      <c r="D1904" s="122">
        <v>0.79007152311336881</v>
      </c>
      <c r="E1904" s="122">
        <v>0.20402818527781408</v>
      </c>
      <c r="F1904" s="122">
        <v>0.22020156868298746</v>
      </c>
      <c r="G1904" s="122">
        <v>0.24769830065756593</v>
      </c>
      <c r="H1904" s="122">
        <v>0.16677061379879654</v>
      </c>
      <c r="I1904" s="122">
        <v>0.91592889399299282</v>
      </c>
      <c r="J1904" s="122">
        <v>0.77910102122102631</v>
      </c>
      <c r="K1904" s="54">
        <v>0.70277189794161643</v>
      </c>
      <c r="M1904" s="47">
        <v>902</v>
      </c>
      <c r="N1904" s="122" cm="1">
        <f t="array" ref="N1904:W1904">(TRANSPOSE(MMULT(幕後結果!$AB$37:$AK$46, TRANSPOSE(N903:W903))))</f>
        <v>-1.4835943634716962</v>
      </c>
      <c r="O1904" s="122">
        <v>-0.31384377962231375</v>
      </c>
      <c r="P1904" s="122">
        <v>-0.23407612872774275</v>
      </c>
      <c r="Q1904" s="122">
        <v>-0.49402550786786953</v>
      </c>
      <c r="R1904" s="122">
        <v>-0.65455068714656206</v>
      </c>
      <c r="S1904" s="122">
        <v>-0.3946653619849585</v>
      </c>
      <c r="T1904" s="122">
        <v>1.0170528675537944</v>
      </c>
      <c r="U1904" s="122">
        <v>0.33060400173112081</v>
      </c>
      <c r="V1904" s="122">
        <v>1.1096999187389205</v>
      </c>
      <c r="W1904" s="46">
        <v>-0.61383098670708602</v>
      </c>
    </row>
    <row r="1905" spans="1:23" ht="19">
      <c r="A1905" s="91">
        <v>903</v>
      </c>
      <c r="B1905" s="122">
        <v>0.16252423473445154</v>
      </c>
      <c r="C1905" s="122">
        <v>0.49822469460244356</v>
      </c>
      <c r="D1905" s="122">
        <v>0.6815532776413209</v>
      </c>
      <c r="E1905" s="122">
        <v>0.6382330539808756</v>
      </c>
      <c r="F1905" s="122">
        <v>0.30387645836144217</v>
      </c>
      <c r="G1905" s="122">
        <v>0.64069775131866713</v>
      </c>
      <c r="H1905" s="122">
        <v>0.11759675452470741</v>
      </c>
      <c r="I1905" s="122">
        <v>0.56387567738268252</v>
      </c>
      <c r="J1905" s="122">
        <v>0.24783082124933808</v>
      </c>
      <c r="K1905" s="54">
        <v>0.72930438097464223</v>
      </c>
      <c r="M1905" s="47">
        <v>903</v>
      </c>
      <c r="N1905" s="122" cm="1">
        <f t="array" ref="N1905:W1905">(TRANSPOSE(MMULT(幕後結果!$AB$37:$AK$46, TRANSPOSE(N904:W904))))</f>
        <v>-1.6253521669355724</v>
      </c>
      <c r="O1905" s="122">
        <v>0.2241543806432823</v>
      </c>
      <c r="P1905" s="122">
        <v>-0.57565157831342617</v>
      </c>
      <c r="Q1905" s="122">
        <v>0.23394221035819907</v>
      </c>
      <c r="R1905" s="122">
        <v>0.70752738316885855</v>
      </c>
      <c r="S1905" s="122">
        <v>0.42661590842727426</v>
      </c>
      <c r="T1905" s="122">
        <v>-0.39546007093691221</v>
      </c>
      <c r="U1905" s="122">
        <v>0.64014441564012137</v>
      </c>
      <c r="V1905" s="122">
        <v>-1.0208439327340224E-2</v>
      </c>
      <c r="W1905" s="46">
        <v>-0.65694035859992328</v>
      </c>
    </row>
    <row r="1906" spans="1:23" ht="19">
      <c r="A1906" s="91">
        <v>904</v>
      </c>
      <c r="B1906" s="122">
        <v>0.14690327143315018</v>
      </c>
      <c r="C1906" s="122">
        <v>0.91263454913921294</v>
      </c>
      <c r="D1906" s="122">
        <v>0.63469916973863882</v>
      </c>
      <c r="E1906" s="122">
        <v>0.9766216086022439</v>
      </c>
      <c r="F1906" s="122">
        <v>0.3716384119404974</v>
      </c>
      <c r="G1906" s="122">
        <v>0.54998106942041791</v>
      </c>
      <c r="H1906" s="122">
        <v>0.46483859641183156</v>
      </c>
      <c r="I1906" s="122">
        <v>0.94387924020322189</v>
      </c>
      <c r="J1906" s="122">
        <v>0.96897689035125989</v>
      </c>
      <c r="K1906" s="54">
        <v>0.23475039786465968</v>
      </c>
      <c r="M1906" s="47">
        <v>904</v>
      </c>
      <c r="N1906" s="122" cm="1">
        <f t="array" ref="N1906:W1906">(TRANSPOSE(MMULT(幕後結果!$AB$37:$AK$46, TRANSPOSE(N905:W905))))</f>
        <v>-0.15828518875854464</v>
      </c>
      <c r="O1906" s="122">
        <v>-0.37542964218014763</v>
      </c>
      <c r="P1906" s="122">
        <v>-1.8217796277889858E-2</v>
      </c>
      <c r="Q1906" s="122">
        <v>0.43444613992917414</v>
      </c>
      <c r="R1906" s="122">
        <v>1.6755801990115442</v>
      </c>
      <c r="S1906" s="122">
        <v>-0.58861801736191888</v>
      </c>
      <c r="T1906" s="122">
        <v>-0.9171486845823128</v>
      </c>
      <c r="U1906" s="122">
        <v>1.598282701255592</v>
      </c>
      <c r="V1906" s="122">
        <v>-9.2971357130320897E-3</v>
      </c>
      <c r="W1906" s="46">
        <v>1.4896471813699641</v>
      </c>
    </row>
    <row r="1907" spans="1:23" ht="19">
      <c r="A1907" s="91">
        <v>905</v>
      </c>
      <c r="B1907" s="122">
        <v>0.26170127214950845</v>
      </c>
      <c r="C1907" s="122">
        <v>0.49260102509063319</v>
      </c>
      <c r="D1907" s="122">
        <v>0.76036504492369761</v>
      </c>
      <c r="E1907" s="122">
        <v>0.32168166692915423</v>
      </c>
      <c r="F1907" s="122">
        <v>0.3213870498031377</v>
      </c>
      <c r="G1907" s="122">
        <v>0.65494428091841406</v>
      </c>
      <c r="H1907" s="122">
        <v>0.61007882165525862</v>
      </c>
      <c r="I1907" s="122">
        <v>4.1088955939944105E-2</v>
      </c>
      <c r="J1907" s="122">
        <v>0.76762359230204069</v>
      </c>
      <c r="K1907" s="54">
        <v>3.4246139113152108E-2</v>
      </c>
      <c r="M1907" s="47">
        <v>905</v>
      </c>
      <c r="N1907" s="122" cm="1">
        <f t="array" ref="N1907:W1907">(TRANSPOSE(MMULT(幕後結果!$AB$37:$AK$46, TRANSPOSE(N906:W906))))</f>
        <v>0.69427733395135616</v>
      </c>
      <c r="O1907" s="122">
        <v>0.33035545743774641</v>
      </c>
      <c r="P1907" s="122">
        <v>0.66106445423077165</v>
      </c>
      <c r="Q1907" s="122">
        <v>4.0673621442580743E-2</v>
      </c>
      <c r="R1907" s="122">
        <v>-0.34651946844321213</v>
      </c>
      <c r="S1907" s="122">
        <v>-0.61516628959595543</v>
      </c>
      <c r="T1907" s="122">
        <v>-0.5052487445480347</v>
      </c>
      <c r="U1907" s="122">
        <v>-7.0520499659324304E-2</v>
      </c>
      <c r="V1907" s="122">
        <v>0.97543736889959765</v>
      </c>
      <c r="W1907" s="46">
        <v>-0.74938654757774992</v>
      </c>
    </row>
    <row r="1908" spans="1:23" ht="19">
      <c r="A1908" s="91">
        <v>906</v>
      </c>
      <c r="B1908" s="122">
        <v>0.25694118827711643</v>
      </c>
      <c r="C1908" s="122">
        <v>0.68813392570998966</v>
      </c>
      <c r="D1908" s="122">
        <v>0.65961010276655241</v>
      </c>
      <c r="E1908" s="122">
        <v>0.33583971659631251</v>
      </c>
      <c r="F1908" s="122">
        <v>0.43801155126767433</v>
      </c>
      <c r="G1908" s="122">
        <v>0.81848330826801319</v>
      </c>
      <c r="H1908" s="122">
        <v>0.32228225286926238</v>
      </c>
      <c r="I1908" s="122">
        <v>0.6455276658667457</v>
      </c>
      <c r="J1908" s="122">
        <v>0.54234679522603857</v>
      </c>
      <c r="K1908" s="54">
        <v>0.66884870564675647</v>
      </c>
      <c r="M1908" s="47">
        <v>906</v>
      </c>
      <c r="N1908" s="122" cm="1">
        <f t="array" ref="N1908:W1908">(TRANSPOSE(MMULT(幕後結果!$AB$37:$AK$46, TRANSPOSE(N907:W907))))</f>
        <v>-0.17129161105812568</v>
      </c>
      <c r="O1908" s="122">
        <v>-9.2192626484459902E-2</v>
      </c>
      <c r="P1908" s="122">
        <v>-0.13912578466683234</v>
      </c>
      <c r="Q1908" s="122">
        <v>-0.68705540830658174</v>
      </c>
      <c r="R1908" s="122">
        <v>0.38441040161439988</v>
      </c>
      <c r="S1908" s="122">
        <v>0.7546869174767058</v>
      </c>
      <c r="T1908" s="122">
        <v>0.47993664227269095</v>
      </c>
      <c r="U1908" s="122">
        <v>0.16190144045436466</v>
      </c>
      <c r="V1908" s="122">
        <v>-0.40648307975048048</v>
      </c>
      <c r="W1908" s="46">
        <v>-1.2271003118564943</v>
      </c>
    </row>
    <row r="1909" spans="1:23" ht="19">
      <c r="A1909" s="91">
        <v>907</v>
      </c>
      <c r="B1909" s="122">
        <v>0.76827183001111155</v>
      </c>
      <c r="C1909" s="122">
        <v>0.2980222075206127</v>
      </c>
      <c r="D1909" s="122">
        <v>0.88536758184153075</v>
      </c>
      <c r="E1909" s="122">
        <v>0.40676267541485855</v>
      </c>
      <c r="F1909" s="122">
        <v>0.35492090686652644</v>
      </c>
      <c r="G1909" s="122">
        <v>0.44708447791740946</v>
      </c>
      <c r="H1909" s="122">
        <v>0.17303115939700353</v>
      </c>
      <c r="I1909" s="122">
        <v>0.43335164722565578</v>
      </c>
      <c r="J1909" s="122">
        <v>0.92008471998563079</v>
      </c>
      <c r="K1909" s="54">
        <v>0.36018034571733426</v>
      </c>
      <c r="M1909" s="47">
        <v>907</v>
      </c>
      <c r="N1909" s="122" cm="1">
        <f t="array" ref="N1909:W1909">(TRANSPOSE(MMULT(幕後結果!$AB$37:$AK$46, TRANSPOSE(N908:W908))))</f>
        <v>0.12546662462047722</v>
      </c>
      <c r="O1909" s="122">
        <v>0.68469778535233428</v>
      </c>
      <c r="P1909" s="122">
        <v>0.68747989291284961</v>
      </c>
      <c r="Q1909" s="122">
        <v>-6.1482018918058191E-3</v>
      </c>
      <c r="R1909" s="122">
        <v>2.6323431297213637E-2</v>
      </c>
      <c r="S1909" s="122">
        <v>-1.5470666329689791</v>
      </c>
      <c r="T1909" s="122">
        <v>0.56089299723418962</v>
      </c>
      <c r="U1909" s="122">
        <v>-9.5531254183566311E-2</v>
      </c>
      <c r="V1909" s="122">
        <v>-0.20023383313858095</v>
      </c>
      <c r="W1909" s="46">
        <v>0.88075673087741491</v>
      </c>
    </row>
    <row r="1910" spans="1:23" ht="19">
      <c r="A1910" s="91">
        <v>908</v>
      </c>
      <c r="B1910" s="122">
        <v>8.3456482041401658E-2</v>
      </c>
      <c r="C1910" s="122">
        <v>0.88208656701939558</v>
      </c>
      <c r="D1910" s="122">
        <v>2.2004299100795377E-2</v>
      </c>
      <c r="E1910" s="122">
        <v>0.49680968687028115</v>
      </c>
      <c r="F1910" s="122">
        <v>0.68632440167379838</v>
      </c>
      <c r="G1910" s="122">
        <v>0.75610272898553532</v>
      </c>
      <c r="H1910" s="122">
        <v>0.85763694361707676</v>
      </c>
      <c r="I1910" s="122">
        <v>0.14911960520589496</v>
      </c>
      <c r="J1910" s="122">
        <v>0.54199614580012612</v>
      </c>
      <c r="K1910" s="54">
        <v>0.38312705597970198</v>
      </c>
      <c r="M1910" s="47">
        <v>908</v>
      </c>
      <c r="N1910" s="122" cm="1">
        <f t="array" ref="N1910:W1910">(TRANSPOSE(MMULT(幕後結果!$AB$37:$AK$46, TRANSPOSE(N909:W909))))</f>
        <v>1.4965102887892539</v>
      </c>
      <c r="O1910" s="122">
        <v>-0.40516306776741928</v>
      </c>
      <c r="P1910" s="122">
        <v>0.75737944094213749</v>
      </c>
      <c r="Q1910" s="122">
        <v>1.9034800829694343</v>
      </c>
      <c r="R1910" s="122">
        <v>1.6542261843494372</v>
      </c>
      <c r="S1910" s="122">
        <v>0.48776365055360182</v>
      </c>
      <c r="T1910" s="122">
        <v>1.7216460135100178</v>
      </c>
      <c r="U1910" s="122">
        <v>-0.50844878879928779</v>
      </c>
      <c r="V1910" s="122">
        <v>1.0743539650605234</v>
      </c>
      <c r="W1910" s="46">
        <v>0.31805756801580642</v>
      </c>
    </row>
    <row r="1911" spans="1:23" ht="19">
      <c r="A1911" s="91">
        <v>909</v>
      </c>
      <c r="B1911" s="122">
        <v>0.81800764380465973</v>
      </c>
      <c r="C1911" s="122">
        <v>0.36610302599543654</v>
      </c>
      <c r="D1911" s="122">
        <v>0.78691411952485413</v>
      </c>
      <c r="E1911" s="122">
        <v>0.64605082256452606</v>
      </c>
      <c r="F1911" s="122">
        <v>0.78231621834398779</v>
      </c>
      <c r="G1911" s="122">
        <v>0.28929937669174999</v>
      </c>
      <c r="H1911" s="122">
        <v>0.10767235152038723</v>
      </c>
      <c r="I1911" s="122">
        <v>5.4408945342364179E-2</v>
      </c>
      <c r="J1911" s="122">
        <v>0.81462783887671408</v>
      </c>
      <c r="K1911" s="54">
        <v>0.77993830392168984</v>
      </c>
      <c r="M1911" s="47">
        <v>909</v>
      </c>
      <c r="N1911" s="122" cm="1">
        <f t="array" ref="N1911:W1911">(TRANSPOSE(MMULT(幕後結果!$AB$37:$AK$46, TRANSPOSE(N910:W910))))</f>
        <v>0.39277740663444149</v>
      </c>
      <c r="O1911" s="122">
        <v>2.0596381777570612</v>
      </c>
      <c r="P1911" s="122">
        <v>0.22486303136665187</v>
      </c>
      <c r="Q1911" s="122">
        <v>-8.2769838329891515E-2</v>
      </c>
      <c r="R1911" s="122">
        <v>1.6837865230981506</v>
      </c>
      <c r="S1911" s="122">
        <v>-4.7213776073444347E-2</v>
      </c>
      <c r="T1911" s="122">
        <v>0.60888357529476789</v>
      </c>
      <c r="U1911" s="122">
        <v>0.67088345842625863</v>
      </c>
      <c r="V1911" s="122">
        <v>-0.72053163052974967</v>
      </c>
      <c r="W1911" s="46">
        <v>0.78264172991951009</v>
      </c>
    </row>
    <row r="1912" spans="1:23" ht="19">
      <c r="A1912" s="91">
        <v>910</v>
      </c>
      <c r="B1912" s="122">
        <v>3.7314507409726971E-3</v>
      </c>
      <c r="C1912" s="122">
        <v>0.68041033302696863</v>
      </c>
      <c r="D1912" s="122">
        <v>0.12721075092754308</v>
      </c>
      <c r="E1912" s="122">
        <v>0.53290316929670345</v>
      </c>
      <c r="F1912" s="122">
        <v>0.42905646552771803</v>
      </c>
      <c r="G1912" s="122">
        <v>0.11609656820100023</v>
      </c>
      <c r="H1912" s="122">
        <v>0.22477256827638659</v>
      </c>
      <c r="I1912" s="122">
        <v>0.90038563718456466</v>
      </c>
      <c r="J1912" s="122">
        <v>0.28808285278948498</v>
      </c>
      <c r="K1912" s="54">
        <v>0.40837347631153165</v>
      </c>
      <c r="M1912" s="47">
        <v>910</v>
      </c>
      <c r="N1912" s="122" cm="1">
        <f t="array" ref="N1912:W1912">(TRANSPOSE(MMULT(幕後結果!$AB$37:$AK$46, TRANSPOSE(N911:W911))))</f>
        <v>-1.5383203046933971</v>
      </c>
      <c r="O1912" s="122">
        <v>-8.9482998431286154E-2</v>
      </c>
      <c r="P1912" s="122">
        <v>-2.9383615839825192</v>
      </c>
      <c r="Q1912" s="122">
        <v>-8.4941270445831163E-2</v>
      </c>
      <c r="R1912" s="122">
        <v>7.6920045045695301E-2</v>
      </c>
      <c r="S1912" s="122">
        <v>-1.3447640421506906</v>
      </c>
      <c r="T1912" s="122">
        <v>0.67746333070287856</v>
      </c>
      <c r="U1912" s="122">
        <v>0.40744041729798497</v>
      </c>
      <c r="V1912" s="122">
        <v>-2.6698105211405387</v>
      </c>
      <c r="W1912" s="46">
        <v>7.424788025168326E-2</v>
      </c>
    </row>
    <row r="1913" spans="1:23" ht="19">
      <c r="A1913" s="91">
        <v>911</v>
      </c>
      <c r="B1913" s="122">
        <v>0.24975295899103811</v>
      </c>
      <c r="C1913" s="122">
        <v>3.2763154800781402E-2</v>
      </c>
      <c r="D1913" s="122">
        <v>9.4364835505282407E-2</v>
      </c>
      <c r="E1913" s="122">
        <v>0.14012953883759227</v>
      </c>
      <c r="F1913" s="122">
        <v>0.78389984422127434</v>
      </c>
      <c r="G1913" s="122">
        <v>0.66068113453830679</v>
      </c>
      <c r="H1913" s="122">
        <v>0.28641785827259469</v>
      </c>
      <c r="I1913" s="122">
        <v>0.57333082949374159</v>
      </c>
      <c r="J1913" s="122">
        <v>0.51181781379146085</v>
      </c>
      <c r="K1913" s="54">
        <v>0.51068659494062363</v>
      </c>
      <c r="M1913" s="47">
        <v>911</v>
      </c>
      <c r="N1913" s="122" cm="1">
        <f t="array" ref="N1913:W1913">(TRANSPOSE(MMULT(幕後結果!$AB$37:$AK$46, TRANSPOSE(N912:W912))))</f>
        <v>-0.1161997377900606</v>
      </c>
      <c r="O1913" s="122">
        <v>-1.2009491787193571</v>
      </c>
      <c r="P1913" s="122">
        <v>-0.30987033895996324</v>
      </c>
      <c r="Q1913" s="122">
        <v>0.93593818033902487</v>
      </c>
      <c r="R1913" s="122">
        <v>0.24144728872293811</v>
      </c>
      <c r="S1913" s="122">
        <v>-1.1080035693717125</v>
      </c>
      <c r="T1913" s="122">
        <v>-2.6257002430551957E-2</v>
      </c>
      <c r="U1913" s="122">
        <v>-7.8700410695683731E-2</v>
      </c>
      <c r="V1913" s="122">
        <v>-2.0902668792764723</v>
      </c>
      <c r="W1913" s="46">
        <v>0.14946944040929117</v>
      </c>
    </row>
    <row r="1914" spans="1:23" ht="19">
      <c r="A1914" s="91">
        <v>912</v>
      </c>
      <c r="B1914" s="122">
        <v>0.74935119376140324</v>
      </c>
      <c r="C1914" s="122">
        <v>0.88804473775806181</v>
      </c>
      <c r="D1914" s="122">
        <v>0.15336097083434574</v>
      </c>
      <c r="E1914" s="122">
        <v>0.70382422158727942</v>
      </c>
      <c r="F1914" s="122">
        <v>0.32725102279973317</v>
      </c>
      <c r="G1914" s="122">
        <v>0.5298988387415231</v>
      </c>
      <c r="H1914" s="122">
        <v>0.12329716769248034</v>
      </c>
      <c r="I1914" s="122">
        <v>0.90257211960595241</v>
      </c>
      <c r="J1914" s="122">
        <v>0.50860136215310181</v>
      </c>
      <c r="K1914" s="54">
        <v>0.66911667532579377</v>
      </c>
      <c r="M1914" s="47">
        <v>912</v>
      </c>
      <c r="N1914" s="122" cm="1">
        <f t="array" ref="N1914:W1914">(TRANSPOSE(MMULT(幕後結果!$AB$37:$AK$46, TRANSPOSE(N913:W913))))</f>
        <v>-0.74347272924338415</v>
      </c>
      <c r="O1914" s="122">
        <v>-0.39683192637124082</v>
      </c>
      <c r="P1914" s="122">
        <v>1.8393551740574221E-2</v>
      </c>
      <c r="Q1914" s="122">
        <v>-4.0040007545670997E-2</v>
      </c>
      <c r="R1914" s="122">
        <v>0.27801927573245211</v>
      </c>
      <c r="S1914" s="122">
        <v>0.57370524556939118</v>
      </c>
      <c r="T1914" s="122">
        <v>-0.25083692056512974</v>
      </c>
      <c r="U1914" s="122">
        <v>-2.5815810616863777E-4</v>
      </c>
      <c r="V1914" s="122">
        <v>-0.17187384975377534</v>
      </c>
      <c r="W1914" s="46">
        <v>0.75814704498230356</v>
      </c>
    </row>
    <row r="1915" spans="1:23" ht="19">
      <c r="A1915" s="91">
        <v>913</v>
      </c>
      <c r="B1915" s="122">
        <v>7.4802785420094331E-2</v>
      </c>
      <c r="C1915" s="122">
        <v>0.32068735199067144</v>
      </c>
      <c r="D1915" s="122">
        <v>0.17991380056335471</v>
      </c>
      <c r="E1915" s="122">
        <v>0.10607095192883942</v>
      </c>
      <c r="F1915" s="122">
        <v>6.6618865657605664E-2</v>
      </c>
      <c r="G1915" s="122">
        <v>0.10105673742018517</v>
      </c>
      <c r="H1915" s="122">
        <v>0.77385411419551553</v>
      </c>
      <c r="I1915" s="122">
        <v>8.1215328306897927E-2</v>
      </c>
      <c r="J1915" s="122">
        <v>0.56724390129061275</v>
      </c>
      <c r="K1915" s="54">
        <v>0.85465272621408972</v>
      </c>
      <c r="M1915" s="47">
        <v>913</v>
      </c>
      <c r="N1915" s="122" cm="1">
        <f t="array" ref="N1915:W1915">(TRANSPOSE(MMULT(幕後結果!$AB$37:$AK$46, TRANSPOSE(N914:W914))))</f>
        <v>-4.8612156508862282E-2</v>
      </c>
      <c r="O1915" s="122">
        <v>-0.94266031136420669</v>
      </c>
      <c r="P1915" s="122">
        <v>-0.24268082296615295</v>
      </c>
      <c r="Q1915" s="122">
        <v>-1.9858250202737278</v>
      </c>
      <c r="R1915" s="122">
        <v>-0.63905020352870878</v>
      </c>
      <c r="S1915" s="122">
        <v>-0.7154572155474539</v>
      </c>
      <c r="T1915" s="122">
        <v>-2.3205825332375394</v>
      </c>
      <c r="U1915" s="122">
        <v>-1.0930905791893493</v>
      </c>
      <c r="V1915" s="122">
        <v>-0.59373630719896187</v>
      </c>
      <c r="W1915" s="46">
        <v>-0.30004389300487933</v>
      </c>
    </row>
    <row r="1916" spans="1:23" ht="19">
      <c r="A1916" s="91">
        <v>914</v>
      </c>
      <c r="B1916" s="122">
        <v>0.65416121526253734</v>
      </c>
      <c r="C1916" s="122">
        <v>0.80048276546654296</v>
      </c>
      <c r="D1916" s="122">
        <v>0.27734704264381627</v>
      </c>
      <c r="E1916" s="122">
        <v>0.99796304388566015</v>
      </c>
      <c r="F1916" s="122">
        <v>0.67642250875586551</v>
      </c>
      <c r="G1916" s="122">
        <v>0.4058861224681265</v>
      </c>
      <c r="H1916" s="122">
        <v>0.44121920414932481</v>
      </c>
      <c r="I1916" s="122">
        <v>0.22272175945420147</v>
      </c>
      <c r="J1916" s="122">
        <v>0.99563933220522483</v>
      </c>
      <c r="K1916" s="54">
        <v>0.27405845783303495</v>
      </c>
      <c r="M1916" s="47">
        <v>914</v>
      </c>
      <c r="N1916" s="122" cm="1">
        <f t="array" ref="N1916:W1916">(TRANSPOSE(MMULT(幕後結果!$AB$37:$AK$46, TRANSPOSE(N915:W915))))</f>
        <v>0.81269970091937571</v>
      </c>
      <c r="O1916" s="122">
        <v>-0.98607127291887431</v>
      </c>
      <c r="P1916" s="122">
        <v>0.39312628928353521</v>
      </c>
      <c r="Q1916" s="122">
        <v>0.69838119163703694</v>
      </c>
      <c r="R1916" s="122">
        <v>0.65364037555000865</v>
      </c>
      <c r="S1916" s="122">
        <v>-0.35337032354603382</v>
      </c>
      <c r="T1916" s="122">
        <v>2.5930875991020126</v>
      </c>
      <c r="U1916" s="122">
        <v>-0.549354724200664</v>
      </c>
      <c r="V1916" s="122">
        <v>0.11099762864959184</v>
      </c>
      <c r="W1916" s="46">
        <v>0.24840202304971704</v>
      </c>
    </row>
    <row r="1917" spans="1:23" ht="19">
      <c r="A1917" s="91">
        <v>915</v>
      </c>
      <c r="B1917" s="122">
        <v>0.43710905432199398</v>
      </c>
      <c r="C1917" s="122">
        <v>0.9949187410249376</v>
      </c>
      <c r="D1917" s="122">
        <v>0.92809351440843613</v>
      </c>
      <c r="E1917" s="122">
        <v>0.52638227401015336</v>
      </c>
      <c r="F1917" s="122">
        <v>0.73553182076444701</v>
      </c>
      <c r="G1917" s="122">
        <v>0.63923516200614072</v>
      </c>
      <c r="H1917" s="122">
        <v>0.72667386673406975</v>
      </c>
      <c r="I1917" s="122">
        <v>0.65941952599699349</v>
      </c>
      <c r="J1917" s="122">
        <v>0.71298290898361727</v>
      </c>
      <c r="K1917" s="54">
        <v>0.98933814737304404</v>
      </c>
      <c r="M1917" s="47">
        <v>915</v>
      </c>
      <c r="N1917" s="122" cm="1">
        <f t="array" ref="N1917:W1917">(TRANSPOSE(MMULT(幕後結果!$AB$37:$AK$46, TRANSPOSE(N916:W916))))</f>
        <v>2.0816555853576242</v>
      </c>
      <c r="O1917" s="122">
        <v>2.1856898975109162</v>
      </c>
      <c r="P1917" s="122">
        <v>2.6760926691575477</v>
      </c>
      <c r="Q1917" s="122">
        <v>0.75744231262190831</v>
      </c>
      <c r="R1917" s="122">
        <v>0.88572022477218748</v>
      </c>
      <c r="S1917" s="122">
        <v>0.87930917805740261</v>
      </c>
      <c r="T1917" s="122">
        <v>0.51436961069859433</v>
      </c>
      <c r="U1917" s="122">
        <v>6.5692135322411055E-2</v>
      </c>
      <c r="V1917" s="122">
        <v>0.44347287885351827</v>
      </c>
      <c r="W1917" s="46">
        <v>1.5489263251800116</v>
      </c>
    </row>
    <row r="1918" spans="1:23" ht="19">
      <c r="A1918" s="91">
        <v>916</v>
      </c>
      <c r="B1918" s="122">
        <v>0.8827890306858992</v>
      </c>
      <c r="C1918" s="122">
        <v>0.74900456232459667</v>
      </c>
      <c r="D1918" s="122">
        <v>0.75816328591338911</v>
      </c>
      <c r="E1918" s="122">
        <v>0.47366942704861992</v>
      </c>
      <c r="F1918" s="122">
        <v>0.89601458833725878</v>
      </c>
      <c r="G1918" s="122">
        <v>0.45927661992786373</v>
      </c>
      <c r="H1918" s="122">
        <v>0.92815841855799053</v>
      </c>
      <c r="I1918" s="122">
        <v>0.24265127854404134</v>
      </c>
      <c r="J1918" s="122">
        <v>0.65351461976298264</v>
      </c>
      <c r="K1918" s="54">
        <v>0.56748683399407507</v>
      </c>
      <c r="M1918" s="47">
        <v>916</v>
      </c>
      <c r="N1918" s="122" cm="1">
        <f t="array" ref="N1918:W1918">(TRANSPOSE(MMULT(幕後結果!$AB$37:$AK$46, TRANSPOSE(N917:W917))))</f>
        <v>1.0051942847131354</v>
      </c>
      <c r="O1918" s="122">
        <v>0.89409125460818106</v>
      </c>
      <c r="P1918" s="122">
        <v>1.4520592381143818</v>
      </c>
      <c r="Q1918" s="122">
        <v>5.6869508660306045E-2</v>
      </c>
      <c r="R1918" s="122">
        <v>-0.17922494775570774</v>
      </c>
      <c r="S1918" s="122">
        <v>0.13347326658639141</v>
      </c>
      <c r="T1918" s="122">
        <v>0.44062669610721739</v>
      </c>
      <c r="U1918" s="122">
        <v>-2.3939614652308538E-2</v>
      </c>
      <c r="V1918" s="122">
        <v>0.91817584849751999</v>
      </c>
      <c r="W1918" s="46">
        <v>2.2468529478943036</v>
      </c>
    </row>
    <row r="1919" spans="1:23" ht="19">
      <c r="A1919" s="91">
        <v>917</v>
      </c>
      <c r="B1919" s="122">
        <v>0.95285155065327265</v>
      </c>
      <c r="C1919" s="122">
        <v>8.9270538101504648E-4</v>
      </c>
      <c r="D1919" s="122">
        <v>0.41908068341583049</v>
      </c>
      <c r="E1919" s="122">
        <v>0.20235675475916071</v>
      </c>
      <c r="F1919" s="122">
        <v>0.8544442828741563</v>
      </c>
      <c r="G1919" s="122">
        <v>0.26322984037444219</v>
      </c>
      <c r="H1919" s="122">
        <v>0.53226516455623374</v>
      </c>
      <c r="I1919" s="122">
        <v>0.28649145267895615</v>
      </c>
      <c r="J1919" s="122">
        <v>0.17342236612421624</v>
      </c>
      <c r="K1919" s="54">
        <v>0.540347287470476</v>
      </c>
      <c r="M1919" s="47">
        <v>917</v>
      </c>
      <c r="N1919" s="122" cm="1">
        <f t="array" ref="N1919:W1919">(TRANSPOSE(MMULT(幕後結果!$AB$37:$AK$46, TRANSPOSE(N918:W918))))</f>
        <v>-0.99921385989811851</v>
      </c>
      <c r="O1919" s="122">
        <v>1.1840588238055494</v>
      </c>
      <c r="P1919" s="122">
        <v>0.21358634244040209</v>
      </c>
      <c r="Q1919" s="122">
        <v>0.79741088323890996</v>
      </c>
      <c r="R1919" s="122">
        <v>0.58386841201057837</v>
      </c>
      <c r="S1919" s="122">
        <v>0.34654445789804755</v>
      </c>
      <c r="T1919" s="122">
        <v>-0.9958633259431009</v>
      </c>
      <c r="U1919" s="122">
        <v>3.164768825958129</v>
      </c>
      <c r="V1919" s="122">
        <v>-0.45075112965156494</v>
      </c>
      <c r="W1919" s="46">
        <v>1.8825821419243141</v>
      </c>
    </row>
    <row r="1920" spans="1:23" ht="19">
      <c r="A1920" s="91">
        <v>918</v>
      </c>
      <c r="B1920" s="122">
        <v>9.6052459437364401E-2</v>
      </c>
      <c r="C1920" s="122">
        <v>0.85721091412245043</v>
      </c>
      <c r="D1920" s="122">
        <v>0.77767860521197796</v>
      </c>
      <c r="E1920" s="122">
        <v>0.85462642992996418</v>
      </c>
      <c r="F1920" s="122">
        <v>0.7279193177429395</v>
      </c>
      <c r="G1920" s="122">
        <v>0.30585469617301775</v>
      </c>
      <c r="H1920" s="122">
        <v>0.44256579259128381</v>
      </c>
      <c r="I1920" s="122">
        <v>0.37037859803226381</v>
      </c>
      <c r="J1920" s="122">
        <v>1.0461075578145351E-3</v>
      </c>
      <c r="K1920" s="54">
        <v>8.4161761648151812E-2</v>
      </c>
      <c r="M1920" s="47">
        <v>918</v>
      </c>
      <c r="N1920" s="122" cm="1">
        <f t="array" ref="N1920:W1920">(TRANSPOSE(MMULT(幕後結果!$AB$37:$AK$46, TRANSPOSE(N919:W919))))</f>
        <v>-0.43575955862472682</v>
      </c>
      <c r="O1920" s="122">
        <v>-0.87982332573020539</v>
      </c>
      <c r="P1920" s="122">
        <v>-0.36902597859595465</v>
      </c>
      <c r="Q1920" s="122">
        <v>-1.3127252064850166</v>
      </c>
      <c r="R1920" s="122">
        <v>-2.7845272005768278</v>
      </c>
      <c r="S1920" s="122">
        <v>-0.43306422662849842</v>
      </c>
      <c r="T1920" s="122">
        <v>-1.8360519603309968</v>
      </c>
      <c r="U1920" s="122">
        <v>-1.5996238597041672</v>
      </c>
      <c r="V1920" s="122">
        <v>0.75407022297164494</v>
      </c>
      <c r="W1920" s="46">
        <v>-0.82673255902197085</v>
      </c>
    </row>
    <row r="1921" spans="1:23" ht="19">
      <c r="A1921" s="91">
        <v>919</v>
      </c>
      <c r="B1921" s="122">
        <v>0.94556071738170577</v>
      </c>
      <c r="C1921" s="122">
        <v>0.93736158250838164</v>
      </c>
      <c r="D1921" s="122">
        <v>2.7251668529040041E-2</v>
      </c>
      <c r="E1921" s="122">
        <v>0.95589336083262144</v>
      </c>
      <c r="F1921" s="122">
        <v>0.51784896013237458</v>
      </c>
      <c r="G1921" s="122">
        <v>0.18385827861771298</v>
      </c>
      <c r="H1921" s="122">
        <v>0.64924690483665226</v>
      </c>
      <c r="I1921" s="122">
        <v>0.74343796084634084</v>
      </c>
      <c r="J1921" s="122">
        <v>3.2461434534309497E-2</v>
      </c>
      <c r="K1921" s="54">
        <v>0.92957496049332367</v>
      </c>
      <c r="M1921" s="47">
        <v>919</v>
      </c>
      <c r="N1921" s="122" cm="1">
        <f t="array" ref="N1921:W1921">(TRANSPOSE(MMULT(幕後結果!$AB$37:$AK$46, TRANSPOSE(N920:W920))))</f>
        <v>0.79745487661335168</v>
      </c>
      <c r="O1921" s="122">
        <v>-0.67134203806741244</v>
      </c>
      <c r="P1921" s="122">
        <v>0.23328882013277746</v>
      </c>
      <c r="Q1921" s="122">
        <v>1.3901157969851683</v>
      </c>
      <c r="R1921" s="122">
        <v>1.5468713840309327</v>
      </c>
      <c r="S1921" s="122">
        <v>0.19592153388913108</v>
      </c>
      <c r="T1921" s="122">
        <v>1.3198010747869375</v>
      </c>
      <c r="U1921" s="122">
        <v>1.9929851345516911</v>
      </c>
      <c r="V1921" s="122">
        <v>3.9826589802542056E-2</v>
      </c>
      <c r="W1921" s="46">
        <v>0.59731235650388581</v>
      </c>
    </row>
    <row r="1922" spans="1:23" ht="19">
      <c r="A1922" s="91">
        <v>920</v>
      </c>
      <c r="B1922" s="122">
        <v>0.93277595463676088</v>
      </c>
      <c r="C1922" s="122">
        <v>0.60315171974743209</v>
      </c>
      <c r="D1922" s="122">
        <v>6.0637354188810555E-3</v>
      </c>
      <c r="E1922" s="122">
        <v>5.5419464605340529E-2</v>
      </c>
      <c r="F1922" s="122">
        <v>0.49911456290976841</v>
      </c>
      <c r="G1922" s="122">
        <v>4.3540312485587318E-2</v>
      </c>
      <c r="H1922" s="122">
        <v>0.21379407906041226</v>
      </c>
      <c r="I1922" s="122">
        <v>0.68754758839607399</v>
      </c>
      <c r="J1922" s="122">
        <v>0.38994963403245753</v>
      </c>
      <c r="K1922" s="54">
        <v>0.5441955555762561</v>
      </c>
      <c r="M1922" s="47">
        <v>920</v>
      </c>
      <c r="N1922" s="122" cm="1">
        <f t="array" ref="N1922:W1922">(TRANSPOSE(MMULT(幕後結果!$AB$37:$AK$46, TRANSPOSE(N921:W921))))</f>
        <v>0.74787881071805051</v>
      </c>
      <c r="O1922" s="122">
        <v>0.52330212514822427</v>
      </c>
      <c r="P1922" s="122">
        <v>-0.33155776168764495</v>
      </c>
      <c r="Q1922" s="122">
        <v>0.82120935824221553</v>
      </c>
      <c r="R1922" s="122">
        <v>1.622610409590737</v>
      </c>
      <c r="S1922" s="122">
        <v>1.5029010669752325</v>
      </c>
      <c r="T1922" s="122">
        <v>2.0558055328759242</v>
      </c>
      <c r="U1922" s="122">
        <v>9.9868031930276435E-2</v>
      </c>
      <c r="V1922" s="122">
        <v>-0.83383563286117723</v>
      </c>
      <c r="W1922" s="46">
        <v>-0.88738255773341645</v>
      </c>
    </row>
    <row r="1923" spans="1:23" ht="19">
      <c r="A1923" s="91">
        <v>921</v>
      </c>
      <c r="B1923" s="122">
        <v>0.3672386402490182</v>
      </c>
      <c r="C1923" s="122">
        <v>0.14422264720113187</v>
      </c>
      <c r="D1923" s="122">
        <v>0.35230867154225542</v>
      </c>
      <c r="E1923" s="122">
        <v>0.43579894397243812</v>
      </c>
      <c r="F1923" s="122">
        <v>0.57110610175307852</v>
      </c>
      <c r="G1923" s="122">
        <v>0.9497346994975806</v>
      </c>
      <c r="H1923" s="122">
        <v>0.88917059516526464</v>
      </c>
      <c r="I1923" s="122">
        <v>0.15178749932869917</v>
      </c>
      <c r="J1923" s="122">
        <v>0.42868834781410614</v>
      </c>
      <c r="K1923" s="54">
        <v>2.3612825749911304E-2</v>
      </c>
      <c r="M1923" s="47">
        <v>921</v>
      </c>
      <c r="N1923" s="122" cm="1">
        <f t="array" ref="N1923:W1923">(TRANSPOSE(MMULT(幕後結果!$AB$37:$AK$46, TRANSPOSE(N922:W922))))</f>
        <v>-0.26357037697230118</v>
      </c>
      <c r="O1923" s="122">
        <v>0.15672743029973163</v>
      </c>
      <c r="P1923" s="122">
        <v>-0.49075885634692973</v>
      </c>
      <c r="Q1923" s="122">
        <v>0.61614169888506465</v>
      </c>
      <c r="R1923" s="122">
        <v>0.59026832981517863</v>
      </c>
      <c r="S1923" s="122">
        <v>0.1461192628605385</v>
      </c>
      <c r="T1923" s="122">
        <v>-1.5494100530389272</v>
      </c>
      <c r="U1923" s="122">
        <v>1.4588841409869242</v>
      </c>
      <c r="V1923" s="122">
        <v>6.6767262533106456E-2</v>
      </c>
      <c r="W1923" s="46">
        <v>-0.36504563982261473</v>
      </c>
    </row>
    <row r="1924" spans="1:23" ht="19">
      <c r="A1924" s="91">
        <v>922</v>
      </c>
      <c r="B1924" s="122">
        <v>0.52222450275649313</v>
      </c>
      <c r="C1924" s="122">
        <v>0.74494254188092524</v>
      </c>
      <c r="D1924" s="122">
        <v>0.8473722777066599</v>
      </c>
      <c r="E1924" s="122">
        <v>0.17587746906184565</v>
      </c>
      <c r="F1924" s="122">
        <v>0.95355630421119142</v>
      </c>
      <c r="G1924" s="122">
        <v>0.95937406340104903</v>
      </c>
      <c r="H1924" s="122">
        <v>4.8202021957954866E-3</v>
      </c>
      <c r="I1924" s="122">
        <v>0.83698286246669285</v>
      </c>
      <c r="J1924" s="122">
        <v>0.5180757039286108</v>
      </c>
      <c r="K1924" s="54">
        <v>0.54625853555291637</v>
      </c>
      <c r="M1924" s="47">
        <v>922</v>
      </c>
      <c r="N1924" s="122" cm="1">
        <f t="array" ref="N1924:W1924">(TRANSPOSE(MMULT(幕後結果!$AB$37:$AK$46, TRANSPOSE(N923:W923))))</f>
        <v>1.1273420708144133</v>
      </c>
      <c r="O1924" s="122">
        <v>0.12887560983139945</v>
      </c>
      <c r="P1924" s="122">
        <v>0.23892641120074898</v>
      </c>
      <c r="Q1924" s="122">
        <v>0.84983273166558693</v>
      </c>
      <c r="R1924" s="122">
        <v>-4.7469263014005114E-2</v>
      </c>
      <c r="S1924" s="122">
        <v>2.0490664080497196</v>
      </c>
      <c r="T1924" s="122">
        <v>1.614310144399894</v>
      </c>
      <c r="U1924" s="122">
        <v>0.47725336827481674</v>
      </c>
      <c r="V1924" s="122">
        <v>1.4354794808932936</v>
      </c>
      <c r="W1924" s="46">
        <v>-8.2273279575638875E-2</v>
      </c>
    </row>
    <row r="1925" spans="1:23" ht="19">
      <c r="A1925" s="91">
        <v>923</v>
      </c>
      <c r="B1925" s="122">
        <v>0.15160709213204848</v>
      </c>
      <c r="C1925" s="122">
        <v>8.4274496462193094E-2</v>
      </c>
      <c r="D1925" s="122">
        <v>0.31471055847389584</v>
      </c>
      <c r="E1925" s="122">
        <v>0.50242896154621919</v>
      </c>
      <c r="F1925" s="122">
        <v>4.1782303595396808E-3</v>
      </c>
      <c r="G1925" s="122">
        <v>0.12123195000995235</v>
      </c>
      <c r="H1925" s="122">
        <v>0.59970731351031437</v>
      </c>
      <c r="I1925" s="122">
        <v>0.34386140945180776</v>
      </c>
      <c r="J1925" s="122">
        <v>0.59088331448741305</v>
      </c>
      <c r="K1925" s="54">
        <v>0.1551256584483125</v>
      </c>
      <c r="M1925" s="47">
        <v>923</v>
      </c>
      <c r="N1925" s="122" cm="1">
        <f t="array" ref="N1925:W1925">(TRANSPOSE(MMULT(幕後結果!$AB$37:$AK$46, TRANSPOSE(N924:W924))))</f>
        <v>1.580529039006735</v>
      </c>
      <c r="O1925" s="122">
        <v>0.68970708534203129</v>
      </c>
      <c r="P1925" s="122">
        <v>0.26502999016839135</v>
      </c>
      <c r="Q1925" s="122">
        <v>-0.19185966277099176</v>
      </c>
      <c r="R1925" s="122">
        <v>0.3115416066838243</v>
      </c>
      <c r="S1925" s="122">
        <v>-0.70084514858607261</v>
      </c>
      <c r="T1925" s="122">
        <v>0.47422414752102982</v>
      </c>
      <c r="U1925" s="122">
        <v>-0.33918984119287809</v>
      </c>
      <c r="V1925" s="122">
        <v>-0.20859686264318134</v>
      </c>
      <c r="W1925" s="46">
        <v>-1.0312756848008746</v>
      </c>
    </row>
    <row r="1926" spans="1:23" ht="19">
      <c r="A1926" s="91">
        <v>924</v>
      </c>
      <c r="B1926" s="122">
        <v>0.43712291750935384</v>
      </c>
      <c r="C1926" s="122">
        <v>0.2788809595458126</v>
      </c>
      <c r="D1926" s="122">
        <v>0.55704658878797297</v>
      </c>
      <c r="E1926" s="122">
        <v>0.11919604242735149</v>
      </c>
      <c r="F1926" s="122">
        <v>8.9141554006080037E-2</v>
      </c>
      <c r="G1926" s="122">
        <v>0.31392915100584751</v>
      </c>
      <c r="H1926" s="122">
        <v>0.61652689115296266</v>
      </c>
      <c r="I1926" s="122">
        <v>0.35716862014753481</v>
      </c>
      <c r="J1926" s="122">
        <v>0.30532967342725748</v>
      </c>
      <c r="K1926" s="54">
        <v>3.2858007700475866E-4</v>
      </c>
      <c r="M1926" s="47">
        <v>924</v>
      </c>
      <c r="N1926" s="122" cm="1">
        <f t="array" ref="N1926:W1926">(TRANSPOSE(MMULT(幕後結果!$AB$37:$AK$46, TRANSPOSE(N925:W925))))</f>
        <v>-0.17551873525930231</v>
      </c>
      <c r="O1926" s="122">
        <v>-0.85768644039030251</v>
      </c>
      <c r="P1926" s="122">
        <v>-0.81883185851501783</v>
      </c>
      <c r="Q1926" s="122">
        <v>9.9947657241692425E-2</v>
      </c>
      <c r="R1926" s="122">
        <v>0.89233004742167488</v>
      </c>
      <c r="S1926" s="122">
        <v>0.95132180336020677</v>
      </c>
      <c r="T1926" s="122">
        <v>-0.13471774824406499</v>
      </c>
      <c r="U1926" s="122">
        <v>1.4050609788811594</v>
      </c>
      <c r="V1926" s="122">
        <v>5.9181384269684889E-2</v>
      </c>
      <c r="W1926" s="46">
        <v>-0.5358853208869836</v>
      </c>
    </row>
    <row r="1927" spans="1:23" ht="19">
      <c r="A1927" s="91">
        <v>925</v>
      </c>
      <c r="B1927" s="122">
        <v>0.30856247765879496</v>
      </c>
      <c r="C1927" s="122">
        <v>0.18248213356077381</v>
      </c>
      <c r="D1927" s="122">
        <v>0.44555675014839258</v>
      </c>
      <c r="E1927" s="122">
        <v>0.5090297230789036</v>
      </c>
      <c r="F1927" s="122">
        <v>0.87487899355805832</v>
      </c>
      <c r="G1927" s="122">
        <v>0.13998127531333404</v>
      </c>
      <c r="H1927" s="122">
        <v>0.92661419132274414</v>
      </c>
      <c r="I1927" s="122">
        <v>0.70113710168990018</v>
      </c>
      <c r="J1927" s="122">
        <v>0.53807792585787184</v>
      </c>
      <c r="K1927" s="54">
        <v>0.26457335379762625</v>
      </c>
      <c r="M1927" s="47">
        <v>925</v>
      </c>
      <c r="N1927" s="122" cm="1">
        <f t="array" ref="N1927:W1927">(TRANSPOSE(MMULT(幕後結果!$AB$37:$AK$46, TRANSPOSE(N926:W926))))</f>
        <v>0.27531004972804773</v>
      </c>
      <c r="O1927" s="122">
        <v>0.6860473865005513</v>
      </c>
      <c r="P1927" s="122">
        <v>-0.36896055913612336</v>
      </c>
      <c r="Q1927" s="122">
        <v>-0.42351621577106768</v>
      </c>
      <c r="R1927" s="122">
        <v>0.21118407595648211</v>
      </c>
      <c r="S1927" s="122">
        <v>-0.38358115666573139</v>
      </c>
      <c r="T1927" s="122">
        <v>0.42516757430084801</v>
      </c>
      <c r="U1927" s="122">
        <v>0.92291851041682649</v>
      </c>
      <c r="V1927" s="122">
        <v>0.56650100106807555</v>
      </c>
      <c r="W1927" s="46">
        <v>0.98064667805375239</v>
      </c>
    </row>
    <row r="1928" spans="1:23" ht="19">
      <c r="A1928" s="91">
        <v>926</v>
      </c>
      <c r="B1928" s="122">
        <v>2.6386955122861266E-3</v>
      </c>
      <c r="C1928" s="122">
        <v>0.8994801206280425</v>
      </c>
      <c r="D1928" s="122">
        <v>0.45220480696998022</v>
      </c>
      <c r="E1928" s="122">
        <v>0.10203694769138805</v>
      </c>
      <c r="F1928" s="122">
        <v>0.25277939215006584</v>
      </c>
      <c r="G1928" s="122">
        <v>0.44835962254061856</v>
      </c>
      <c r="H1928" s="122">
        <v>0.73049758966373313</v>
      </c>
      <c r="I1928" s="122">
        <v>0.28029269928206868</v>
      </c>
      <c r="J1928" s="122">
        <v>0.27695074088489191</v>
      </c>
      <c r="K1928" s="54">
        <v>0.68143349215472404</v>
      </c>
      <c r="M1928" s="47">
        <v>926</v>
      </c>
      <c r="N1928" s="122" cm="1">
        <f t="array" ref="N1928:W1928">(TRANSPOSE(MMULT(幕後結果!$AB$37:$AK$46, TRANSPOSE(N927:W927))))</f>
        <v>-0.72520504505696359</v>
      </c>
      <c r="O1928" s="122">
        <v>-0.12868145822646665</v>
      </c>
      <c r="P1928" s="122">
        <v>-1.8011684872459603</v>
      </c>
      <c r="Q1928" s="122">
        <v>0.44310514154333547</v>
      </c>
      <c r="R1928" s="122">
        <v>-1.1882369728345203</v>
      </c>
      <c r="S1928" s="122">
        <v>0.56591468991553784</v>
      </c>
      <c r="T1928" s="122">
        <v>0.27048917976025894</v>
      </c>
      <c r="U1928" s="122">
        <v>0.54739266777010642</v>
      </c>
      <c r="V1928" s="122">
        <v>0.10305567919001335</v>
      </c>
      <c r="W1928" s="46">
        <v>-1.1876754936795142</v>
      </c>
    </row>
    <row r="1929" spans="1:23" ht="19">
      <c r="A1929" s="91">
        <v>927</v>
      </c>
      <c r="B1929" s="122">
        <v>0.63606075440370868</v>
      </c>
      <c r="C1929" s="122">
        <v>2.354104946003166E-2</v>
      </c>
      <c r="D1929" s="122">
        <v>0.18203846075072239</v>
      </c>
      <c r="E1929" s="122">
        <v>0.67088343932054295</v>
      </c>
      <c r="F1929" s="122">
        <v>0.75913392802212121</v>
      </c>
      <c r="G1929" s="122">
        <v>0.97462389732738552</v>
      </c>
      <c r="H1929" s="122">
        <v>0.25804353582580575</v>
      </c>
      <c r="I1929" s="122">
        <v>0.52577050949612492</v>
      </c>
      <c r="J1929" s="122">
        <v>7.4156824489257644E-3</v>
      </c>
      <c r="K1929" s="54">
        <v>0.25112376299252492</v>
      </c>
      <c r="M1929" s="47">
        <v>927</v>
      </c>
      <c r="N1929" s="122" cm="1">
        <f t="array" ref="N1929:W1929">(TRANSPOSE(MMULT(幕後結果!$AB$37:$AK$46, TRANSPOSE(N928:W928))))</f>
        <v>-0.9909636096164528</v>
      </c>
      <c r="O1929" s="122">
        <v>-5.6223381879396295E-2</v>
      </c>
      <c r="P1929" s="122">
        <v>0.53545681479106055</v>
      </c>
      <c r="Q1929" s="122">
        <v>-0.79147880609289867</v>
      </c>
      <c r="R1929" s="122">
        <v>0.48698003621064878</v>
      </c>
      <c r="S1929" s="122">
        <v>-0.17180058620120142</v>
      </c>
      <c r="T1929" s="122">
        <v>0.15495689532400003</v>
      </c>
      <c r="U1929" s="122">
        <v>0.1931177200163896</v>
      </c>
      <c r="V1929" s="122">
        <v>0.89169005154808778</v>
      </c>
      <c r="W1929" s="46">
        <v>1.8538368288643943</v>
      </c>
    </row>
    <row r="1930" spans="1:23" ht="19">
      <c r="A1930" s="91">
        <v>928</v>
      </c>
      <c r="B1930" s="122">
        <v>1.3696670723335247E-2</v>
      </c>
      <c r="C1930" s="122">
        <v>0.89875519583886243</v>
      </c>
      <c r="D1930" s="122">
        <v>0.67067104004419575</v>
      </c>
      <c r="E1930" s="122">
        <v>0.44933718739481532</v>
      </c>
      <c r="F1930" s="122">
        <v>0.5105908007714981</v>
      </c>
      <c r="G1930" s="122">
        <v>0.56105414544743826</v>
      </c>
      <c r="H1930" s="122">
        <v>0.22849825963839665</v>
      </c>
      <c r="I1930" s="122">
        <v>0.17700825810787513</v>
      </c>
      <c r="J1930" s="122">
        <v>0.5348622483270653</v>
      </c>
      <c r="K1930" s="54">
        <v>0.25567963593820542</v>
      </c>
      <c r="M1930" s="47">
        <v>928</v>
      </c>
      <c r="N1930" s="122" cm="1">
        <f t="array" ref="N1930:W1930">(TRANSPOSE(MMULT(幕後結果!$AB$37:$AK$46, TRANSPOSE(N929:W929))))</f>
        <v>0.90850517983063195</v>
      </c>
      <c r="O1930" s="122">
        <v>-0.69788399370900844</v>
      </c>
      <c r="P1930" s="122">
        <v>-0.22813851625779641</v>
      </c>
      <c r="Q1930" s="122">
        <v>-1.0644643325092773</v>
      </c>
      <c r="R1930" s="122">
        <v>0.14103440611760321</v>
      </c>
      <c r="S1930" s="122">
        <v>1.2025996452489929</v>
      </c>
      <c r="T1930" s="122">
        <v>0.36449118670695002</v>
      </c>
      <c r="U1930" s="122">
        <v>0.42334644322912113</v>
      </c>
      <c r="V1930" s="122">
        <v>1.0955838541218896</v>
      </c>
      <c r="W1930" s="46">
        <v>1.4329253079939255</v>
      </c>
    </row>
    <row r="1931" spans="1:23" ht="19">
      <c r="A1931" s="91">
        <v>929</v>
      </c>
      <c r="B1931" s="122">
        <v>0.99619615519359828</v>
      </c>
      <c r="C1931" s="122">
        <v>0.3654767193044357</v>
      </c>
      <c r="D1931" s="122">
        <v>0.73747495224090764</v>
      </c>
      <c r="E1931" s="122">
        <v>0.70049128463992782</v>
      </c>
      <c r="F1931" s="122">
        <v>0.99663379890381809</v>
      </c>
      <c r="G1931" s="122">
        <v>0.53632521944748213</v>
      </c>
      <c r="H1931" s="122">
        <v>0.9589216789684547</v>
      </c>
      <c r="I1931" s="122">
        <v>1.7584939828901858E-2</v>
      </c>
      <c r="J1931" s="122">
        <v>0.82031603455166313</v>
      </c>
      <c r="K1931" s="54">
        <v>8.1336861566457808E-2</v>
      </c>
      <c r="M1931" s="47">
        <v>929</v>
      </c>
      <c r="N1931" s="122" cm="1">
        <f t="array" ref="N1931:W1931">(TRANSPOSE(MMULT(幕後結果!$AB$37:$AK$46, TRANSPOSE(N930:W930))))</f>
        <v>-0.74508211227496202</v>
      </c>
      <c r="O1931" s="122">
        <v>-1.2882157802710879</v>
      </c>
      <c r="P1931" s="122">
        <v>-0.39397728329468346</v>
      </c>
      <c r="Q1931" s="122">
        <v>-0.3964733181445641</v>
      </c>
      <c r="R1931" s="122">
        <v>5.5312998754035114E-2</v>
      </c>
      <c r="S1931" s="122">
        <v>-1.153666337816839</v>
      </c>
      <c r="T1931" s="122">
        <v>0.12240018226890437</v>
      </c>
      <c r="U1931" s="122">
        <v>-2.1030844725258264</v>
      </c>
      <c r="V1931" s="122">
        <v>0.48717123900137649</v>
      </c>
      <c r="W1931" s="46">
        <v>0.4256420864479441</v>
      </c>
    </row>
    <row r="1932" spans="1:23" ht="19">
      <c r="A1932" s="91">
        <v>930</v>
      </c>
      <c r="B1932" s="122">
        <v>0.32660038048626272</v>
      </c>
      <c r="C1932" s="122">
        <v>0.39721486159952257</v>
      </c>
      <c r="D1932" s="122">
        <v>0.5451018891484225</v>
      </c>
      <c r="E1932" s="122">
        <v>0.88912657850015209</v>
      </c>
      <c r="F1932" s="122">
        <v>0.70763664866450116</v>
      </c>
      <c r="G1932" s="122">
        <v>1.9819686598926189E-2</v>
      </c>
      <c r="H1932" s="122">
        <v>0.8939001440652603</v>
      </c>
      <c r="I1932" s="122">
        <v>0.54478574239727373</v>
      </c>
      <c r="J1932" s="122">
        <v>0.18457579035328497</v>
      </c>
      <c r="K1932" s="54">
        <v>0.83050856357269631</v>
      </c>
      <c r="M1932" s="47">
        <v>930</v>
      </c>
      <c r="N1932" s="122" cm="1">
        <f t="array" ref="N1932:W1932">(TRANSPOSE(MMULT(幕後結果!$AB$37:$AK$46, TRANSPOSE(N931:W931))))</f>
        <v>0.55364113001624327</v>
      </c>
      <c r="O1932" s="122">
        <v>-0.35170665556840802</v>
      </c>
      <c r="P1932" s="122">
        <v>0.86096797760331956</v>
      </c>
      <c r="Q1932" s="122">
        <v>0.56769182475679791</v>
      </c>
      <c r="R1932" s="122">
        <v>1.298358454150071</v>
      </c>
      <c r="S1932" s="122">
        <v>-0.13292040079087203</v>
      </c>
      <c r="T1932" s="122">
        <v>-9.0222874199153036E-2</v>
      </c>
      <c r="U1932" s="122">
        <v>1.0754506851815857</v>
      </c>
      <c r="V1932" s="122">
        <v>0.18773598785437562</v>
      </c>
      <c r="W1932" s="46">
        <v>0.29220735691203847</v>
      </c>
    </row>
    <row r="1933" spans="1:23" ht="19">
      <c r="A1933" s="91">
        <v>931</v>
      </c>
      <c r="B1933" s="122">
        <v>0.27571667284683166</v>
      </c>
      <c r="C1933" s="122">
        <v>0.9381252735426977</v>
      </c>
      <c r="D1933" s="122">
        <v>0.1318667188189655</v>
      </c>
      <c r="E1933" s="122">
        <v>0.2338634614414119</v>
      </c>
      <c r="F1933" s="122">
        <v>0.27955998701837048</v>
      </c>
      <c r="G1933" s="122">
        <v>6.4123952897541248E-3</v>
      </c>
      <c r="H1933" s="122">
        <v>0.47356913247096188</v>
      </c>
      <c r="I1933" s="122">
        <v>0.16414327268236439</v>
      </c>
      <c r="J1933" s="122">
        <v>0.72728767324081689</v>
      </c>
      <c r="K1933" s="54">
        <v>0.69923812933192719</v>
      </c>
      <c r="M1933" s="47">
        <v>931</v>
      </c>
      <c r="N1933" s="122" cm="1">
        <f t="array" ref="N1933:W1933">(TRANSPOSE(MMULT(幕後結果!$AB$37:$AK$46, TRANSPOSE(N932:W932))))</f>
        <v>-0.46820244379370884</v>
      </c>
      <c r="O1933" s="122">
        <v>-0.82402947091648227</v>
      </c>
      <c r="P1933" s="122">
        <v>-1.0203845838124099</v>
      </c>
      <c r="Q1933" s="122">
        <v>1.53246659957447</v>
      </c>
      <c r="R1933" s="122">
        <v>1.6103016127612917</v>
      </c>
      <c r="S1933" s="122">
        <v>-0.3696966390256089</v>
      </c>
      <c r="T1933" s="122">
        <v>1.1255960965115546</v>
      </c>
      <c r="U1933" s="122">
        <v>1.4906668790422861</v>
      </c>
      <c r="V1933" s="122">
        <v>-0.84964479581458896</v>
      </c>
      <c r="W1933" s="46">
        <v>1.5599039581909619</v>
      </c>
    </row>
    <row r="1934" spans="1:23" ht="19">
      <c r="A1934" s="91">
        <v>932</v>
      </c>
      <c r="B1934" s="122">
        <v>0.1106752630424146</v>
      </c>
      <c r="C1934" s="122">
        <v>0.81925071858520182</v>
      </c>
      <c r="D1934" s="122">
        <v>0.83222530356262614</v>
      </c>
      <c r="E1934" s="122">
        <v>0.71802339680869331</v>
      </c>
      <c r="F1934" s="122">
        <v>0.5714179436737048</v>
      </c>
      <c r="G1934" s="122">
        <v>0.42099987729365318</v>
      </c>
      <c r="H1934" s="122">
        <v>0.12001304646355848</v>
      </c>
      <c r="I1934" s="122">
        <v>0.8862131801607358</v>
      </c>
      <c r="J1934" s="122">
        <v>0.54861105297072132</v>
      </c>
      <c r="K1934" s="54">
        <v>0.91029139971664685</v>
      </c>
      <c r="M1934" s="47">
        <v>932</v>
      </c>
      <c r="N1934" s="122" cm="1">
        <f t="array" ref="N1934:W1934">(TRANSPOSE(MMULT(幕後結果!$AB$37:$AK$46, TRANSPOSE(N933:W933))))</f>
        <v>-0.72693418740702598</v>
      </c>
      <c r="O1934" s="122">
        <v>-0.14423525504298984</v>
      </c>
      <c r="P1934" s="122">
        <v>1.1639804419551951</v>
      </c>
      <c r="Q1934" s="122">
        <v>-1.4580571623338365</v>
      </c>
      <c r="R1934" s="122">
        <v>0.29952470663115383</v>
      </c>
      <c r="S1934" s="122">
        <v>-0.61716708833455525</v>
      </c>
      <c r="T1934" s="122">
        <v>-1.5039905989342399</v>
      </c>
      <c r="U1934" s="122">
        <v>-1.0944826560021055</v>
      </c>
      <c r="V1934" s="122">
        <v>1.2776755872609051</v>
      </c>
      <c r="W1934" s="46">
        <v>0.56255027948638003</v>
      </c>
    </row>
    <row r="1935" spans="1:23" ht="19">
      <c r="A1935" s="91">
        <v>933</v>
      </c>
      <c r="B1935" s="122">
        <v>0.75022965127644281</v>
      </c>
      <c r="C1935" s="122">
        <v>0.13875150227917366</v>
      </c>
      <c r="D1935" s="122">
        <v>0.69264286668156494</v>
      </c>
      <c r="E1935" s="122">
        <v>0.91888339915803585</v>
      </c>
      <c r="F1935" s="122">
        <v>0.66984501901440141</v>
      </c>
      <c r="G1935" s="122">
        <v>0.89522879387829657</v>
      </c>
      <c r="H1935" s="122">
        <v>0.21915746677983083</v>
      </c>
      <c r="I1935" s="122">
        <v>0.51583706633612914</v>
      </c>
      <c r="J1935" s="122">
        <v>0.70196623328522545</v>
      </c>
      <c r="K1935" s="54">
        <v>0.23991942326785343</v>
      </c>
      <c r="M1935" s="47">
        <v>933</v>
      </c>
      <c r="N1935" s="122" cm="1">
        <f t="array" ref="N1935:W1935">(TRANSPOSE(MMULT(幕後結果!$AB$37:$AK$46, TRANSPOSE(N934:W934))))</f>
        <v>0.72903725796243557</v>
      </c>
      <c r="O1935" s="122">
        <v>-0.67236470019864436</v>
      </c>
      <c r="P1935" s="122">
        <v>0.61500081312206234</v>
      </c>
      <c r="Q1935" s="122">
        <v>0.44764239243187121</v>
      </c>
      <c r="R1935" s="122">
        <v>0.32211404370090413</v>
      </c>
      <c r="S1935" s="122">
        <v>-1.0781619018881026</v>
      </c>
      <c r="T1935" s="122">
        <v>-0.22256748716985536</v>
      </c>
      <c r="U1935" s="122">
        <v>-0.54734767485054436</v>
      </c>
      <c r="V1935" s="122">
        <v>0.82508255542608211</v>
      </c>
      <c r="W1935" s="46">
        <v>0.62974558570701467</v>
      </c>
    </row>
    <row r="1936" spans="1:23" ht="19">
      <c r="A1936" s="91">
        <v>934</v>
      </c>
      <c r="B1936" s="122">
        <v>0.60731151949873863</v>
      </c>
      <c r="C1936" s="122">
        <v>3.7842486857873947E-2</v>
      </c>
      <c r="D1936" s="122">
        <v>0.4842662220058247</v>
      </c>
      <c r="E1936" s="122">
        <v>0.49424349846980631</v>
      </c>
      <c r="F1936" s="122">
        <v>0.96487918507133674</v>
      </c>
      <c r="G1936" s="122">
        <v>0.41667530589370072</v>
      </c>
      <c r="H1936" s="122">
        <v>0.2637284463176337</v>
      </c>
      <c r="I1936" s="122">
        <v>0.46377374372405011</v>
      </c>
      <c r="J1936" s="122">
        <v>0.42307887018881285</v>
      </c>
      <c r="K1936" s="54">
        <v>0.3318201865326742</v>
      </c>
      <c r="M1936" s="47">
        <v>934</v>
      </c>
      <c r="N1936" s="122" cm="1">
        <f t="array" ref="N1936:W1936">(TRANSPOSE(MMULT(幕後結果!$AB$37:$AK$46, TRANSPOSE(N935:W935))))</f>
        <v>0.19203164487804047</v>
      </c>
      <c r="O1936" s="122">
        <v>-0.2671064066457336</v>
      </c>
      <c r="P1936" s="122">
        <v>-0.11037551100101654</v>
      </c>
      <c r="Q1936" s="122">
        <v>-0.6497468705345677</v>
      </c>
      <c r="R1936" s="122">
        <v>-1.8570455106149155</v>
      </c>
      <c r="S1936" s="122">
        <v>-1.0704077163739156</v>
      </c>
      <c r="T1936" s="122">
        <v>-0.23767045381017743</v>
      </c>
      <c r="U1936" s="122">
        <v>-0.84340127617450567</v>
      </c>
      <c r="V1936" s="122">
        <v>-1.1770782147461767</v>
      </c>
      <c r="W1936" s="46">
        <v>-1.0326030779410724</v>
      </c>
    </row>
    <row r="1937" spans="1:23" ht="19">
      <c r="A1937" s="91">
        <v>935</v>
      </c>
      <c r="B1937" s="122">
        <v>0.35821669216606344</v>
      </c>
      <c r="C1937" s="122">
        <v>0.84785078144306647</v>
      </c>
      <c r="D1937" s="122">
        <v>0.47529105272494299</v>
      </c>
      <c r="E1937" s="122">
        <v>0.61218651461194651</v>
      </c>
      <c r="F1937" s="122">
        <v>5.1912182610374558E-2</v>
      </c>
      <c r="G1937" s="122">
        <v>9.824591868137178E-2</v>
      </c>
      <c r="H1937" s="122">
        <v>0.1946847151940303</v>
      </c>
      <c r="I1937" s="122">
        <v>0.28682511139937139</v>
      </c>
      <c r="J1937" s="122">
        <v>0.44534479208233746</v>
      </c>
      <c r="K1937" s="54">
        <v>0.73538491242273629</v>
      </c>
      <c r="M1937" s="47">
        <v>935</v>
      </c>
      <c r="N1937" s="122" cm="1">
        <f t="array" ref="N1937:W1937">(TRANSPOSE(MMULT(幕後結果!$AB$37:$AK$46, TRANSPOSE(N936:W936))))</f>
        <v>-0.18272732439264655</v>
      </c>
      <c r="O1937" s="122">
        <v>-0.43690232661446288</v>
      </c>
      <c r="P1937" s="122">
        <v>-6.9003812878309201E-2</v>
      </c>
      <c r="Q1937" s="122">
        <v>0.677773242654927</v>
      </c>
      <c r="R1937" s="122">
        <v>0.63057402702566701</v>
      </c>
      <c r="S1937" s="122">
        <v>0.36242460459904463</v>
      </c>
      <c r="T1937" s="122">
        <v>1.1149166421536965</v>
      </c>
      <c r="U1937" s="122">
        <v>0.11634110643652021</v>
      </c>
      <c r="V1937" s="122">
        <v>2.6866959877498715</v>
      </c>
      <c r="W1937" s="46">
        <v>1.5722283022683021</v>
      </c>
    </row>
    <row r="1938" spans="1:23" ht="19">
      <c r="A1938" s="91">
        <v>936</v>
      </c>
      <c r="B1938" s="122">
        <v>0.32682997161541194</v>
      </c>
      <c r="C1938" s="122">
        <v>0.62102660329181547</v>
      </c>
      <c r="D1938" s="122">
        <v>0.27756961638030364</v>
      </c>
      <c r="E1938" s="122">
        <v>0.68015029998088772</v>
      </c>
      <c r="F1938" s="122">
        <v>1.6302637238088336E-2</v>
      </c>
      <c r="G1938" s="122">
        <v>0.36937955377539877</v>
      </c>
      <c r="H1938" s="122">
        <v>0.44074360763760945</v>
      </c>
      <c r="I1938" s="122">
        <v>0.99577653186670378</v>
      </c>
      <c r="J1938" s="122">
        <v>0.13902004168090754</v>
      </c>
      <c r="K1938" s="54">
        <v>0.924996555056111</v>
      </c>
      <c r="M1938" s="47">
        <v>936</v>
      </c>
      <c r="N1938" s="122" cm="1">
        <f t="array" ref="N1938:W1938">(TRANSPOSE(MMULT(幕後結果!$AB$37:$AK$46, TRANSPOSE(N937:W937))))</f>
        <v>-0.39727213805700529</v>
      </c>
      <c r="O1938" s="122">
        <v>1.6247410306085699</v>
      </c>
      <c r="P1938" s="122">
        <v>-0.56986562856083733</v>
      </c>
      <c r="Q1938" s="122">
        <v>-0.14531489143475773</v>
      </c>
      <c r="R1938" s="122">
        <v>1.0803761882244718</v>
      </c>
      <c r="S1938" s="122">
        <v>0.37767561049402398</v>
      </c>
      <c r="T1938" s="122">
        <v>1.0015856664366618</v>
      </c>
      <c r="U1938" s="122">
        <v>1.9708123410484788</v>
      </c>
      <c r="V1938" s="122">
        <v>0.31072907399840161</v>
      </c>
      <c r="W1938" s="46">
        <v>1.5418847725399241</v>
      </c>
    </row>
    <row r="1939" spans="1:23" ht="19">
      <c r="A1939" s="91">
        <v>937</v>
      </c>
      <c r="B1939" s="122">
        <v>0.10924808219168147</v>
      </c>
      <c r="C1939" s="122">
        <v>0.83749711878105026</v>
      </c>
      <c r="D1939" s="122">
        <v>0.44514721467557705</v>
      </c>
      <c r="E1939" s="122">
        <v>0.66838457696740083</v>
      </c>
      <c r="F1939" s="122">
        <v>0.98009844106910582</v>
      </c>
      <c r="G1939" s="122">
        <v>0.89338311482407118</v>
      </c>
      <c r="H1939" s="122">
        <v>0.53591395260180219</v>
      </c>
      <c r="I1939" s="122">
        <v>0.13455895871612</v>
      </c>
      <c r="J1939" s="122">
        <v>3.2176988772549597E-2</v>
      </c>
      <c r="K1939" s="54">
        <v>0.1228201523774306</v>
      </c>
      <c r="M1939" s="47">
        <v>937</v>
      </c>
      <c r="N1939" s="122" cm="1">
        <f t="array" ref="N1939:W1939">(TRANSPOSE(MMULT(幕後結果!$AB$37:$AK$46, TRANSPOSE(N938:W938))))</f>
        <v>1.5834762020079363</v>
      </c>
      <c r="O1939" s="122">
        <v>0.80348271517148828</v>
      </c>
      <c r="P1939" s="122">
        <v>2.144657366547067</v>
      </c>
      <c r="Q1939" s="122">
        <v>0.380562496288537</v>
      </c>
      <c r="R1939" s="122">
        <v>1.097846035400144</v>
      </c>
      <c r="S1939" s="122">
        <v>0.70161939843972465</v>
      </c>
      <c r="T1939" s="122">
        <v>-1.6904315085715167</v>
      </c>
      <c r="U1939" s="122">
        <v>0.91132468018044954</v>
      </c>
      <c r="V1939" s="122">
        <v>-0.12353290580606646</v>
      </c>
      <c r="W1939" s="46">
        <v>-1.05906625681388</v>
      </c>
    </row>
    <row r="1940" spans="1:23" ht="19">
      <c r="A1940" s="91">
        <v>938</v>
      </c>
      <c r="B1940" s="122">
        <v>0.89760456708143832</v>
      </c>
      <c r="C1940" s="122">
        <v>0.3897987231912452</v>
      </c>
      <c r="D1940" s="122">
        <v>9.7005572386830163E-2</v>
      </c>
      <c r="E1940" s="122">
        <v>8.4341784811898579E-2</v>
      </c>
      <c r="F1940" s="122">
        <v>0.68453791678953513</v>
      </c>
      <c r="G1940" s="122">
        <v>0.25395870192886716</v>
      </c>
      <c r="H1940" s="122">
        <v>0.2339259846209687</v>
      </c>
      <c r="I1940" s="122">
        <v>0.29945844753665174</v>
      </c>
      <c r="J1940" s="122">
        <v>0.138712031847672</v>
      </c>
      <c r="K1940" s="54">
        <v>0.34528488031298665</v>
      </c>
      <c r="M1940" s="47">
        <v>938</v>
      </c>
      <c r="N1940" s="122" cm="1">
        <f t="array" ref="N1940:W1940">(TRANSPOSE(MMULT(幕後結果!$AB$37:$AK$46, TRANSPOSE(N939:W939))))</f>
        <v>-2.6602463972598711</v>
      </c>
      <c r="O1940" s="122">
        <v>-1.0183011715815673</v>
      </c>
      <c r="P1940" s="122">
        <v>-0.84875141347155858</v>
      </c>
      <c r="Q1940" s="122">
        <v>-0.31854319509002038</v>
      </c>
      <c r="R1940" s="122">
        <v>0.11656844945042202</v>
      </c>
      <c r="S1940" s="122">
        <v>0.27700937590003993</v>
      </c>
      <c r="T1940" s="122">
        <v>-0.49431737458229552</v>
      </c>
      <c r="U1940" s="122">
        <v>1.1058949651618222</v>
      </c>
      <c r="V1940" s="122">
        <v>-0.37837836222432331</v>
      </c>
      <c r="W1940" s="46">
        <v>0.42680896891127018</v>
      </c>
    </row>
    <row r="1941" spans="1:23" ht="19">
      <c r="A1941" s="91">
        <v>939</v>
      </c>
      <c r="B1941" s="122">
        <v>0.57358942916357791</v>
      </c>
      <c r="C1941" s="122">
        <v>0.36589396901029025</v>
      </c>
      <c r="D1941" s="122">
        <v>0.39487139097162349</v>
      </c>
      <c r="E1941" s="122">
        <v>0.60489492381572485</v>
      </c>
      <c r="F1941" s="122">
        <v>0.32567306823318165</v>
      </c>
      <c r="G1941" s="122">
        <v>0.41625445213552159</v>
      </c>
      <c r="H1941" s="122">
        <v>0.61084279390025698</v>
      </c>
      <c r="I1941" s="122">
        <v>0.78160284010404335</v>
      </c>
      <c r="J1941" s="122">
        <v>0.80517974316152507</v>
      </c>
      <c r="K1941" s="54">
        <v>0.7606727232144137</v>
      </c>
      <c r="M1941" s="47">
        <v>939</v>
      </c>
      <c r="N1941" s="122" cm="1">
        <f t="array" ref="N1941:W1941">(TRANSPOSE(MMULT(幕後結果!$AB$37:$AK$46, TRANSPOSE(N940:W940))))</f>
        <v>-1.2204496178365576</v>
      </c>
      <c r="O1941" s="122">
        <v>-1.7180072878680153</v>
      </c>
      <c r="P1941" s="122">
        <v>-0.8689140570774504</v>
      </c>
      <c r="Q1941" s="122">
        <v>-0.26672646964849189</v>
      </c>
      <c r="R1941" s="122">
        <v>0.66967710472392672</v>
      </c>
      <c r="S1941" s="122">
        <v>0.93481141833693926</v>
      </c>
      <c r="T1941" s="122">
        <v>0.14527184421859995</v>
      </c>
      <c r="U1941" s="122">
        <v>1.5392698206074118</v>
      </c>
      <c r="V1941" s="122">
        <v>1.2916210871856113</v>
      </c>
      <c r="W1941" s="46">
        <v>0.97382268343579648</v>
      </c>
    </row>
    <row r="1942" spans="1:23" ht="19">
      <c r="A1942" s="91">
        <v>940</v>
      </c>
      <c r="B1942" s="122">
        <v>0.14939120763585567</v>
      </c>
      <c r="C1942" s="122">
        <v>0.43071455291070349</v>
      </c>
      <c r="D1942" s="122">
        <v>0.37745657656880671</v>
      </c>
      <c r="E1942" s="122">
        <v>0.13990582185105094</v>
      </c>
      <c r="F1942" s="122">
        <v>0.38003475763470806</v>
      </c>
      <c r="G1942" s="122">
        <v>9.6741732470342345E-3</v>
      </c>
      <c r="H1942" s="122">
        <v>0.66408728180923715</v>
      </c>
      <c r="I1942" s="122">
        <v>0.8841423322097004</v>
      </c>
      <c r="J1942" s="122">
        <v>0.79450564137932389</v>
      </c>
      <c r="K1942" s="54">
        <v>0.68149050327328786</v>
      </c>
      <c r="M1942" s="47">
        <v>940</v>
      </c>
      <c r="N1942" s="122" cm="1">
        <f t="array" ref="N1942:W1942">(TRANSPOSE(MMULT(幕後結果!$AB$37:$AK$46, TRANSPOSE(N941:W941))))</f>
        <v>1.5827079706568217</v>
      </c>
      <c r="O1942" s="122">
        <v>1.0077956388514451</v>
      </c>
      <c r="P1942" s="122">
        <v>1.5618296610625582</v>
      </c>
      <c r="Q1942" s="122">
        <v>-0.69505862102665228</v>
      </c>
      <c r="R1942" s="122">
        <v>0.66901383975677642</v>
      </c>
      <c r="S1942" s="122">
        <v>8.8742438045417482E-2</v>
      </c>
      <c r="T1942" s="122">
        <v>-0.6703709227993242</v>
      </c>
      <c r="U1942" s="122">
        <v>-0.22709297633964703</v>
      </c>
      <c r="V1942" s="122">
        <v>2.5008027968639697</v>
      </c>
      <c r="W1942" s="46">
        <v>0.5353746464074971</v>
      </c>
    </row>
    <row r="1943" spans="1:23" ht="19">
      <c r="A1943" s="91">
        <v>941</v>
      </c>
      <c r="B1943" s="122">
        <v>0.44418697462885048</v>
      </c>
      <c r="C1943" s="122">
        <v>0.94952706100733186</v>
      </c>
      <c r="D1943" s="122">
        <v>0.8823620512674939</v>
      </c>
      <c r="E1943" s="122">
        <v>6.8940353282614497E-2</v>
      </c>
      <c r="F1943" s="122">
        <v>0.53483706726060931</v>
      </c>
      <c r="G1943" s="122">
        <v>9.2905132089171616E-2</v>
      </c>
      <c r="H1943" s="122">
        <v>9.2988815242520229E-2</v>
      </c>
      <c r="I1943" s="122">
        <v>0.93788323321957812</v>
      </c>
      <c r="J1943" s="122">
        <v>0.2099389419096338</v>
      </c>
      <c r="K1943" s="54">
        <v>0.79167191358265088</v>
      </c>
      <c r="M1943" s="47">
        <v>941</v>
      </c>
      <c r="N1943" s="122" cm="1">
        <f t="array" ref="N1943:W1943">(TRANSPOSE(MMULT(幕後結果!$AB$37:$AK$46, TRANSPOSE(N942:W942))))</f>
        <v>-3.2886947111217986E-2</v>
      </c>
      <c r="O1943" s="122">
        <v>-0.97255989603078941</v>
      </c>
      <c r="P1943" s="122">
        <v>-0.25811708372831654</v>
      </c>
      <c r="Q1943" s="122">
        <v>-1.6167207552208331</v>
      </c>
      <c r="R1943" s="122">
        <v>-9.0079711710259969E-2</v>
      </c>
      <c r="S1943" s="122">
        <v>0.88376569806097272</v>
      </c>
      <c r="T1943" s="122">
        <v>-0.65493100995072184</v>
      </c>
      <c r="U1943" s="122">
        <v>1.1029638853952339</v>
      </c>
      <c r="V1943" s="122">
        <v>-0.25931393042241979</v>
      </c>
      <c r="W1943" s="46">
        <v>0.94936990752532813</v>
      </c>
    </row>
    <row r="1944" spans="1:23" ht="19">
      <c r="A1944" s="91">
        <v>942</v>
      </c>
      <c r="B1944" s="122">
        <v>0.11672260970637627</v>
      </c>
      <c r="C1944" s="122">
        <v>0.97586909228276975</v>
      </c>
      <c r="D1944" s="122">
        <v>0.50515495252375797</v>
      </c>
      <c r="E1944" s="122">
        <v>0.81608451477523669</v>
      </c>
      <c r="F1944" s="122">
        <v>0.23621392394468832</v>
      </c>
      <c r="G1944" s="122">
        <v>0.40535835127588604</v>
      </c>
      <c r="H1944" s="122">
        <v>0.62373653836093279</v>
      </c>
      <c r="I1944" s="122">
        <v>0.22924907340966794</v>
      </c>
      <c r="J1944" s="122">
        <v>0.19396693107792173</v>
      </c>
      <c r="K1944" s="54">
        <v>0.51470921140928905</v>
      </c>
      <c r="M1944" s="47">
        <v>942</v>
      </c>
      <c r="N1944" s="122" cm="1">
        <f t="array" ref="N1944:W1944">(TRANSPOSE(MMULT(幕後結果!$AB$37:$AK$46, TRANSPOSE(N943:W943))))</f>
        <v>-0.11895285206935681</v>
      </c>
      <c r="O1944" s="122">
        <v>0.35092844034694781</v>
      </c>
      <c r="P1944" s="122">
        <v>0.1333300879996589</v>
      </c>
      <c r="Q1944" s="122">
        <v>-6.0695308449891627E-2</v>
      </c>
      <c r="R1944" s="122">
        <v>0.9624775581600814</v>
      </c>
      <c r="S1944" s="122">
        <v>0.21888489724504231</v>
      </c>
      <c r="T1944" s="122">
        <v>-1.3737785272738372</v>
      </c>
      <c r="U1944" s="122">
        <v>-0.14377280765219702</v>
      </c>
      <c r="V1944" s="122">
        <v>0.90858245993594833</v>
      </c>
      <c r="W1944" s="46">
        <v>-0.43568568678314745</v>
      </c>
    </row>
    <row r="1945" spans="1:23" ht="19">
      <c r="A1945" s="91">
        <v>943</v>
      </c>
      <c r="B1945" s="122">
        <v>0.36221989475992622</v>
      </c>
      <c r="C1945" s="122">
        <v>0.87162662849815598</v>
      </c>
      <c r="D1945" s="122">
        <v>0.51971381384644144</v>
      </c>
      <c r="E1945" s="122">
        <v>0.2229918103787103</v>
      </c>
      <c r="F1945" s="122">
        <v>0.5597389291489463</v>
      </c>
      <c r="G1945" s="122">
        <v>0.9693245876738863</v>
      </c>
      <c r="H1945" s="122">
        <v>0.56075377090408551</v>
      </c>
      <c r="I1945" s="122">
        <v>0.80361729081972966</v>
      </c>
      <c r="J1945" s="122">
        <v>0.49014634829680204</v>
      </c>
      <c r="K1945" s="54">
        <v>0.43126892269777284</v>
      </c>
      <c r="M1945" s="47">
        <v>943</v>
      </c>
      <c r="N1945" s="122" cm="1">
        <f t="array" ref="N1945:W1945">(TRANSPOSE(MMULT(幕後結果!$AB$37:$AK$46, TRANSPOSE(N944:W944))))</f>
        <v>-1.5839345445199235</v>
      </c>
      <c r="O1945" s="122">
        <v>-0.70727844425979147</v>
      </c>
      <c r="P1945" s="122">
        <v>-0.77203313602832879</v>
      </c>
      <c r="Q1945" s="122">
        <v>-1.0913139616147274</v>
      </c>
      <c r="R1945" s="122">
        <v>0.81580138115910039</v>
      </c>
      <c r="S1945" s="122">
        <v>-1.6080931856142147</v>
      </c>
      <c r="T1945" s="122">
        <v>-1.4917286810654149</v>
      </c>
      <c r="U1945" s="122">
        <v>-0.1941101873321556</v>
      </c>
      <c r="V1945" s="122">
        <v>0.77430416746925934</v>
      </c>
      <c r="W1945" s="46">
        <v>-0.19526164082821157</v>
      </c>
    </row>
    <row r="1946" spans="1:23" ht="19">
      <c r="A1946" s="91">
        <v>944</v>
      </c>
      <c r="B1946" s="122">
        <v>0.28226214690040274</v>
      </c>
      <c r="C1946" s="122">
        <v>0.11384073389913651</v>
      </c>
      <c r="D1946" s="122">
        <v>4.3406554738811609E-2</v>
      </c>
      <c r="E1946" s="122">
        <v>9.5630208860116195E-2</v>
      </c>
      <c r="F1946" s="122">
        <v>5.2424190489389844E-2</v>
      </c>
      <c r="G1946" s="122">
        <v>0.56803810248319886</v>
      </c>
      <c r="H1946" s="122">
        <v>0.61383363316839734</v>
      </c>
      <c r="I1946" s="122">
        <v>0.86296454929272781</v>
      </c>
      <c r="J1946" s="122">
        <v>0.9847378077541169</v>
      </c>
      <c r="K1946" s="54">
        <v>0.35820220263239966</v>
      </c>
      <c r="M1946" s="47">
        <v>944</v>
      </c>
      <c r="N1946" s="122" cm="1">
        <f t="array" ref="N1946:W1946">(TRANSPOSE(MMULT(幕後結果!$AB$37:$AK$46, TRANSPOSE(N945:W945))))</f>
        <v>1.066536711740526</v>
      </c>
      <c r="O1946" s="122">
        <v>-0.18106627091971661</v>
      </c>
      <c r="P1946" s="122">
        <v>0.73721895444235841</v>
      </c>
      <c r="Q1946" s="122">
        <v>0.31955963930665487</v>
      </c>
      <c r="R1946" s="122">
        <v>-0.16510493396774553</v>
      </c>
      <c r="S1946" s="122">
        <v>-0.17007888013355266</v>
      </c>
      <c r="T1946" s="122">
        <v>1.1133006322269965</v>
      </c>
      <c r="U1946" s="122">
        <v>-0.93714971307607287</v>
      </c>
      <c r="V1946" s="122">
        <v>0.49186647883389401</v>
      </c>
      <c r="W1946" s="46">
        <v>8.2439709725621896E-2</v>
      </c>
    </row>
    <row r="1947" spans="1:23" ht="19">
      <c r="A1947" s="91">
        <v>945</v>
      </c>
      <c r="B1947" s="122">
        <v>0.90063579649706949</v>
      </c>
      <c r="C1947" s="122">
        <v>0.38829051192567299</v>
      </c>
      <c r="D1947" s="122">
        <v>0.88957301356570317</v>
      </c>
      <c r="E1947" s="122">
        <v>7.5059266481167342E-2</v>
      </c>
      <c r="F1947" s="122">
        <v>0.47571421612238884</v>
      </c>
      <c r="G1947" s="122">
        <v>0.97016595887962631</v>
      </c>
      <c r="H1947" s="122">
        <v>2.7846124628804647E-2</v>
      </c>
      <c r="I1947" s="122">
        <v>0.95855899918781962</v>
      </c>
      <c r="J1947" s="122">
        <v>0.61922351973793743</v>
      </c>
      <c r="K1947" s="54">
        <v>0.55436039930353109</v>
      </c>
      <c r="M1947" s="47">
        <v>945</v>
      </c>
      <c r="N1947" s="122" cm="1">
        <f t="array" ref="N1947:W1947">(TRANSPOSE(MMULT(幕後結果!$AB$37:$AK$46, TRANSPOSE(N946:W946))))</f>
        <v>1.1785909262835335</v>
      </c>
      <c r="O1947" s="122">
        <v>0.11877606512447103</v>
      </c>
      <c r="P1947" s="122">
        <v>-0.12489718311738174</v>
      </c>
      <c r="Q1947" s="122">
        <v>-0.24071908974900275</v>
      </c>
      <c r="R1947" s="122">
        <v>-0.8336416390864867</v>
      </c>
      <c r="S1947" s="122">
        <v>0.91931434418498514</v>
      </c>
      <c r="T1947" s="122">
        <v>-0.82178829539986165</v>
      </c>
      <c r="U1947" s="122">
        <v>-0.5461212059225492</v>
      </c>
      <c r="V1947" s="122">
        <v>-0.43755536840731313</v>
      </c>
      <c r="W1947" s="46">
        <v>-1.6100625408284663</v>
      </c>
    </row>
    <row r="1948" spans="1:23" ht="19">
      <c r="A1948" s="91">
        <v>946</v>
      </c>
      <c r="B1948" s="122">
        <v>0.35467710969865762</v>
      </c>
      <c r="C1948" s="122">
        <v>0.69292515711242242</v>
      </c>
      <c r="D1948" s="122">
        <v>0.11040141718297969</v>
      </c>
      <c r="E1948" s="122">
        <v>0.44369341876579482</v>
      </c>
      <c r="F1948" s="122">
        <v>0.87734770298331699</v>
      </c>
      <c r="G1948" s="122">
        <v>0.16233532796444927</v>
      </c>
      <c r="H1948" s="122">
        <v>0.70848287144344635</v>
      </c>
      <c r="I1948" s="122">
        <v>0.90805125242346918</v>
      </c>
      <c r="J1948" s="122">
        <v>0.43235164768391887</v>
      </c>
      <c r="K1948" s="54">
        <v>0.9727418898833069</v>
      </c>
      <c r="M1948" s="47">
        <v>946</v>
      </c>
      <c r="N1948" s="122" cm="1">
        <f t="array" ref="N1948:W1948">(TRANSPOSE(MMULT(幕後結果!$AB$37:$AK$46, TRANSPOSE(N947:W947))))</f>
        <v>-5.9247662578558916E-2</v>
      </c>
      <c r="O1948" s="122">
        <v>1.527653960028073</v>
      </c>
      <c r="P1948" s="122">
        <v>8.0074694419645542E-2</v>
      </c>
      <c r="Q1948" s="122">
        <v>-0.2185322509219047</v>
      </c>
      <c r="R1948" s="122">
        <v>1.2950756053373151</v>
      </c>
      <c r="S1948" s="122">
        <v>-0.21916993752887681</v>
      </c>
      <c r="T1948" s="122">
        <v>1.2243763911076353</v>
      </c>
      <c r="U1948" s="122">
        <v>0.20311225376547704</v>
      </c>
      <c r="V1948" s="122">
        <v>-0.34435439751348462</v>
      </c>
      <c r="W1948" s="46">
        <v>2.1435021895295456</v>
      </c>
    </row>
    <row r="1949" spans="1:23" ht="19">
      <c r="A1949" s="91">
        <v>947</v>
      </c>
      <c r="B1949" s="122">
        <v>0.98203097797475358</v>
      </c>
      <c r="C1949" s="122">
        <v>0.86614233872340196</v>
      </c>
      <c r="D1949" s="122">
        <v>0.34308593140113119</v>
      </c>
      <c r="E1949" s="122">
        <v>0.6848722015046409</v>
      </c>
      <c r="F1949" s="122">
        <v>0.69835240700691648</v>
      </c>
      <c r="G1949" s="122">
        <v>0.65337683837910143</v>
      </c>
      <c r="H1949" s="122">
        <v>0.53204569977143801</v>
      </c>
      <c r="I1949" s="122">
        <v>0.8120539478606621</v>
      </c>
      <c r="J1949" s="122">
        <v>0.2812994120437935</v>
      </c>
      <c r="K1949" s="54">
        <v>0.96257374711746468</v>
      </c>
      <c r="M1949" s="47">
        <v>947</v>
      </c>
      <c r="N1949" s="122" cm="1">
        <f t="array" ref="N1949:W1949">(TRANSPOSE(MMULT(幕後結果!$AB$37:$AK$46, TRANSPOSE(N948:W948))))</f>
        <v>0.27732380957778358</v>
      </c>
      <c r="O1949" s="122">
        <v>1.3914916086836038</v>
      </c>
      <c r="P1949" s="122">
        <v>0.63652791622220206</v>
      </c>
      <c r="Q1949" s="122">
        <v>1.752541160855758</v>
      </c>
      <c r="R1949" s="122">
        <v>0.94407730928860911</v>
      </c>
      <c r="S1949" s="122">
        <v>0.78260873458939928</v>
      </c>
      <c r="T1949" s="122">
        <v>0.95847682473868956</v>
      </c>
      <c r="U1949" s="122">
        <v>-0.97896653750884355</v>
      </c>
      <c r="V1949" s="122">
        <v>0.41905990794420384</v>
      </c>
      <c r="W1949" s="46">
        <v>0.21517393941893601</v>
      </c>
    </row>
    <row r="1950" spans="1:23" ht="19">
      <c r="A1950" s="91">
        <v>948</v>
      </c>
      <c r="B1950" s="122">
        <v>0.45919596299881538</v>
      </c>
      <c r="C1950" s="122">
        <v>0.10523255753559035</v>
      </c>
      <c r="D1950" s="122">
        <v>0.80412547537902745</v>
      </c>
      <c r="E1950" s="122">
        <v>0.55357612633517261</v>
      </c>
      <c r="F1950" s="122">
        <v>0.17201191014470973</v>
      </c>
      <c r="G1950" s="122">
        <v>0.15947134571857813</v>
      </c>
      <c r="H1950" s="122">
        <v>0.47097096248206372</v>
      </c>
      <c r="I1950" s="122">
        <v>0.85826615097204351</v>
      </c>
      <c r="J1950" s="122">
        <v>0.42559460342719158</v>
      </c>
      <c r="K1950" s="54">
        <v>0.1741867731815312</v>
      </c>
      <c r="M1950" s="47">
        <v>948</v>
      </c>
      <c r="N1950" s="122" cm="1">
        <f t="array" ref="N1950:W1950">(TRANSPOSE(MMULT(幕後結果!$AB$37:$AK$46, TRANSPOSE(N949:W949))))</f>
        <v>-1.2750509509047208</v>
      </c>
      <c r="O1950" s="122">
        <v>1.2426679581414506</v>
      </c>
      <c r="P1950" s="122">
        <v>-0.18111569964035751</v>
      </c>
      <c r="Q1950" s="122">
        <v>-0.84746953670512837</v>
      </c>
      <c r="R1950" s="122">
        <v>0.45794915688967908</v>
      </c>
      <c r="S1950" s="122">
        <v>-0.71623894541270849</v>
      </c>
      <c r="T1950" s="122">
        <v>0.92540815004906718</v>
      </c>
      <c r="U1950" s="122">
        <v>-0.51173225804593214</v>
      </c>
      <c r="V1950" s="122">
        <v>-1.0498760723407181</v>
      </c>
      <c r="W1950" s="46">
        <v>-1.4800886386497569E-2</v>
      </c>
    </row>
    <row r="1951" spans="1:23" ht="19">
      <c r="A1951" s="91">
        <v>949</v>
      </c>
      <c r="B1951" s="122">
        <v>0.21546147677250671</v>
      </c>
      <c r="C1951" s="122">
        <v>8.1149568790771731E-2</v>
      </c>
      <c r="D1951" s="122">
        <v>0.71744700123842642</v>
      </c>
      <c r="E1951" s="122">
        <v>0.36122750398980297</v>
      </c>
      <c r="F1951" s="122">
        <v>0.50048734157185848</v>
      </c>
      <c r="G1951" s="122">
        <v>3.1623642159673615E-2</v>
      </c>
      <c r="H1951" s="122">
        <v>0.63048467759950211</v>
      </c>
      <c r="I1951" s="122">
        <v>0.43081320495941511</v>
      </c>
      <c r="J1951" s="122">
        <v>0.38303945544666762</v>
      </c>
      <c r="K1951" s="54">
        <v>0.81940625261030053</v>
      </c>
      <c r="M1951" s="47">
        <v>949</v>
      </c>
      <c r="N1951" s="122" cm="1">
        <f t="array" ref="N1951:W1951">(TRANSPOSE(MMULT(幕後結果!$AB$37:$AK$46, TRANSPOSE(N950:W950))))</f>
        <v>1.6426152038446957E-2</v>
      </c>
      <c r="O1951" s="122">
        <v>0.46643748541807345</v>
      </c>
      <c r="P1951" s="122">
        <v>0.51944660938166176</v>
      </c>
      <c r="Q1951" s="122">
        <v>0.64339366289896616</v>
      </c>
      <c r="R1951" s="122">
        <v>1.7092194340341114</v>
      </c>
      <c r="S1951" s="122">
        <v>-0.36671305352956129</v>
      </c>
      <c r="T1951" s="122">
        <v>0.82678171699499281</v>
      </c>
      <c r="U1951" s="122">
        <v>1.4948723103956842</v>
      </c>
      <c r="V1951" s="122">
        <v>0.43690110588632403</v>
      </c>
      <c r="W1951" s="46">
        <v>2.9516320150084265</v>
      </c>
    </row>
    <row r="1952" spans="1:23" ht="19">
      <c r="A1952" s="91">
        <v>950</v>
      </c>
      <c r="B1952" s="122">
        <v>0.74706288888828998</v>
      </c>
      <c r="C1952" s="122">
        <v>0.65087833153171437</v>
      </c>
      <c r="D1952" s="122">
        <v>0.29506983828316824</v>
      </c>
      <c r="E1952" s="122">
        <v>0.45677676388775068</v>
      </c>
      <c r="F1952" s="122">
        <v>0.31873853660058327</v>
      </c>
      <c r="G1952" s="122">
        <v>2.0032286489352069E-2</v>
      </c>
      <c r="H1952" s="122">
        <v>0.13038721640905027</v>
      </c>
      <c r="I1952" s="122">
        <v>7.2026350987053345E-2</v>
      </c>
      <c r="J1952" s="122">
        <v>0.68612636290124218</v>
      </c>
      <c r="K1952" s="54">
        <v>0.79965487408457303</v>
      </c>
      <c r="M1952" s="47">
        <v>950</v>
      </c>
      <c r="N1952" s="122" cm="1">
        <f t="array" ref="N1952:W1952">(TRANSPOSE(MMULT(幕後結果!$AB$37:$AK$46, TRANSPOSE(N951:W951))))</f>
        <v>-0.18242174556260929</v>
      </c>
      <c r="O1952" s="122">
        <v>-0.57806237735601451</v>
      </c>
      <c r="P1952" s="122">
        <v>-0.32713224645354688</v>
      </c>
      <c r="Q1952" s="122">
        <v>0.94338108840369861</v>
      </c>
      <c r="R1952" s="122">
        <v>0.68464746559147882</v>
      </c>
      <c r="S1952" s="122">
        <v>-1.1663175031501818</v>
      </c>
      <c r="T1952" s="122">
        <v>-0.20266605286245629</v>
      </c>
      <c r="U1952" s="122">
        <v>6.6876893391850614E-2</v>
      </c>
      <c r="V1952" s="122">
        <v>1.3922799034354116E-2</v>
      </c>
      <c r="W1952" s="46">
        <v>-1.5437021360945129</v>
      </c>
    </row>
    <row r="1953" spans="1:23" ht="19">
      <c r="A1953" s="91">
        <v>951</v>
      </c>
      <c r="B1953" s="122">
        <v>0.40132472518150353</v>
      </c>
      <c r="C1953" s="122">
        <v>0.97478278994787448</v>
      </c>
      <c r="D1953" s="122">
        <v>0.36653877990146788</v>
      </c>
      <c r="E1953" s="122">
        <v>0.26566551788347614</v>
      </c>
      <c r="F1953" s="122">
        <v>0.61921385659411476</v>
      </c>
      <c r="G1953" s="122">
        <v>0.87281886383319285</v>
      </c>
      <c r="H1953" s="122">
        <v>0.22194516171444345</v>
      </c>
      <c r="I1953" s="122">
        <v>0.24535609652197854</v>
      </c>
      <c r="J1953" s="122">
        <v>0.71963296876995475</v>
      </c>
      <c r="K1953" s="54">
        <v>0.80667973316458896</v>
      </c>
      <c r="M1953" s="47">
        <v>951</v>
      </c>
      <c r="N1953" s="122" cm="1">
        <f t="array" ref="N1953:W1953">(TRANSPOSE(MMULT(幕後結果!$AB$37:$AK$46, TRANSPOSE(N952:W952))))</f>
        <v>0.51000321675739058</v>
      </c>
      <c r="O1953" s="122">
        <v>0.43572816423374239</v>
      </c>
      <c r="P1953" s="122">
        <v>1.252217972862548</v>
      </c>
      <c r="Q1953" s="122">
        <v>0.1805195290564546</v>
      </c>
      <c r="R1953" s="122">
        <v>-1.3131636386058823</v>
      </c>
      <c r="S1953" s="122">
        <v>-0.4326340095877188</v>
      </c>
      <c r="T1953" s="122">
        <v>0.62552246838722969</v>
      </c>
      <c r="U1953" s="122">
        <v>-0.65071547613535952</v>
      </c>
      <c r="V1953" s="122">
        <v>-1.3240564703762732</v>
      </c>
      <c r="W1953" s="46">
        <v>0.13203908389156971</v>
      </c>
    </row>
    <row r="1954" spans="1:23" ht="19">
      <c r="A1954" s="91">
        <v>952</v>
      </c>
      <c r="B1954" s="122">
        <v>0.2386250914121586</v>
      </c>
      <c r="C1954" s="122">
        <v>0.92468954396836156</v>
      </c>
      <c r="D1954" s="122">
        <v>1.0511814099096517E-2</v>
      </c>
      <c r="E1954" s="122">
        <v>0.60399322288534107</v>
      </c>
      <c r="F1954" s="122">
        <v>0.64593887912884007</v>
      </c>
      <c r="G1954" s="122">
        <v>1.9035490495163288E-2</v>
      </c>
      <c r="H1954" s="122">
        <v>0.67899313600748235</v>
      </c>
      <c r="I1954" s="122">
        <v>0.18996263583128559</v>
      </c>
      <c r="J1954" s="122">
        <v>0.21045586534537319</v>
      </c>
      <c r="K1954" s="54">
        <v>0.75347941209969727</v>
      </c>
      <c r="M1954" s="47">
        <v>952</v>
      </c>
      <c r="N1954" s="122" cm="1">
        <f t="array" ref="N1954:W1954">(TRANSPOSE(MMULT(幕後結果!$AB$37:$AK$46, TRANSPOSE(N953:W953))))</f>
        <v>7.3393738929159652E-2</v>
      </c>
      <c r="O1954" s="122">
        <v>9.5991235052544158E-3</v>
      </c>
      <c r="P1954" s="122">
        <v>0.30014837505618935</v>
      </c>
      <c r="Q1954" s="122">
        <v>1.1101897760413528</v>
      </c>
      <c r="R1954" s="122">
        <v>0.16909703007926905</v>
      </c>
      <c r="S1954" s="122">
        <v>-0.30779744410049004</v>
      </c>
      <c r="T1954" s="122">
        <v>-0.17372074582659319</v>
      </c>
      <c r="U1954" s="122">
        <v>1.3770676083983604</v>
      </c>
      <c r="V1954" s="122">
        <v>3.2678118478889101E-2</v>
      </c>
      <c r="W1954" s="46">
        <v>0.7502363440375327</v>
      </c>
    </row>
    <row r="1955" spans="1:23" ht="19">
      <c r="A1955" s="91">
        <v>953</v>
      </c>
      <c r="B1955" s="122">
        <v>6.553785721361205E-2</v>
      </c>
      <c r="C1955" s="122">
        <v>0.24814849103657188</v>
      </c>
      <c r="D1955" s="122">
        <v>0.29857974339695459</v>
      </c>
      <c r="E1955" s="122">
        <v>0.74326245116597733</v>
      </c>
      <c r="F1955" s="122">
        <v>0.5966464085384755</v>
      </c>
      <c r="G1955" s="122">
        <v>2.7727322117405251E-2</v>
      </c>
      <c r="H1955" s="122">
        <v>0.52215620273406294</v>
      </c>
      <c r="I1955" s="122">
        <v>4.1573320269662428E-2</v>
      </c>
      <c r="J1955" s="122">
        <v>0.37310289526622364</v>
      </c>
      <c r="K1955" s="54">
        <v>0.2869894096999992</v>
      </c>
      <c r="M1955" s="47">
        <v>953</v>
      </c>
      <c r="N1955" s="122" cm="1">
        <f t="array" ref="N1955:W1955">(TRANSPOSE(MMULT(幕後結果!$AB$37:$AK$46, TRANSPOSE(N954:W954))))</f>
        <v>-0.11290566965369521</v>
      </c>
      <c r="O1955" s="122">
        <v>0.74082595308371324</v>
      </c>
      <c r="P1955" s="122">
        <v>0.90170773340959909</v>
      </c>
      <c r="Q1955" s="122">
        <v>-0.82193264685112455</v>
      </c>
      <c r="R1955" s="122">
        <v>-0.91793357282671029</v>
      </c>
      <c r="S1955" s="122">
        <v>2.2218822868223116</v>
      </c>
      <c r="T1955" s="122">
        <v>5.3356970208568055E-2</v>
      </c>
      <c r="U1955" s="122">
        <v>-0.13707773938860152</v>
      </c>
      <c r="V1955" s="122">
        <v>-0.37955051861291511</v>
      </c>
      <c r="W1955" s="46">
        <v>0.14418265593583224</v>
      </c>
    </row>
    <row r="1956" spans="1:23" ht="19">
      <c r="A1956" s="91">
        <v>954</v>
      </c>
      <c r="B1956" s="122">
        <v>0.1752796109669057</v>
      </c>
      <c r="C1956" s="122">
        <v>1.9321278379354379E-2</v>
      </c>
      <c r="D1956" s="122">
        <v>5.2863519314321428E-2</v>
      </c>
      <c r="E1956" s="122">
        <v>0.20739510834123887</v>
      </c>
      <c r="F1956" s="122">
        <v>0.32570492465812628</v>
      </c>
      <c r="G1956" s="122">
        <v>0.85788840956501833</v>
      </c>
      <c r="H1956" s="122">
        <v>0.21127822327058854</v>
      </c>
      <c r="I1956" s="122">
        <v>0.45499299825676931</v>
      </c>
      <c r="J1956" s="122">
        <v>0.1005544905915714</v>
      </c>
      <c r="K1956" s="54">
        <v>0.72655377101789331</v>
      </c>
      <c r="M1956" s="47">
        <v>954</v>
      </c>
      <c r="N1956" s="122" cm="1">
        <f t="array" ref="N1956:W1956">(TRANSPOSE(MMULT(幕後結果!$AB$37:$AK$46, TRANSPOSE(N955:W955))))</f>
        <v>3.3561571410410079E-2</v>
      </c>
      <c r="O1956" s="122">
        <v>0.96428617903374148</v>
      </c>
      <c r="P1956" s="122">
        <v>0.50702388736276638</v>
      </c>
      <c r="Q1956" s="122">
        <v>-0.46916401873701841</v>
      </c>
      <c r="R1956" s="122">
        <v>-0.24367983094033116</v>
      </c>
      <c r="S1956" s="122">
        <v>0.21735423462575512</v>
      </c>
      <c r="T1956" s="122">
        <v>0.19886712687085495</v>
      </c>
      <c r="U1956" s="122">
        <v>-0.79282165235696045</v>
      </c>
      <c r="V1956" s="122">
        <v>0.25691344279519701</v>
      </c>
      <c r="W1956" s="46">
        <v>0.54133865594079322</v>
      </c>
    </row>
    <row r="1957" spans="1:23" ht="19">
      <c r="A1957" s="91">
        <v>955</v>
      </c>
      <c r="B1957" s="122">
        <v>0.94876407662986328</v>
      </c>
      <c r="C1957" s="122">
        <v>0.17180996798850168</v>
      </c>
      <c r="D1957" s="122">
        <v>0.86528402404961424</v>
      </c>
      <c r="E1957" s="122">
        <v>0.25446238739809357</v>
      </c>
      <c r="F1957" s="122">
        <v>0.57111464777751442</v>
      </c>
      <c r="G1957" s="122">
        <v>0.71182711493188711</v>
      </c>
      <c r="H1957" s="122">
        <v>0.46291241601837507</v>
      </c>
      <c r="I1957" s="122">
        <v>0.3091066964462521</v>
      </c>
      <c r="J1957" s="122">
        <v>8.2553174250568073E-2</v>
      </c>
      <c r="K1957" s="54">
        <v>0.10512680221137471</v>
      </c>
      <c r="M1957" s="47">
        <v>955</v>
      </c>
      <c r="N1957" s="122" cm="1">
        <f t="array" ref="N1957:W1957">(TRANSPOSE(MMULT(幕後結果!$AB$37:$AK$46, TRANSPOSE(N956:W956))))</f>
        <v>-0.45621938731141637</v>
      </c>
      <c r="O1957" s="122">
        <v>1.0103053463493485</v>
      </c>
      <c r="P1957" s="122">
        <v>-0.21259971888671236</v>
      </c>
      <c r="Q1957" s="122">
        <v>-2.0879209078786194</v>
      </c>
      <c r="R1957" s="122">
        <v>7.9081128678436086E-2</v>
      </c>
      <c r="S1957" s="122">
        <v>-0.65339850840150182</v>
      </c>
      <c r="T1957" s="122">
        <v>1.4581739398383162</v>
      </c>
      <c r="U1957" s="122">
        <v>-1.6033843912764127</v>
      </c>
      <c r="V1957" s="122">
        <v>-0.94163306608281483</v>
      </c>
      <c r="W1957" s="46">
        <v>-0.3768361826044071</v>
      </c>
    </row>
    <row r="1958" spans="1:23" ht="19">
      <c r="A1958" s="91">
        <v>956</v>
      </c>
      <c r="B1958" s="122">
        <v>0.98579197267316188</v>
      </c>
      <c r="C1958" s="122">
        <v>2.595251627010664E-2</v>
      </c>
      <c r="D1958" s="122">
        <v>0.50626457888346299</v>
      </c>
      <c r="E1958" s="122">
        <v>0.56588570561465223</v>
      </c>
      <c r="F1958" s="122">
        <v>0.19721516125984895</v>
      </c>
      <c r="G1958" s="122">
        <v>0.60682791551289439</v>
      </c>
      <c r="H1958" s="122">
        <v>1.2291064024583465E-2</v>
      </c>
      <c r="I1958" s="122">
        <v>0.11490217819586079</v>
      </c>
      <c r="J1958" s="122">
        <v>0.36137659253237642</v>
      </c>
      <c r="K1958" s="54">
        <v>9.7259118465242711E-3</v>
      </c>
      <c r="M1958" s="47">
        <v>956</v>
      </c>
      <c r="N1958" s="122" cm="1">
        <f t="array" ref="N1958:W1958">(TRANSPOSE(MMULT(幕後結果!$AB$37:$AK$46, TRANSPOSE(N957:W957))))</f>
        <v>-0.51457307146330866</v>
      </c>
      <c r="O1958" s="122">
        <v>0.4811157384108592</v>
      </c>
      <c r="P1958" s="122">
        <v>0.41752129542812366</v>
      </c>
      <c r="Q1958" s="122">
        <v>-1.5327263189462572</v>
      </c>
      <c r="R1958" s="122">
        <v>-1.599619002660128</v>
      </c>
      <c r="S1958" s="122">
        <v>-1.8292761591261946</v>
      </c>
      <c r="T1958" s="122">
        <v>-0.14647639900500942</v>
      </c>
      <c r="U1958" s="122">
        <v>-0.3186737396390007</v>
      </c>
      <c r="V1958" s="122">
        <v>-1.3003720910890375</v>
      </c>
      <c r="W1958" s="46">
        <v>0.56775330161329485</v>
      </c>
    </row>
    <row r="1959" spans="1:23" ht="19">
      <c r="A1959" s="91">
        <v>957</v>
      </c>
      <c r="B1959" s="122">
        <v>0.35973756208371377</v>
      </c>
      <c r="C1959" s="122">
        <v>0.54856393325658659</v>
      </c>
      <c r="D1959" s="122">
        <v>0.93724944160344204</v>
      </c>
      <c r="E1959" s="122">
        <v>0.68019424446158094</v>
      </c>
      <c r="F1959" s="122">
        <v>0.92005003052692591</v>
      </c>
      <c r="G1959" s="122">
        <v>0.32098966615689117</v>
      </c>
      <c r="H1959" s="122">
        <v>4.1478869245904049E-2</v>
      </c>
      <c r="I1959" s="122">
        <v>0.93703206091506197</v>
      </c>
      <c r="J1959" s="122">
        <v>0.67519164264763787</v>
      </c>
      <c r="K1959" s="54">
        <v>0.28580200027186664</v>
      </c>
      <c r="M1959" s="47">
        <v>957</v>
      </c>
      <c r="N1959" s="122" cm="1">
        <f t="array" ref="N1959:W1959">(TRANSPOSE(MMULT(幕後結果!$AB$37:$AK$46, TRANSPOSE(N958:W958))))</f>
        <v>0.99687197098235392</v>
      </c>
      <c r="O1959" s="122">
        <v>-0.10051537081706052</v>
      </c>
      <c r="P1959" s="122">
        <v>-1.7101618606743085E-2</v>
      </c>
      <c r="Q1959" s="122">
        <v>-0.63357193764882203</v>
      </c>
      <c r="R1959" s="122">
        <v>-0.8176282468549857</v>
      </c>
      <c r="S1959" s="122">
        <v>0.45863000115565511</v>
      </c>
      <c r="T1959" s="122">
        <v>0.35215184937194666</v>
      </c>
      <c r="U1959" s="122">
        <v>-1.5814964628605432</v>
      </c>
      <c r="V1959" s="122">
        <v>0.69040951285950358</v>
      </c>
      <c r="W1959" s="46">
        <v>-0.69311143114304441</v>
      </c>
    </row>
    <row r="1960" spans="1:23" ht="19">
      <c r="A1960" s="91">
        <v>958</v>
      </c>
      <c r="B1960" s="122">
        <v>0.40277133136105681</v>
      </c>
      <c r="C1960" s="122">
        <v>0.26038799033305726</v>
      </c>
      <c r="D1960" s="122">
        <v>0.5181566793984258</v>
      </c>
      <c r="E1960" s="122">
        <v>0.44017941849416231</v>
      </c>
      <c r="F1960" s="122">
        <v>0.94898143519119293</v>
      </c>
      <c r="G1960" s="122">
        <v>0.46312411468810422</v>
      </c>
      <c r="H1960" s="122">
        <v>0.66343885851591722</v>
      </c>
      <c r="I1960" s="122">
        <v>0.20327771599625466</v>
      </c>
      <c r="J1960" s="122">
        <v>0.26086628135770629</v>
      </c>
      <c r="K1960" s="54">
        <v>0.77078145078541227</v>
      </c>
      <c r="M1960" s="47">
        <v>958</v>
      </c>
      <c r="N1960" s="122" cm="1">
        <f t="array" ref="N1960:W1960">(TRANSPOSE(MMULT(幕後結果!$AB$37:$AK$46, TRANSPOSE(N959:W959))))</f>
        <v>1.7008709422471726</v>
      </c>
      <c r="O1960" s="122">
        <v>1.8155270240317765</v>
      </c>
      <c r="P1960" s="122">
        <v>0.5287884320532773</v>
      </c>
      <c r="Q1960" s="122">
        <v>2.9156779888419027E-2</v>
      </c>
      <c r="R1960" s="122">
        <v>-1.8564798819517734</v>
      </c>
      <c r="S1960" s="122">
        <v>0.54596462259432998</v>
      </c>
      <c r="T1960" s="122">
        <v>0.98863345623541909</v>
      </c>
      <c r="U1960" s="122">
        <v>-1.3663628238420986</v>
      </c>
      <c r="V1960" s="122">
        <v>-9.8815445973475191E-2</v>
      </c>
      <c r="W1960" s="46">
        <v>-0.42207161468684334</v>
      </c>
    </row>
    <row r="1961" spans="1:23" ht="19">
      <c r="A1961" s="91">
        <v>959</v>
      </c>
      <c r="B1961" s="122">
        <v>4.8529930162546364E-3</v>
      </c>
      <c r="C1961" s="122">
        <v>0.90455653770749755</v>
      </c>
      <c r="D1961" s="122">
        <v>2.4782835022686633E-2</v>
      </c>
      <c r="E1961" s="122">
        <v>0.15106866546358377</v>
      </c>
      <c r="F1961" s="122">
        <v>0.85783525290374851</v>
      </c>
      <c r="G1961" s="122">
        <v>0.26538187534066471</v>
      </c>
      <c r="H1961" s="122">
        <v>0.98303417407583837</v>
      </c>
      <c r="I1961" s="122">
        <v>0.3352512258035496</v>
      </c>
      <c r="J1961" s="122">
        <v>0.4726369510766717</v>
      </c>
      <c r="K1961" s="54">
        <v>0.97154234305124798</v>
      </c>
      <c r="M1961" s="47">
        <v>959</v>
      </c>
      <c r="N1961" s="122" cm="1">
        <f t="array" ref="N1961:W1961">(TRANSPOSE(MMULT(幕後結果!$AB$37:$AK$46, TRANSPOSE(N960:W960))))</f>
        <v>5.5194163276831701E-2</v>
      </c>
      <c r="O1961" s="122">
        <v>-0.53244016436306807</v>
      </c>
      <c r="P1961" s="122">
        <v>0.47897303464302299</v>
      </c>
      <c r="Q1961" s="122">
        <v>-0.9272880169423281</v>
      </c>
      <c r="R1961" s="122">
        <v>0.14668367799082038</v>
      </c>
      <c r="S1961" s="122">
        <v>-0.47483825520869921</v>
      </c>
      <c r="T1961" s="122">
        <v>-1.1471367488106341</v>
      </c>
      <c r="U1961" s="122">
        <v>-2.4675010486811053</v>
      </c>
      <c r="V1961" s="122">
        <v>-0.64135333933387006</v>
      </c>
      <c r="W1961" s="46">
        <v>-0.15089320797145378</v>
      </c>
    </row>
    <row r="1962" spans="1:23" ht="19">
      <c r="A1962" s="91">
        <v>960</v>
      </c>
      <c r="B1962" s="122">
        <v>0.56060374504788202</v>
      </c>
      <c r="C1962" s="122">
        <v>0.44409444834300316</v>
      </c>
      <c r="D1962" s="122">
        <v>2.549931277976647E-3</v>
      </c>
      <c r="E1962" s="122">
        <v>0.14198715651350469</v>
      </c>
      <c r="F1962" s="122">
        <v>0.1518264234284854</v>
      </c>
      <c r="G1962" s="122">
        <v>0.46143367819793202</v>
      </c>
      <c r="H1962" s="122">
        <v>0.65020730569186203</v>
      </c>
      <c r="I1962" s="122">
        <v>0.74745707118666682</v>
      </c>
      <c r="J1962" s="122">
        <v>0.62611064323022259</v>
      </c>
      <c r="K1962" s="54">
        <v>0.46670092124931051</v>
      </c>
      <c r="M1962" s="47">
        <v>960</v>
      </c>
      <c r="N1962" s="122" cm="1">
        <f t="array" ref="N1962:W1962">(TRANSPOSE(MMULT(幕後結果!$AB$37:$AK$46, TRANSPOSE(N961:W961))))</f>
        <v>1.4073087473960169</v>
      </c>
      <c r="O1962" s="122">
        <v>1.7688839081399772</v>
      </c>
      <c r="P1962" s="122">
        <v>1.9023257523119486</v>
      </c>
      <c r="Q1962" s="122">
        <v>0.27572324298515277</v>
      </c>
      <c r="R1962" s="122">
        <v>-0.23195077505764178</v>
      </c>
      <c r="S1962" s="122">
        <v>0.93548827051901351</v>
      </c>
      <c r="T1962" s="122">
        <v>-1.2807394953470237</v>
      </c>
      <c r="U1962" s="122">
        <v>1.1933478619646476</v>
      </c>
      <c r="V1962" s="122">
        <v>0.36012007287881642</v>
      </c>
      <c r="W1962" s="46">
        <v>1.8384239094295602</v>
      </c>
    </row>
    <row r="1963" spans="1:23" ht="19">
      <c r="A1963" s="91">
        <v>961</v>
      </c>
      <c r="B1963" s="122">
        <v>6.547326000570175E-2</v>
      </c>
      <c r="C1963" s="122">
        <v>0.96590730721885265</v>
      </c>
      <c r="D1963" s="122">
        <v>0.27714161163725759</v>
      </c>
      <c r="E1963" s="122">
        <v>0.69153939988896607</v>
      </c>
      <c r="F1963" s="122">
        <v>0.66305390203443371</v>
      </c>
      <c r="G1963" s="122">
        <v>0.85136866650220555</v>
      </c>
      <c r="H1963" s="122">
        <v>2.1372722021364199E-2</v>
      </c>
      <c r="I1963" s="122">
        <v>0.64153465949156718</v>
      </c>
      <c r="J1963" s="122">
        <v>0.63344534984080969</v>
      </c>
      <c r="K1963" s="54">
        <v>0.46171558796248924</v>
      </c>
      <c r="M1963" s="47">
        <v>961</v>
      </c>
      <c r="N1963" s="122" cm="1">
        <f t="array" ref="N1963:W1963">(TRANSPOSE(MMULT(幕後結果!$AB$37:$AK$46, TRANSPOSE(N962:W962))))</f>
        <v>-0.30581592171119576</v>
      </c>
      <c r="O1963" s="122">
        <v>-0.21049983388196492</v>
      </c>
      <c r="P1963" s="122">
        <v>-0.7536597264947541</v>
      </c>
      <c r="Q1963" s="122">
        <v>-0.41549189764222216</v>
      </c>
      <c r="R1963" s="122">
        <v>1.6905472205822512</v>
      </c>
      <c r="S1963" s="122">
        <v>0.27278884160028077</v>
      </c>
      <c r="T1963" s="122">
        <v>-0.59620173833366119</v>
      </c>
      <c r="U1963" s="122">
        <v>-2.7066838829617579E-2</v>
      </c>
      <c r="V1963" s="122">
        <v>0.35365411356621967</v>
      </c>
      <c r="W1963" s="46">
        <v>1.175583989551384</v>
      </c>
    </row>
    <row r="1964" spans="1:23" ht="19">
      <c r="A1964" s="91">
        <v>962</v>
      </c>
      <c r="B1964" s="122">
        <v>0.55558863707076056</v>
      </c>
      <c r="C1964" s="122">
        <v>0.98928070248013267</v>
      </c>
      <c r="D1964" s="122">
        <v>0.38752308385849621</v>
      </c>
      <c r="E1964" s="122">
        <v>0.95989304861960068</v>
      </c>
      <c r="F1964" s="122">
        <v>0.76432033214534845</v>
      </c>
      <c r="G1964" s="122">
        <v>4.3431681711245229E-2</v>
      </c>
      <c r="H1964" s="122">
        <v>0.49015720968532284</v>
      </c>
      <c r="I1964" s="122">
        <v>0.14504518093512764</v>
      </c>
      <c r="J1964" s="122">
        <v>0.70992937169937997</v>
      </c>
      <c r="K1964" s="54">
        <v>0.53334151413299136</v>
      </c>
      <c r="M1964" s="47">
        <v>962</v>
      </c>
      <c r="N1964" s="122" cm="1">
        <f t="array" ref="N1964:W1964">(TRANSPOSE(MMULT(幕後結果!$AB$37:$AK$46, TRANSPOSE(N963:W963))))</f>
        <v>-1.555135593291509</v>
      </c>
      <c r="O1964" s="122">
        <v>-1.2585386254243762</v>
      </c>
      <c r="P1964" s="122">
        <v>-0.22359573433982949</v>
      </c>
      <c r="Q1964" s="122">
        <v>0.15265997354139005</v>
      </c>
      <c r="R1964" s="122">
        <v>-1.3217791778049905</v>
      </c>
      <c r="S1964" s="122">
        <v>0.78638404246792959</v>
      </c>
      <c r="T1964" s="122">
        <v>0.23315599872185094</v>
      </c>
      <c r="U1964" s="122">
        <v>-0.91356076796847219</v>
      </c>
      <c r="V1964" s="122">
        <v>-0.12885786387314674</v>
      </c>
      <c r="W1964" s="46">
        <v>-0.69976168869055744</v>
      </c>
    </row>
    <row r="1965" spans="1:23" ht="19">
      <c r="A1965" s="91">
        <v>963</v>
      </c>
      <c r="B1965" s="122">
        <v>0.99985232332937035</v>
      </c>
      <c r="C1965" s="122">
        <v>0.52323544350136642</v>
      </c>
      <c r="D1965" s="122">
        <v>8.8808820501636188E-2</v>
      </c>
      <c r="E1965" s="122">
        <v>0.47486796996664493</v>
      </c>
      <c r="F1965" s="122">
        <v>0.35402862253551071</v>
      </c>
      <c r="G1965" s="122">
        <v>0.18545628220033028</v>
      </c>
      <c r="H1965" s="122">
        <v>0.35645642832659696</v>
      </c>
      <c r="I1965" s="122">
        <v>0.45749526292130294</v>
      </c>
      <c r="J1965" s="122">
        <v>0.5873710007370283</v>
      </c>
      <c r="K1965" s="54">
        <v>8.8161948517974986E-2</v>
      </c>
      <c r="M1965" s="47">
        <v>963</v>
      </c>
      <c r="N1965" s="122" cm="1">
        <f t="array" ref="N1965:W1965">(TRANSPOSE(MMULT(幕後結果!$AB$37:$AK$46, TRANSPOSE(N964:W964))))</f>
        <v>-1.2693277848057667</v>
      </c>
      <c r="O1965" s="122">
        <v>-1.2122327529678656</v>
      </c>
      <c r="P1965" s="122">
        <v>-1.1000727484334842</v>
      </c>
      <c r="Q1965" s="122">
        <v>-1.2598179492337516</v>
      </c>
      <c r="R1965" s="122">
        <v>-1.6859625409496184</v>
      </c>
      <c r="S1965" s="122">
        <v>-1.1345992928940021</v>
      </c>
      <c r="T1965" s="122">
        <v>-1.0220072351923994</v>
      </c>
      <c r="U1965" s="122">
        <v>-1.8585714311379065</v>
      </c>
      <c r="V1965" s="122">
        <v>-0.39606620432210621</v>
      </c>
      <c r="W1965" s="46">
        <v>0.62952561472258473</v>
      </c>
    </row>
    <row r="1966" spans="1:23" ht="19">
      <c r="A1966" s="91">
        <v>964</v>
      </c>
      <c r="B1966" s="122">
        <v>0.52711701643741993</v>
      </c>
      <c r="C1966" s="122">
        <v>1.419283897991841E-2</v>
      </c>
      <c r="D1966" s="122">
        <v>0.60861309445174894</v>
      </c>
      <c r="E1966" s="122">
        <v>0.35077348226958049</v>
      </c>
      <c r="F1966" s="122">
        <v>0.44467127166556386</v>
      </c>
      <c r="G1966" s="122">
        <v>0.23095928485410533</v>
      </c>
      <c r="H1966" s="122">
        <v>0.15885187333053374</v>
      </c>
      <c r="I1966" s="122">
        <v>0.39804287240851344</v>
      </c>
      <c r="J1966" s="122">
        <v>0.59896464743610256</v>
      </c>
      <c r="K1966" s="54">
        <v>0.48741262293003507</v>
      </c>
      <c r="M1966" s="47">
        <v>964</v>
      </c>
      <c r="N1966" s="122" cm="1">
        <f t="array" ref="N1966:W1966">(TRANSPOSE(MMULT(幕後結果!$AB$37:$AK$46, TRANSPOSE(N965:W965))))</f>
        <v>1.4389459281278822</v>
      </c>
      <c r="O1966" s="122">
        <v>0.85650673397934785</v>
      </c>
      <c r="P1966" s="122">
        <v>-0.46341726519098625</v>
      </c>
      <c r="Q1966" s="122">
        <v>0.68526139847341594</v>
      </c>
      <c r="R1966" s="122">
        <v>-0.28054606909959612</v>
      </c>
      <c r="S1966" s="122">
        <v>-0.61882271597872662</v>
      </c>
      <c r="T1966" s="122">
        <v>-1.0271621852823314</v>
      </c>
      <c r="U1966" s="122">
        <v>0.59936110352697725</v>
      </c>
      <c r="V1966" s="122">
        <v>-0.41792905245591339</v>
      </c>
      <c r="W1966" s="46">
        <v>-1.5398100832059154</v>
      </c>
    </row>
    <row r="1967" spans="1:23" ht="19">
      <c r="A1967" s="91">
        <v>965</v>
      </c>
      <c r="B1967" s="122">
        <v>0.61471754480475838</v>
      </c>
      <c r="C1967" s="122">
        <v>0.91143473920456342</v>
      </c>
      <c r="D1967" s="122">
        <v>0.16094312369978248</v>
      </c>
      <c r="E1967" s="122">
        <v>0.6529977305836232</v>
      </c>
      <c r="F1967" s="122">
        <v>0.21441574576064393</v>
      </c>
      <c r="G1967" s="122">
        <v>5.4297258384822689E-2</v>
      </c>
      <c r="H1967" s="122">
        <v>0.10760207260595256</v>
      </c>
      <c r="I1967" s="122">
        <v>0.58468782943403053</v>
      </c>
      <c r="J1967" s="122">
        <v>0.24736889533290229</v>
      </c>
      <c r="K1967" s="54">
        <v>0.35828678374139677</v>
      </c>
      <c r="M1967" s="47">
        <v>965</v>
      </c>
      <c r="N1967" s="122" cm="1">
        <f t="array" ref="N1967:W1967">(TRANSPOSE(MMULT(幕後結果!$AB$37:$AK$46, TRANSPOSE(N966:W966))))</f>
        <v>5.0915664696850896E-2</v>
      </c>
      <c r="O1967" s="122">
        <v>-1.5995602701901162</v>
      </c>
      <c r="P1967" s="122">
        <v>0.16402479623609928</v>
      </c>
      <c r="Q1967" s="122">
        <v>0.36280287275087003</v>
      </c>
      <c r="R1967" s="122">
        <v>-2.1908600948865792E-2</v>
      </c>
      <c r="S1967" s="122">
        <v>-0.66363099197488329</v>
      </c>
      <c r="T1967" s="122">
        <v>-1.5289455289859295</v>
      </c>
      <c r="U1967" s="122">
        <v>0.11812305508482769</v>
      </c>
      <c r="V1967" s="122">
        <v>0.44056602736174588</v>
      </c>
      <c r="W1967" s="46">
        <v>0.18785250617130672</v>
      </c>
    </row>
    <row r="1968" spans="1:23" ht="19">
      <c r="A1968" s="91">
        <v>966</v>
      </c>
      <c r="B1968" s="122">
        <v>0.99075635319094091</v>
      </c>
      <c r="C1968" s="122">
        <v>3.1548355985963505E-2</v>
      </c>
      <c r="D1968" s="122">
        <v>0.36792396652431392</v>
      </c>
      <c r="E1968" s="122">
        <v>0.55261461095517328</v>
      </c>
      <c r="F1968" s="122">
        <v>0.77357911069364338</v>
      </c>
      <c r="G1968" s="122">
        <v>7.8344908502723243E-3</v>
      </c>
      <c r="H1968" s="122">
        <v>0.22006706974242318</v>
      </c>
      <c r="I1968" s="122">
        <v>0.90762949436927665</v>
      </c>
      <c r="J1968" s="122">
        <v>0.86111124213640133</v>
      </c>
      <c r="K1968" s="54">
        <v>3.703460444248452E-2</v>
      </c>
      <c r="M1968" s="47">
        <v>966</v>
      </c>
      <c r="N1968" s="122" cm="1">
        <f t="array" ref="N1968:W1968">(TRANSPOSE(MMULT(幕後結果!$AB$37:$AK$46, TRANSPOSE(N967:W967))))</f>
        <v>1.7212167750535348</v>
      </c>
      <c r="O1968" s="122">
        <v>-0.45449199211178293</v>
      </c>
      <c r="P1968" s="122">
        <v>0.38708264161351874</v>
      </c>
      <c r="Q1968" s="122">
        <v>1.5746939455338553</v>
      </c>
      <c r="R1968" s="122">
        <v>-0.56478233588687121</v>
      </c>
      <c r="S1968" s="122">
        <v>-0.12882254637467663</v>
      </c>
      <c r="T1968" s="122">
        <v>0.90859093337586339</v>
      </c>
      <c r="U1968" s="122">
        <v>-0.20256696542911368</v>
      </c>
      <c r="V1968" s="122">
        <v>1.7783110897099217</v>
      </c>
      <c r="W1968" s="46">
        <v>0.55538520015858883</v>
      </c>
    </row>
    <row r="1969" spans="1:23" ht="19">
      <c r="A1969" s="91">
        <v>967</v>
      </c>
      <c r="B1969" s="122">
        <v>0.34807075235159846</v>
      </c>
      <c r="C1969" s="122">
        <v>0.20831713097537574</v>
      </c>
      <c r="D1969" s="122">
        <v>0.33939164554378798</v>
      </c>
      <c r="E1969" s="122">
        <v>0.31532109923221152</v>
      </c>
      <c r="F1969" s="122">
        <v>0.52855511545688816</v>
      </c>
      <c r="G1969" s="122">
        <v>0.7402958512319644</v>
      </c>
      <c r="H1969" s="122">
        <v>0.86749144773593634</v>
      </c>
      <c r="I1969" s="122">
        <v>0.34890247570492372</v>
      </c>
      <c r="J1969" s="122">
        <v>0.64695294992610597</v>
      </c>
      <c r="K1969" s="54">
        <v>0.32360692456452345</v>
      </c>
      <c r="M1969" s="47">
        <v>967</v>
      </c>
      <c r="N1969" s="122" cm="1">
        <f t="array" ref="N1969:W1969">(TRANSPOSE(MMULT(幕後結果!$AB$37:$AK$46, TRANSPOSE(N968:W968))))</f>
        <v>-0.52296038319760241</v>
      </c>
      <c r="O1969" s="122">
        <v>-1.959084171139152</v>
      </c>
      <c r="P1969" s="122">
        <v>-0.24139016284349779</v>
      </c>
      <c r="Q1969" s="122">
        <v>-0.35435383371966994</v>
      </c>
      <c r="R1969" s="122">
        <v>-0.47470866516460314</v>
      </c>
      <c r="S1969" s="122">
        <v>-0.39825134802291079</v>
      </c>
      <c r="T1969" s="122">
        <v>-0.96043312288752514</v>
      </c>
      <c r="U1969" s="122">
        <v>0.38037858661236668</v>
      </c>
      <c r="V1969" s="122">
        <v>-0.54335734245047562</v>
      </c>
      <c r="W1969" s="46">
        <v>-0.48782145673467614</v>
      </c>
    </row>
    <row r="1970" spans="1:23" ht="19">
      <c r="A1970" s="91">
        <v>968</v>
      </c>
      <c r="B1970" s="122">
        <v>0.21452089560515608</v>
      </c>
      <c r="C1970" s="122">
        <v>0.53811994088105908</v>
      </c>
      <c r="D1970" s="122">
        <v>4.3776275975728973E-2</v>
      </c>
      <c r="E1970" s="122">
        <v>0.58544598175719909</v>
      </c>
      <c r="F1970" s="122">
        <v>0.14018391266208452</v>
      </c>
      <c r="G1970" s="122">
        <v>0.48157521515573021</v>
      </c>
      <c r="H1970" s="122">
        <v>7.5856899789339627E-2</v>
      </c>
      <c r="I1970" s="122">
        <v>0.98437292166819179</v>
      </c>
      <c r="J1970" s="122">
        <v>1.9638681728163521E-2</v>
      </c>
      <c r="K1970" s="54">
        <v>0.70697459089944248</v>
      </c>
      <c r="M1970" s="47">
        <v>968</v>
      </c>
      <c r="N1970" s="122" cm="1">
        <f t="array" ref="N1970:W1970">(TRANSPOSE(MMULT(幕後結果!$AB$37:$AK$46, TRANSPOSE(N969:W969))))</f>
        <v>0.15875293042800342</v>
      </c>
      <c r="O1970" s="122">
        <v>-0.98053906155373294</v>
      </c>
      <c r="P1970" s="122">
        <v>-1.0181001933617333</v>
      </c>
      <c r="Q1970" s="122">
        <v>-0.85989454403373344</v>
      </c>
      <c r="R1970" s="122">
        <v>0.3796952323180573</v>
      </c>
      <c r="S1970" s="122">
        <v>-0.134243868603553</v>
      </c>
      <c r="T1970" s="122">
        <v>-0.40731462857152229</v>
      </c>
      <c r="U1970" s="122">
        <v>0.13181039296599986</v>
      </c>
      <c r="V1970" s="122">
        <v>-0.21463594220771318</v>
      </c>
      <c r="W1970" s="46">
        <v>-0.42595934659033163</v>
      </c>
    </row>
    <row r="1971" spans="1:23" ht="19">
      <c r="A1971" s="91">
        <v>969</v>
      </c>
      <c r="B1971" s="122">
        <v>0.6066123183689609</v>
      </c>
      <c r="C1971" s="122">
        <v>8.372391447943861E-2</v>
      </c>
      <c r="D1971" s="122">
        <v>0.60633398566870178</v>
      </c>
      <c r="E1971" s="122">
        <v>0.78492073965524378</v>
      </c>
      <c r="F1971" s="122">
        <v>0.27586965551753284</v>
      </c>
      <c r="G1971" s="122">
        <v>0.12564652202923576</v>
      </c>
      <c r="H1971" s="122">
        <v>0.64078749522829925</v>
      </c>
      <c r="I1971" s="122">
        <v>0.22145986196535561</v>
      </c>
      <c r="J1971" s="122">
        <v>0.78580722043672235</v>
      </c>
      <c r="K1971" s="54">
        <v>0.12444261634551013</v>
      </c>
      <c r="M1971" s="47">
        <v>969</v>
      </c>
      <c r="N1971" s="122" cm="1">
        <f t="array" ref="N1971:W1971">(TRANSPOSE(MMULT(幕後結果!$AB$37:$AK$46, TRANSPOSE(N970:W970))))</f>
        <v>1.285898178210086</v>
      </c>
      <c r="O1971" s="122">
        <v>0.70728526611344633</v>
      </c>
      <c r="P1971" s="122">
        <v>0.8956121717059683</v>
      </c>
      <c r="Q1971" s="122">
        <v>0.52721288502301566</v>
      </c>
      <c r="R1971" s="122">
        <v>2.8141479270627672</v>
      </c>
      <c r="S1971" s="122">
        <v>1.4681462049954082</v>
      </c>
      <c r="T1971" s="122">
        <v>-1.3126728573966238</v>
      </c>
      <c r="U1971" s="122">
        <v>2.5119665595357468</v>
      </c>
      <c r="V1971" s="122">
        <v>0.62383712338733188</v>
      </c>
      <c r="W1971" s="46">
        <v>1.6879321876562887</v>
      </c>
    </row>
    <row r="1972" spans="1:23" ht="19">
      <c r="A1972" s="91">
        <v>970</v>
      </c>
      <c r="B1972" s="122">
        <v>0.30178291154535763</v>
      </c>
      <c r="C1972" s="122">
        <v>0.20548111787573475</v>
      </c>
      <c r="D1972" s="122">
        <v>0.46615173285661737</v>
      </c>
      <c r="E1972" s="122">
        <v>0.51695200255492835</v>
      </c>
      <c r="F1972" s="122">
        <v>0.13489955326792469</v>
      </c>
      <c r="G1972" s="122">
        <v>0.1114631869795506</v>
      </c>
      <c r="H1972" s="122">
        <v>0.83866933739310578</v>
      </c>
      <c r="I1972" s="122">
        <v>0.50835326573313666</v>
      </c>
      <c r="J1972" s="122">
        <v>0.19542242773300433</v>
      </c>
      <c r="K1972" s="54">
        <v>0.285588436897392</v>
      </c>
      <c r="M1972" s="47">
        <v>970</v>
      </c>
      <c r="N1972" s="122" cm="1">
        <f t="array" ref="N1972:W1972">(TRANSPOSE(MMULT(幕後結果!$AB$37:$AK$46, TRANSPOSE(N971:W971))))</f>
        <v>-1.3338659253996406</v>
      </c>
      <c r="O1972" s="122">
        <v>-2.433134954445193E-2</v>
      </c>
      <c r="P1972" s="122">
        <v>-1.3741069942042652</v>
      </c>
      <c r="Q1972" s="122">
        <v>-0.83896708684007582</v>
      </c>
      <c r="R1972" s="122">
        <v>-0.27664691007255021</v>
      </c>
      <c r="S1972" s="122">
        <v>1.1480557700991887</v>
      </c>
      <c r="T1972" s="122">
        <v>-1.3946517174183288</v>
      </c>
      <c r="U1972" s="122">
        <v>0.67485886165215259</v>
      </c>
      <c r="V1972" s="122">
        <v>-1.9925529518933742</v>
      </c>
      <c r="W1972" s="46">
        <v>-0.54792609946159754</v>
      </c>
    </row>
    <row r="1973" spans="1:23" ht="19">
      <c r="A1973" s="91">
        <v>971</v>
      </c>
      <c r="B1973" s="122">
        <v>0.80036192162246644</v>
      </c>
      <c r="C1973" s="122">
        <v>0.79062503527418393</v>
      </c>
      <c r="D1973" s="122">
        <v>0.56274703684212346</v>
      </c>
      <c r="E1973" s="122">
        <v>0.32292918178122632</v>
      </c>
      <c r="F1973" s="122">
        <v>0.89491084761802431</v>
      </c>
      <c r="G1973" s="122">
        <v>0.74036599932291836</v>
      </c>
      <c r="H1973" s="122">
        <v>0.29985373988255382</v>
      </c>
      <c r="I1973" s="122">
        <v>8.3988030338298936E-2</v>
      </c>
      <c r="J1973" s="122">
        <v>0.65367135435359791</v>
      </c>
      <c r="K1973" s="54">
        <v>3.4364876862147398E-2</v>
      </c>
      <c r="M1973" s="47">
        <v>971</v>
      </c>
      <c r="N1973" s="122" cm="1">
        <f t="array" ref="N1973:W1973">(TRANSPOSE(MMULT(幕後結果!$AB$37:$AK$46, TRANSPOSE(N972:W972))))</f>
        <v>-0.49160981028464285</v>
      </c>
      <c r="O1973" s="122">
        <v>0.23058855646102744</v>
      </c>
      <c r="P1973" s="122">
        <v>0.36218122179635909</v>
      </c>
      <c r="Q1973" s="122">
        <v>-1.1042476872729721</v>
      </c>
      <c r="R1973" s="122">
        <v>-0.27374733868807788</v>
      </c>
      <c r="S1973" s="122">
        <v>0.34729563513372086</v>
      </c>
      <c r="T1973" s="122">
        <v>1.7549628060633073</v>
      </c>
      <c r="U1973" s="122">
        <v>1.3135339504560637</v>
      </c>
      <c r="V1973" s="122">
        <v>0.26221944382742673</v>
      </c>
      <c r="W1973" s="46">
        <v>1.7604136658663938</v>
      </c>
    </row>
    <row r="1974" spans="1:23" ht="19">
      <c r="A1974" s="91">
        <v>972</v>
      </c>
      <c r="B1974" s="122">
        <v>0.40850764491038616</v>
      </c>
      <c r="C1974" s="122">
        <v>0.94954994834195605</v>
      </c>
      <c r="D1974" s="122">
        <v>0.24733862802009887</v>
      </c>
      <c r="E1974" s="122">
        <v>0.85314418107463141</v>
      </c>
      <c r="F1974" s="122">
        <v>7.7345837627568192E-2</v>
      </c>
      <c r="G1974" s="122">
        <v>0.49658752701576536</v>
      </c>
      <c r="H1974" s="122">
        <v>0.26328979153763932</v>
      </c>
      <c r="I1974" s="122">
        <v>0.25975545519924514</v>
      </c>
      <c r="J1974" s="122">
        <v>0.11913833767833193</v>
      </c>
      <c r="K1974" s="54">
        <v>4.2787455887549175E-2</v>
      </c>
      <c r="M1974" s="47">
        <v>972</v>
      </c>
      <c r="N1974" s="122" cm="1">
        <f t="array" ref="N1974:W1974">(TRANSPOSE(MMULT(幕後結果!$AB$37:$AK$46, TRANSPOSE(N973:W973))))</f>
        <v>0.23606472848678264</v>
      </c>
      <c r="O1974" s="122">
        <v>0.38542847363941235</v>
      </c>
      <c r="P1974" s="122">
        <v>0.18342215210720408</v>
      </c>
      <c r="Q1974" s="122">
        <v>-0.29950745283391056</v>
      </c>
      <c r="R1974" s="122">
        <v>-3.3062396927264937</v>
      </c>
      <c r="S1974" s="122">
        <v>-1.1539930262118032</v>
      </c>
      <c r="T1974" s="122">
        <v>-1.2462310449425784</v>
      </c>
      <c r="U1974" s="122">
        <v>-1.7739446552391545</v>
      </c>
      <c r="V1974" s="122">
        <v>0.41311581191450575</v>
      </c>
      <c r="W1974" s="46">
        <v>-1.199110384258228</v>
      </c>
    </row>
    <row r="1975" spans="1:23" ht="19">
      <c r="A1975" s="91">
        <v>973</v>
      </c>
      <c r="B1975" s="122">
        <v>8.6567270881755753E-2</v>
      </c>
      <c r="C1975" s="122">
        <v>0.28324925614275931</v>
      </c>
      <c r="D1975" s="122">
        <v>0.27967572982714461</v>
      </c>
      <c r="E1975" s="122">
        <v>0.53132102845948914</v>
      </c>
      <c r="F1975" s="122">
        <v>0.53814813005851736</v>
      </c>
      <c r="G1975" s="122">
        <v>0.78736468331130527</v>
      </c>
      <c r="H1975" s="122">
        <v>0.68426927187611475</v>
      </c>
      <c r="I1975" s="122">
        <v>0.46859523520536994</v>
      </c>
      <c r="J1975" s="122">
        <v>0.53399797309432429</v>
      </c>
      <c r="K1975" s="54">
        <v>1.9258826424748188E-2</v>
      </c>
      <c r="M1975" s="47">
        <v>973</v>
      </c>
      <c r="N1975" s="122" cm="1">
        <f t="array" ref="N1975:W1975">(TRANSPOSE(MMULT(幕後結果!$AB$37:$AK$46, TRANSPOSE(N974:W974))))</f>
        <v>0.95338252543009028</v>
      </c>
      <c r="O1975" s="122">
        <v>0.91829183821367721</v>
      </c>
      <c r="P1975" s="122">
        <v>-9.9935423742610885E-2</v>
      </c>
      <c r="Q1975" s="122">
        <v>0.74592831749719191</v>
      </c>
      <c r="R1975" s="122">
        <v>-0.10068003761821492</v>
      </c>
      <c r="S1975" s="122">
        <v>-0.60670607459077441</v>
      </c>
      <c r="T1975" s="122">
        <v>-0.93503511616310631</v>
      </c>
      <c r="U1975" s="122">
        <v>-0.81753753536482943</v>
      </c>
      <c r="V1975" s="122">
        <v>1.1764684687970235</v>
      </c>
      <c r="W1975" s="46">
        <v>0.16379613152455386</v>
      </c>
    </row>
    <row r="1976" spans="1:23" ht="19">
      <c r="A1976" s="91">
        <v>974</v>
      </c>
      <c r="B1976" s="122">
        <v>4.2058393753079404E-2</v>
      </c>
      <c r="C1976" s="122">
        <v>0.51222312134831349</v>
      </c>
      <c r="D1976" s="122">
        <v>0.61605750125533287</v>
      </c>
      <c r="E1976" s="122">
        <v>0.40051544266040917</v>
      </c>
      <c r="F1976" s="122">
        <v>0.87082595546147545</v>
      </c>
      <c r="G1976" s="122">
        <v>0.37831887807847098</v>
      </c>
      <c r="H1976" s="122">
        <v>0.44825030291060286</v>
      </c>
      <c r="I1976" s="122">
        <v>0.48706055199805887</v>
      </c>
      <c r="J1976" s="122">
        <v>0.25783993800324612</v>
      </c>
      <c r="K1976" s="54">
        <v>3.1591553017047858E-2</v>
      </c>
      <c r="M1976" s="47">
        <v>974</v>
      </c>
      <c r="N1976" s="122" cm="1">
        <f t="array" ref="N1976:W1976">(TRANSPOSE(MMULT(幕後結果!$AB$37:$AK$46, TRANSPOSE(N975:W975))))</f>
        <v>0.62298097110602724</v>
      </c>
      <c r="O1976" s="122">
        <v>-1.2512262514409789</v>
      </c>
      <c r="P1976" s="122">
        <v>-0.16879234462149389</v>
      </c>
      <c r="Q1976" s="122">
        <v>-0.94544306625232255</v>
      </c>
      <c r="R1976" s="122">
        <v>-1.261829555359572</v>
      </c>
      <c r="S1976" s="122">
        <v>-0.98905112118993954</v>
      </c>
      <c r="T1976" s="122">
        <v>-2.8918172572328191</v>
      </c>
      <c r="U1976" s="122">
        <v>-0.65559872834662303</v>
      </c>
      <c r="V1976" s="122">
        <v>0.62924989548179688</v>
      </c>
      <c r="W1976" s="46">
        <v>-1.0657108129344031</v>
      </c>
    </row>
    <row r="1977" spans="1:23" ht="19">
      <c r="A1977" s="91">
        <v>975</v>
      </c>
      <c r="B1977" s="122">
        <v>0.35836958518408091</v>
      </c>
      <c r="C1977" s="122">
        <v>0.31094912336801483</v>
      </c>
      <c r="D1977" s="122">
        <v>0.65235929070813503</v>
      </c>
      <c r="E1977" s="122">
        <v>0.47177054490571013</v>
      </c>
      <c r="F1977" s="122">
        <v>0.5531403642484074</v>
      </c>
      <c r="G1977" s="122">
        <v>7.7439075318843642E-2</v>
      </c>
      <c r="H1977" s="122">
        <v>6.0698471019680067E-2</v>
      </c>
      <c r="I1977" s="122">
        <v>0.98561288771364053</v>
      </c>
      <c r="J1977" s="122">
        <v>0.60493137399747909</v>
      </c>
      <c r="K1977" s="54">
        <v>0.42509117266636798</v>
      </c>
      <c r="M1977" s="47">
        <v>975</v>
      </c>
      <c r="N1977" s="122" cm="1">
        <f t="array" ref="N1977:W1977">(TRANSPOSE(MMULT(幕後結果!$AB$37:$AK$46, TRANSPOSE(N976:W976))))</f>
        <v>-6.0550495970170821E-2</v>
      </c>
      <c r="O1977" s="122">
        <v>-0.4779306633070276</v>
      </c>
      <c r="P1977" s="122">
        <v>0.54798576141592314</v>
      </c>
      <c r="Q1977" s="122">
        <v>0.19083282175751676</v>
      </c>
      <c r="R1977" s="122">
        <v>-1.0872349895569797</v>
      </c>
      <c r="S1977" s="122">
        <v>-2.6467710664799871</v>
      </c>
      <c r="T1977" s="122">
        <v>-0.30882515443444447</v>
      </c>
      <c r="U1977" s="122">
        <v>-0.59585307799045517</v>
      </c>
      <c r="V1977" s="122">
        <v>-1.284841540865846</v>
      </c>
      <c r="W1977" s="46">
        <v>-0.97995315230315372</v>
      </c>
    </row>
    <row r="1978" spans="1:23" ht="19">
      <c r="A1978" s="91">
        <v>976</v>
      </c>
      <c r="B1978" s="122">
        <v>0.42191533266992631</v>
      </c>
      <c r="C1978" s="122">
        <v>0.91720170826516867</v>
      </c>
      <c r="D1978" s="122">
        <v>6.4433538230491472E-2</v>
      </c>
      <c r="E1978" s="122">
        <v>0.83124311140645113</v>
      </c>
      <c r="F1978" s="122">
        <v>0.21237279095289141</v>
      </c>
      <c r="G1978" s="122">
        <v>1.3115363496292831E-2</v>
      </c>
      <c r="H1978" s="122">
        <v>0.63771545742187752</v>
      </c>
      <c r="I1978" s="122">
        <v>0.21218451080458767</v>
      </c>
      <c r="J1978" s="122">
        <v>0.93227223048534635</v>
      </c>
      <c r="K1978" s="54">
        <v>0.23704299319177546</v>
      </c>
      <c r="M1978" s="47">
        <v>976</v>
      </c>
      <c r="N1978" s="122" cm="1">
        <f t="array" ref="N1978:W1978">(TRANSPOSE(MMULT(幕後結果!$AB$37:$AK$46, TRANSPOSE(N977:W977))))</f>
        <v>-0.71987434951281115</v>
      </c>
      <c r="O1978" s="122">
        <v>0.17681681076064809</v>
      </c>
      <c r="P1978" s="122">
        <v>-0.82729874107688228</v>
      </c>
      <c r="Q1978" s="122">
        <v>-1.7511745330536825</v>
      </c>
      <c r="R1978" s="122">
        <v>0.43010161777407629</v>
      </c>
      <c r="S1978" s="122">
        <v>4.2507776388570574E-3</v>
      </c>
      <c r="T1978" s="122">
        <v>-2.9615411191753518</v>
      </c>
      <c r="U1978" s="122">
        <v>2.4986418603378774E-2</v>
      </c>
      <c r="V1978" s="122">
        <v>-0.81082336600738547</v>
      </c>
      <c r="W1978" s="46">
        <v>6.9233054883554579E-2</v>
      </c>
    </row>
    <row r="1979" spans="1:23" ht="19">
      <c r="A1979" s="91">
        <v>977</v>
      </c>
      <c r="B1979" s="122">
        <v>0.20251324237771096</v>
      </c>
      <c r="C1979" s="122">
        <v>0.94271613851059821</v>
      </c>
      <c r="D1979" s="122">
        <v>0.4697652507364507</v>
      </c>
      <c r="E1979" s="122">
        <v>0.78122620487842309</v>
      </c>
      <c r="F1979" s="122">
        <v>0.18331293875126153</v>
      </c>
      <c r="G1979" s="122">
        <v>3.4014481313555667E-2</v>
      </c>
      <c r="H1979" s="122">
        <v>0.67754531515896321</v>
      </c>
      <c r="I1979" s="122">
        <v>0.16226036657180454</v>
      </c>
      <c r="J1979" s="122">
        <v>0.35330095826663821</v>
      </c>
      <c r="K1979" s="54">
        <v>0.68817185420807769</v>
      </c>
      <c r="M1979" s="47">
        <v>977</v>
      </c>
      <c r="N1979" s="122" cm="1">
        <f t="array" ref="N1979:W1979">(TRANSPOSE(MMULT(幕後結果!$AB$37:$AK$46, TRANSPOSE(N978:W978))))</f>
        <v>1.7030916483592062</v>
      </c>
      <c r="O1979" s="122">
        <v>1.253127732586341</v>
      </c>
      <c r="P1979" s="122">
        <v>1.7302028344888134</v>
      </c>
      <c r="Q1979" s="122">
        <v>1.5217628203084983</v>
      </c>
      <c r="R1979" s="122">
        <v>-0.82755893594069951</v>
      </c>
      <c r="S1979" s="122">
        <v>0.17909321631925956</v>
      </c>
      <c r="T1979" s="122">
        <v>1.4708048745929361</v>
      </c>
      <c r="U1979" s="122">
        <v>-0.78284582961242322</v>
      </c>
      <c r="V1979" s="122">
        <v>-0.82731716289143931</v>
      </c>
      <c r="W1979" s="46">
        <v>1.0234102174976614</v>
      </c>
    </row>
    <row r="1980" spans="1:23" ht="19">
      <c r="A1980" s="91">
        <v>978</v>
      </c>
      <c r="B1980" s="122">
        <v>0.61183424777519613</v>
      </c>
      <c r="C1980" s="122">
        <v>0.45970108581106883</v>
      </c>
      <c r="D1980" s="122">
        <v>0.63324176283150591</v>
      </c>
      <c r="E1980" s="122">
        <v>0.91434736719005927</v>
      </c>
      <c r="F1980" s="122">
        <v>0.23037467890286401</v>
      </c>
      <c r="G1980" s="122">
        <v>0.45454387835888466</v>
      </c>
      <c r="H1980" s="122">
        <v>0.16010384524423427</v>
      </c>
      <c r="I1980" s="122">
        <v>0.89632491504677581</v>
      </c>
      <c r="J1980" s="122">
        <v>0.96595504154443934</v>
      </c>
      <c r="K1980" s="54">
        <v>8.8518374372394515E-2</v>
      </c>
      <c r="M1980" s="47">
        <v>978</v>
      </c>
      <c r="N1980" s="122" cm="1">
        <f t="array" ref="N1980:W1980">(TRANSPOSE(MMULT(幕後結果!$AB$37:$AK$46, TRANSPOSE(N979:W979))))</f>
        <v>0.67000500164969534</v>
      </c>
      <c r="O1980" s="122">
        <v>0.87546384464546478</v>
      </c>
      <c r="P1980" s="122">
        <v>0.93891272718405616</v>
      </c>
      <c r="Q1980" s="122">
        <v>-0.3414778144420802</v>
      </c>
      <c r="R1980" s="122">
        <v>-0.24779672293041097</v>
      </c>
      <c r="S1980" s="122">
        <v>-0.4931481912964894</v>
      </c>
      <c r="T1980" s="122">
        <v>-0.60773870106269934</v>
      </c>
      <c r="U1980" s="122">
        <v>-0.66265815470637546</v>
      </c>
      <c r="V1980" s="122">
        <v>-0.41013093889949487</v>
      </c>
      <c r="W1980" s="46">
        <v>-1.0157057056811918</v>
      </c>
    </row>
    <row r="1981" spans="1:23" ht="19">
      <c r="A1981" s="91">
        <v>979</v>
      </c>
      <c r="B1981" s="122">
        <v>5.3468321463352897E-2</v>
      </c>
      <c r="C1981" s="122">
        <v>0.37921537287023543</v>
      </c>
      <c r="D1981" s="122">
        <v>0.26829271497231422</v>
      </c>
      <c r="E1981" s="122">
        <v>0.53507022437043994</v>
      </c>
      <c r="F1981" s="122">
        <v>0.72981869780765529</v>
      </c>
      <c r="G1981" s="122">
        <v>0.85207916794454297</v>
      </c>
      <c r="H1981" s="122">
        <v>0.29661752838021438</v>
      </c>
      <c r="I1981" s="122">
        <v>0.11622036515849254</v>
      </c>
      <c r="J1981" s="122">
        <v>0.53841923380476664</v>
      </c>
      <c r="K1981" s="54">
        <v>2.7637511138269844E-3</v>
      </c>
      <c r="M1981" s="47">
        <v>979</v>
      </c>
      <c r="N1981" s="122" cm="1">
        <f t="array" ref="N1981:W1981">(TRANSPOSE(MMULT(幕後結果!$AB$37:$AK$46, TRANSPOSE(N980:W980))))</f>
        <v>-0.39459184362720484</v>
      </c>
      <c r="O1981" s="122">
        <v>-2.3284625762969231</v>
      </c>
      <c r="P1981" s="122">
        <v>-1.5179017843146689</v>
      </c>
      <c r="Q1981" s="122">
        <v>0.92265258369954273</v>
      </c>
      <c r="R1981" s="122">
        <v>-0.45002766761905211</v>
      </c>
      <c r="S1981" s="122">
        <v>-1.1697917788789005</v>
      </c>
      <c r="T1981" s="122">
        <v>0.98485254246321807</v>
      </c>
      <c r="U1981" s="122">
        <v>0.46610848953376921</v>
      </c>
      <c r="V1981" s="122">
        <v>0.29820945059476217</v>
      </c>
      <c r="W1981" s="46">
        <v>-1.4384363180546862</v>
      </c>
    </row>
    <row r="1982" spans="1:23" ht="19">
      <c r="A1982" s="91">
        <v>980</v>
      </c>
      <c r="B1982" s="122">
        <v>0.55162976187840274</v>
      </c>
      <c r="C1982" s="122">
        <v>0.41390407115845185</v>
      </c>
      <c r="D1982" s="122">
        <v>0.80357975238182933</v>
      </c>
      <c r="E1982" s="122">
        <v>0.55739221276435025</v>
      </c>
      <c r="F1982" s="122">
        <v>0.46491345168764475</v>
      </c>
      <c r="G1982" s="122">
        <v>0.19179463060617197</v>
      </c>
      <c r="H1982" s="122">
        <v>0.51192268388052398</v>
      </c>
      <c r="I1982" s="122">
        <v>0.94866219539012597</v>
      </c>
      <c r="J1982" s="122">
        <v>0.63575823838056977</v>
      </c>
      <c r="K1982" s="54">
        <v>0.32966390589734851</v>
      </c>
      <c r="M1982" s="47">
        <v>980</v>
      </c>
      <c r="N1982" s="122" cm="1">
        <f t="array" ref="N1982:W1982">(TRANSPOSE(MMULT(幕後結果!$AB$37:$AK$46, TRANSPOSE(N981:W981))))</f>
        <v>1.6501633481342637</v>
      </c>
      <c r="O1982" s="122">
        <v>1.5742200653219998</v>
      </c>
      <c r="P1982" s="122">
        <v>1.7619716876081459</v>
      </c>
      <c r="Q1982" s="122">
        <v>-0.74232413529961483</v>
      </c>
      <c r="R1982" s="122">
        <v>-0.65477180492390552</v>
      </c>
      <c r="S1982" s="122">
        <v>-1.6540662861448279</v>
      </c>
      <c r="T1982" s="122">
        <v>-1.7767567955857426</v>
      </c>
      <c r="U1982" s="122">
        <v>-1.2581596737658045</v>
      </c>
      <c r="V1982" s="122">
        <v>0.76096924123796406</v>
      </c>
      <c r="W1982" s="46">
        <v>9.6914263279834378E-2</v>
      </c>
    </row>
    <row r="1983" spans="1:23" ht="19">
      <c r="A1983" s="91">
        <v>981</v>
      </c>
      <c r="B1983" s="122">
        <v>0.66001659608598073</v>
      </c>
      <c r="C1983" s="122">
        <v>0.33672976353938111</v>
      </c>
      <c r="D1983" s="122">
        <v>0.39908396859763817</v>
      </c>
      <c r="E1983" s="122">
        <v>0.80640938615163016</v>
      </c>
      <c r="F1983" s="122">
        <v>0.20781241355518909</v>
      </c>
      <c r="G1983" s="122">
        <v>0.96138743506648883</v>
      </c>
      <c r="H1983" s="122">
        <v>0.53867861126994043</v>
      </c>
      <c r="I1983" s="122">
        <v>0.75358281030319474</v>
      </c>
      <c r="J1983" s="122">
        <v>0.18178028872225283</v>
      </c>
      <c r="K1983" s="54">
        <v>0.44774644512434025</v>
      </c>
      <c r="M1983" s="47">
        <v>981</v>
      </c>
      <c r="N1983" s="122" cm="1">
        <f t="array" ref="N1983:W1983">(TRANSPOSE(MMULT(幕後結果!$AB$37:$AK$46, TRANSPOSE(N982:W982))))</f>
        <v>0.20281973544433862</v>
      </c>
      <c r="O1983" s="122">
        <v>-0.12832792060283327</v>
      </c>
      <c r="P1983" s="122">
        <v>0.38938857394007897</v>
      </c>
      <c r="Q1983" s="122">
        <v>0.24987399627605417</v>
      </c>
      <c r="R1983" s="122">
        <v>0.4677082356508786</v>
      </c>
      <c r="S1983" s="122">
        <v>0.70868135738215454</v>
      </c>
      <c r="T1983" s="122">
        <v>0.10594697067956549</v>
      </c>
      <c r="U1983" s="122">
        <v>0.96785484595361526</v>
      </c>
      <c r="V1983" s="122">
        <v>0.19050838655490104</v>
      </c>
      <c r="W1983" s="46">
        <v>-0.21267971002697034</v>
      </c>
    </row>
    <row r="1984" spans="1:23" ht="19">
      <c r="A1984" s="91">
        <v>982</v>
      </c>
      <c r="B1984" s="122">
        <v>0.40772244868012364</v>
      </c>
      <c r="C1984" s="122">
        <v>6.296083735240221E-2</v>
      </c>
      <c r="D1984" s="122">
        <v>0.53952979461519845</v>
      </c>
      <c r="E1984" s="122">
        <v>0.28234876388052199</v>
      </c>
      <c r="F1984" s="122">
        <v>0.68659428427939795</v>
      </c>
      <c r="G1984" s="122">
        <v>3.5488057140185436E-2</v>
      </c>
      <c r="H1984" s="122">
        <v>0.76898994658931219</v>
      </c>
      <c r="I1984" s="122">
        <v>0.70941064686069089</v>
      </c>
      <c r="J1984" s="122">
        <v>7.1092860201499519E-2</v>
      </c>
      <c r="K1984" s="54">
        <v>0.47328037138155765</v>
      </c>
      <c r="M1984" s="47">
        <v>982</v>
      </c>
      <c r="N1984" s="122" cm="1">
        <f t="array" ref="N1984:W1984">(TRANSPOSE(MMULT(幕後結果!$AB$37:$AK$46, TRANSPOSE(N983:W983))))</f>
        <v>-0.9125263033077291</v>
      </c>
      <c r="O1984" s="122">
        <v>0.45085937294489631</v>
      </c>
      <c r="P1984" s="122">
        <v>-0.48432845042409384</v>
      </c>
      <c r="Q1984" s="122">
        <v>0.58222398968992284</v>
      </c>
      <c r="R1984" s="122">
        <v>1.8946071729979297</v>
      </c>
      <c r="S1984" s="122">
        <v>-3.4934428359582811E-2</v>
      </c>
      <c r="T1984" s="122">
        <v>0.46376472553792075</v>
      </c>
      <c r="U1984" s="122">
        <v>1.2921690509437811</v>
      </c>
      <c r="V1984" s="122">
        <v>-4.6456439692530126E-2</v>
      </c>
      <c r="W1984" s="46">
        <v>1.4332354245639451</v>
      </c>
    </row>
    <row r="1985" spans="1:23" ht="19">
      <c r="A1985" s="91">
        <v>983</v>
      </c>
      <c r="B1985" s="122">
        <v>0.37651063931757323</v>
      </c>
      <c r="C1985" s="122">
        <v>0.97453534166723554</v>
      </c>
      <c r="D1985" s="122">
        <v>0.61746965661637976</v>
      </c>
      <c r="E1985" s="122">
        <v>0.17857977401569824</v>
      </c>
      <c r="F1985" s="122">
        <v>0.91076389486225029</v>
      </c>
      <c r="G1985" s="122">
        <v>0.89594933804497656</v>
      </c>
      <c r="H1985" s="122">
        <v>2.448575174401979E-2</v>
      </c>
      <c r="I1985" s="122">
        <v>0.86329430295894904</v>
      </c>
      <c r="J1985" s="122">
        <v>0.39940487212616738</v>
      </c>
      <c r="K1985" s="54">
        <v>0.37030671486226563</v>
      </c>
      <c r="M1985" s="47">
        <v>983</v>
      </c>
      <c r="N1985" s="122" cm="1">
        <f t="array" ref="N1985:W1985">(TRANSPOSE(MMULT(幕後結果!$AB$37:$AK$46, TRANSPOSE(N984:W984))))</f>
        <v>-0.65960364661819981</v>
      </c>
      <c r="O1985" s="122">
        <v>0.3521110684956355</v>
      </c>
      <c r="P1985" s="122">
        <v>-0.61728830183463834</v>
      </c>
      <c r="Q1985" s="122">
        <v>1.0030401394867323</v>
      </c>
      <c r="R1985" s="122">
        <v>2.3365347674531765</v>
      </c>
      <c r="S1985" s="122">
        <v>0.670616593591435</v>
      </c>
      <c r="T1985" s="122">
        <v>0.96562841166594715</v>
      </c>
      <c r="U1985" s="122">
        <v>1.770855397009033</v>
      </c>
      <c r="V1985" s="122">
        <v>0.47850112499681752</v>
      </c>
      <c r="W1985" s="46">
        <v>0.11037585899833147</v>
      </c>
    </row>
    <row r="1986" spans="1:23" ht="19">
      <c r="A1986" s="91">
        <v>984</v>
      </c>
      <c r="B1986" s="122">
        <v>0.4330347335093141</v>
      </c>
      <c r="C1986" s="122">
        <v>0.55730786304851465</v>
      </c>
      <c r="D1986" s="122">
        <v>0.27151715447152736</v>
      </c>
      <c r="E1986" s="122">
        <v>0.48112952980517409</v>
      </c>
      <c r="F1986" s="122">
        <v>7.0273990521376284E-2</v>
      </c>
      <c r="G1986" s="122">
        <v>3.6229022922257492E-2</v>
      </c>
      <c r="H1986" s="122">
        <v>0.48314309895702579</v>
      </c>
      <c r="I1986" s="122">
        <v>0.38014085543678355</v>
      </c>
      <c r="J1986" s="122">
        <v>0.17061165041338189</v>
      </c>
      <c r="K1986" s="54">
        <v>0.78532373176126091</v>
      </c>
      <c r="M1986" s="47">
        <v>984</v>
      </c>
      <c r="N1986" s="122" cm="1">
        <f t="array" ref="N1986:W1986">(TRANSPOSE(MMULT(幕後結果!$AB$37:$AK$46, TRANSPOSE(N985:W985))))</f>
        <v>0.41360794365872167</v>
      </c>
      <c r="O1986" s="122">
        <v>-4.0563562465203429E-3</v>
      </c>
      <c r="P1986" s="122">
        <v>-0.98207468772839657</v>
      </c>
      <c r="Q1986" s="122">
        <v>1.0209969474969258</v>
      </c>
      <c r="R1986" s="122">
        <v>-0.63691865716712548</v>
      </c>
      <c r="S1986" s="122">
        <v>-0.29728852905746928</v>
      </c>
      <c r="T1986" s="122">
        <v>5.7563107884787967E-4</v>
      </c>
      <c r="U1986" s="122">
        <v>1.6489962096265407</v>
      </c>
      <c r="V1986" s="122">
        <v>-0.39549896658681005</v>
      </c>
      <c r="W1986" s="46">
        <v>-0.75637351480024928</v>
      </c>
    </row>
    <row r="1987" spans="1:23" ht="19">
      <c r="A1987" s="91">
        <v>985</v>
      </c>
      <c r="B1987" s="122">
        <v>0.261470393405141</v>
      </c>
      <c r="C1987" s="122">
        <v>0.41695504974189435</v>
      </c>
      <c r="D1987" s="122">
        <v>3.2387657194800079E-2</v>
      </c>
      <c r="E1987" s="122">
        <v>0.30504571373553135</v>
      </c>
      <c r="F1987" s="122">
        <v>4.1438653071771192E-2</v>
      </c>
      <c r="G1987" s="122">
        <v>8.9427765819596328E-2</v>
      </c>
      <c r="H1987" s="122">
        <v>0.95493520722615766</v>
      </c>
      <c r="I1987" s="122">
        <v>0.61511782647228896</v>
      </c>
      <c r="J1987" s="122">
        <v>0.4125014397831186</v>
      </c>
      <c r="K1987" s="54">
        <v>0.87951548062812757</v>
      </c>
      <c r="M1987" s="47">
        <v>985</v>
      </c>
      <c r="N1987" s="122" cm="1">
        <f t="array" ref="N1987:W1987">(TRANSPOSE(MMULT(幕後結果!$AB$37:$AK$46, TRANSPOSE(N986:W986))))</f>
        <v>-0.78463730399212883</v>
      </c>
      <c r="O1987" s="122">
        <v>-0.40082234106652953</v>
      </c>
      <c r="P1987" s="122">
        <v>-0.42095949060930393</v>
      </c>
      <c r="Q1987" s="122">
        <v>-1.5747565292445684</v>
      </c>
      <c r="R1987" s="122">
        <v>-1.3531908069011611</v>
      </c>
      <c r="S1987" s="122">
        <v>-0.25731732082263237</v>
      </c>
      <c r="T1987" s="122">
        <v>-0.30893981500166839</v>
      </c>
      <c r="U1987" s="122">
        <v>-1.3640256558105877</v>
      </c>
      <c r="V1987" s="122">
        <v>-0.26650443180091521</v>
      </c>
      <c r="W1987" s="46">
        <v>-1.0928192664906735</v>
      </c>
    </row>
    <row r="1988" spans="1:23" ht="19">
      <c r="A1988" s="91">
        <v>986</v>
      </c>
      <c r="B1988" s="122">
        <v>0.22473906090686802</v>
      </c>
      <c r="C1988" s="122">
        <v>0.14051857283541769</v>
      </c>
      <c r="D1988" s="122">
        <v>0.70131761447516117</v>
      </c>
      <c r="E1988" s="122">
        <v>0.97987019072124459</v>
      </c>
      <c r="F1988" s="122">
        <v>0.3683450154833785</v>
      </c>
      <c r="G1988" s="122">
        <v>0.4049138109318573</v>
      </c>
      <c r="H1988" s="122">
        <v>0.68774547842495082</v>
      </c>
      <c r="I1988" s="122">
        <v>0.72372771839405803</v>
      </c>
      <c r="J1988" s="122">
        <v>0.46129556585349363</v>
      </c>
      <c r="K1988" s="54">
        <v>0.22889505491103912</v>
      </c>
      <c r="M1988" s="47">
        <v>986</v>
      </c>
      <c r="N1988" s="122" cm="1">
        <f t="array" ref="N1988:W1988">(TRANSPOSE(MMULT(幕後結果!$AB$37:$AK$46, TRANSPOSE(N987:W987))))</f>
        <v>-0.7823511897601626</v>
      </c>
      <c r="O1988" s="122">
        <v>4.0491478149554783E-2</v>
      </c>
      <c r="P1988" s="122">
        <v>0.1596920730693806</v>
      </c>
      <c r="Q1988" s="122">
        <v>-0.25441866378609268</v>
      </c>
      <c r="R1988" s="122">
        <v>-1.586833787335288</v>
      </c>
      <c r="S1988" s="122">
        <v>-0.51050042871192847</v>
      </c>
      <c r="T1988" s="122">
        <v>0.14111678733248384</v>
      </c>
      <c r="U1988" s="122">
        <v>-0.36286990697484955</v>
      </c>
      <c r="V1988" s="122">
        <v>-0.16929208898223508</v>
      </c>
      <c r="W1988" s="46">
        <v>-9.7660214435559611E-2</v>
      </c>
    </row>
    <row r="1989" spans="1:23" ht="19">
      <c r="A1989" s="91">
        <v>987</v>
      </c>
      <c r="B1989" s="122">
        <v>0.81375692227447516</v>
      </c>
      <c r="C1989" s="122">
        <v>0.23172709303106753</v>
      </c>
      <c r="D1989" s="122">
        <v>0.12592575640864623</v>
      </c>
      <c r="E1989" s="122">
        <v>0.56821240336987877</v>
      </c>
      <c r="F1989" s="122">
        <v>0.70341102358285235</v>
      </c>
      <c r="G1989" s="122">
        <v>0.3732840342440924</v>
      </c>
      <c r="H1989" s="122">
        <v>0.66574667943040322</v>
      </c>
      <c r="I1989" s="122">
        <v>0.23423307362533929</v>
      </c>
      <c r="J1989" s="122">
        <v>0.55767864432803838</v>
      </c>
      <c r="K1989" s="54">
        <v>0.17465309777641358</v>
      </c>
      <c r="M1989" s="47">
        <v>987</v>
      </c>
      <c r="N1989" s="122" cm="1">
        <f t="array" ref="N1989:W1989">(TRANSPOSE(MMULT(幕後結果!$AB$37:$AK$46, TRANSPOSE(N988:W988))))</f>
        <v>0.69305287092102441</v>
      </c>
      <c r="O1989" s="122">
        <v>0.24304194026463508</v>
      </c>
      <c r="P1989" s="122">
        <v>-0.31173460861207147</v>
      </c>
      <c r="Q1989" s="122">
        <v>-1.4293137284893436</v>
      </c>
      <c r="R1989" s="122">
        <v>-0.34082131618091527</v>
      </c>
      <c r="S1989" s="122">
        <v>-0.53231237151242483</v>
      </c>
      <c r="T1989" s="122">
        <v>0.9586345384456465</v>
      </c>
      <c r="U1989" s="122">
        <v>-1.6459754166428717</v>
      </c>
      <c r="V1989" s="122">
        <v>0.74492311105940312</v>
      </c>
      <c r="W1989" s="46">
        <v>0.51044094669031914</v>
      </c>
    </row>
    <row r="1990" spans="1:23" ht="19">
      <c r="A1990" s="91">
        <v>988</v>
      </c>
      <c r="B1990" s="122">
        <v>0.87585926051298757</v>
      </c>
      <c r="C1990" s="122">
        <v>0.48582118926771112</v>
      </c>
      <c r="D1990" s="122">
        <v>0.99792530028838233</v>
      </c>
      <c r="E1990" s="122">
        <v>0.26125126331854664</v>
      </c>
      <c r="F1990" s="122">
        <v>0.32802607430179331</v>
      </c>
      <c r="G1990" s="122">
        <v>0.70126917192509519</v>
      </c>
      <c r="H1990" s="122">
        <v>0.76768977670982452</v>
      </c>
      <c r="I1990" s="122">
        <v>0.93153092729865228</v>
      </c>
      <c r="J1990" s="122">
        <v>0.90434959772290791</v>
      </c>
      <c r="K1990" s="54">
        <v>0.94723472482476834</v>
      </c>
      <c r="M1990" s="47">
        <v>988</v>
      </c>
      <c r="N1990" s="122" cm="1">
        <f t="array" ref="N1990:W1990">(TRANSPOSE(MMULT(幕後結果!$AB$37:$AK$46, TRANSPOSE(N989:W989))))</f>
        <v>-0.50538509337892346</v>
      </c>
      <c r="O1990" s="122">
        <v>-0.58922751391804407</v>
      </c>
      <c r="P1990" s="122">
        <v>0.19986839233263276</v>
      </c>
      <c r="Q1990" s="122">
        <v>0.86931844926999458</v>
      </c>
      <c r="R1990" s="122">
        <v>1.855316537758791</v>
      </c>
      <c r="S1990" s="122">
        <v>0.41660181242706384</v>
      </c>
      <c r="T1990" s="122">
        <v>-0.15438288654853632</v>
      </c>
      <c r="U1990" s="122">
        <v>0.97221638865071458</v>
      </c>
      <c r="V1990" s="122">
        <v>0.63091123253627346</v>
      </c>
      <c r="W1990" s="46">
        <v>-0.99398051256449305</v>
      </c>
    </row>
    <row r="1991" spans="1:23" ht="19">
      <c r="A1991" s="91">
        <v>989</v>
      </c>
      <c r="B1991" s="122">
        <v>0.62046305988775607</v>
      </c>
      <c r="C1991" s="122">
        <v>0.88264092241421954</v>
      </c>
      <c r="D1991" s="122">
        <v>0.66362772164168127</v>
      </c>
      <c r="E1991" s="122">
        <v>0.42413508737552519</v>
      </c>
      <c r="F1991" s="122">
        <v>0.78718467920542246</v>
      </c>
      <c r="G1991" s="122">
        <v>0.2870825116400364</v>
      </c>
      <c r="H1991" s="122">
        <v>0.38263618576694136</v>
      </c>
      <c r="I1991" s="122">
        <v>0.93830498915178784</v>
      </c>
      <c r="J1991" s="122">
        <v>0.23988744058688405</v>
      </c>
      <c r="K1991" s="54">
        <v>0.43800057421720462</v>
      </c>
      <c r="M1991" s="47">
        <v>989</v>
      </c>
      <c r="N1991" s="122" cm="1">
        <f t="array" ref="N1991:W1991">(TRANSPOSE(MMULT(幕後結果!$AB$37:$AK$46, TRANSPOSE(N990:W990))))</f>
        <v>0.22702187149829497</v>
      </c>
      <c r="O1991" s="122">
        <v>-0.3861015898002112</v>
      </c>
      <c r="P1991" s="122">
        <v>-0.82647199776352753</v>
      </c>
      <c r="Q1991" s="122">
        <v>-1.6664809778930163</v>
      </c>
      <c r="R1991" s="122">
        <v>-2.0586104489013008</v>
      </c>
      <c r="S1991" s="122">
        <v>-1.0868351637283808</v>
      </c>
      <c r="T1991" s="122">
        <v>0.30340159973423053</v>
      </c>
      <c r="U1991" s="122">
        <v>-1.2678969268837426</v>
      </c>
      <c r="V1991" s="122">
        <v>-0.74872673816392132</v>
      </c>
      <c r="W1991" s="46">
        <v>-1.2161428198338859</v>
      </c>
    </row>
    <row r="1992" spans="1:23" ht="19">
      <c r="A1992" s="91">
        <v>990</v>
      </c>
      <c r="B1992" s="122">
        <v>0.85589242236720198</v>
      </c>
      <c r="C1992" s="122">
        <v>0.11557946622034376</v>
      </c>
      <c r="D1992" s="122">
        <v>0.1864006894939052</v>
      </c>
      <c r="E1992" s="122">
        <v>0.97193935748488003</v>
      </c>
      <c r="F1992" s="122">
        <v>0.22586950095256775</v>
      </c>
      <c r="G1992" s="122">
        <v>0.59363791963689394</v>
      </c>
      <c r="H1992" s="122">
        <v>0.72671216834221752</v>
      </c>
      <c r="I1992" s="122">
        <v>0.53441583495831924</v>
      </c>
      <c r="J1992" s="122">
        <v>0.93598865290358679</v>
      </c>
      <c r="K1992" s="54">
        <v>0.86373194759290461</v>
      </c>
      <c r="M1992" s="47">
        <v>990</v>
      </c>
      <c r="N1992" s="122" cm="1">
        <f t="array" ref="N1992:W1992">(TRANSPOSE(MMULT(幕後結果!$AB$37:$AK$46, TRANSPOSE(N991:W991))))</f>
        <v>-1.351948932851782</v>
      </c>
      <c r="O1992" s="122">
        <v>-0.8424380212305751</v>
      </c>
      <c r="P1992" s="122">
        <v>-0.70646331161244014</v>
      </c>
      <c r="Q1992" s="122">
        <v>-1.8322210227102649</v>
      </c>
      <c r="R1992" s="122">
        <v>-0.90315691181760049</v>
      </c>
      <c r="S1992" s="122">
        <v>-0.44942945164744419</v>
      </c>
      <c r="T1992" s="122">
        <v>0.76102480624819646</v>
      </c>
      <c r="U1992" s="122">
        <v>-1.1698690070485827</v>
      </c>
      <c r="V1992" s="122">
        <v>1.8880877365753532</v>
      </c>
      <c r="W1992" s="46">
        <v>-1.5011937460666003</v>
      </c>
    </row>
    <row r="1993" spans="1:23" ht="19">
      <c r="A1993" s="91">
        <v>991</v>
      </c>
      <c r="B1993" s="122">
        <v>0.80039308395284037</v>
      </c>
      <c r="C1993" s="122">
        <v>0.7309711660854592</v>
      </c>
      <c r="D1993" s="122">
        <v>0.97856282582781606</v>
      </c>
      <c r="E1993" s="122">
        <v>0.24486304679560877</v>
      </c>
      <c r="F1993" s="122">
        <v>0.19895236397622074</v>
      </c>
      <c r="G1993" s="122">
        <v>0.26261140804737515</v>
      </c>
      <c r="H1993" s="122">
        <v>0.30129814881542094</v>
      </c>
      <c r="I1993" s="122">
        <v>0.44894558223807857</v>
      </c>
      <c r="J1993" s="122">
        <v>0.60547998045392726</v>
      </c>
      <c r="K1993" s="54">
        <v>0.25292481065113903</v>
      </c>
      <c r="M1993" s="47">
        <v>991</v>
      </c>
      <c r="N1993" s="122" cm="1">
        <f t="array" ref="N1993:W1993">(TRANSPOSE(MMULT(幕後結果!$AB$37:$AK$46, TRANSPOSE(N992:W992))))</f>
        <v>1.2390397232293791</v>
      </c>
      <c r="O1993" s="122">
        <v>-0.5966971332783555</v>
      </c>
      <c r="P1993" s="122">
        <v>1.6492524555072969</v>
      </c>
      <c r="Q1993" s="122">
        <v>1.525413175355167E-2</v>
      </c>
      <c r="R1993" s="122">
        <v>-0.57892774659999557</v>
      </c>
      <c r="S1993" s="122">
        <v>1.0097528022121924</v>
      </c>
      <c r="T1993" s="122">
        <v>1.0905107383493016</v>
      </c>
      <c r="U1993" s="122">
        <v>-0.32114127700016087</v>
      </c>
      <c r="V1993" s="122">
        <v>1.8034080353192006</v>
      </c>
      <c r="W1993" s="46">
        <v>9.5043506909130993E-2</v>
      </c>
    </row>
    <row r="1994" spans="1:23" ht="19">
      <c r="A1994" s="91">
        <v>992</v>
      </c>
      <c r="B1994" s="122">
        <v>0.3536383960809466</v>
      </c>
      <c r="C1994" s="122">
        <v>0.25309416736851253</v>
      </c>
      <c r="D1994" s="122">
        <v>0.82164678990727036</v>
      </c>
      <c r="E1994" s="122">
        <v>0.13718154640801683</v>
      </c>
      <c r="F1994" s="122">
        <v>0.11123383931988462</v>
      </c>
      <c r="G1994" s="122">
        <v>0.17047647283946432</v>
      </c>
      <c r="H1994" s="122">
        <v>9.5878674211619552E-2</v>
      </c>
      <c r="I1994" s="122">
        <v>0.18871369569354557</v>
      </c>
      <c r="J1994" s="122">
        <v>0.42064944415423677</v>
      </c>
      <c r="K1994" s="54">
        <v>0.52674725022351954</v>
      </c>
      <c r="M1994" s="47">
        <v>992</v>
      </c>
      <c r="N1994" s="122" cm="1">
        <f t="array" ref="N1994:W1994">(TRANSPOSE(MMULT(幕後結果!$AB$37:$AK$46, TRANSPOSE(N993:W993))))</f>
        <v>1.1490497126205188</v>
      </c>
      <c r="O1994" s="122">
        <v>0.60438110616369134</v>
      </c>
      <c r="P1994" s="122">
        <v>-0.51970046947371396</v>
      </c>
      <c r="Q1994" s="122">
        <v>0.85511494881078454</v>
      </c>
      <c r="R1994" s="122">
        <v>-0.75819056899379467</v>
      </c>
      <c r="S1994" s="122">
        <v>0.92554253422624067</v>
      </c>
      <c r="T1994" s="122">
        <v>0.58924004677938457</v>
      </c>
      <c r="U1994" s="122">
        <v>1.106548650682164</v>
      </c>
      <c r="V1994" s="122">
        <v>-1.0935761848178047</v>
      </c>
      <c r="W1994" s="46">
        <v>-1.0301432198442213</v>
      </c>
    </row>
    <row r="1995" spans="1:23" ht="19">
      <c r="A1995" s="91">
        <v>993</v>
      </c>
      <c r="B1995" s="122">
        <v>0.36972253251615705</v>
      </c>
      <c r="C1995" s="122">
        <v>0.17931493691445155</v>
      </c>
      <c r="D1995" s="122">
        <v>0.32960896019635166</v>
      </c>
      <c r="E1995" s="122">
        <v>0.22761576660943938</v>
      </c>
      <c r="F1995" s="122">
        <v>0.82221694971646708</v>
      </c>
      <c r="G1995" s="122">
        <v>0.99912054672217043</v>
      </c>
      <c r="H1995" s="122">
        <v>0.40066798722751162</v>
      </c>
      <c r="I1995" s="122">
        <v>0.13547376913229603</v>
      </c>
      <c r="J1995" s="122">
        <v>0.1294207646564729</v>
      </c>
      <c r="K1995" s="54">
        <v>4.7718906696183172E-2</v>
      </c>
      <c r="M1995" s="47">
        <v>993</v>
      </c>
      <c r="N1995" s="122" cm="1">
        <f t="array" ref="N1995:W1995">(TRANSPOSE(MMULT(幕後結果!$AB$37:$AK$46, TRANSPOSE(N994:W994))))</f>
        <v>0.13689833510885707</v>
      </c>
      <c r="O1995" s="122">
        <v>4.8239435182478349E-2</v>
      </c>
      <c r="P1995" s="122">
        <v>-0.90113008486812163</v>
      </c>
      <c r="Q1995" s="122">
        <v>-1.8450398443026386</v>
      </c>
      <c r="R1995" s="122">
        <v>-1.0743122438527122</v>
      </c>
      <c r="S1995" s="122">
        <v>-1.4140770959829518</v>
      </c>
      <c r="T1995" s="122">
        <v>-0.98286788820432114</v>
      </c>
      <c r="U1995" s="122">
        <v>-1.2623277961138455</v>
      </c>
      <c r="V1995" s="122">
        <v>-0.80776230467771071</v>
      </c>
      <c r="W1995" s="46">
        <v>-0.29956363659936441</v>
      </c>
    </row>
    <row r="1996" spans="1:23" ht="19">
      <c r="A1996" s="91">
        <v>994</v>
      </c>
      <c r="B1996" s="122">
        <v>0.62544434411546068</v>
      </c>
      <c r="C1996" s="122">
        <v>0.57998748956739465</v>
      </c>
      <c r="D1996" s="122">
        <v>0.9568531437070189</v>
      </c>
      <c r="E1996" s="122">
        <v>1.9256551040648606E-2</v>
      </c>
      <c r="F1996" s="122">
        <v>0.62345622087691299</v>
      </c>
      <c r="G1996" s="122">
        <v>0.58776479275010085</v>
      </c>
      <c r="H1996" s="122">
        <v>0.52002933568947451</v>
      </c>
      <c r="I1996" s="122">
        <v>0.98718369688183616</v>
      </c>
      <c r="J1996" s="122">
        <v>0.83225926410769868</v>
      </c>
      <c r="K1996" s="54">
        <v>0.50133957147827624</v>
      </c>
      <c r="M1996" s="47">
        <v>994</v>
      </c>
      <c r="N1996" s="122" cm="1">
        <f t="array" ref="N1996:W1996">(TRANSPOSE(MMULT(幕後結果!$AB$37:$AK$46, TRANSPOSE(N995:W995))))</f>
        <v>-0.10060478022246927</v>
      </c>
      <c r="O1996" s="122">
        <v>-0.88512367527455604</v>
      </c>
      <c r="P1996" s="122">
        <v>-0.98768896091796643</v>
      </c>
      <c r="Q1996" s="122">
        <v>-1.2016833690368176</v>
      </c>
      <c r="R1996" s="122">
        <v>-0.12883432625108843</v>
      </c>
      <c r="S1996" s="122">
        <v>-0.6930351281797974</v>
      </c>
      <c r="T1996" s="122">
        <v>0.53706787791508714</v>
      </c>
      <c r="U1996" s="122">
        <v>-0.50477431662663297</v>
      </c>
      <c r="V1996" s="122">
        <v>0.42355013519048035</v>
      </c>
      <c r="W1996" s="46">
        <v>-0.27451127411114662</v>
      </c>
    </row>
    <row r="1997" spans="1:23" ht="19">
      <c r="A1997" s="91">
        <v>995</v>
      </c>
      <c r="B1997" s="122">
        <v>0.59195278719433175</v>
      </c>
      <c r="C1997" s="122">
        <v>0.28833544131870315</v>
      </c>
      <c r="D1997" s="122">
        <v>0.76141290557271635</v>
      </c>
      <c r="E1997" s="122">
        <v>0.16329539737314858</v>
      </c>
      <c r="F1997" s="122">
        <v>0.88431591872318638</v>
      </c>
      <c r="G1997" s="122">
        <v>0.61258049133667702</v>
      </c>
      <c r="H1997" s="122">
        <v>0.50078102512004796</v>
      </c>
      <c r="I1997" s="122">
        <v>0.23791897655027872</v>
      </c>
      <c r="J1997" s="122">
        <v>0.43386323788022563</v>
      </c>
      <c r="K1997" s="54">
        <v>0.773777851368743</v>
      </c>
      <c r="M1997" s="47">
        <v>995</v>
      </c>
      <c r="N1997" s="122" cm="1">
        <f t="array" ref="N1997:W1997">(TRANSPOSE(MMULT(幕後結果!$AB$37:$AK$46, TRANSPOSE(N996:W996))))</f>
        <v>-0.91954572117585864</v>
      </c>
      <c r="O1997" s="122">
        <v>-1.9947213224073015</v>
      </c>
      <c r="P1997" s="122">
        <v>-0.65991451385084399</v>
      </c>
      <c r="Q1997" s="122">
        <v>-1.3741268522082164</v>
      </c>
      <c r="R1997" s="122">
        <v>-0.73612563254840213</v>
      </c>
      <c r="S1997" s="122">
        <v>0.24953962966940046</v>
      </c>
      <c r="T1997" s="122">
        <v>-1.1538652798715656</v>
      </c>
      <c r="U1997" s="122">
        <v>-0.36018475169635678</v>
      </c>
      <c r="V1997" s="122">
        <v>1.2889500481791911</v>
      </c>
      <c r="W1997" s="46">
        <v>-0.77458739308211055</v>
      </c>
    </row>
    <row r="1998" spans="1:23" ht="19">
      <c r="A1998" s="91">
        <v>996</v>
      </c>
      <c r="B1998" s="122">
        <v>0.53530196117320106</v>
      </c>
      <c r="C1998" s="122">
        <v>2.8237322764018469E-2</v>
      </c>
      <c r="D1998" s="122">
        <v>0.51301826756961599</v>
      </c>
      <c r="E1998" s="122">
        <v>0.95729431059980929</v>
      </c>
      <c r="F1998" s="122">
        <v>0.62561861477414937</v>
      </c>
      <c r="G1998" s="122">
        <v>0.6514289414928307</v>
      </c>
      <c r="H1998" s="122">
        <v>0.4760309727578127</v>
      </c>
      <c r="I1998" s="122">
        <v>0.63253317922327068</v>
      </c>
      <c r="J1998" s="122">
        <v>0.8226048302728235</v>
      </c>
      <c r="K1998" s="54">
        <v>0.44543954663589758</v>
      </c>
      <c r="M1998" s="47">
        <v>996</v>
      </c>
      <c r="N1998" s="122" cm="1">
        <f t="array" ref="N1998:W1998">(TRANSPOSE(MMULT(幕後結果!$AB$37:$AK$46, TRANSPOSE(N997:W997))))</f>
        <v>-1.4836100708971045</v>
      </c>
      <c r="O1998" s="122">
        <v>-0.96112762597956602</v>
      </c>
      <c r="P1998" s="122">
        <v>-0.95738802783879007</v>
      </c>
      <c r="Q1998" s="122">
        <v>-2.347452473999935</v>
      </c>
      <c r="R1998" s="122">
        <v>-1.5752434785660281</v>
      </c>
      <c r="S1998" s="122">
        <v>-0.46606702047193038</v>
      </c>
      <c r="T1998" s="122">
        <v>-0.61472575696386822</v>
      </c>
      <c r="U1998" s="122">
        <v>-0.24089510349998283</v>
      </c>
      <c r="V1998" s="122">
        <v>-1.4105263426442685</v>
      </c>
      <c r="W1998" s="46">
        <v>0.57375506298262213</v>
      </c>
    </row>
    <row r="1999" spans="1:23" ht="19">
      <c r="A1999" s="91">
        <v>997</v>
      </c>
      <c r="B1999" s="122">
        <v>0.89553045629796602</v>
      </c>
      <c r="C1999" s="122">
        <v>0.88822864147918024</v>
      </c>
      <c r="D1999" s="122">
        <v>0.96126294526075173</v>
      </c>
      <c r="E1999" s="122">
        <v>0.82852824800630898</v>
      </c>
      <c r="F1999" s="122">
        <v>0.58340359236406436</v>
      </c>
      <c r="G1999" s="122">
        <v>0.72279644829087131</v>
      </c>
      <c r="H1999" s="122">
        <v>0.35576888544533891</v>
      </c>
      <c r="I1999" s="122">
        <v>0.87796430903544098</v>
      </c>
      <c r="J1999" s="122">
        <v>0.3292673324339368</v>
      </c>
      <c r="K1999" s="54">
        <v>0.59690832471990252</v>
      </c>
      <c r="M1999" s="47">
        <v>997</v>
      </c>
      <c r="N1999" s="122" cm="1">
        <f t="array" ref="N1999:W1999">(TRANSPOSE(MMULT(幕後結果!$AB$37:$AK$46, TRANSPOSE(N998:W998))))</f>
        <v>0.45762798243263186</v>
      </c>
      <c r="O1999" s="122">
        <v>0.58943697002762419</v>
      </c>
      <c r="P1999" s="122">
        <v>-0.34867490590988254</v>
      </c>
      <c r="Q1999" s="122">
        <v>-1.2523088099737758</v>
      </c>
      <c r="R1999" s="122">
        <v>-1.8433893740058689</v>
      </c>
      <c r="S1999" s="122">
        <v>-0.30141845776150294</v>
      </c>
      <c r="T1999" s="122">
        <v>-0.59910045518156907</v>
      </c>
      <c r="U1999" s="122">
        <v>-0.78642204619246203</v>
      </c>
      <c r="V1999" s="122">
        <v>-1.8923497451122859</v>
      </c>
      <c r="W1999" s="46">
        <v>-0.55018887314313647</v>
      </c>
    </row>
    <row r="2000" spans="1:23" ht="19">
      <c r="A2000" s="91">
        <v>998</v>
      </c>
      <c r="B2000" s="122">
        <v>0.86706100895646054</v>
      </c>
      <c r="C2000" s="122">
        <v>0.49248634360268406</v>
      </c>
      <c r="D2000" s="122">
        <v>0.33825817676534742</v>
      </c>
      <c r="E2000" s="122">
        <v>0.66678426060617313</v>
      </c>
      <c r="F2000" s="122">
        <v>6.7677489591258633E-2</v>
      </c>
      <c r="G2000" s="122">
        <v>0.70261260861307817</v>
      </c>
      <c r="H2000" s="122">
        <v>0.25770609155418089</v>
      </c>
      <c r="I2000" s="122">
        <v>0.36192138317331546</v>
      </c>
      <c r="J2000" s="122">
        <v>0.37080581677484004</v>
      </c>
      <c r="K2000" s="54">
        <v>0.80532520905340199</v>
      </c>
      <c r="M2000" s="47">
        <v>998</v>
      </c>
      <c r="N2000" s="122" cm="1">
        <f t="array" ref="N2000:W2000">(TRANSPOSE(MMULT(幕後結果!$AB$37:$AK$46, TRANSPOSE(N999:W999))))</f>
        <v>0.1233160779919589</v>
      </c>
      <c r="O2000" s="122">
        <v>-0.29071076355223568</v>
      </c>
      <c r="P2000" s="122">
        <v>-0.68776295465763959</v>
      </c>
      <c r="Q2000" s="122">
        <v>-0.92169266999951538</v>
      </c>
      <c r="R2000" s="122">
        <v>-1.1029415774842726</v>
      </c>
      <c r="S2000" s="122">
        <v>0.27075001907874074</v>
      </c>
      <c r="T2000" s="122">
        <v>-0.23995223653847828</v>
      </c>
      <c r="U2000" s="122">
        <v>-0.71665344946363119</v>
      </c>
      <c r="V2000" s="122">
        <v>-0.19218626455195267</v>
      </c>
      <c r="W2000" s="46">
        <v>-1.3787742168614647</v>
      </c>
    </row>
    <row r="2001" spans="1:23" ht="19">
      <c r="A2001" s="91">
        <v>999</v>
      </c>
      <c r="B2001" s="122">
        <v>0.96911015317149118</v>
      </c>
      <c r="C2001" s="122">
        <v>0.19963784188320943</v>
      </c>
      <c r="D2001" s="122">
        <v>0.98989467173418966</v>
      </c>
      <c r="E2001" s="122">
        <v>0.28307041868902094</v>
      </c>
      <c r="F2001" s="122">
        <v>0.64174242818265093</v>
      </c>
      <c r="G2001" s="122">
        <v>0.49775781079957193</v>
      </c>
      <c r="H2001" s="122">
        <v>0.28412342114918632</v>
      </c>
      <c r="I2001" s="122">
        <v>0.13284625361710223</v>
      </c>
      <c r="J2001" s="122">
        <v>0.36191959502280668</v>
      </c>
      <c r="K2001" s="54">
        <v>0.95753331542340492</v>
      </c>
      <c r="M2001" s="47">
        <v>999</v>
      </c>
      <c r="N2001" s="122" cm="1">
        <f t="array" ref="N2001:W2001">(TRANSPOSE(MMULT(幕後結果!$AB$37:$AK$46, TRANSPOSE(N1000:W1000))))</f>
        <v>-1.408250580575255</v>
      </c>
      <c r="O2001" s="122">
        <v>-1.3117379645913698</v>
      </c>
      <c r="P2001" s="122">
        <v>-1.2958856536728363</v>
      </c>
      <c r="Q2001" s="122">
        <v>-1.8873129574633425</v>
      </c>
      <c r="R2001" s="122">
        <v>-0.80856140236418073</v>
      </c>
      <c r="S2001" s="122">
        <v>-0.28435974193035674</v>
      </c>
      <c r="T2001" s="122">
        <v>-1.406629556699674</v>
      </c>
      <c r="U2001" s="122">
        <v>-1.2644513980638104</v>
      </c>
      <c r="V2001" s="122">
        <v>-2.1863405679947134</v>
      </c>
      <c r="W2001" s="46">
        <v>-0.19593013526867842</v>
      </c>
    </row>
    <row r="2002" spans="1:23" ht="19.5" thickBot="1">
      <c r="A2002" s="121">
        <v>1000</v>
      </c>
      <c r="B2002" s="53">
        <v>0.39284795209274637</v>
      </c>
      <c r="C2002" s="53">
        <v>0.44732409785641369</v>
      </c>
      <c r="D2002" s="53">
        <v>0.76034820190453445</v>
      </c>
      <c r="E2002" s="53">
        <v>0.21156927899129063</v>
      </c>
      <c r="F2002" s="53">
        <v>3.7210566137064749E-3</v>
      </c>
      <c r="G2002" s="53">
        <v>0.30365011793235364</v>
      </c>
      <c r="H2002" s="53">
        <v>0.60929096541060068</v>
      </c>
      <c r="I2002" s="53">
        <v>0.66552485128145933</v>
      </c>
      <c r="J2002" s="53">
        <v>0.73797565273164589</v>
      </c>
      <c r="K2002" s="117">
        <v>0.53916551027924764</v>
      </c>
      <c r="M2002" s="45">
        <v>1000</v>
      </c>
      <c r="N2002" s="44" cm="1">
        <f t="array" ref="N2002:W2002">(TRANSPOSE(MMULT(幕後結果!$AB$37:$AK$46, TRANSPOSE(N1001:W1001))))</f>
        <v>0.24854097265552336</v>
      </c>
      <c r="O2002" s="44">
        <v>-0.90288704031468414</v>
      </c>
      <c r="P2002" s="44">
        <v>0.1684003764583151</v>
      </c>
      <c r="Q2002" s="44">
        <v>0.25858798466780619</v>
      </c>
      <c r="R2002" s="44">
        <v>-0.1029560126256671</v>
      </c>
      <c r="S2002" s="44">
        <v>-1.3618939227292137</v>
      </c>
      <c r="T2002" s="44">
        <v>-0.3746582425689709</v>
      </c>
      <c r="U2002" s="44">
        <v>1.1451369480837827</v>
      </c>
      <c r="V2002" s="44">
        <v>7.2023665935543352E-2</v>
      </c>
      <c r="W2002" s="43">
        <v>-9.126276729235494E-4</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3</v>
      </c>
      <c r="H7" s="4">
        <f>SUM(G7:G11)</f>
        <v>13</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1</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3</v>
      </c>
    </row>
    <row r="12" spans="1:21" ht="31">
      <c r="A12" s="12" t="s">
        <v>44</v>
      </c>
      <c r="B12" s="18" t="s">
        <v>45</v>
      </c>
      <c r="C12" s="22" t="s">
        <v>94</v>
      </c>
      <c r="D12" s="18" t="s">
        <v>95</v>
      </c>
      <c r="E12" s="18" t="s">
        <v>96</v>
      </c>
      <c r="F12" s="18" t="s">
        <v>97</v>
      </c>
      <c r="G12" s="4">
        <v>3</v>
      </c>
      <c r="H12" s="4">
        <f>SUM(G12:G16)</f>
        <v>12</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1</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3</v>
      </c>
      <c r="H17" s="4">
        <f>SUM(G17:G21)</f>
        <v>12</v>
      </c>
    </row>
    <row r="18" spans="1:8" ht="15.5">
      <c r="A18" s="11" t="s">
        <v>56</v>
      </c>
      <c r="B18" s="17" t="s">
        <v>74</v>
      </c>
      <c r="C18" s="17" t="s">
        <v>46</v>
      </c>
      <c r="D18" s="17" t="s">
        <v>59</v>
      </c>
      <c r="E18" s="17" t="s">
        <v>48</v>
      </c>
      <c r="F18" s="17" t="s">
        <v>60</v>
      </c>
      <c r="G18" s="4">
        <v>4</v>
      </c>
    </row>
    <row r="19" spans="1:8" ht="15.5">
      <c r="A19" s="13" t="s">
        <v>55</v>
      </c>
      <c r="B19" s="16" t="s">
        <v>75</v>
      </c>
      <c r="C19" s="17" t="s">
        <v>49</v>
      </c>
      <c r="D19" s="17" t="s">
        <v>50</v>
      </c>
      <c r="E19" s="17" t="s">
        <v>83</v>
      </c>
      <c r="F19" s="17" t="s">
        <v>53</v>
      </c>
      <c r="G19" s="4">
        <v>2</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748</v>
      </c>
      <c r="B10">
        <v>22</v>
      </c>
      <c r="C10" t="s">
        <v>749</v>
      </c>
      <c r="D10">
        <v>123</v>
      </c>
    </row>
    <row r="11" spans="1:4" ht="16.5" customHeight="1">
      <c r="A11" t="s">
        <v>750</v>
      </c>
      <c r="B11" t="s">
        <v>751</v>
      </c>
      <c r="C11" t="s">
        <v>752</v>
      </c>
      <c r="D11" t="s">
        <v>753</v>
      </c>
    </row>
    <row r="12" spans="1:4" ht="16.5" customHeight="1">
      <c r="A12">
        <v>22</v>
      </c>
      <c r="B12">
        <v>22</v>
      </c>
      <c r="C12">
        <v>22</v>
      </c>
      <c r="D12">
        <v>22</v>
      </c>
    </row>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18"/>
  </cols>
  <sheetData>
    <row r="1" spans="1:23">
      <c r="A1" s="118" t="str" cm="1">
        <f t="array" ref="A1:W955">[2]Sheet!$A$1:$W$955</f>
        <v>股票代碼</v>
      </c>
      <c r="B1" s="118" t="str">
        <v>EPS</v>
      </c>
      <c r="C1" s="118" t="str">
        <v>Beta</v>
      </c>
      <c r="D1" s="118" t="str">
        <v>PE Ratio</v>
      </c>
      <c r="E1" s="118" t="str">
        <v>ROE</v>
      </c>
      <c r="F1" s="118" t="str">
        <v>ROA</v>
      </c>
      <c r="G1" s="118" t="str">
        <v>Gross margin</v>
      </c>
      <c r="H1" s="118" t="str">
        <v>Operating margin</v>
      </c>
      <c r="I1" s="118" t="str">
        <v>P/E Ratio</v>
      </c>
      <c r="J1" s="118" t="str">
        <v>P/B Ratio</v>
      </c>
      <c r="K1" s="118" t="str">
        <v>Revenue per share</v>
      </c>
      <c r="L1" s="118">
        <v>0</v>
      </c>
      <c r="M1" s="118">
        <v>0</v>
      </c>
      <c r="N1" s="118">
        <v>0</v>
      </c>
      <c r="O1" s="118">
        <v>0</v>
      </c>
      <c r="P1" s="118">
        <v>0</v>
      </c>
      <c r="Q1" s="118">
        <v>0</v>
      </c>
      <c r="R1" s="118">
        <v>0</v>
      </c>
      <c r="S1" s="118">
        <v>0</v>
      </c>
      <c r="T1" s="118">
        <v>0</v>
      </c>
      <c r="U1" s="118">
        <v>0</v>
      </c>
      <c r="V1" s="118">
        <v>0</v>
      </c>
      <c r="W1" s="118">
        <v>0</v>
      </c>
    </row>
    <row r="2" spans="1:23" hidden="1">
      <c r="A2" s="118" t="str">
        <v>1101.TW</v>
      </c>
      <c r="B2" s="118">
        <v>1.1000000000000001</v>
      </c>
      <c r="C2" s="118">
        <v>0.55500000000000005</v>
      </c>
      <c r="D2" s="118">
        <v>20.575758</v>
      </c>
      <c r="E2" s="118">
        <v>4.1929998000000003E-2</v>
      </c>
      <c r="F2" s="118">
        <v>1.3429999999999999E-2</v>
      </c>
      <c r="G2" s="118">
        <v>0.20221001</v>
      </c>
      <c r="H2" s="118">
        <v>4.6980000000000001E-2</v>
      </c>
      <c r="I2" s="118">
        <v>30.863636</v>
      </c>
      <c r="J2" s="118">
        <v>1.0791824999999999</v>
      </c>
      <c r="K2" s="118">
        <v>14.871</v>
      </c>
      <c r="L2" s="118">
        <v>0</v>
      </c>
      <c r="M2" s="118">
        <v>0</v>
      </c>
      <c r="N2" s="118">
        <v>0</v>
      </c>
      <c r="O2" s="118">
        <v>0</v>
      </c>
      <c r="P2" s="118">
        <v>0</v>
      </c>
      <c r="Q2" s="118">
        <v>0</v>
      </c>
      <c r="R2" s="118">
        <v>0</v>
      </c>
      <c r="S2" s="118">
        <v>0</v>
      </c>
      <c r="T2" s="118">
        <v>0</v>
      </c>
      <c r="U2" s="118">
        <v>0</v>
      </c>
      <c r="V2" s="118">
        <v>0</v>
      </c>
      <c r="W2" s="118">
        <v>0</v>
      </c>
    </row>
    <row r="3" spans="1:23" hidden="1">
      <c r="A3" s="118" t="str">
        <v>1102.TW</v>
      </c>
      <c r="B3" s="118">
        <v>3.36</v>
      </c>
      <c r="C3" s="118">
        <v>0.30399999999999999</v>
      </c>
      <c r="D3" s="118">
        <v>15.173610999999999</v>
      </c>
      <c r="E3" s="118">
        <v>5.9490000000000001E-2</v>
      </c>
      <c r="F3" s="118">
        <v>1.2940001E-2</v>
      </c>
      <c r="G3" s="118">
        <v>0.13184999999999999</v>
      </c>
      <c r="H3" s="118">
        <v>6.2039999999999998E-2</v>
      </c>
      <c r="I3" s="118">
        <v>13.005953</v>
      </c>
      <c r="J3" s="118">
        <v>0.90773135000000005</v>
      </c>
      <c r="K3" s="118">
        <v>23.353000000000002</v>
      </c>
      <c r="L3" s="118">
        <v>0</v>
      </c>
      <c r="M3" s="118">
        <v>0</v>
      </c>
      <c r="N3" s="118">
        <v>0</v>
      </c>
      <c r="O3" s="118">
        <v>0</v>
      </c>
      <c r="P3" s="118">
        <v>0</v>
      </c>
      <c r="Q3" s="118">
        <v>0</v>
      </c>
      <c r="R3" s="118">
        <v>0</v>
      </c>
      <c r="S3" s="118">
        <v>0</v>
      </c>
      <c r="T3" s="118">
        <v>0</v>
      </c>
      <c r="U3" s="118">
        <v>0</v>
      </c>
      <c r="V3" s="118">
        <v>0</v>
      </c>
      <c r="W3" s="118">
        <v>0</v>
      </c>
    </row>
    <row r="4" spans="1:23" hidden="1">
      <c r="A4" s="118" t="str">
        <v>1103.TW</v>
      </c>
      <c r="B4" s="118">
        <v>0.27</v>
      </c>
      <c r="C4" s="118">
        <v>0.67500000000000004</v>
      </c>
      <c r="D4" s="118">
        <v>42.209299999999999</v>
      </c>
      <c r="E4" s="118">
        <v>4.3200002999999997E-3</v>
      </c>
      <c r="F4" s="118">
        <v>-2.5300000000000001E-3</v>
      </c>
      <c r="G4" s="118">
        <v>0.12584999999999999</v>
      </c>
      <c r="H4" s="118">
        <v>-2.6329999999999999E-2</v>
      </c>
      <c r="I4" s="118">
        <v>67.222219999999993</v>
      </c>
      <c r="J4" s="118">
        <v>0.55157113000000002</v>
      </c>
      <c r="K4" s="118">
        <v>4.4189999999999996</v>
      </c>
      <c r="L4" s="118">
        <v>0</v>
      </c>
      <c r="M4" s="118">
        <v>0</v>
      </c>
      <c r="N4" s="118">
        <v>0</v>
      </c>
      <c r="O4" s="118">
        <v>0</v>
      </c>
      <c r="P4" s="118">
        <v>0</v>
      </c>
      <c r="Q4" s="118">
        <v>0</v>
      </c>
      <c r="R4" s="118">
        <v>0</v>
      </c>
      <c r="S4" s="118">
        <v>0</v>
      </c>
      <c r="T4" s="118">
        <v>0</v>
      </c>
      <c r="U4" s="118">
        <v>0</v>
      </c>
      <c r="V4" s="118">
        <v>0</v>
      </c>
      <c r="W4" s="118">
        <v>0</v>
      </c>
    </row>
    <row r="5" spans="1:23" hidden="1">
      <c r="A5" s="118" t="str">
        <v>1104.TW</v>
      </c>
      <c r="B5" s="118">
        <v>3.08</v>
      </c>
      <c r="C5" s="118">
        <v>0.58399999999999996</v>
      </c>
      <c r="D5" s="118">
        <v>11.837456</v>
      </c>
      <c r="E5" s="118">
        <v>0.1062</v>
      </c>
      <c r="F5" s="118">
        <v>2.1749999999999999E-2</v>
      </c>
      <c r="G5" s="118">
        <v>0.19764999999999999</v>
      </c>
      <c r="H5" s="118">
        <v>0.14233999999999999</v>
      </c>
      <c r="I5" s="118">
        <v>10.876624</v>
      </c>
      <c r="J5" s="118">
        <v>1.0312451</v>
      </c>
      <c r="K5" s="118">
        <v>11.59</v>
      </c>
      <c r="L5" s="118">
        <v>0</v>
      </c>
      <c r="M5" s="118">
        <v>0</v>
      </c>
      <c r="N5" s="118">
        <v>0</v>
      </c>
      <c r="O5" s="118">
        <v>0</v>
      </c>
      <c r="P5" s="118">
        <v>0</v>
      </c>
      <c r="Q5" s="118">
        <v>0</v>
      </c>
      <c r="R5" s="118">
        <v>0</v>
      </c>
      <c r="S5" s="118">
        <v>0</v>
      </c>
      <c r="T5" s="118">
        <v>0</v>
      </c>
      <c r="U5" s="118">
        <v>0</v>
      </c>
      <c r="V5" s="118">
        <v>0</v>
      </c>
      <c r="W5" s="118">
        <v>0</v>
      </c>
    </row>
    <row r="6" spans="1:23" hidden="1">
      <c r="A6" s="118" t="str">
        <v>1108.TW</v>
      </c>
      <c r="B6" s="118">
        <v>1.29</v>
      </c>
      <c r="C6" s="118">
        <v>0</v>
      </c>
      <c r="D6" s="118">
        <v>0</v>
      </c>
      <c r="E6" s="118">
        <v>0.11</v>
      </c>
      <c r="F6" s="118">
        <v>3.9989999999999998E-2</v>
      </c>
      <c r="G6" s="118">
        <v>0.17455000000000001</v>
      </c>
      <c r="H6" s="118">
        <v>0.13542000000000001</v>
      </c>
      <c r="I6" s="118">
        <v>13.100776</v>
      </c>
      <c r="J6" s="118">
        <v>1.4389101</v>
      </c>
      <c r="K6" s="118">
        <v>12.862</v>
      </c>
      <c r="L6" s="118">
        <v>0</v>
      </c>
      <c r="M6" s="118">
        <v>0</v>
      </c>
      <c r="N6" s="118">
        <v>0</v>
      </c>
      <c r="O6" s="118">
        <v>0</v>
      </c>
      <c r="P6" s="118">
        <v>0</v>
      </c>
      <c r="Q6" s="118">
        <v>0</v>
      </c>
      <c r="R6" s="118">
        <v>0</v>
      </c>
      <c r="S6" s="118">
        <v>0</v>
      </c>
      <c r="T6" s="118">
        <v>0</v>
      </c>
      <c r="U6" s="118">
        <v>0</v>
      </c>
      <c r="V6" s="118">
        <v>0</v>
      </c>
      <c r="W6" s="118">
        <v>0</v>
      </c>
    </row>
    <row r="7" spans="1:23" hidden="1">
      <c r="A7" s="118" t="str">
        <v>1109.TW</v>
      </c>
      <c r="B7" s="118">
        <v>1.94</v>
      </c>
      <c r="C7" s="118">
        <v>0.375</v>
      </c>
      <c r="D7" s="118">
        <v>15.555555999999999</v>
      </c>
      <c r="E7" s="118">
        <v>8.2180000000000003E-2</v>
      </c>
      <c r="F7" s="118">
        <v>5.3639997000000002E-2</v>
      </c>
      <c r="G7" s="118">
        <v>0.21423</v>
      </c>
      <c r="H7" s="118">
        <v>0.17874999999999999</v>
      </c>
      <c r="I7" s="118">
        <v>10.103092999999999</v>
      </c>
      <c r="J7" s="118">
        <v>0.8237371</v>
      </c>
      <c r="K7" s="118">
        <v>18.349</v>
      </c>
      <c r="L7" s="118">
        <v>0</v>
      </c>
      <c r="M7" s="118">
        <v>0</v>
      </c>
      <c r="N7" s="118">
        <v>0</v>
      </c>
      <c r="O7" s="118">
        <v>0</v>
      </c>
      <c r="P7" s="118">
        <v>0</v>
      </c>
      <c r="Q7" s="118">
        <v>0</v>
      </c>
      <c r="R7" s="118">
        <v>0</v>
      </c>
      <c r="S7" s="118">
        <v>0</v>
      </c>
      <c r="T7" s="118">
        <v>0</v>
      </c>
      <c r="U7" s="118">
        <v>0</v>
      </c>
      <c r="V7" s="118">
        <v>0</v>
      </c>
      <c r="W7" s="118">
        <v>0</v>
      </c>
    </row>
    <row r="8" spans="1:23" hidden="1">
      <c r="A8" s="118" t="str">
        <v>1110.TW</v>
      </c>
      <c r="B8" s="118">
        <v>0.25</v>
      </c>
      <c r="C8" s="118">
        <v>7.8E-2</v>
      </c>
      <c r="D8" s="118">
        <v>0</v>
      </c>
      <c r="E8" s="118">
        <v>1.7579999999999998E-2</v>
      </c>
      <c r="F8" s="118">
        <v>3.1199999999999999E-3</v>
      </c>
      <c r="G8" s="118">
        <v>8.9679999999999996E-2</v>
      </c>
      <c r="H8" s="118">
        <v>8.7349995999999999E-2</v>
      </c>
      <c r="I8" s="118">
        <v>80.8</v>
      </c>
      <c r="J8" s="118">
        <v>1.2899929999999999</v>
      </c>
      <c r="K8" s="118">
        <v>3.9889999999999999</v>
      </c>
      <c r="L8" s="118">
        <v>0</v>
      </c>
      <c r="M8" s="118">
        <v>0</v>
      </c>
      <c r="N8" s="118">
        <v>0</v>
      </c>
      <c r="O8" s="118">
        <v>0</v>
      </c>
      <c r="P8" s="118">
        <v>0</v>
      </c>
      <c r="Q8" s="118">
        <v>0</v>
      </c>
      <c r="R8" s="118">
        <v>0</v>
      </c>
      <c r="S8" s="118">
        <v>0</v>
      </c>
      <c r="T8" s="118">
        <v>0</v>
      </c>
      <c r="U8" s="118">
        <v>0</v>
      </c>
      <c r="V8" s="118">
        <v>0</v>
      </c>
      <c r="W8" s="118">
        <v>0</v>
      </c>
    </row>
    <row r="9" spans="1:23" hidden="1">
      <c r="A9" s="118" t="str">
        <v>1201.TW</v>
      </c>
      <c r="B9" s="118">
        <v>0.54</v>
      </c>
      <c r="C9" s="118">
        <v>0</v>
      </c>
      <c r="D9" s="118">
        <v>0</v>
      </c>
      <c r="E9" s="118">
        <v>3.7240000000000002E-2</v>
      </c>
      <c r="F9" s="118">
        <v>1.265E-2</v>
      </c>
      <c r="G9" s="118">
        <v>0.27212997999999999</v>
      </c>
      <c r="H9" s="118">
        <v>2.962E-2</v>
      </c>
      <c r="I9" s="118">
        <v>34.537033000000001</v>
      </c>
      <c r="J9" s="118">
        <v>1.2731245</v>
      </c>
      <c r="K9" s="118">
        <v>43.646999999999998</v>
      </c>
      <c r="L9" s="118">
        <v>0</v>
      </c>
      <c r="M9" s="118">
        <v>0</v>
      </c>
      <c r="N9" s="118">
        <v>0</v>
      </c>
      <c r="O9" s="118">
        <v>0</v>
      </c>
      <c r="P9" s="118">
        <v>0</v>
      </c>
      <c r="Q9" s="118">
        <v>0</v>
      </c>
      <c r="R9" s="118">
        <v>0</v>
      </c>
      <c r="S9" s="118">
        <v>0</v>
      </c>
      <c r="T9" s="118">
        <v>0</v>
      </c>
      <c r="U9" s="118">
        <v>0</v>
      </c>
      <c r="V9" s="118">
        <v>0</v>
      </c>
      <c r="W9" s="118">
        <v>0</v>
      </c>
    </row>
    <row r="10" spans="1:23" hidden="1">
      <c r="A10" s="118" t="str">
        <v>1203.TW</v>
      </c>
      <c r="B10" s="118">
        <v>2.11</v>
      </c>
      <c r="C10" s="118">
        <v>0</v>
      </c>
      <c r="D10" s="118">
        <v>28.988764</v>
      </c>
      <c r="E10" s="118">
        <v>0.11337999999999999</v>
      </c>
      <c r="F10" s="118">
        <v>5.9819999999999998E-2</v>
      </c>
      <c r="G10" s="118">
        <v>0.31175000000000003</v>
      </c>
      <c r="H10" s="118">
        <v>0.18781999999999999</v>
      </c>
      <c r="I10" s="118">
        <v>24.454977</v>
      </c>
      <c r="J10" s="118">
        <v>2.0781312000000001</v>
      </c>
      <c r="K10" s="118">
        <v>26.808</v>
      </c>
      <c r="L10" s="118">
        <v>0</v>
      </c>
      <c r="M10" s="118">
        <v>0</v>
      </c>
      <c r="N10" s="118">
        <v>0</v>
      </c>
      <c r="O10" s="118">
        <v>0</v>
      </c>
      <c r="P10" s="118">
        <v>0</v>
      </c>
      <c r="Q10" s="118">
        <v>0</v>
      </c>
      <c r="R10" s="118">
        <v>0</v>
      </c>
      <c r="S10" s="118">
        <v>0</v>
      </c>
      <c r="T10" s="118">
        <v>0</v>
      </c>
      <c r="U10" s="118">
        <v>0</v>
      </c>
      <c r="V10" s="118">
        <v>0</v>
      </c>
      <c r="W10" s="118">
        <v>0</v>
      </c>
    </row>
    <row r="11" spans="1:23" hidden="1">
      <c r="A11" s="118" t="str">
        <v>1210.TW</v>
      </c>
      <c r="B11" s="118">
        <v>4.9000000000000004</v>
      </c>
      <c r="C11" s="118">
        <v>0.57899999999999996</v>
      </c>
      <c r="D11" s="118">
        <v>11.729165999999999</v>
      </c>
      <c r="E11" s="118">
        <v>0.15823999999999999</v>
      </c>
      <c r="F11" s="118">
        <v>5.9180003000000002E-2</v>
      </c>
      <c r="G11" s="118">
        <v>0.13464999999999999</v>
      </c>
      <c r="H11" s="118">
        <v>5.3760000000000002E-2</v>
      </c>
      <c r="I11" s="118">
        <v>11.489796</v>
      </c>
      <c r="J11" s="118">
        <v>2.0097811000000001</v>
      </c>
      <c r="K11" s="118">
        <v>131.38</v>
      </c>
      <c r="L11" s="118">
        <v>0</v>
      </c>
      <c r="M11" s="118">
        <v>0</v>
      </c>
      <c r="N11" s="118">
        <v>0</v>
      </c>
      <c r="O11" s="118">
        <v>0</v>
      </c>
      <c r="P11" s="118">
        <v>0</v>
      </c>
      <c r="Q11" s="118">
        <v>0</v>
      </c>
      <c r="R11" s="118">
        <v>0</v>
      </c>
      <c r="S11" s="118">
        <v>0</v>
      </c>
      <c r="T11" s="118">
        <v>0</v>
      </c>
      <c r="U11" s="118">
        <v>0</v>
      </c>
      <c r="V11" s="118">
        <v>0</v>
      </c>
      <c r="W11" s="118">
        <v>0</v>
      </c>
    </row>
    <row r="12" spans="1:23" hidden="1">
      <c r="A12" s="118" t="str">
        <v>1213.TW</v>
      </c>
      <c r="B12" s="118">
        <v>-2.54</v>
      </c>
      <c r="C12" s="118">
        <v>0.36299999999999999</v>
      </c>
      <c r="D12" s="118">
        <v>0</v>
      </c>
      <c r="E12" s="118">
        <v>-0.46766999999999997</v>
      </c>
      <c r="F12" s="118">
        <v>-9.4469994000000002E-2</v>
      </c>
      <c r="G12" s="118">
        <v>-0.78256000000000003</v>
      </c>
      <c r="H12" s="118">
        <v>-2.8861701000000002</v>
      </c>
      <c r="I12" s="118">
        <v>0</v>
      </c>
      <c r="J12" s="118">
        <v>1.7318713999999999</v>
      </c>
      <c r="K12" s="118">
        <v>2.1320000000000001</v>
      </c>
      <c r="L12" s="118">
        <v>0</v>
      </c>
      <c r="M12" s="118">
        <v>0</v>
      </c>
      <c r="N12" s="118">
        <v>0</v>
      </c>
      <c r="O12" s="118">
        <v>0</v>
      </c>
      <c r="P12" s="118">
        <v>0</v>
      </c>
      <c r="Q12" s="118">
        <v>0</v>
      </c>
      <c r="R12" s="118">
        <v>0</v>
      </c>
      <c r="S12" s="118">
        <v>0</v>
      </c>
      <c r="T12" s="118">
        <v>0</v>
      </c>
      <c r="U12" s="118">
        <v>0</v>
      </c>
      <c r="V12" s="118">
        <v>0</v>
      </c>
      <c r="W12" s="118">
        <v>0</v>
      </c>
    </row>
    <row r="13" spans="1:23" hidden="1">
      <c r="A13" s="118" t="str">
        <v>1215.TW</v>
      </c>
      <c r="B13" s="118">
        <v>7.51</v>
      </c>
      <c r="C13" s="118">
        <v>0</v>
      </c>
      <c r="D13" s="118">
        <v>12.441314</v>
      </c>
      <c r="E13" s="118">
        <v>0.22116</v>
      </c>
      <c r="F13" s="118">
        <v>6.7490004000000006E-2</v>
      </c>
      <c r="G13" s="118">
        <v>0.17569000000000001</v>
      </c>
      <c r="H13" s="118">
        <v>7.4380000000000002E-2</v>
      </c>
      <c r="I13" s="118">
        <v>14.114513000000001</v>
      </c>
      <c r="J13" s="118">
        <v>3.1440011999999999</v>
      </c>
      <c r="K13" s="118">
        <v>97.834999999999994</v>
      </c>
      <c r="L13" s="118">
        <v>0</v>
      </c>
      <c r="M13" s="118">
        <v>0</v>
      </c>
      <c r="N13" s="118">
        <v>0</v>
      </c>
      <c r="O13" s="118">
        <v>0</v>
      </c>
      <c r="P13" s="118">
        <v>0</v>
      </c>
      <c r="Q13" s="118">
        <v>0</v>
      </c>
      <c r="R13" s="118">
        <v>0</v>
      </c>
      <c r="S13" s="118">
        <v>0</v>
      </c>
      <c r="T13" s="118">
        <v>0</v>
      </c>
      <c r="U13" s="118">
        <v>0</v>
      </c>
      <c r="V13" s="118">
        <v>0</v>
      </c>
      <c r="W13" s="118">
        <v>0</v>
      </c>
    </row>
    <row r="14" spans="1:23" hidden="1">
      <c r="A14" s="118" t="str">
        <v>1216.TW</v>
      </c>
      <c r="B14" s="118">
        <v>3.3</v>
      </c>
      <c r="C14" s="118">
        <v>0.255</v>
      </c>
      <c r="D14" s="118">
        <v>18.171295000000001</v>
      </c>
      <c r="E14" s="118">
        <v>0.1517</v>
      </c>
      <c r="F14" s="118">
        <v>3.1229999000000001E-2</v>
      </c>
      <c r="G14" s="118">
        <v>0.32351999999999997</v>
      </c>
      <c r="H14" s="118">
        <v>5.4699999999999999E-2</v>
      </c>
      <c r="I14" s="118">
        <v>23.787880000000001</v>
      </c>
      <c r="J14" s="118">
        <v>3.3275402000000001</v>
      </c>
      <c r="K14" s="118">
        <v>107.084</v>
      </c>
      <c r="L14" s="118">
        <v>0</v>
      </c>
      <c r="M14" s="118">
        <v>0</v>
      </c>
      <c r="N14" s="118">
        <v>0</v>
      </c>
      <c r="O14" s="118">
        <v>0</v>
      </c>
      <c r="P14" s="118">
        <v>0</v>
      </c>
      <c r="Q14" s="118">
        <v>0</v>
      </c>
      <c r="R14" s="118">
        <v>0</v>
      </c>
      <c r="S14" s="118">
        <v>0</v>
      </c>
      <c r="T14" s="118">
        <v>0</v>
      </c>
      <c r="U14" s="118">
        <v>0</v>
      </c>
      <c r="V14" s="118">
        <v>0</v>
      </c>
      <c r="W14" s="118">
        <v>0</v>
      </c>
    </row>
    <row r="15" spans="1:23" hidden="1">
      <c r="A15" s="118" t="str">
        <v>1217.TW</v>
      </c>
      <c r="B15" s="118">
        <v>0.44</v>
      </c>
      <c r="C15" s="118">
        <v>0.58499999999999996</v>
      </c>
      <c r="D15" s="118">
        <v>0</v>
      </c>
      <c r="E15" s="118">
        <v>3.0040000000000001E-2</v>
      </c>
      <c r="F15" s="118">
        <v>5.3699999999999998E-3</v>
      </c>
      <c r="G15" s="118">
        <v>0.29214000000000001</v>
      </c>
      <c r="H15" s="118">
        <v>3.9550000000000002E-2</v>
      </c>
      <c r="I15" s="118">
        <v>27.727271999999999</v>
      </c>
      <c r="J15" s="118">
        <v>0.85728340000000003</v>
      </c>
      <c r="K15" s="118">
        <v>9.8840000000000003</v>
      </c>
      <c r="L15" s="118">
        <v>0</v>
      </c>
      <c r="M15" s="118">
        <v>0</v>
      </c>
      <c r="N15" s="118">
        <v>0</v>
      </c>
      <c r="O15" s="118">
        <v>0</v>
      </c>
      <c r="P15" s="118">
        <v>0</v>
      </c>
      <c r="Q15" s="118">
        <v>0</v>
      </c>
      <c r="R15" s="118">
        <v>0</v>
      </c>
      <c r="S15" s="118">
        <v>0</v>
      </c>
      <c r="T15" s="118">
        <v>0</v>
      </c>
      <c r="U15" s="118">
        <v>0</v>
      </c>
      <c r="V15" s="118">
        <v>0</v>
      </c>
      <c r="W15" s="118">
        <v>0</v>
      </c>
    </row>
    <row r="16" spans="1:23" hidden="1">
      <c r="A16" s="118" t="str">
        <v>1218.TW</v>
      </c>
      <c r="B16" s="118">
        <v>0.28999999999999998</v>
      </c>
      <c r="C16" s="118">
        <v>0.25600000000000001</v>
      </c>
      <c r="D16" s="118">
        <v>18.032786999999999</v>
      </c>
      <c r="E16" s="118">
        <v>-6.5399999999999998E-3</v>
      </c>
      <c r="F16" s="118">
        <v>-2.5799998999999998E-3</v>
      </c>
      <c r="G16" s="118">
        <v>0.13800999999999999</v>
      </c>
      <c r="H16" s="118">
        <v>5.8140002000000003E-2</v>
      </c>
      <c r="I16" s="118">
        <v>75.862070000000003</v>
      </c>
      <c r="J16" s="118">
        <v>0.88577527</v>
      </c>
      <c r="K16" s="118">
        <v>23.085000000000001</v>
      </c>
      <c r="L16" s="118">
        <v>0</v>
      </c>
      <c r="M16" s="118">
        <v>0</v>
      </c>
      <c r="N16" s="118">
        <v>0</v>
      </c>
      <c r="O16" s="118">
        <v>0</v>
      </c>
      <c r="P16" s="118">
        <v>0</v>
      </c>
      <c r="Q16" s="118">
        <v>0</v>
      </c>
      <c r="R16" s="118">
        <v>0</v>
      </c>
      <c r="S16" s="118">
        <v>0</v>
      </c>
      <c r="T16" s="118">
        <v>0</v>
      </c>
      <c r="U16" s="118">
        <v>0</v>
      </c>
      <c r="V16" s="118">
        <v>0</v>
      </c>
      <c r="W16" s="118">
        <v>0</v>
      </c>
    </row>
    <row r="17" spans="1:23" hidden="1">
      <c r="A17" s="118" t="str">
        <v>1219.TW</v>
      </c>
      <c r="B17" s="118">
        <v>0.9</v>
      </c>
      <c r="C17" s="118">
        <v>0</v>
      </c>
      <c r="D17" s="118">
        <v>0</v>
      </c>
      <c r="E17" s="118">
        <v>6.5699999999999995E-2</v>
      </c>
      <c r="F17" s="118">
        <v>2.0039999999999999E-2</v>
      </c>
      <c r="G17" s="118">
        <v>9.2460009999999995E-2</v>
      </c>
      <c r="H17" s="118">
        <v>1.1030000999999999E-2</v>
      </c>
      <c r="I17" s="118">
        <v>21</v>
      </c>
      <c r="J17" s="118">
        <v>1.3376743</v>
      </c>
      <c r="K17" s="118">
        <v>47.198</v>
      </c>
      <c r="L17" s="118">
        <v>0</v>
      </c>
      <c r="M17" s="118">
        <v>0</v>
      </c>
      <c r="N17" s="118">
        <v>0</v>
      </c>
      <c r="O17" s="118">
        <v>0</v>
      </c>
      <c r="P17" s="118">
        <v>0</v>
      </c>
      <c r="Q17" s="118">
        <v>0</v>
      </c>
      <c r="R17" s="118">
        <v>0</v>
      </c>
      <c r="S17" s="118">
        <v>0</v>
      </c>
      <c r="T17" s="118">
        <v>0</v>
      </c>
      <c r="U17" s="118">
        <v>0</v>
      </c>
      <c r="V17" s="118">
        <v>0</v>
      </c>
      <c r="W17" s="118">
        <v>0</v>
      </c>
    </row>
    <row r="18" spans="1:23">
      <c r="A18" s="118" t="str">
        <v>1220.TW</v>
      </c>
      <c r="B18" s="118">
        <v>1.08</v>
      </c>
      <c r="C18" s="118">
        <v>0.27</v>
      </c>
      <c r="D18" s="118">
        <v>22.112677000000001</v>
      </c>
      <c r="E18" s="118">
        <v>6.3530000000000003E-2</v>
      </c>
      <c r="F18" s="118">
        <v>3.175E-2</v>
      </c>
      <c r="G18" s="118">
        <v>0.13300000000000001</v>
      </c>
      <c r="H18" s="118">
        <v>8.4790000000000004E-2</v>
      </c>
      <c r="I18" s="118">
        <v>14.537036000000001</v>
      </c>
      <c r="J18" s="118">
        <v>1.1943703999999999</v>
      </c>
      <c r="K18" s="118">
        <v>18.672999999999998</v>
      </c>
      <c r="L18" s="118">
        <v>0</v>
      </c>
      <c r="M18" s="118">
        <v>0</v>
      </c>
      <c r="N18" s="118">
        <v>0</v>
      </c>
      <c r="O18" s="118">
        <v>0</v>
      </c>
      <c r="P18" s="118">
        <v>0</v>
      </c>
      <c r="Q18" s="118">
        <v>0</v>
      </c>
      <c r="R18" s="118">
        <v>0</v>
      </c>
      <c r="S18" s="118">
        <v>0</v>
      </c>
      <c r="T18" s="118">
        <v>0</v>
      </c>
      <c r="U18" s="118">
        <v>0</v>
      </c>
      <c r="V18" s="118">
        <v>0</v>
      </c>
      <c r="W18" s="118">
        <v>0</v>
      </c>
    </row>
    <row r="19" spans="1:23" hidden="1">
      <c r="A19" s="118" t="str">
        <v>1225.TW</v>
      </c>
      <c r="B19" s="118">
        <v>1.63</v>
      </c>
      <c r="C19" s="118">
        <v>0.23200000000000001</v>
      </c>
      <c r="D19" s="118">
        <v>0</v>
      </c>
      <c r="E19" s="118">
        <v>0.10512000000000001</v>
      </c>
      <c r="F19" s="118">
        <v>2.8930000000000001E-2</v>
      </c>
      <c r="G19" s="118">
        <v>7.2919995000000001E-2</v>
      </c>
      <c r="H19" s="118">
        <v>4.5429999999999998E-2</v>
      </c>
      <c r="I19" s="118">
        <v>48.834353999999998</v>
      </c>
      <c r="J19" s="118">
        <v>5.2046555999999997</v>
      </c>
      <c r="K19" s="118">
        <v>63.334000000000003</v>
      </c>
      <c r="L19" s="118">
        <v>0</v>
      </c>
      <c r="M19" s="118">
        <v>0</v>
      </c>
      <c r="N19" s="118">
        <v>0</v>
      </c>
      <c r="O19" s="118">
        <v>0</v>
      </c>
      <c r="P19" s="118">
        <v>0</v>
      </c>
      <c r="Q19" s="118">
        <v>0</v>
      </c>
      <c r="R19" s="118">
        <v>0</v>
      </c>
      <c r="S19" s="118">
        <v>0</v>
      </c>
      <c r="T19" s="118">
        <v>0</v>
      </c>
      <c r="U19" s="118">
        <v>0</v>
      </c>
      <c r="V19" s="118">
        <v>0</v>
      </c>
      <c r="W19" s="118">
        <v>0</v>
      </c>
    </row>
    <row r="20" spans="1:23">
      <c r="A20" s="118" t="str">
        <v>1227.TW</v>
      </c>
      <c r="B20" s="118">
        <v>1.58</v>
      </c>
      <c r="C20" s="118">
        <v>0.25</v>
      </c>
      <c r="D20" s="118">
        <v>15.444445</v>
      </c>
      <c r="E20" s="118">
        <v>7.1419999999999997E-2</v>
      </c>
      <c r="F20" s="118">
        <v>3.1689997999999997E-2</v>
      </c>
      <c r="G20" s="118">
        <v>0.22620999999999999</v>
      </c>
      <c r="H20" s="118">
        <v>4.5370000000000001E-2</v>
      </c>
      <c r="I20" s="118">
        <v>26.392405</v>
      </c>
      <c r="J20" s="118">
        <v>2.1797081999999999</v>
      </c>
      <c r="K20" s="118">
        <v>30.606999999999999</v>
      </c>
      <c r="L20" s="118">
        <v>0</v>
      </c>
      <c r="M20" s="118">
        <v>0</v>
      </c>
      <c r="N20" s="118">
        <v>0</v>
      </c>
      <c r="O20" s="118">
        <v>0</v>
      </c>
      <c r="P20" s="118">
        <v>0</v>
      </c>
      <c r="Q20" s="118">
        <v>0</v>
      </c>
      <c r="R20" s="118">
        <v>0</v>
      </c>
      <c r="S20" s="118">
        <v>0</v>
      </c>
      <c r="T20" s="118">
        <v>0</v>
      </c>
      <c r="U20" s="118">
        <v>0</v>
      </c>
      <c r="V20" s="118">
        <v>0</v>
      </c>
      <c r="W20" s="118">
        <v>0</v>
      </c>
    </row>
    <row r="21" spans="1:23" hidden="1">
      <c r="A21" s="118" t="str">
        <v>1229.TW</v>
      </c>
      <c r="B21" s="118">
        <v>2.5299999999999998</v>
      </c>
      <c r="C21" s="118">
        <v>0.42399999999999999</v>
      </c>
      <c r="D21" s="118">
        <v>22.969283999999998</v>
      </c>
      <c r="E21" s="118">
        <v>8.0399999999999999E-2</v>
      </c>
      <c r="F21" s="118">
        <v>9.4199999999999996E-3</v>
      </c>
      <c r="G21" s="118">
        <v>0.18265000000000001</v>
      </c>
      <c r="H21" s="118">
        <v>2.9790001E-2</v>
      </c>
      <c r="I21" s="118">
        <v>26.600791999999998</v>
      </c>
      <c r="J21" s="118">
        <v>2.3277532999999999</v>
      </c>
      <c r="K21" s="118">
        <v>8.6210000000000004</v>
      </c>
      <c r="L21" s="118">
        <v>0</v>
      </c>
      <c r="M21" s="118">
        <v>0</v>
      </c>
      <c r="N21" s="118">
        <v>0</v>
      </c>
      <c r="O21" s="118">
        <v>0</v>
      </c>
      <c r="P21" s="118">
        <v>0</v>
      </c>
      <c r="Q21" s="118">
        <v>0</v>
      </c>
      <c r="R21" s="118">
        <v>0</v>
      </c>
      <c r="S21" s="118">
        <v>0</v>
      </c>
      <c r="T21" s="118">
        <v>0</v>
      </c>
      <c r="U21" s="118">
        <v>0</v>
      </c>
      <c r="V21" s="118">
        <v>0</v>
      </c>
      <c r="W21" s="118">
        <v>0</v>
      </c>
    </row>
    <row r="22" spans="1:23">
      <c r="A22" s="118" t="str">
        <v>1231.TW</v>
      </c>
      <c r="B22" s="118">
        <v>4.16</v>
      </c>
      <c r="C22" s="118">
        <v>0.26</v>
      </c>
      <c r="D22" s="118">
        <v>0</v>
      </c>
      <c r="E22" s="118">
        <v>0.17896000000000001</v>
      </c>
      <c r="F22" s="118">
        <v>4.5420000000000002E-2</v>
      </c>
      <c r="G22" s="118">
        <v>0.20874999999999999</v>
      </c>
      <c r="H22" s="118">
        <v>8.1640000000000004E-2</v>
      </c>
      <c r="I22" s="118">
        <v>24.014424999999999</v>
      </c>
      <c r="J22" s="118">
        <v>4.0695779999999999</v>
      </c>
      <c r="K22" s="118">
        <v>44.534999999999997</v>
      </c>
      <c r="L22" s="118">
        <v>0</v>
      </c>
      <c r="M22" s="118">
        <v>0</v>
      </c>
      <c r="N22" s="118">
        <v>0</v>
      </c>
      <c r="O22" s="118">
        <v>0</v>
      </c>
      <c r="P22" s="118">
        <v>0</v>
      </c>
      <c r="Q22" s="118">
        <v>0</v>
      </c>
      <c r="R22" s="118">
        <v>0</v>
      </c>
      <c r="S22" s="118">
        <v>0</v>
      </c>
      <c r="T22" s="118">
        <v>0</v>
      </c>
      <c r="U22" s="118">
        <v>0</v>
      </c>
      <c r="V22" s="118">
        <v>0</v>
      </c>
      <c r="W22" s="118">
        <v>0</v>
      </c>
    </row>
    <row r="23" spans="1:23" hidden="1">
      <c r="A23" s="118" t="str">
        <v>1232.TW</v>
      </c>
      <c r="B23" s="118">
        <v>7.12</v>
      </c>
      <c r="C23" s="118">
        <v>0.309</v>
      </c>
      <c r="D23" s="118">
        <v>0</v>
      </c>
      <c r="E23" s="118">
        <v>0.20739001000000001</v>
      </c>
      <c r="F23" s="118">
        <v>0.11178</v>
      </c>
      <c r="G23" s="118">
        <v>0.10564999</v>
      </c>
      <c r="H23" s="118">
        <v>5.8579996000000002E-2</v>
      </c>
      <c r="I23" s="118">
        <v>20.365169999999999</v>
      </c>
      <c r="J23" s="118">
        <v>4.0832414999999997</v>
      </c>
      <c r="K23" s="118">
        <v>143.63999999999999</v>
      </c>
      <c r="L23" s="118">
        <v>0</v>
      </c>
      <c r="M23" s="118">
        <v>0</v>
      </c>
      <c r="N23" s="118">
        <v>0</v>
      </c>
      <c r="O23" s="118">
        <v>0</v>
      </c>
      <c r="P23" s="118">
        <v>0</v>
      </c>
      <c r="Q23" s="118">
        <v>0</v>
      </c>
      <c r="R23" s="118">
        <v>0</v>
      </c>
      <c r="S23" s="118">
        <v>0</v>
      </c>
      <c r="T23" s="118">
        <v>0</v>
      </c>
      <c r="U23" s="118">
        <v>0</v>
      </c>
      <c r="V23" s="118">
        <v>0</v>
      </c>
      <c r="W23" s="118">
        <v>0</v>
      </c>
    </row>
    <row r="24" spans="1:23" hidden="1">
      <c r="A24" s="118" t="str">
        <v>1233.TW</v>
      </c>
      <c r="B24" s="118">
        <v>1.07</v>
      </c>
      <c r="C24" s="118">
        <v>0.25900000000000001</v>
      </c>
      <c r="D24" s="118">
        <v>0</v>
      </c>
      <c r="E24" s="118">
        <v>6.4360000000000001E-2</v>
      </c>
      <c r="F24" s="118">
        <v>2.6950000000000002E-2</v>
      </c>
      <c r="G24" s="118">
        <v>0.57918999999999998</v>
      </c>
      <c r="H24" s="118">
        <v>2.9089997999999999E-2</v>
      </c>
      <c r="I24" s="118">
        <v>31.962616000000001</v>
      </c>
      <c r="J24" s="118">
        <v>2.0838410000000001</v>
      </c>
      <c r="K24" s="118">
        <v>23.306000000000001</v>
      </c>
      <c r="L24" s="118">
        <v>0</v>
      </c>
      <c r="M24" s="118">
        <v>0</v>
      </c>
      <c r="N24" s="118">
        <v>0</v>
      </c>
      <c r="O24" s="118">
        <v>0</v>
      </c>
      <c r="P24" s="118">
        <v>0</v>
      </c>
      <c r="Q24" s="118">
        <v>0</v>
      </c>
      <c r="R24" s="118">
        <v>0</v>
      </c>
      <c r="S24" s="118">
        <v>0</v>
      </c>
      <c r="T24" s="118">
        <v>0</v>
      </c>
      <c r="U24" s="118">
        <v>0</v>
      </c>
      <c r="V24" s="118">
        <v>0</v>
      </c>
      <c r="W24" s="118">
        <v>0</v>
      </c>
    </row>
    <row r="25" spans="1:23" hidden="1">
      <c r="A25" s="118" t="str">
        <v>1234.TW</v>
      </c>
      <c r="B25" s="118">
        <v>2.33</v>
      </c>
      <c r="C25" s="118">
        <v>0.186</v>
      </c>
      <c r="D25" s="118">
        <v>0</v>
      </c>
      <c r="E25" s="118">
        <v>5.1279999999999999E-2</v>
      </c>
      <c r="F25" s="118">
        <v>1.9720000000000001E-2</v>
      </c>
      <c r="G25" s="118">
        <v>0.28039999999999998</v>
      </c>
      <c r="H25" s="118">
        <v>4.5110002000000003E-2</v>
      </c>
      <c r="I25" s="118">
        <v>18.283262000000001</v>
      </c>
      <c r="J25" s="118">
        <v>0.91814302999999997</v>
      </c>
      <c r="K25" s="118">
        <v>26.318000000000001</v>
      </c>
      <c r="L25" s="118">
        <v>0</v>
      </c>
      <c r="M25" s="118">
        <v>0</v>
      </c>
      <c r="N25" s="118">
        <v>0</v>
      </c>
      <c r="O25" s="118">
        <v>0</v>
      </c>
      <c r="P25" s="118">
        <v>0</v>
      </c>
      <c r="Q25" s="118">
        <v>0</v>
      </c>
      <c r="R25" s="118">
        <v>0</v>
      </c>
      <c r="S25" s="118">
        <v>0</v>
      </c>
      <c r="T25" s="118">
        <v>0</v>
      </c>
      <c r="U25" s="118">
        <v>0</v>
      </c>
      <c r="V25" s="118">
        <v>0</v>
      </c>
      <c r="W25" s="118">
        <v>0</v>
      </c>
    </row>
    <row r="26" spans="1:23" hidden="1">
      <c r="A26" s="118" t="str">
        <v>1235.TW</v>
      </c>
      <c r="B26" s="118">
        <v>1.1000000000000001</v>
      </c>
      <c r="C26" s="118">
        <v>0</v>
      </c>
      <c r="D26" s="118">
        <v>0</v>
      </c>
      <c r="E26" s="118">
        <v>3.8989999999999997E-2</v>
      </c>
      <c r="F26" s="118">
        <v>-7.7999999999999999E-4</v>
      </c>
      <c r="G26" s="118">
        <v>0.31861</v>
      </c>
      <c r="H26" s="118">
        <v>-0.20169999999999999</v>
      </c>
      <c r="I26" s="118">
        <v>79</v>
      </c>
      <c r="J26" s="118">
        <v>3.3141375000000002</v>
      </c>
      <c r="K26" s="118">
        <v>1.002</v>
      </c>
      <c r="L26" s="118">
        <v>0</v>
      </c>
      <c r="M26" s="118">
        <v>0</v>
      </c>
      <c r="N26" s="118">
        <v>0</v>
      </c>
      <c r="O26" s="118">
        <v>0</v>
      </c>
      <c r="P26" s="118">
        <v>0</v>
      </c>
      <c r="Q26" s="118">
        <v>0</v>
      </c>
      <c r="R26" s="118">
        <v>0</v>
      </c>
      <c r="S26" s="118">
        <v>0</v>
      </c>
      <c r="T26" s="118">
        <v>0</v>
      </c>
      <c r="U26" s="118">
        <v>0</v>
      </c>
      <c r="V26" s="118">
        <v>0</v>
      </c>
      <c r="W26" s="118">
        <v>0</v>
      </c>
    </row>
    <row r="27" spans="1:23" hidden="1">
      <c r="A27" s="118" t="str">
        <v>1236.TW</v>
      </c>
      <c r="B27" s="118">
        <v>0.22</v>
      </c>
      <c r="C27" s="118">
        <v>0</v>
      </c>
      <c r="D27" s="118">
        <v>0</v>
      </c>
      <c r="E27" s="118">
        <v>8.1199989999999993E-3</v>
      </c>
      <c r="F27" s="118">
        <v>-1.1900000000000001E-3</v>
      </c>
      <c r="G27" s="118">
        <v>0.26816000000000001</v>
      </c>
      <c r="H27" s="118">
        <v>1.129E-2</v>
      </c>
      <c r="I27" s="118">
        <v>109.545456</v>
      </c>
      <c r="J27" s="118">
        <v>0.92853015999999999</v>
      </c>
      <c r="K27" s="118">
        <v>21.209</v>
      </c>
      <c r="L27" s="118">
        <v>0</v>
      </c>
      <c r="M27" s="118">
        <v>0</v>
      </c>
      <c r="N27" s="118">
        <v>0</v>
      </c>
      <c r="O27" s="118">
        <v>0</v>
      </c>
      <c r="P27" s="118">
        <v>0</v>
      </c>
      <c r="Q27" s="118">
        <v>0</v>
      </c>
      <c r="R27" s="118">
        <v>0</v>
      </c>
      <c r="S27" s="118">
        <v>0</v>
      </c>
      <c r="T27" s="118">
        <v>0</v>
      </c>
      <c r="U27" s="118">
        <v>0</v>
      </c>
      <c r="V27" s="118">
        <v>0</v>
      </c>
      <c r="W27" s="118">
        <v>0</v>
      </c>
    </row>
    <row r="28" spans="1:23" hidden="1">
      <c r="A28" s="118" t="str">
        <v>1256.TW</v>
      </c>
      <c r="B28" s="118">
        <v>12.41</v>
      </c>
      <c r="C28" s="118">
        <v>0.52400000000000002</v>
      </c>
      <c r="D28" s="118">
        <v>17.098866000000001</v>
      </c>
      <c r="E28" s="118">
        <v>0.1116</v>
      </c>
      <c r="F28" s="118">
        <v>7.1100003999999994E-2</v>
      </c>
      <c r="G28" s="118">
        <v>0.27584999999999998</v>
      </c>
      <c r="H28" s="118">
        <v>6.4949999999999994E-2</v>
      </c>
      <c r="I28" s="118">
        <v>17.002419</v>
      </c>
      <c r="J28" s="118">
        <v>1.8308025999999999</v>
      </c>
      <c r="K28" s="118">
        <v>138.19</v>
      </c>
      <c r="L28" s="118">
        <v>0</v>
      </c>
      <c r="M28" s="118">
        <v>0</v>
      </c>
      <c r="N28" s="118">
        <v>0</v>
      </c>
      <c r="O28" s="118">
        <v>0</v>
      </c>
      <c r="P28" s="118">
        <v>0</v>
      </c>
      <c r="Q28" s="118">
        <v>0</v>
      </c>
      <c r="R28" s="118">
        <v>0</v>
      </c>
      <c r="S28" s="118">
        <v>0</v>
      </c>
      <c r="T28" s="118">
        <v>0</v>
      </c>
      <c r="U28" s="118">
        <v>0</v>
      </c>
      <c r="V28" s="118">
        <v>0</v>
      </c>
      <c r="W28" s="118">
        <v>0</v>
      </c>
    </row>
    <row r="29" spans="1:23" hidden="1">
      <c r="A29" s="118" t="str">
        <v>1301.TW</v>
      </c>
      <c r="B29" s="118">
        <v>0.81</v>
      </c>
      <c r="C29" s="118">
        <v>0.53200000000000003</v>
      </c>
      <c r="D29" s="118">
        <v>20.709875</v>
      </c>
      <c r="E29" s="118">
        <v>1.5310001E-2</v>
      </c>
      <c r="F29" s="118">
        <v>-6.4900000000000001E-3</v>
      </c>
      <c r="G29" s="118">
        <v>4.2009999999999999E-2</v>
      </c>
      <c r="H29" s="118">
        <v>-3.0040000000000001E-2</v>
      </c>
      <c r="I29" s="118">
        <v>82.839500000000001</v>
      </c>
      <c r="J29" s="118">
        <v>1.2660855</v>
      </c>
      <c r="K29" s="118">
        <v>30.638000000000002</v>
      </c>
      <c r="L29" s="118">
        <v>0</v>
      </c>
      <c r="M29" s="118">
        <v>0</v>
      </c>
      <c r="N29" s="118">
        <v>0</v>
      </c>
      <c r="O29" s="118">
        <v>0</v>
      </c>
      <c r="P29" s="118">
        <v>0</v>
      </c>
      <c r="Q29" s="118">
        <v>0</v>
      </c>
      <c r="R29" s="118">
        <v>0</v>
      </c>
      <c r="S29" s="118">
        <v>0</v>
      </c>
      <c r="T29" s="118">
        <v>0</v>
      </c>
      <c r="U29" s="118">
        <v>0</v>
      </c>
      <c r="V29" s="118">
        <v>0</v>
      </c>
      <c r="W29" s="118">
        <v>0</v>
      </c>
    </row>
    <row r="30" spans="1:23" hidden="1">
      <c r="A30" s="118" t="str">
        <v>1303.TW</v>
      </c>
      <c r="B30" s="118">
        <v>0.85</v>
      </c>
      <c r="C30" s="118">
        <v>0.63700000000000001</v>
      </c>
      <c r="D30" s="118">
        <v>18.469387000000001</v>
      </c>
      <c r="E30" s="118">
        <v>2.027E-2</v>
      </c>
      <c r="F30" s="118">
        <v>3.0000001E-5</v>
      </c>
      <c r="G30" s="118">
        <v>6.8449999999999997E-2</v>
      </c>
      <c r="H30" s="118">
        <v>-1.5800001000000001E-2</v>
      </c>
      <c r="I30" s="118">
        <v>63.882350000000002</v>
      </c>
      <c r="J30" s="118">
        <v>1.1859521</v>
      </c>
      <c r="K30" s="118">
        <v>31.852</v>
      </c>
      <c r="L30" s="118">
        <v>0</v>
      </c>
      <c r="M30" s="118">
        <v>0</v>
      </c>
      <c r="N30" s="118">
        <v>0</v>
      </c>
      <c r="O30" s="118">
        <v>0</v>
      </c>
      <c r="P30" s="118">
        <v>0</v>
      </c>
      <c r="Q30" s="118">
        <v>0</v>
      </c>
      <c r="R30" s="118">
        <v>0</v>
      </c>
      <c r="S30" s="118">
        <v>0</v>
      </c>
      <c r="T30" s="118">
        <v>0</v>
      </c>
      <c r="U30" s="118">
        <v>0</v>
      </c>
      <c r="V30" s="118">
        <v>0</v>
      </c>
      <c r="W30" s="118">
        <v>0</v>
      </c>
    </row>
    <row r="31" spans="1:23" hidden="1">
      <c r="A31" s="118" t="str">
        <v>1304.TW</v>
      </c>
      <c r="B31" s="118">
        <v>-0.47</v>
      </c>
      <c r="C31" s="118">
        <v>0</v>
      </c>
      <c r="D31" s="118">
        <v>-33.645831999999999</v>
      </c>
      <c r="E31" s="118">
        <v>-4.6789999999999998E-2</v>
      </c>
      <c r="F31" s="118">
        <v>3.64E-3</v>
      </c>
      <c r="G31" s="118">
        <v>8.5690000000000002E-2</v>
      </c>
      <c r="H31" s="118">
        <v>-3.6450000000000003E-2</v>
      </c>
      <c r="I31" s="118">
        <v>0</v>
      </c>
      <c r="J31" s="118">
        <v>0.74324630000000003</v>
      </c>
      <c r="K31" s="118">
        <v>47.755000000000003</v>
      </c>
      <c r="L31" s="118">
        <v>0</v>
      </c>
      <c r="M31" s="118">
        <v>0</v>
      </c>
      <c r="N31" s="118">
        <v>0</v>
      </c>
      <c r="O31" s="118">
        <v>0</v>
      </c>
      <c r="P31" s="118">
        <v>0</v>
      </c>
      <c r="Q31" s="118">
        <v>0</v>
      </c>
      <c r="R31" s="118">
        <v>0</v>
      </c>
      <c r="S31" s="118">
        <v>0</v>
      </c>
      <c r="T31" s="118">
        <v>0</v>
      </c>
      <c r="U31" s="118">
        <v>0</v>
      </c>
      <c r="V31" s="118">
        <v>0</v>
      </c>
      <c r="W31" s="118">
        <v>0</v>
      </c>
    </row>
    <row r="32" spans="1:23" hidden="1">
      <c r="A32" s="118" t="str">
        <v>1305.TW</v>
      </c>
      <c r="B32" s="118">
        <v>0.14000000000000001</v>
      </c>
      <c r="C32" s="118">
        <v>0</v>
      </c>
      <c r="D32" s="118">
        <v>39.361702000000001</v>
      </c>
      <c r="E32" s="118">
        <v>9.4999999999999998E-3</v>
      </c>
      <c r="F32" s="118">
        <v>-6.3000000000000003E-4</v>
      </c>
      <c r="G32" s="118">
        <v>8.9590000000000003E-2</v>
      </c>
      <c r="H32" s="118">
        <v>-3.4450000000000001E-2</v>
      </c>
      <c r="I32" s="118">
        <v>132.14285000000001</v>
      </c>
      <c r="J32" s="118">
        <v>1.2262211999999999</v>
      </c>
      <c r="K32" s="118">
        <v>21.597000000000001</v>
      </c>
      <c r="L32" s="118">
        <v>0</v>
      </c>
      <c r="M32" s="118">
        <v>0</v>
      </c>
      <c r="N32" s="118">
        <v>0</v>
      </c>
      <c r="O32" s="118">
        <v>0</v>
      </c>
      <c r="P32" s="118">
        <v>0</v>
      </c>
      <c r="Q32" s="118">
        <v>0</v>
      </c>
      <c r="R32" s="118">
        <v>0</v>
      </c>
      <c r="S32" s="118">
        <v>0</v>
      </c>
      <c r="T32" s="118">
        <v>0</v>
      </c>
      <c r="U32" s="118">
        <v>0</v>
      </c>
      <c r="V32" s="118">
        <v>0</v>
      </c>
      <c r="W32" s="118">
        <v>0</v>
      </c>
    </row>
    <row r="33" spans="1:23" hidden="1">
      <c r="A33" s="118" t="str">
        <v>1307.TW</v>
      </c>
      <c r="B33" s="118">
        <v>2.54</v>
      </c>
      <c r="C33" s="118">
        <v>0</v>
      </c>
      <c r="D33" s="118">
        <v>30.283017999999998</v>
      </c>
      <c r="E33" s="118">
        <v>0.1172</v>
      </c>
      <c r="F33" s="118">
        <v>4.1890003000000002E-2</v>
      </c>
      <c r="G33" s="118">
        <v>0.26518000000000003</v>
      </c>
      <c r="H33" s="118">
        <v>0.12864</v>
      </c>
      <c r="I33" s="118">
        <v>12.6377945</v>
      </c>
      <c r="J33" s="118">
        <v>1.4117335</v>
      </c>
      <c r="K33" s="118">
        <v>25.288</v>
      </c>
      <c r="L33" s="118">
        <v>0</v>
      </c>
      <c r="M33" s="118">
        <v>0</v>
      </c>
      <c r="N33" s="118">
        <v>0</v>
      </c>
      <c r="O33" s="118">
        <v>0</v>
      </c>
      <c r="P33" s="118">
        <v>0</v>
      </c>
      <c r="Q33" s="118">
        <v>0</v>
      </c>
      <c r="R33" s="118">
        <v>0</v>
      </c>
      <c r="S33" s="118">
        <v>0</v>
      </c>
      <c r="T33" s="118">
        <v>0</v>
      </c>
      <c r="U33" s="118">
        <v>0</v>
      </c>
      <c r="V33" s="118">
        <v>0</v>
      </c>
      <c r="W33" s="118">
        <v>0</v>
      </c>
    </row>
    <row r="34" spans="1:23" hidden="1">
      <c r="A34" s="118" t="str">
        <v>1308.TW</v>
      </c>
      <c r="B34" s="118">
        <v>-0.08</v>
      </c>
      <c r="C34" s="118">
        <v>0.39600000000000002</v>
      </c>
      <c r="D34" s="118">
        <v>69.814809999999994</v>
      </c>
      <c r="E34" s="118">
        <v>8.4399999999999996E-3</v>
      </c>
      <c r="F34" s="118">
        <v>3.6769999999999997E-2</v>
      </c>
      <c r="G34" s="118">
        <v>0.17061001000000001</v>
      </c>
      <c r="H34" s="118">
        <v>6.8029999999999993E-2</v>
      </c>
      <c r="I34" s="118">
        <v>0</v>
      </c>
      <c r="J34" s="118">
        <v>0.83904570000000001</v>
      </c>
      <c r="K34" s="118">
        <v>11.313000000000001</v>
      </c>
      <c r="L34" s="118">
        <v>0</v>
      </c>
      <c r="M34" s="118">
        <v>0</v>
      </c>
      <c r="N34" s="118">
        <v>0</v>
      </c>
      <c r="O34" s="118">
        <v>0</v>
      </c>
      <c r="P34" s="118">
        <v>0</v>
      </c>
      <c r="Q34" s="118">
        <v>0</v>
      </c>
      <c r="R34" s="118">
        <v>0</v>
      </c>
      <c r="S34" s="118">
        <v>0</v>
      </c>
      <c r="T34" s="118">
        <v>0</v>
      </c>
      <c r="U34" s="118">
        <v>0</v>
      </c>
      <c r="V34" s="118">
        <v>0</v>
      </c>
      <c r="W34" s="118">
        <v>0</v>
      </c>
    </row>
    <row r="35" spans="1:23" hidden="1">
      <c r="A35" s="118" t="str">
        <v>1309.TW</v>
      </c>
      <c r="B35" s="118">
        <v>-0.77</v>
      </c>
      <c r="C35" s="118">
        <v>0.72</v>
      </c>
      <c r="D35" s="118">
        <v>-396.25002999999998</v>
      </c>
      <c r="E35" s="118">
        <v>-3.9489999999999997E-2</v>
      </c>
      <c r="F35" s="118">
        <v>-3.2009999999999997E-2</v>
      </c>
      <c r="G35" s="118">
        <v>2.8649999999999998E-2</v>
      </c>
      <c r="H35" s="118">
        <v>-2.5910000999999998E-2</v>
      </c>
      <c r="I35" s="118">
        <v>0</v>
      </c>
      <c r="J35" s="118">
        <v>0.94790980000000002</v>
      </c>
      <c r="K35" s="118">
        <v>38.244</v>
      </c>
      <c r="L35" s="118">
        <v>0</v>
      </c>
      <c r="M35" s="118">
        <v>0</v>
      </c>
      <c r="N35" s="118">
        <v>0</v>
      </c>
      <c r="O35" s="118">
        <v>0</v>
      </c>
      <c r="P35" s="118">
        <v>0</v>
      </c>
      <c r="Q35" s="118">
        <v>0</v>
      </c>
      <c r="R35" s="118">
        <v>0</v>
      </c>
      <c r="S35" s="118">
        <v>0</v>
      </c>
      <c r="T35" s="118">
        <v>0</v>
      </c>
      <c r="U35" s="118">
        <v>0</v>
      </c>
      <c r="V35" s="118">
        <v>0</v>
      </c>
      <c r="W35" s="118">
        <v>0</v>
      </c>
    </row>
    <row r="36" spans="1:23" hidden="1">
      <c r="A36" s="118" t="str">
        <v>1310.TW</v>
      </c>
      <c r="B36" s="118">
        <v>-0.88</v>
      </c>
      <c r="C36" s="118">
        <v>0.86399999999999999</v>
      </c>
      <c r="D36" s="118">
        <v>53.269233999999997</v>
      </c>
      <c r="E36" s="118">
        <v>-6.6259999999999999E-2</v>
      </c>
      <c r="F36" s="118">
        <v>-4.086E-2</v>
      </c>
      <c r="G36" s="118">
        <v>-4.3109997999999997E-2</v>
      </c>
      <c r="H36" s="118">
        <v>-8.4500000000000006E-2</v>
      </c>
      <c r="I36" s="118">
        <v>0</v>
      </c>
      <c r="J36" s="118">
        <v>1.055399</v>
      </c>
      <c r="K36" s="118">
        <v>18.074999999999999</v>
      </c>
      <c r="L36" s="118">
        <v>0</v>
      </c>
      <c r="M36" s="118">
        <v>0</v>
      </c>
      <c r="N36" s="118">
        <v>0</v>
      </c>
      <c r="O36" s="118">
        <v>0</v>
      </c>
      <c r="P36" s="118">
        <v>0</v>
      </c>
      <c r="Q36" s="118">
        <v>0</v>
      </c>
      <c r="R36" s="118">
        <v>0</v>
      </c>
      <c r="S36" s="118">
        <v>0</v>
      </c>
      <c r="T36" s="118">
        <v>0</v>
      </c>
      <c r="U36" s="118">
        <v>0</v>
      </c>
      <c r="V36" s="118">
        <v>0</v>
      </c>
      <c r="W36" s="118">
        <v>0</v>
      </c>
    </row>
    <row r="37" spans="1:23" hidden="1">
      <c r="A37" s="118" t="str">
        <v>1312.TW</v>
      </c>
      <c r="B37" s="118">
        <v>-1.87</v>
      </c>
      <c r="C37" s="118">
        <v>0.746</v>
      </c>
      <c r="D37" s="118">
        <v>22.348483999999999</v>
      </c>
      <c r="E37" s="118">
        <v>-4.0120002000000002E-2</v>
      </c>
      <c r="F37" s="118">
        <v>-1.116E-2</v>
      </c>
      <c r="G37" s="118">
        <v>2.852E-2</v>
      </c>
      <c r="H37" s="118">
        <v>-0.12066</v>
      </c>
      <c r="I37" s="118">
        <v>0</v>
      </c>
      <c r="J37" s="118">
        <v>0.49400495999999999</v>
      </c>
      <c r="K37" s="118">
        <v>17.233000000000001</v>
      </c>
      <c r="L37" s="118">
        <v>0</v>
      </c>
      <c r="M37" s="118">
        <v>0</v>
      </c>
      <c r="N37" s="118">
        <v>0</v>
      </c>
      <c r="O37" s="118">
        <v>0</v>
      </c>
      <c r="P37" s="118">
        <v>0</v>
      </c>
      <c r="Q37" s="118">
        <v>0</v>
      </c>
      <c r="R37" s="118">
        <v>0</v>
      </c>
      <c r="S37" s="118">
        <v>0</v>
      </c>
      <c r="T37" s="118">
        <v>0</v>
      </c>
      <c r="U37" s="118">
        <v>0</v>
      </c>
      <c r="V37" s="118">
        <v>0</v>
      </c>
      <c r="W37" s="118">
        <v>0</v>
      </c>
    </row>
    <row r="38" spans="1:23" hidden="1">
      <c r="A38" s="118" t="str">
        <v>1313.TW</v>
      </c>
      <c r="B38" s="118">
        <v>-0.82</v>
      </c>
      <c r="C38" s="118">
        <v>1.1220000000000001</v>
      </c>
      <c r="D38" s="118">
        <v>-13.906250999999999</v>
      </c>
      <c r="E38" s="118">
        <v>-1.0070000000000001E-2</v>
      </c>
      <c r="F38" s="118">
        <v>-2.32E-3</v>
      </c>
      <c r="G38" s="118">
        <v>3.0159999999999999E-2</v>
      </c>
      <c r="H38" s="118">
        <v>-7.1500000000000001E-3</v>
      </c>
      <c r="I38" s="118">
        <v>0</v>
      </c>
      <c r="J38" s="118">
        <v>0.58862435999999996</v>
      </c>
      <c r="K38" s="118">
        <v>55.433</v>
      </c>
      <c r="L38" s="118">
        <v>0</v>
      </c>
      <c r="M38" s="118">
        <v>0</v>
      </c>
      <c r="N38" s="118">
        <v>0</v>
      </c>
      <c r="O38" s="118">
        <v>0</v>
      </c>
      <c r="P38" s="118">
        <v>0</v>
      </c>
      <c r="Q38" s="118">
        <v>0</v>
      </c>
      <c r="R38" s="118">
        <v>0</v>
      </c>
      <c r="S38" s="118">
        <v>0</v>
      </c>
      <c r="T38" s="118">
        <v>0</v>
      </c>
      <c r="U38" s="118">
        <v>0</v>
      </c>
      <c r="V38" s="118">
        <v>0</v>
      </c>
      <c r="W38" s="118">
        <v>0</v>
      </c>
    </row>
    <row r="39" spans="1:23">
      <c r="A39" s="118" t="str">
        <v>1314.TW</v>
      </c>
      <c r="B39" s="118">
        <v>0.05</v>
      </c>
      <c r="C39" s="118">
        <v>0.54600000000000004</v>
      </c>
      <c r="D39" s="118">
        <v>5.9195403999999998</v>
      </c>
      <c r="E39" s="118">
        <v>-1.3660001E-2</v>
      </c>
      <c r="F39" s="118">
        <v>-1.329E-2</v>
      </c>
      <c r="G39" s="118">
        <v>-4.1199997000000002E-2</v>
      </c>
      <c r="H39" s="118">
        <v>-8.3280000000000007E-2</v>
      </c>
      <c r="I39" s="118">
        <v>206</v>
      </c>
      <c r="J39" s="118">
        <v>0.49562123000000002</v>
      </c>
      <c r="K39" s="118">
        <v>6.9790000000000001</v>
      </c>
      <c r="L39" s="118">
        <v>0</v>
      </c>
      <c r="M39" s="118">
        <v>0</v>
      </c>
      <c r="N39" s="118">
        <v>0</v>
      </c>
      <c r="O39" s="118">
        <v>0</v>
      </c>
      <c r="P39" s="118">
        <v>0</v>
      </c>
      <c r="Q39" s="118">
        <v>0</v>
      </c>
      <c r="R39" s="118">
        <v>0</v>
      </c>
      <c r="S39" s="118">
        <v>0</v>
      </c>
      <c r="T39" s="118">
        <v>0</v>
      </c>
      <c r="U39" s="118">
        <v>0</v>
      </c>
      <c r="V39" s="118">
        <v>0</v>
      </c>
      <c r="W39" s="118">
        <v>0</v>
      </c>
    </row>
    <row r="40" spans="1:23">
      <c r="A40" s="118" t="str">
        <v>1315.TW</v>
      </c>
      <c r="B40" s="118">
        <v>3.75</v>
      </c>
      <c r="C40" s="118">
        <v>0</v>
      </c>
      <c r="D40" s="118">
        <v>0</v>
      </c>
      <c r="E40" s="118">
        <v>3.415E-2</v>
      </c>
      <c r="F40" s="118">
        <v>-2.32E-3</v>
      </c>
      <c r="G40" s="118">
        <v>0.14843999999999999</v>
      </c>
      <c r="H40" s="118">
        <v>-9.3600000000000003E-2</v>
      </c>
      <c r="I40" s="118">
        <v>19.173334000000001</v>
      </c>
      <c r="J40" s="118">
        <v>0.67191239999999997</v>
      </c>
      <c r="K40" s="118">
        <v>21.734999999999999</v>
      </c>
      <c r="L40" s="118">
        <v>0</v>
      </c>
      <c r="M40" s="118">
        <v>0</v>
      </c>
      <c r="N40" s="118">
        <v>0</v>
      </c>
      <c r="O40" s="118">
        <v>0</v>
      </c>
      <c r="P40" s="118">
        <v>0</v>
      </c>
      <c r="Q40" s="118">
        <v>0</v>
      </c>
      <c r="R40" s="118">
        <v>0</v>
      </c>
      <c r="S40" s="118">
        <v>0</v>
      </c>
      <c r="T40" s="118">
        <v>0</v>
      </c>
      <c r="U40" s="118">
        <v>0</v>
      </c>
      <c r="V40" s="118">
        <v>0</v>
      </c>
      <c r="W40" s="118">
        <v>0</v>
      </c>
    </row>
    <row r="41" spans="1:23" hidden="1">
      <c r="A41" s="118" t="str">
        <v>1316.TW</v>
      </c>
      <c r="B41" s="118">
        <v>-0.74</v>
      </c>
      <c r="C41" s="118">
        <v>1.1870000000000001</v>
      </c>
      <c r="D41" s="118">
        <v>85.681820000000002</v>
      </c>
      <c r="E41" s="118">
        <v>-2.6789998999999998E-2</v>
      </c>
      <c r="F41" s="118">
        <v>-9.1800000000000007E-3</v>
      </c>
      <c r="G41" s="118">
        <v>0.17238001999999999</v>
      </c>
      <c r="H41" s="118">
        <v>-0.29243999999999998</v>
      </c>
      <c r="I41" s="118">
        <v>0</v>
      </c>
      <c r="J41" s="118">
        <v>1.6196942000000001</v>
      </c>
      <c r="K41" s="118">
        <v>3.9750000000000001</v>
      </c>
      <c r="L41" s="118">
        <v>0</v>
      </c>
      <c r="M41" s="118">
        <v>0</v>
      </c>
      <c r="N41" s="118">
        <v>0</v>
      </c>
      <c r="O41" s="118">
        <v>0</v>
      </c>
      <c r="P41" s="118">
        <v>0</v>
      </c>
      <c r="Q41" s="118">
        <v>0</v>
      </c>
      <c r="R41" s="118">
        <v>0</v>
      </c>
      <c r="S41" s="118">
        <v>0</v>
      </c>
      <c r="T41" s="118">
        <v>0</v>
      </c>
      <c r="U41" s="118">
        <v>0</v>
      </c>
      <c r="V41" s="118">
        <v>0</v>
      </c>
      <c r="W41" s="118">
        <v>0</v>
      </c>
    </row>
    <row r="42" spans="1:23" hidden="1">
      <c r="A42" s="118" t="str">
        <v>1319.TW</v>
      </c>
      <c r="B42" s="118">
        <v>6.19</v>
      </c>
      <c r="C42" s="118">
        <v>0.42899999999999999</v>
      </c>
      <c r="D42" s="118">
        <v>16.394558</v>
      </c>
      <c r="E42" s="118">
        <v>0.12146</v>
      </c>
      <c r="F42" s="118">
        <v>6.8239999999999995E-2</v>
      </c>
      <c r="G42" s="118">
        <v>0.29898999999999998</v>
      </c>
      <c r="H42" s="118">
        <v>0.18451998999999999</v>
      </c>
      <c r="I42" s="118">
        <v>19.466882999999999</v>
      </c>
      <c r="J42" s="118">
        <v>2.8003719999999999</v>
      </c>
      <c r="K42" s="118">
        <v>40.338000000000001</v>
      </c>
      <c r="L42" s="118">
        <v>0</v>
      </c>
      <c r="M42" s="118">
        <v>0</v>
      </c>
      <c r="N42" s="118">
        <v>0</v>
      </c>
      <c r="O42" s="118">
        <v>0</v>
      </c>
      <c r="P42" s="118">
        <v>0</v>
      </c>
      <c r="Q42" s="118">
        <v>0</v>
      </c>
      <c r="R42" s="118">
        <v>0</v>
      </c>
      <c r="S42" s="118">
        <v>0</v>
      </c>
      <c r="T42" s="118">
        <v>0</v>
      </c>
      <c r="U42" s="118">
        <v>0</v>
      </c>
      <c r="V42" s="118">
        <v>0</v>
      </c>
      <c r="W42" s="118">
        <v>0</v>
      </c>
    </row>
    <row r="43" spans="1:23">
      <c r="A43" s="118" t="str">
        <v>1321.TW</v>
      </c>
      <c r="B43" s="118">
        <v>0.81</v>
      </c>
      <c r="C43" s="118">
        <v>0.56200000000000006</v>
      </c>
      <c r="D43" s="118">
        <v>0</v>
      </c>
      <c r="E43" s="118">
        <v>3.1899999999999998E-2</v>
      </c>
      <c r="F43" s="118">
        <v>1.8400000000000001E-3</v>
      </c>
      <c r="G43" s="118">
        <v>8.4169999999999995E-2</v>
      </c>
      <c r="H43" s="118">
        <v>3.2989999999999998E-2</v>
      </c>
      <c r="I43" s="118">
        <v>47.654319999999998</v>
      </c>
      <c r="J43" s="118">
        <v>1.3752804999999999</v>
      </c>
      <c r="K43" s="118">
        <v>22.268999999999998</v>
      </c>
      <c r="L43" s="118">
        <v>0</v>
      </c>
      <c r="M43" s="118">
        <v>0</v>
      </c>
      <c r="N43" s="118">
        <v>0</v>
      </c>
      <c r="O43" s="118">
        <v>0</v>
      </c>
      <c r="P43" s="118">
        <v>0</v>
      </c>
      <c r="Q43" s="118">
        <v>0</v>
      </c>
      <c r="R43" s="118">
        <v>0</v>
      </c>
      <c r="S43" s="118">
        <v>0</v>
      </c>
      <c r="T43" s="118">
        <v>0</v>
      </c>
      <c r="U43" s="118">
        <v>0</v>
      </c>
      <c r="V43" s="118">
        <v>0</v>
      </c>
      <c r="W43" s="118">
        <v>0</v>
      </c>
    </row>
    <row r="44" spans="1:23" hidden="1">
      <c r="A44" s="118" t="str">
        <v>1323.TW</v>
      </c>
      <c r="B44" s="118">
        <v>0.88</v>
      </c>
      <c r="C44" s="118">
        <v>0.22900000000000001</v>
      </c>
      <c r="D44" s="118">
        <v>9.2455619999999996</v>
      </c>
      <c r="E44" s="118">
        <v>6.1690003E-2</v>
      </c>
      <c r="F44" s="118">
        <v>2.4039999999999999E-2</v>
      </c>
      <c r="G44" s="118">
        <v>0.19325999999999999</v>
      </c>
      <c r="H44" s="118">
        <v>7.2270005999999998E-2</v>
      </c>
      <c r="I44" s="118">
        <v>35.511364</v>
      </c>
      <c r="J44" s="118">
        <v>1.1854184999999999</v>
      </c>
      <c r="K44" s="118">
        <v>36.408000000000001</v>
      </c>
      <c r="L44" s="118">
        <v>0</v>
      </c>
      <c r="M44" s="118">
        <v>0</v>
      </c>
      <c r="N44" s="118">
        <v>0</v>
      </c>
      <c r="O44" s="118">
        <v>0</v>
      </c>
      <c r="P44" s="118">
        <v>0</v>
      </c>
      <c r="Q44" s="118">
        <v>0</v>
      </c>
      <c r="R44" s="118">
        <v>0</v>
      </c>
      <c r="S44" s="118">
        <v>0</v>
      </c>
      <c r="T44" s="118">
        <v>0</v>
      </c>
      <c r="U44" s="118">
        <v>0</v>
      </c>
      <c r="V44" s="118">
        <v>0</v>
      </c>
      <c r="W44" s="118">
        <v>0</v>
      </c>
    </row>
    <row r="45" spans="1:23">
      <c r="A45" s="118" t="str">
        <v>1324.TW</v>
      </c>
      <c r="B45" s="118">
        <v>0.52</v>
      </c>
      <c r="C45" s="118">
        <v>0.307</v>
      </c>
      <c r="D45" s="118">
        <v>0</v>
      </c>
      <c r="E45" s="118">
        <v>4.0999997000000003E-2</v>
      </c>
      <c r="F45" s="118">
        <v>2.1319999999999999E-2</v>
      </c>
      <c r="G45" s="118">
        <v>0.21385000000000001</v>
      </c>
      <c r="H45" s="118">
        <v>4.2979999999999997E-2</v>
      </c>
      <c r="I45" s="118">
        <v>27.211538000000001</v>
      </c>
      <c r="J45" s="118">
        <v>1.0946081999999999</v>
      </c>
      <c r="K45" s="118">
        <v>12.266</v>
      </c>
      <c r="L45" s="118">
        <v>0</v>
      </c>
      <c r="M45" s="118">
        <v>0</v>
      </c>
      <c r="N45" s="118">
        <v>0</v>
      </c>
      <c r="O45" s="118">
        <v>0</v>
      </c>
      <c r="P45" s="118">
        <v>0</v>
      </c>
      <c r="Q45" s="118">
        <v>0</v>
      </c>
      <c r="R45" s="118">
        <v>0</v>
      </c>
      <c r="S45" s="118">
        <v>0</v>
      </c>
      <c r="T45" s="118">
        <v>0</v>
      </c>
      <c r="U45" s="118">
        <v>0</v>
      </c>
      <c r="V45" s="118">
        <v>0</v>
      </c>
      <c r="W45" s="118">
        <v>0</v>
      </c>
    </row>
    <row r="46" spans="1:23" hidden="1">
      <c r="A46" s="118" t="str">
        <v>1325.TW</v>
      </c>
      <c r="B46" s="118">
        <v>0.39</v>
      </c>
      <c r="C46" s="118">
        <v>0</v>
      </c>
      <c r="D46" s="118">
        <v>0</v>
      </c>
      <c r="E46" s="118">
        <v>9.5999994999999994E-3</v>
      </c>
      <c r="F46" s="118">
        <v>-1.119E-2</v>
      </c>
      <c r="G46" s="118">
        <v>-1.4160000000000001E-2</v>
      </c>
      <c r="H46" s="118">
        <v>-0.11622</v>
      </c>
      <c r="I46" s="118">
        <v>73.333336000000003</v>
      </c>
      <c r="J46" s="118">
        <v>0.85733985999999995</v>
      </c>
      <c r="K46" s="118">
        <v>4.423</v>
      </c>
      <c r="L46" s="118">
        <v>0</v>
      </c>
      <c r="M46" s="118">
        <v>0</v>
      </c>
      <c r="N46" s="118">
        <v>0</v>
      </c>
      <c r="O46" s="118">
        <v>0</v>
      </c>
      <c r="P46" s="118">
        <v>0</v>
      </c>
      <c r="Q46" s="118">
        <v>0</v>
      </c>
      <c r="R46" s="118">
        <v>0</v>
      </c>
      <c r="S46" s="118">
        <v>0</v>
      </c>
      <c r="T46" s="118">
        <v>0</v>
      </c>
      <c r="U46" s="118">
        <v>0</v>
      </c>
      <c r="V46" s="118">
        <v>0</v>
      </c>
      <c r="W46" s="118">
        <v>0</v>
      </c>
    </row>
    <row r="47" spans="1:23" hidden="1">
      <c r="A47" s="118" t="str">
        <v>1326.TW</v>
      </c>
      <c r="B47" s="118">
        <v>1.85</v>
      </c>
      <c r="C47" s="118">
        <v>0.54700000000000004</v>
      </c>
      <c r="D47" s="118">
        <v>23.012550000000001</v>
      </c>
      <c r="E47" s="118">
        <v>2.7720000000000002E-2</v>
      </c>
      <c r="F47" s="118">
        <v>-9.7999999999999997E-4</v>
      </c>
      <c r="G47" s="118">
        <v>4.0910000000000002E-2</v>
      </c>
      <c r="H47" s="118">
        <v>-1.7700000000000001E-3</v>
      </c>
      <c r="I47" s="118">
        <v>29.729728999999999</v>
      </c>
      <c r="J47" s="118">
        <v>0.98730856</v>
      </c>
      <c r="K47" s="118">
        <v>57.024000000000001</v>
      </c>
      <c r="L47" s="118">
        <v>0</v>
      </c>
      <c r="M47" s="118">
        <v>0</v>
      </c>
      <c r="N47" s="118">
        <v>0</v>
      </c>
      <c r="O47" s="118">
        <v>0</v>
      </c>
      <c r="P47" s="118">
        <v>0</v>
      </c>
      <c r="Q47" s="118">
        <v>0</v>
      </c>
      <c r="R47" s="118">
        <v>0</v>
      </c>
      <c r="S47" s="118">
        <v>0</v>
      </c>
      <c r="T47" s="118">
        <v>0</v>
      </c>
      <c r="U47" s="118">
        <v>0</v>
      </c>
      <c r="V47" s="118">
        <v>0</v>
      </c>
      <c r="W47" s="118">
        <v>0</v>
      </c>
    </row>
    <row r="48" spans="1:23" hidden="1">
      <c r="A48" s="118" t="str">
        <v>1337.TW</v>
      </c>
      <c r="B48" s="118">
        <v>-1.56</v>
      </c>
      <c r="C48" s="118">
        <v>0.61599999999999999</v>
      </c>
      <c r="D48" s="118">
        <v>0</v>
      </c>
      <c r="E48" s="118">
        <v>-8.856E-2</v>
      </c>
      <c r="F48" s="118">
        <v>-5.0669998000000001E-2</v>
      </c>
      <c r="G48" s="118">
        <v>-0.19861001</v>
      </c>
      <c r="H48" s="118">
        <v>-0.39466997999999998</v>
      </c>
      <c r="I48" s="118">
        <v>0</v>
      </c>
      <c r="J48" s="118">
        <v>0.47566639999999999</v>
      </c>
      <c r="K48" s="118">
        <v>2.87</v>
      </c>
      <c r="L48" s="118">
        <v>0</v>
      </c>
      <c r="M48" s="118">
        <v>0</v>
      </c>
      <c r="N48" s="118">
        <v>0</v>
      </c>
      <c r="O48" s="118">
        <v>0</v>
      </c>
      <c r="P48" s="118">
        <v>0</v>
      </c>
      <c r="Q48" s="118">
        <v>0</v>
      </c>
      <c r="R48" s="118">
        <v>0</v>
      </c>
      <c r="S48" s="118">
        <v>0</v>
      </c>
      <c r="T48" s="118">
        <v>0</v>
      </c>
      <c r="U48" s="118">
        <v>0</v>
      </c>
      <c r="V48" s="118">
        <v>0</v>
      </c>
      <c r="W48" s="118">
        <v>0</v>
      </c>
    </row>
    <row r="49" spans="1:23" hidden="1">
      <c r="A49" s="118" t="str">
        <v>1338.TW</v>
      </c>
      <c r="B49" s="118">
        <v>-2.06</v>
      </c>
      <c r="C49" s="118">
        <v>0.68100000000000005</v>
      </c>
      <c r="D49" s="118">
        <v>3.9385151999999999</v>
      </c>
      <c r="E49" s="118">
        <v>-2.5860000000000001E-2</v>
      </c>
      <c r="F49" s="118">
        <v>2.48E-3</v>
      </c>
      <c r="G49" s="118">
        <v>0.22122</v>
      </c>
      <c r="H49" s="118">
        <v>7.5599999999999999E-3</v>
      </c>
      <c r="I49" s="118">
        <v>0</v>
      </c>
      <c r="J49" s="118">
        <v>0.46632695000000002</v>
      </c>
      <c r="K49" s="118">
        <v>68.718000000000004</v>
      </c>
      <c r="L49" s="118">
        <v>0</v>
      </c>
      <c r="M49" s="118">
        <v>0</v>
      </c>
      <c r="N49" s="118">
        <v>0</v>
      </c>
      <c r="O49" s="118">
        <v>0</v>
      </c>
      <c r="P49" s="118">
        <v>0</v>
      </c>
      <c r="Q49" s="118">
        <v>0</v>
      </c>
      <c r="R49" s="118">
        <v>0</v>
      </c>
      <c r="S49" s="118">
        <v>0</v>
      </c>
      <c r="T49" s="118">
        <v>0</v>
      </c>
      <c r="U49" s="118">
        <v>0</v>
      </c>
      <c r="V49" s="118">
        <v>0</v>
      </c>
      <c r="W49" s="118">
        <v>0</v>
      </c>
    </row>
    <row r="50" spans="1:23" hidden="1">
      <c r="A50" s="118" t="str">
        <v>1339.TW</v>
      </c>
      <c r="B50" s="118">
        <v>6.79</v>
      </c>
      <c r="C50" s="118">
        <v>0.57499999999999996</v>
      </c>
      <c r="D50" s="118">
        <v>22.585668999999999</v>
      </c>
      <c r="E50" s="118">
        <v>0.110080004</v>
      </c>
      <c r="F50" s="118">
        <v>4.5859999999999998E-2</v>
      </c>
      <c r="G50" s="118">
        <v>0.33612999999999998</v>
      </c>
      <c r="H50" s="118">
        <v>0.26817000000000002</v>
      </c>
      <c r="I50" s="118">
        <v>10.677467</v>
      </c>
      <c r="J50" s="118">
        <v>1.3619114999999999</v>
      </c>
      <c r="K50" s="118">
        <v>27.672999999999998</v>
      </c>
      <c r="L50" s="118">
        <v>0</v>
      </c>
      <c r="M50" s="118">
        <v>0</v>
      </c>
      <c r="N50" s="118">
        <v>0</v>
      </c>
      <c r="O50" s="118">
        <v>0</v>
      </c>
      <c r="P50" s="118">
        <v>0</v>
      </c>
      <c r="Q50" s="118">
        <v>0</v>
      </c>
      <c r="R50" s="118">
        <v>0</v>
      </c>
      <c r="S50" s="118">
        <v>0</v>
      </c>
      <c r="T50" s="118">
        <v>0</v>
      </c>
      <c r="U50" s="118">
        <v>0</v>
      </c>
      <c r="V50" s="118">
        <v>0</v>
      </c>
      <c r="W50" s="118">
        <v>0</v>
      </c>
    </row>
    <row r="51" spans="1:23" hidden="1">
      <c r="A51" s="118" t="str">
        <v>1340.TW</v>
      </c>
      <c r="B51" s="118">
        <v>-5.75</v>
      </c>
      <c r="C51" s="118">
        <v>0</v>
      </c>
      <c r="D51" s="118">
        <v>0</v>
      </c>
      <c r="E51" s="118">
        <v>-0.21237</v>
      </c>
      <c r="F51" s="118">
        <v>-5.901E-2</v>
      </c>
      <c r="G51" s="118">
        <v>-0.41581002</v>
      </c>
      <c r="H51" s="118">
        <v>-1.34666</v>
      </c>
      <c r="I51" s="118">
        <v>0</v>
      </c>
      <c r="J51" s="118">
        <v>0.41812563000000003</v>
      </c>
      <c r="K51" s="118">
        <v>3.4420000000000002</v>
      </c>
      <c r="L51" s="118">
        <v>0</v>
      </c>
      <c r="M51" s="118">
        <v>0</v>
      </c>
      <c r="N51" s="118">
        <v>0</v>
      </c>
      <c r="O51" s="118">
        <v>0</v>
      </c>
      <c r="P51" s="118">
        <v>0</v>
      </c>
      <c r="Q51" s="118">
        <v>0</v>
      </c>
      <c r="R51" s="118">
        <v>0</v>
      </c>
      <c r="S51" s="118">
        <v>0</v>
      </c>
      <c r="T51" s="118">
        <v>0</v>
      </c>
      <c r="U51" s="118">
        <v>0</v>
      </c>
      <c r="V51" s="118">
        <v>0</v>
      </c>
      <c r="W51" s="118">
        <v>0</v>
      </c>
    </row>
    <row r="52" spans="1:23">
      <c r="A52" s="118" t="str">
        <v>1341.TW</v>
      </c>
      <c r="B52" s="118">
        <v>4.43</v>
      </c>
      <c r="C52" s="118">
        <v>0.23</v>
      </c>
      <c r="D52" s="118">
        <v>0</v>
      </c>
      <c r="E52" s="118">
        <v>0.18329999999999999</v>
      </c>
      <c r="F52" s="118">
        <v>8.0280000000000004E-2</v>
      </c>
      <c r="G52" s="118">
        <v>0.21254998</v>
      </c>
      <c r="H52" s="118">
        <v>0.10392999999999999</v>
      </c>
      <c r="I52" s="118">
        <v>15.823928</v>
      </c>
      <c r="J52" s="118">
        <v>2.7792094000000001</v>
      </c>
      <c r="K52" s="118">
        <v>48.951000000000001</v>
      </c>
      <c r="L52" s="118">
        <v>0</v>
      </c>
      <c r="M52" s="118">
        <v>0</v>
      </c>
      <c r="N52" s="118">
        <v>0</v>
      </c>
      <c r="O52" s="118">
        <v>0</v>
      </c>
      <c r="P52" s="118">
        <v>0</v>
      </c>
      <c r="Q52" s="118">
        <v>0</v>
      </c>
      <c r="R52" s="118">
        <v>0</v>
      </c>
      <c r="S52" s="118">
        <v>0</v>
      </c>
      <c r="T52" s="118">
        <v>0</v>
      </c>
      <c r="U52" s="118">
        <v>0</v>
      </c>
      <c r="V52" s="118">
        <v>0</v>
      </c>
      <c r="W52" s="118">
        <v>0</v>
      </c>
    </row>
    <row r="53" spans="1:23">
      <c r="A53" s="118" t="str">
        <v>1342.TW</v>
      </c>
      <c r="B53" s="118">
        <v>7.66</v>
      </c>
      <c r="C53" s="118">
        <v>0.128</v>
      </c>
      <c r="D53" s="118">
        <v>11.641026</v>
      </c>
      <c r="E53" s="118">
        <v>0.24933</v>
      </c>
      <c r="F53" s="118">
        <v>0.12333000500000001</v>
      </c>
      <c r="G53" s="118">
        <v>0.32498001999999998</v>
      </c>
      <c r="H53" s="118">
        <v>0.25974999999999998</v>
      </c>
      <c r="I53" s="118">
        <v>14.817233</v>
      </c>
      <c r="J53" s="118">
        <v>3.6086735999999999</v>
      </c>
      <c r="K53" s="118">
        <v>36.386000000000003</v>
      </c>
      <c r="L53" s="118">
        <v>0</v>
      </c>
      <c r="M53" s="118">
        <v>0</v>
      </c>
      <c r="N53" s="118">
        <v>0</v>
      </c>
      <c r="O53" s="118">
        <v>0</v>
      </c>
      <c r="P53" s="118">
        <v>0</v>
      </c>
      <c r="Q53" s="118">
        <v>0</v>
      </c>
      <c r="R53" s="118">
        <v>0</v>
      </c>
      <c r="S53" s="118">
        <v>0</v>
      </c>
      <c r="T53" s="118">
        <v>0</v>
      </c>
      <c r="U53" s="118">
        <v>0</v>
      </c>
      <c r="V53" s="118">
        <v>0</v>
      </c>
      <c r="W53" s="118">
        <v>0</v>
      </c>
    </row>
    <row r="54" spans="1:23" hidden="1">
      <c r="A54" s="118" t="str">
        <v>1402.TW</v>
      </c>
      <c r="B54" s="118">
        <v>1.67</v>
      </c>
      <c r="C54" s="118">
        <v>0.42599999999999999</v>
      </c>
      <c r="D54" s="118">
        <v>16.600985999999999</v>
      </c>
      <c r="E54" s="118">
        <v>5.3960000000000001E-2</v>
      </c>
      <c r="F54" s="118">
        <v>1.4239999999999999E-2</v>
      </c>
      <c r="G54" s="118">
        <v>0.18440000000000001</v>
      </c>
      <c r="H54" s="118">
        <v>4.9520000000000002E-2</v>
      </c>
      <c r="I54" s="118">
        <v>20.179642000000001</v>
      </c>
      <c r="J54" s="118">
        <v>0.78067089999999995</v>
      </c>
      <c r="K54" s="118">
        <v>52.177</v>
      </c>
      <c r="L54" s="118">
        <v>0</v>
      </c>
      <c r="M54" s="118">
        <v>0</v>
      </c>
      <c r="N54" s="118">
        <v>0</v>
      </c>
      <c r="O54" s="118">
        <v>0</v>
      </c>
      <c r="P54" s="118">
        <v>0</v>
      </c>
      <c r="Q54" s="118">
        <v>0</v>
      </c>
      <c r="R54" s="118">
        <v>0</v>
      </c>
      <c r="S54" s="118">
        <v>0</v>
      </c>
      <c r="T54" s="118">
        <v>0</v>
      </c>
      <c r="U54" s="118">
        <v>0</v>
      </c>
      <c r="V54" s="118">
        <v>0</v>
      </c>
      <c r="W54" s="118">
        <v>0</v>
      </c>
    </row>
    <row r="55" spans="1:23">
      <c r="A55" s="118" t="str">
        <v>1409.TW</v>
      </c>
      <c r="B55" s="118">
        <v>0.67</v>
      </c>
      <c r="C55" s="118">
        <v>0</v>
      </c>
      <c r="D55" s="118">
        <v>0</v>
      </c>
      <c r="E55" s="118">
        <v>3.4259999999999999E-2</v>
      </c>
      <c r="F55" s="118">
        <v>1.206E-2</v>
      </c>
      <c r="G55" s="118">
        <v>0.19181999999999999</v>
      </c>
      <c r="H55" s="118">
        <v>0.1016</v>
      </c>
      <c r="I55" s="118">
        <v>24.850743999999999</v>
      </c>
      <c r="J55" s="118">
        <v>0.75179479999999999</v>
      </c>
      <c r="K55" s="118">
        <v>23.978999999999999</v>
      </c>
      <c r="L55" s="118">
        <v>0</v>
      </c>
      <c r="M55" s="118">
        <v>0</v>
      </c>
      <c r="N55" s="118">
        <v>0</v>
      </c>
      <c r="O55" s="118">
        <v>0</v>
      </c>
      <c r="P55" s="118">
        <v>0</v>
      </c>
      <c r="Q55" s="118">
        <v>0</v>
      </c>
      <c r="R55" s="118">
        <v>0</v>
      </c>
      <c r="S55" s="118">
        <v>0</v>
      </c>
      <c r="T55" s="118">
        <v>0</v>
      </c>
      <c r="U55" s="118">
        <v>0</v>
      </c>
      <c r="V55" s="118">
        <v>0</v>
      </c>
      <c r="W55" s="118">
        <v>0</v>
      </c>
    </row>
    <row r="56" spans="1:23">
      <c r="A56" s="118" t="str">
        <v>1410.TW</v>
      </c>
      <c r="B56" s="118">
        <v>0.37</v>
      </c>
      <c r="C56" s="118">
        <v>0</v>
      </c>
      <c r="D56" s="118">
        <v>0</v>
      </c>
      <c r="E56" s="118">
        <v>1.975E-2</v>
      </c>
      <c r="F56" s="118">
        <v>-4.6999997E-4</v>
      </c>
      <c r="G56" s="118">
        <v>0.30898999999999999</v>
      </c>
      <c r="H56" s="118">
        <v>4.9549999999999997E-2</v>
      </c>
      <c r="I56" s="118">
        <v>100.94593999999999</v>
      </c>
      <c r="J56" s="118">
        <v>2.2195149999999999</v>
      </c>
      <c r="K56" s="118">
        <v>3.5779999999999998</v>
      </c>
      <c r="L56" s="118">
        <v>0</v>
      </c>
      <c r="M56" s="118">
        <v>0</v>
      </c>
      <c r="N56" s="118">
        <v>0</v>
      </c>
      <c r="O56" s="118">
        <v>0</v>
      </c>
      <c r="P56" s="118">
        <v>0</v>
      </c>
      <c r="Q56" s="118">
        <v>0</v>
      </c>
      <c r="R56" s="118">
        <v>0</v>
      </c>
      <c r="S56" s="118">
        <v>0</v>
      </c>
      <c r="T56" s="118">
        <v>0</v>
      </c>
      <c r="U56" s="118">
        <v>0</v>
      </c>
      <c r="V56" s="118">
        <v>0</v>
      </c>
      <c r="W56" s="118">
        <v>0</v>
      </c>
    </row>
    <row r="57" spans="1:23" hidden="1">
      <c r="A57" s="118" t="str">
        <v>1413.TW</v>
      </c>
      <c r="B57" s="118">
        <v>-0.86</v>
      </c>
      <c r="C57" s="118">
        <v>0.40400000000000003</v>
      </c>
      <c r="D57" s="118">
        <v>0</v>
      </c>
      <c r="E57" s="118">
        <v>-0.11432</v>
      </c>
      <c r="F57" s="118">
        <v>-3.3989999999999999E-2</v>
      </c>
      <c r="G57" s="118">
        <v>-3.9510000000000003E-2</v>
      </c>
      <c r="H57" s="118">
        <v>-4.3700000000000003E-2</v>
      </c>
      <c r="I57" s="118">
        <v>0</v>
      </c>
      <c r="J57" s="118">
        <v>1.1990349</v>
      </c>
      <c r="K57" s="118">
        <v>15.103999999999999</v>
      </c>
      <c r="L57" s="118">
        <v>0</v>
      </c>
      <c r="M57" s="118">
        <v>0</v>
      </c>
      <c r="N57" s="118">
        <v>0</v>
      </c>
      <c r="O57" s="118">
        <v>0</v>
      </c>
      <c r="P57" s="118">
        <v>0</v>
      </c>
      <c r="Q57" s="118">
        <v>0</v>
      </c>
      <c r="R57" s="118">
        <v>0</v>
      </c>
      <c r="S57" s="118">
        <v>0</v>
      </c>
      <c r="T57" s="118">
        <v>0</v>
      </c>
      <c r="U57" s="118">
        <v>0</v>
      </c>
      <c r="V57" s="118">
        <v>0</v>
      </c>
      <c r="W57" s="118">
        <v>0</v>
      </c>
    </row>
    <row r="58" spans="1:23">
      <c r="A58" s="118" t="str">
        <v>1414.TW</v>
      </c>
      <c r="B58" s="118">
        <v>0.27</v>
      </c>
      <c r="C58" s="118">
        <v>0.59</v>
      </c>
      <c r="D58" s="118">
        <v>0</v>
      </c>
      <c r="E58" s="118">
        <v>1.0529999999999999E-2</v>
      </c>
      <c r="F58" s="118">
        <v>-5.2100000000000002E-3</v>
      </c>
      <c r="G58" s="118">
        <v>7.1809999999999999E-2</v>
      </c>
      <c r="H58" s="118">
        <v>-9.1E-4</v>
      </c>
      <c r="I58" s="118">
        <v>73.703699999999998</v>
      </c>
      <c r="J58" s="118">
        <v>1.3972757</v>
      </c>
      <c r="K58" s="118">
        <v>2.5760000000000001</v>
      </c>
      <c r="L58" s="118">
        <v>0</v>
      </c>
      <c r="M58" s="118">
        <v>0</v>
      </c>
      <c r="N58" s="118">
        <v>0</v>
      </c>
      <c r="O58" s="118">
        <v>0</v>
      </c>
      <c r="P58" s="118">
        <v>0</v>
      </c>
      <c r="Q58" s="118">
        <v>0</v>
      </c>
      <c r="R58" s="118">
        <v>0</v>
      </c>
      <c r="S58" s="118">
        <v>0</v>
      </c>
      <c r="T58" s="118">
        <v>0</v>
      </c>
      <c r="U58" s="118">
        <v>0</v>
      </c>
      <c r="V58" s="118">
        <v>0</v>
      </c>
      <c r="W58" s="118">
        <v>0</v>
      </c>
    </row>
    <row r="59" spans="1:23" hidden="1">
      <c r="A59" s="118" t="str">
        <v>1416.TW</v>
      </c>
      <c r="B59" s="118">
        <v>0.67</v>
      </c>
      <c r="C59" s="118">
        <v>0</v>
      </c>
      <c r="D59" s="118">
        <v>0</v>
      </c>
      <c r="E59" s="118">
        <v>3.8780000000000002E-2</v>
      </c>
      <c r="F59" s="118">
        <v>-5.4000003999999996E-4</v>
      </c>
      <c r="G59" s="118">
        <v>0.38396000000000002</v>
      </c>
      <c r="H59" s="118">
        <v>4.5710000000000001E-2</v>
      </c>
      <c r="I59" s="118">
        <v>19.626864999999999</v>
      </c>
      <c r="J59" s="118">
        <v>0.65704006000000004</v>
      </c>
      <c r="K59" s="118">
        <v>1.5609999999999999</v>
      </c>
      <c r="L59" s="118">
        <v>0</v>
      </c>
      <c r="M59" s="118">
        <v>0</v>
      </c>
      <c r="N59" s="118">
        <v>0</v>
      </c>
      <c r="O59" s="118">
        <v>0</v>
      </c>
      <c r="P59" s="118">
        <v>0</v>
      </c>
      <c r="Q59" s="118">
        <v>0</v>
      </c>
      <c r="R59" s="118">
        <v>0</v>
      </c>
      <c r="S59" s="118">
        <v>0</v>
      </c>
      <c r="T59" s="118">
        <v>0</v>
      </c>
      <c r="U59" s="118">
        <v>0</v>
      </c>
      <c r="V59" s="118">
        <v>0</v>
      </c>
      <c r="W59" s="118">
        <v>0</v>
      </c>
    </row>
    <row r="60" spans="1:23">
      <c r="A60" s="118" t="str">
        <v>1417.TW</v>
      </c>
      <c r="B60" s="118">
        <v>-0.44</v>
      </c>
      <c r="C60" s="118">
        <v>0</v>
      </c>
      <c r="D60" s="118">
        <v>0</v>
      </c>
      <c r="E60" s="118">
        <v>-3.1059999000000001E-2</v>
      </c>
      <c r="F60" s="118">
        <v>-1.652E-2</v>
      </c>
      <c r="G60" s="118">
        <v>0.33612999999999998</v>
      </c>
      <c r="H60" s="118">
        <v>-8.5290000000000005E-2</v>
      </c>
      <c r="I60" s="118">
        <v>0</v>
      </c>
      <c r="J60" s="118">
        <v>0.86058520000000005</v>
      </c>
      <c r="K60" s="118">
        <v>6.8049999999999997</v>
      </c>
      <c r="L60" s="118">
        <v>0</v>
      </c>
      <c r="M60" s="118">
        <v>0</v>
      </c>
      <c r="N60" s="118">
        <v>0</v>
      </c>
      <c r="O60" s="118">
        <v>0</v>
      </c>
      <c r="P60" s="118">
        <v>0</v>
      </c>
      <c r="Q60" s="118">
        <v>0</v>
      </c>
      <c r="R60" s="118">
        <v>0</v>
      </c>
      <c r="S60" s="118">
        <v>0</v>
      </c>
      <c r="T60" s="118">
        <v>0</v>
      </c>
      <c r="U60" s="118">
        <v>0</v>
      </c>
      <c r="V60" s="118">
        <v>0</v>
      </c>
      <c r="W60" s="118">
        <v>0</v>
      </c>
    </row>
    <row r="61" spans="1:23">
      <c r="A61" s="118" t="str">
        <v>1418.TW</v>
      </c>
      <c r="B61" s="118">
        <v>0.51</v>
      </c>
      <c r="C61" s="118">
        <v>0.13200000000000001</v>
      </c>
      <c r="D61" s="118">
        <v>0</v>
      </c>
      <c r="E61" s="118">
        <v>3.1969999999999998E-2</v>
      </c>
      <c r="F61" s="118">
        <v>-1.0999999999999999E-2</v>
      </c>
      <c r="G61" s="118">
        <v>0.19006999999999999</v>
      </c>
      <c r="H61" s="118">
        <v>-5.9011100000000001</v>
      </c>
      <c r="I61" s="118">
        <v>58.431373999999998</v>
      </c>
      <c r="J61" s="118">
        <v>1.2728515</v>
      </c>
      <c r="K61" s="118">
        <v>0.379</v>
      </c>
      <c r="L61" s="118">
        <v>0</v>
      </c>
      <c r="M61" s="118">
        <v>0</v>
      </c>
      <c r="N61" s="118">
        <v>0</v>
      </c>
      <c r="O61" s="118">
        <v>0</v>
      </c>
      <c r="P61" s="118">
        <v>0</v>
      </c>
      <c r="Q61" s="118">
        <v>0</v>
      </c>
      <c r="R61" s="118">
        <v>0</v>
      </c>
      <c r="S61" s="118">
        <v>0</v>
      </c>
      <c r="T61" s="118">
        <v>0</v>
      </c>
      <c r="U61" s="118">
        <v>0</v>
      </c>
      <c r="V61" s="118">
        <v>0</v>
      </c>
      <c r="W61" s="118">
        <v>0</v>
      </c>
    </row>
    <row r="62" spans="1:23">
      <c r="A62" s="118" t="str">
        <v>1419.TW</v>
      </c>
      <c r="B62" s="118">
        <v>2.17</v>
      </c>
      <c r="C62" s="118">
        <v>0.33</v>
      </c>
      <c r="D62" s="118">
        <v>0</v>
      </c>
      <c r="E62" s="118">
        <v>5.2150000000000002E-2</v>
      </c>
      <c r="F62" s="118">
        <v>1.2760000000000001E-2</v>
      </c>
      <c r="G62" s="118">
        <v>0.29360999999999998</v>
      </c>
      <c r="H62" s="118">
        <v>0.13250000000000001</v>
      </c>
      <c r="I62" s="118">
        <v>21.981565</v>
      </c>
      <c r="J62" s="118">
        <v>1.0856948</v>
      </c>
      <c r="K62" s="118">
        <v>11.305</v>
      </c>
      <c r="L62" s="118">
        <v>0</v>
      </c>
      <c r="M62" s="118">
        <v>0</v>
      </c>
      <c r="N62" s="118">
        <v>0</v>
      </c>
      <c r="O62" s="118">
        <v>0</v>
      </c>
      <c r="P62" s="118">
        <v>0</v>
      </c>
      <c r="Q62" s="118">
        <v>0</v>
      </c>
      <c r="R62" s="118">
        <v>0</v>
      </c>
      <c r="S62" s="118">
        <v>0</v>
      </c>
      <c r="T62" s="118">
        <v>0</v>
      </c>
      <c r="U62" s="118">
        <v>0</v>
      </c>
      <c r="V62" s="118">
        <v>0</v>
      </c>
      <c r="W62" s="118">
        <v>0</v>
      </c>
    </row>
    <row r="63" spans="1:23" hidden="1">
      <c r="A63" s="118" t="str">
        <v>1423.TW</v>
      </c>
      <c r="B63" s="118">
        <v>0.38</v>
      </c>
      <c r="C63" s="118">
        <v>0.26800000000000002</v>
      </c>
      <c r="D63" s="118">
        <v>0</v>
      </c>
      <c r="E63" s="118">
        <v>2.3879999999999998E-2</v>
      </c>
      <c r="F63" s="118">
        <v>-1.367E-2</v>
      </c>
      <c r="G63" s="118">
        <v>-0.31358999999999998</v>
      </c>
      <c r="H63" s="118">
        <v>-0.25928000000000001</v>
      </c>
      <c r="I63" s="118">
        <v>94.736850000000004</v>
      </c>
      <c r="J63" s="118">
        <v>1.2533510000000001</v>
      </c>
      <c r="K63" s="118">
        <v>1.004</v>
      </c>
      <c r="L63" s="118">
        <v>0</v>
      </c>
      <c r="M63" s="118">
        <v>0</v>
      </c>
      <c r="N63" s="118">
        <v>0</v>
      </c>
      <c r="O63" s="118">
        <v>0</v>
      </c>
      <c r="P63" s="118">
        <v>0</v>
      </c>
      <c r="Q63" s="118">
        <v>0</v>
      </c>
      <c r="R63" s="118">
        <v>0</v>
      </c>
      <c r="S63" s="118">
        <v>0</v>
      </c>
      <c r="T63" s="118">
        <v>0</v>
      </c>
      <c r="U63" s="118">
        <v>0</v>
      </c>
      <c r="V63" s="118">
        <v>0</v>
      </c>
      <c r="W63" s="118">
        <v>0</v>
      </c>
    </row>
    <row r="64" spans="1:23" hidden="1">
      <c r="A64" s="118" t="str">
        <v>1432.TW</v>
      </c>
      <c r="B64" s="118">
        <v>0.5</v>
      </c>
      <c r="C64" s="118">
        <v>0</v>
      </c>
      <c r="D64" s="118">
        <v>0</v>
      </c>
      <c r="E64" s="118">
        <v>5.2410002999999997E-2</v>
      </c>
      <c r="F64" s="118">
        <v>8.77E-3</v>
      </c>
      <c r="G64" s="118">
        <v>0.43219003</v>
      </c>
      <c r="H64" s="118">
        <v>3.2329999999999998E-2</v>
      </c>
      <c r="I64" s="118">
        <v>36.200000000000003</v>
      </c>
      <c r="J64" s="118">
        <v>2.0917602</v>
      </c>
      <c r="K64" s="118">
        <v>14.824</v>
      </c>
      <c r="L64" s="118">
        <v>0</v>
      </c>
      <c r="M64" s="118">
        <v>0</v>
      </c>
      <c r="N64" s="118">
        <v>0</v>
      </c>
      <c r="O64" s="118">
        <v>0</v>
      </c>
      <c r="P64" s="118">
        <v>0</v>
      </c>
      <c r="Q64" s="118">
        <v>0</v>
      </c>
      <c r="R64" s="118">
        <v>0</v>
      </c>
      <c r="S64" s="118">
        <v>0</v>
      </c>
      <c r="T64" s="118">
        <v>0</v>
      </c>
      <c r="U64" s="118">
        <v>0</v>
      </c>
      <c r="V64" s="118">
        <v>0</v>
      </c>
      <c r="W64" s="118">
        <v>0</v>
      </c>
    </row>
    <row r="65" spans="1:23">
      <c r="A65" s="118" t="str">
        <v>1434.TW</v>
      </c>
      <c r="B65" s="118">
        <v>0.32</v>
      </c>
      <c r="C65" s="118">
        <v>0</v>
      </c>
      <c r="D65" s="118">
        <v>20.945945999999999</v>
      </c>
      <c r="E65" s="118">
        <v>1.0279999999999999E-2</v>
      </c>
      <c r="F65" s="118">
        <v>2.0699999999999998E-3</v>
      </c>
      <c r="G65" s="118">
        <v>8.9039999999999994E-2</v>
      </c>
      <c r="H65" s="118">
        <v>2.5409998E-2</v>
      </c>
      <c r="I65" s="118">
        <v>72.65625</v>
      </c>
      <c r="J65" s="118">
        <v>0.71970283999999995</v>
      </c>
      <c r="K65" s="118">
        <v>16.940000000000001</v>
      </c>
      <c r="L65" s="118">
        <v>0</v>
      </c>
      <c r="M65" s="118">
        <v>0</v>
      </c>
      <c r="N65" s="118">
        <v>0</v>
      </c>
      <c r="O65" s="118">
        <v>0</v>
      </c>
      <c r="P65" s="118">
        <v>0</v>
      </c>
      <c r="Q65" s="118">
        <v>0</v>
      </c>
      <c r="R65" s="118">
        <v>0</v>
      </c>
      <c r="S65" s="118">
        <v>0</v>
      </c>
      <c r="T65" s="118">
        <v>0</v>
      </c>
      <c r="U65" s="118">
        <v>0</v>
      </c>
      <c r="V65" s="118">
        <v>0</v>
      </c>
      <c r="W65" s="118">
        <v>0</v>
      </c>
    </row>
    <row r="66" spans="1:23" hidden="1">
      <c r="A66" s="118" t="str">
        <v>1435.TW</v>
      </c>
      <c r="B66" s="118">
        <v>-0.31</v>
      </c>
      <c r="C66" s="118">
        <v>3.5999999999999997E-2</v>
      </c>
      <c r="D66" s="118">
        <v>0</v>
      </c>
      <c r="E66" s="118">
        <v>-0.34361000000000003</v>
      </c>
      <c r="F66" s="118">
        <v>-2.4149998999999998E-2</v>
      </c>
      <c r="G66" s="118">
        <v>0.90486999999999995</v>
      </c>
      <c r="H66" s="118">
        <v>-6.5799500000000002</v>
      </c>
      <c r="I66" s="118">
        <v>0</v>
      </c>
      <c r="J66" s="118">
        <v>6.6980190000000004</v>
      </c>
      <c r="K66" s="118">
        <v>6.7000000000000004E-2</v>
      </c>
      <c r="L66" s="118">
        <v>0</v>
      </c>
      <c r="M66" s="118">
        <v>0</v>
      </c>
      <c r="N66" s="118">
        <v>0</v>
      </c>
      <c r="O66" s="118">
        <v>0</v>
      </c>
      <c r="P66" s="118">
        <v>0</v>
      </c>
      <c r="Q66" s="118">
        <v>0</v>
      </c>
      <c r="R66" s="118">
        <v>0</v>
      </c>
      <c r="S66" s="118">
        <v>0</v>
      </c>
      <c r="T66" s="118">
        <v>0</v>
      </c>
      <c r="U66" s="118">
        <v>0</v>
      </c>
      <c r="V66" s="118">
        <v>0</v>
      </c>
      <c r="W66" s="118">
        <v>0</v>
      </c>
    </row>
    <row r="67" spans="1:23" hidden="1">
      <c r="A67" s="118" t="str">
        <v>1436.TW</v>
      </c>
      <c r="B67" s="118">
        <v>7.15</v>
      </c>
      <c r="C67" s="118">
        <v>0.24399999999999999</v>
      </c>
      <c r="D67" s="118">
        <v>47.212547000000001</v>
      </c>
      <c r="E67" s="118">
        <v>0.2606</v>
      </c>
      <c r="F67" s="118">
        <v>4.8639997999999997E-2</v>
      </c>
      <c r="G67" s="118">
        <v>0.83848</v>
      </c>
      <c r="H67" s="118">
        <v>0.80105999999999999</v>
      </c>
      <c r="I67" s="118">
        <v>18.951048</v>
      </c>
      <c r="J67" s="118">
        <v>3.4759633999999999</v>
      </c>
      <c r="K67" s="118">
        <v>16.689</v>
      </c>
      <c r="L67" s="118">
        <v>0</v>
      </c>
      <c r="M67" s="118">
        <v>0</v>
      </c>
      <c r="N67" s="118">
        <v>0</v>
      </c>
      <c r="O67" s="118">
        <v>0</v>
      </c>
      <c r="P67" s="118">
        <v>0</v>
      </c>
      <c r="Q67" s="118">
        <v>0</v>
      </c>
      <c r="R67" s="118">
        <v>0</v>
      </c>
      <c r="S67" s="118">
        <v>0</v>
      </c>
      <c r="T67" s="118">
        <v>0</v>
      </c>
      <c r="U67" s="118">
        <v>0</v>
      </c>
      <c r="V67" s="118">
        <v>0</v>
      </c>
      <c r="W67" s="118">
        <v>0</v>
      </c>
    </row>
    <row r="68" spans="1:23" hidden="1">
      <c r="A68" s="118" t="str">
        <v>1437.TW</v>
      </c>
      <c r="B68" s="118">
        <v>3</v>
      </c>
      <c r="C68" s="118">
        <v>0.254</v>
      </c>
      <c r="D68" s="118">
        <v>0</v>
      </c>
      <c r="E68" s="118">
        <v>7.7859999999999999E-2</v>
      </c>
      <c r="F68" s="118">
        <v>2.181E-2</v>
      </c>
      <c r="G68" s="118">
        <v>0.62282000000000004</v>
      </c>
      <c r="H68" s="118">
        <v>0.48057</v>
      </c>
      <c r="I68" s="118">
        <v>11.933332999999999</v>
      </c>
      <c r="J68" s="118">
        <v>0.95329386000000005</v>
      </c>
      <c r="K68" s="118">
        <v>4.2469999999999999</v>
      </c>
      <c r="L68" s="118">
        <v>0</v>
      </c>
      <c r="M68" s="118">
        <v>0</v>
      </c>
      <c r="N68" s="118">
        <v>0</v>
      </c>
      <c r="O68" s="118">
        <v>0</v>
      </c>
      <c r="P68" s="118">
        <v>0</v>
      </c>
      <c r="Q68" s="118">
        <v>0</v>
      </c>
      <c r="R68" s="118">
        <v>0</v>
      </c>
      <c r="S68" s="118">
        <v>0</v>
      </c>
      <c r="T68" s="118">
        <v>0</v>
      </c>
      <c r="U68" s="118">
        <v>0</v>
      </c>
      <c r="V68" s="118">
        <v>0</v>
      </c>
      <c r="W68" s="118">
        <v>0</v>
      </c>
    </row>
    <row r="69" spans="1:23" hidden="1">
      <c r="A69" s="118" t="str">
        <v>1438.TW</v>
      </c>
      <c r="B69" s="118">
        <v>-1.05</v>
      </c>
      <c r="C69" s="118">
        <v>0.22700000000000001</v>
      </c>
      <c r="D69" s="118">
        <v>0</v>
      </c>
      <c r="E69" s="118">
        <v>-3.3550000000000003E-2</v>
      </c>
      <c r="F69" s="118">
        <v>1.6199999999999999E-3</v>
      </c>
      <c r="G69" s="118">
        <v>0.19067000000000001</v>
      </c>
      <c r="H69" s="118">
        <v>-0.19205</v>
      </c>
      <c r="I69" s="118">
        <v>0</v>
      </c>
      <c r="J69" s="118">
        <v>2.611812</v>
      </c>
      <c r="K69" s="118">
        <v>3.4660000000000002</v>
      </c>
      <c r="L69" s="118">
        <v>0</v>
      </c>
      <c r="M69" s="118">
        <v>0</v>
      </c>
      <c r="N69" s="118">
        <v>0</v>
      </c>
      <c r="O69" s="118">
        <v>0</v>
      </c>
      <c r="P69" s="118">
        <v>0</v>
      </c>
      <c r="Q69" s="118">
        <v>0</v>
      </c>
      <c r="R69" s="118">
        <v>0</v>
      </c>
      <c r="S69" s="118">
        <v>0</v>
      </c>
      <c r="T69" s="118">
        <v>0</v>
      </c>
      <c r="U69" s="118">
        <v>0</v>
      </c>
      <c r="V69" s="118">
        <v>0</v>
      </c>
      <c r="W69" s="118">
        <v>0</v>
      </c>
    </row>
    <row r="70" spans="1:23" hidden="1">
      <c r="A70" s="118" t="str">
        <v>1439.TW</v>
      </c>
      <c r="B70" s="118">
        <v>2</v>
      </c>
      <c r="C70" s="118">
        <v>0</v>
      </c>
      <c r="D70" s="118">
        <v>0</v>
      </c>
      <c r="E70" s="118">
        <v>6.3939999999999997E-2</v>
      </c>
      <c r="F70" s="118">
        <v>-3.0599999999999998E-3</v>
      </c>
      <c r="G70" s="118">
        <v>0.29094999999999999</v>
      </c>
      <c r="H70" s="118">
        <v>-0.20899001</v>
      </c>
      <c r="I70" s="118">
        <v>13.675000000000001</v>
      </c>
      <c r="J70" s="118">
        <v>0.95874082999999999</v>
      </c>
      <c r="K70" s="118">
        <v>1.544</v>
      </c>
      <c r="L70" s="118">
        <v>0</v>
      </c>
      <c r="M70" s="118">
        <v>0</v>
      </c>
      <c r="N70" s="118">
        <v>0</v>
      </c>
      <c r="O70" s="118">
        <v>0</v>
      </c>
      <c r="P70" s="118">
        <v>0</v>
      </c>
      <c r="Q70" s="118">
        <v>0</v>
      </c>
      <c r="R70" s="118">
        <v>0</v>
      </c>
      <c r="S70" s="118">
        <v>0</v>
      </c>
      <c r="T70" s="118">
        <v>0</v>
      </c>
      <c r="U70" s="118">
        <v>0</v>
      </c>
      <c r="V70" s="118">
        <v>0</v>
      </c>
      <c r="W70" s="118">
        <v>0</v>
      </c>
    </row>
    <row r="71" spans="1:23" hidden="1">
      <c r="A71" s="118" t="str">
        <v>1440.TW</v>
      </c>
      <c r="B71" s="118">
        <v>1.5</v>
      </c>
      <c r="C71" s="118">
        <v>0</v>
      </c>
      <c r="D71" s="118">
        <v>82.380949999999999</v>
      </c>
      <c r="E71" s="118">
        <v>9.0950005E-2</v>
      </c>
      <c r="F71" s="118">
        <v>-1.076E-2</v>
      </c>
      <c r="G71" s="118">
        <v>5.1529999999999999E-2</v>
      </c>
      <c r="H71" s="118">
        <v>-3.9890002000000001E-2</v>
      </c>
      <c r="I71" s="118">
        <v>11.533333000000001</v>
      </c>
      <c r="J71" s="118">
        <v>1.0502670999999999</v>
      </c>
      <c r="K71" s="118">
        <v>10.792999999999999</v>
      </c>
      <c r="L71" s="118">
        <v>0</v>
      </c>
      <c r="M71" s="118">
        <v>0</v>
      </c>
      <c r="N71" s="118">
        <v>0</v>
      </c>
      <c r="O71" s="118">
        <v>0</v>
      </c>
      <c r="P71" s="118">
        <v>0</v>
      </c>
      <c r="Q71" s="118">
        <v>0</v>
      </c>
      <c r="R71" s="118">
        <v>0</v>
      </c>
      <c r="S71" s="118">
        <v>0</v>
      </c>
      <c r="T71" s="118">
        <v>0</v>
      </c>
      <c r="U71" s="118">
        <v>0</v>
      </c>
      <c r="V71" s="118">
        <v>0</v>
      </c>
      <c r="W71" s="118">
        <v>0</v>
      </c>
    </row>
    <row r="72" spans="1:23" hidden="1">
      <c r="A72" s="118" t="str">
        <v>1441.TW</v>
      </c>
      <c r="B72" s="118">
        <v>-4.5999999999999996</v>
      </c>
      <c r="C72" s="118">
        <v>0.70899999999999996</v>
      </c>
      <c r="D72" s="118">
        <v>0</v>
      </c>
      <c r="E72" s="118">
        <v>-0.64168999999999998</v>
      </c>
      <c r="F72" s="118">
        <v>-8.7679999999999994E-2</v>
      </c>
      <c r="G72" s="118">
        <v>-0.12953000000000001</v>
      </c>
      <c r="H72" s="118">
        <v>-0.12928999999999999</v>
      </c>
      <c r="I72" s="118">
        <v>0</v>
      </c>
      <c r="J72" s="118">
        <v>2.58819</v>
      </c>
      <c r="K72" s="118">
        <v>18.291</v>
      </c>
      <c r="L72" s="118">
        <v>0</v>
      </c>
      <c r="M72" s="118">
        <v>0</v>
      </c>
      <c r="N72" s="118">
        <v>0</v>
      </c>
      <c r="O72" s="118">
        <v>0</v>
      </c>
      <c r="P72" s="118">
        <v>0</v>
      </c>
      <c r="Q72" s="118">
        <v>0</v>
      </c>
      <c r="R72" s="118">
        <v>0</v>
      </c>
      <c r="S72" s="118">
        <v>0</v>
      </c>
      <c r="T72" s="118">
        <v>0</v>
      </c>
      <c r="U72" s="118">
        <v>0</v>
      </c>
      <c r="V72" s="118">
        <v>0</v>
      </c>
      <c r="W72" s="118">
        <v>0</v>
      </c>
    </row>
    <row r="73" spans="1:23" hidden="1">
      <c r="A73" s="118" t="str">
        <v>1442.TW</v>
      </c>
      <c r="B73" s="118">
        <v>5.73</v>
      </c>
      <c r="C73" s="118">
        <v>0.53</v>
      </c>
      <c r="D73" s="118">
        <v>0</v>
      </c>
      <c r="E73" s="118">
        <v>0.26037001999999998</v>
      </c>
      <c r="F73" s="118">
        <v>7.2580000000000006E-2</v>
      </c>
      <c r="G73" s="118">
        <v>0.44895000000000002</v>
      </c>
      <c r="H73" s="118">
        <v>0.38945999999999997</v>
      </c>
      <c r="I73" s="118">
        <v>10.209424</v>
      </c>
      <c r="J73" s="118">
        <v>2.9789183000000001</v>
      </c>
      <c r="K73" s="118">
        <v>14.295999999999999</v>
      </c>
      <c r="L73" s="118">
        <v>0</v>
      </c>
      <c r="M73" s="118">
        <v>0</v>
      </c>
      <c r="N73" s="118">
        <v>0</v>
      </c>
      <c r="O73" s="118">
        <v>0</v>
      </c>
      <c r="P73" s="118">
        <v>0</v>
      </c>
      <c r="Q73" s="118">
        <v>0</v>
      </c>
      <c r="R73" s="118">
        <v>0</v>
      </c>
      <c r="S73" s="118">
        <v>0</v>
      </c>
      <c r="T73" s="118">
        <v>0</v>
      </c>
      <c r="U73" s="118">
        <v>0</v>
      </c>
      <c r="V73" s="118">
        <v>0</v>
      </c>
      <c r="W73" s="118">
        <v>0</v>
      </c>
    </row>
    <row r="74" spans="1:23" hidden="1">
      <c r="A74" s="118" t="str">
        <v>1443.TW</v>
      </c>
      <c r="B74" s="118">
        <v>1.76</v>
      </c>
      <c r="C74" s="118">
        <v>0</v>
      </c>
      <c r="D74" s="118">
        <v>0</v>
      </c>
      <c r="E74" s="118">
        <v>0.13059000000000001</v>
      </c>
      <c r="F74" s="118">
        <v>2.5749999999999999E-2</v>
      </c>
      <c r="G74" s="118">
        <v>0.45909</v>
      </c>
      <c r="H74" s="118">
        <v>0.36264000000000002</v>
      </c>
      <c r="I74" s="118">
        <v>17.897728000000001</v>
      </c>
      <c r="J74" s="118">
        <v>2.1298175000000001</v>
      </c>
      <c r="K74" s="118">
        <v>6.1360000000000001</v>
      </c>
      <c r="L74" s="118">
        <v>0</v>
      </c>
      <c r="M74" s="118">
        <v>0</v>
      </c>
      <c r="N74" s="118">
        <v>0</v>
      </c>
      <c r="O74" s="118">
        <v>0</v>
      </c>
      <c r="P74" s="118">
        <v>0</v>
      </c>
      <c r="Q74" s="118">
        <v>0</v>
      </c>
      <c r="R74" s="118">
        <v>0</v>
      </c>
      <c r="S74" s="118">
        <v>0</v>
      </c>
      <c r="T74" s="118">
        <v>0</v>
      </c>
      <c r="U74" s="118">
        <v>0</v>
      </c>
      <c r="V74" s="118">
        <v>0</v>
      </c>
      <c r="W74" s="118">
        <v>0</v>
      </c>
    </row>
    <row r="75" spans="1:23" hidden="1">
      <c r="A75" s="118" t="str">
        <v>1444.TW</v>
      </c>
      <c r="B75" s="118">
        <v>7.0000000000000007E-2</v>
      </c>
      <c r="C75" s="118">
        <v>0.47199999999999998</v>
      </c>
      <c r="D75" s="118">
        <v>35.25</v>
      </c>
      <c r="E75" s="118">
        <v>-2.6180001000000001E-2</v>
      </c>
      <c r="F75" s="118">
        <v>-1.9359999999999999E-2</v>
      </c>
      <c r="G75" s="118">
        <v>-7.4900000000000001E-3</v>
      </c>
      <c r="H75" s="118">
        <v>-8.838E-2</v>
      </c>
      <c r="I75" s="118">
        <v>141</v>
      </c>
      <c r="J75" s="118">
        <v>0.91329693999999995</v>
      </c>
      <c r="K75" s="118">
        <v>8.2349999999999994</v>
      </c>
      <c r="L75" s="118">
        <v>0</v>
      </c>
      <c r="M75" s="118">
        <v>0</v>
      </c>
      <c r="N75" s="118">
        <v>0</v>
      </c>
      <c r="O75" s="118">
        <v>0</v>
      </c>
      <c r="P75" s="118">
        <v>0</v>
      </c>
      <c r="Q75" s="118">
        <v>0</v>
      </c>
      <c r="R75" s="118">
        <v>0</v>
      </c>
      <c r="S75" s="118">
        <v>0</v>
      </c>
      <c r="T75" s="118">
        <v>0</v>
      </c>
      <c r="U75" s="118">
        <v>0</v>
      </c>
      <c r="V75" s="118">
        <v>0</v>
      </c>
      <c r="W75" s="118">
        <v>0</v>
      </c>
    </row>
    <row r="76" spans="1:23" hidden="1">
      <c r="A76" s="118" t="str">
        <v>1445.TW</v>
      </c>
      <c r="B76" s="118">
        <v>7.53</v>
      </c>
      <c r="C76" s="118">
        <v>0</v>
      </c>
      <c r="D76" s="118">
        <v>0</v>
      </c>
      <c r="E76" s="118">
        <v>0.45938000000000001</v>
      </c>
      <c r="F76" s="118">
        <v>-2.921E-2</v>
      </c>
      <c r="G76" s="118">
        <v>0.11409</v>
      </c>
      <c r="H76" s="118">
        <v>-8.3129994999999998E-2</v>
      </c>
      <c r="I76" s="118">
        <v>3.0544487999999999</v>
      </c>
      <c r="J76" s="118">
        <v>1.1156383999999999</v>
      </c>
      <c r="K76" s="118">
        <v>10.574</v>
      </c>
      <c r="L76" s="118">
        <v>0</v>
      </c>
      <c r="M76" s="118">
        <v>0</v>
      </c>
      <c r="N76" s="118">
        <v>0</v>
      </c>
      <c r="O76" s="118">
        <v>0</v>
      </c>
      <c r="P76" s="118">
        <v>0</v>
      </c>
      <c r="Q76" s="118">
        <v>0</v>
      </c>
      <c r="R76" s="118">
        <v>0</v>
      </c>
      <c r="S76" s="118">
        <v>0</v>
      </c>
      <c r="T76" s="118">
        <v>0</v>
      </c>
      <c r="U76" s="118">
        <v>0</v>
      </c>
      <c r="V76" s="118">
        <v>0</v>
      </c>
      <c r="W76" s="118">
        <v>0</v>
      </c>
    </row>
    <row r="77" spans="1:23" hidden="1">
      <c r="A77" s="118" t="str">
        <v>1446.TW</v>
      </c>
      <c r="B77" s="118">
        <v>3.02</v>
      </c>
      <c r="C77" s="118">
        <v>0.55100000000000005</v>
      </c>
      <c r="D77" s="118">
        <v>0</v>
      </c>
      <c r="E77" s="118">
        <v>7.424E-2</v>
      </c>
      <c r="F77" s="118">
        <v>1.9539999999999998E-2</v>
      </c>
      <c r="G77" s="118">
        <v>0.42031000000000002</v>
      </c>
      <c r="H77" s="118">
        <v>0.37805</v>
      </c>
      <c r="I77" s="118">
        <v>16.986754999999999</v>
      </c>
      <c r="J77" s="118">
        <v>4.6437945000000003</v>
      </c>
      <c r="K77" s="118">
        <v>4.1630000000000003</v>
      </c>
      <c r="L77" s="118">
        <v>0</v>
      </c>
      <c r="M77" s="118">
        <v>0</v>
      </c>
      <c r="N77" s="118">
        <v>0</v>
      </c>
      <c r="O77" s="118">
        <v>0</v>
      </c>
      <c r="P77" s="118">
        <v>0</v>
      </c>
      <c r="Q77" s="118">
        <v>0</v>
      </c>
      <c r="R77" s="118">
        <v>0</v>
      </c>
      <c r="S77" s="118">
        <v>0</v>
      </c>
      <c r="T77" s="118">
        <v>0</v>
      </c>
      <c r="U77" s="118">
        <v>0</v>
      </c>
      <c r="V77" s="118">
        <v>0</v>
      </c>
      <c r="W77" s="118">
        <v>0</v>
      </c>
    </row>
    <row r="78" spans="1:23">
      <c r="A78" s="118" t="str">
        <v>1447.TW</v>
      </c>
      <c r="B78" s="118">
        <v>-0.19</v>
      </c>
      <c r="C78" s="118">
        <v>0.67900000000000005</v>
      </c>
      <c r="D78" s="118">
        <v>26.083334000000001</v>
      </c>
      <c r="E78" s="118">
        <v>-4.2689999999999999E-2</v>
      </c>
      <c r="F78" s="118">
        <v>-1.932E-2</v>
      </c>
      <c r="G78" s="118">
        <v>7.7999999999999996E-3</v>
      </c>
      <c r="H78" s="118">
        <v>-1.5820000000000001E-2</v>
      </c>
      <c r="I78" s="118">
        <v>0</v>
      </c>
      <c r="J78" s="118">
        <v>0.87625986</v>
      </c>
      <c r="K78" s="118">
        <v>33.930999999999997</v>
      </c>
      <c r="L78" s="118">
        <v>0</v>
      </c>
      <c r="M78" s="118">
        <v>0</v>
      </c>
      <c r="N78" s="118">
        <v>0</v>
      </c>
      <c r="O78" s="118">
        <v>0</v>
      </c>
      <c r="P78" s="118">
        <v>0</v>
      </c>
      <c r="Q78" s="118">
        <v>0</v>
      </c>
      <c r="R78" s="118">
        <v>0</v>
      </c>
      <c r="S78" s="118">
        <v>0</v>
      </c>
      <c r="T78" s="118">
        <v>0</v>
      </c>
      <c r="U78" s="118">
        <v>0</v>
      </c>
      <c r="V78" s="118">
        <v>0</v>
      </c>
      <c r="W78" s="118">
        <v>0</v>
      </c>
    </row>
    <row r="79" spans="1:23" hidden="1">
      <c r="A79" s="118" t="str">
        <v>1449.TW</v>
      </c>
      <c r="B79" s="118">
        <v>0.91</v>
      </c>
      <c r="C79" s="118">
        <v>0.92900000000000005</v>
      </c>
      <c r="D79" s="118">
        <v>0</v>
      </c>
      <c r="E79" s="118">
        <v>4.5830000000000003E-2</v>
      </c>
      <c r="F79" s="118">
        <v>-1.4E-3</v>
      </c>
      <c r="G79" s="118">
        <v>0.15053000999999999</v>
      </c>
      <c r="H79" s="118">
        <v>-1.925E-2</v>
      </c>
      <c r="I79" s="118">
        <v>19.670328000000001</v>
      </c>
      <c r="J79" s="118">
        <v>0.92477779999999998</v>
      </c>
      <c r="K79" s="118">
        <v>31.626999999999999</v>
      </c>
      <c r="L79" s="118">
        <v>0</v>
      </c>
      <c r="M79" s="118">
        <v>0</v>
      </c>
      <c r="N79" s="118">
        <v>0</v>
      </c>
      <c r="O79" s="118">
        <v>0</v>
      </c>
      <c r="P79" s="118">
        <v>0</v>
      </c>
      <c r="Q79" s="118">
        <v>0</v>
      </c>
      <c r="R79" s="118">
        <v>0</v>
      </c>
      <c r="S79" s="118">
        <v>0</v>
      </c>
      <c r="T79" s="118">
        <v>0</v>
      </c>
      <c r="U79" s="118">
        <v>0</v>
      </c>
      <c r="V79" s="118">
        <v>0</v>
      </c>
      <c r="W79" s="118">
        <v>0</v>
      </c>
    </row>
    <row r="80" spans="1:23">
      <c r="A80" s="118" t="str">
        <v>1451.TW</v>
      </c>
      <c r="B80" s="118">
        <v>-0.61</v>
      </c>
      <c r="C80" s="118">
        <v>0</v>
      </c>
      <c r="D80" s="118">
        <v>0</v>
      </c>
      <c r="E80" s="118">
        <v>-1.67E-2</v>
      </c>
      <c r="F80" s="118">
        <v>-1.609E-2</v>
      </c>
      <c r="G80" s="118">
        <v>3.7219996999999998E-2</v>
      </c>
      <c r="H80" s="118">
        <v>-8.1799999999999998E-3</v>
      </c>
      <c r="I80" s="118">
        <v>0</v>
      </c>
      <c r="J80" s="118">
        <v>0.55697315999999997</v>
      </c>
      <c r="K80" s="118">
        <v>33.246000000000002</v>
      </c>
      <c r="L80" s="118">
        <v>0</v>
      </c>
      <c r="M80" s="118">
        <v>0</v>
      </c>
      <c r="N80" s="118">
        <v>0</v>
      </c>
      <c r="O80" s="118">
        <v>0</v>
      </c>
      <c r="P80" s="118">
        <v>0</v>
      </c>
      <c r="Q80" s="118">
        <v>0</v>
      </c>
      <c r="R80" s="118">
        <v>0</v>
      </c>
      <c r="S80" s="118">
        <v>0</v>
      </c>
      <c r="T80" s="118">
        <v>0</v>
      </c>
      <c r="U80" s="118">
        <v>0</v>
      </c>
      <c r="V80" s="118">
        <v>0</v>
      </c>
      <c r="W80" s="118">
        <v>0</v>
      </c>
    </row>
    <row r="81" spans="1:23" hidden="1">
      <c r="A81" s="118" t="str">
        <v>1452.TW</v>
      </c>
      <c r="B81" s="118">
        <v>0.13</v>
      </c>
      <c r="C81" s="118">
        <v>0</v>
      </c>
      <c r="D81" s="118">
        <v>8.6111109999999993</v>
      </c>
      <c r="E81" s="118">
        <v>2.2689999999999998E-2</v>
      </c>
      <c r="F81" s="118">
        <v>-1.086E-2</v>
      </c>
      <c r="G81" s="118">
        <v>4.1399999999999999E-2</v>
      </c>
      <c r="H81" s="118">
        <v>-1.7270000000000001E-2</v>
      </c>
      <c r="I81" s="118">
        <v>131.15384</v>
      </c>
      <c r="J81" s="118">
        <v>1.0061370999999999</v>
      </c>
      <c r="K81" s="118">
        <v>9.0660000000000007</v>
      </c>
      <c r="L81" s="118">
        <v>0</v>
      </c>
      <c r="M81" s="118">
        <v>0</v>
      </c>
      <c r="N81" s="118">
        <v>0</v>
      </c>
      <c r="O81" s="118">
        <v>0</v>
      </c>
      <c r="P81" s="118">
        <v>0</v>
      </c>
      <c r="Q81" s="118">
        <v>0</v>
      </c>
      <c r="R81" s="118">
        <v>0</v>
      </c>
      <c r="S81" s="118">
        <v>0</v>
      </c>
      <c r="T81" s="118">
        <v>0</v>
      </c>
      <c r="U81" s="118">
        <v>0</v>
      </c>
      <c r="V81" s="118">
        <v>0</v>
      </c>
      <c r="W81" s="118">
        <v>0</v>
      </c>
    </row>
    <row r="82" spans="1:23" hidden="1">
      <c r="A82" s="118" t="str">
        <v>1453.TW</v>
      </c>
      <c r="B82" s="118">
        <v>0.72</v>
      </c>
      <c r="C82" s="118">
        <v>0</v>
      </c>
      <c r="D82" s="118">
        <v>0</v>
      </c>
      <c r="E82" s="118">
        <v>5.4080000000000003E-2</v>
      </c>
      <c r="F82" s="118">
        <v>5.3399996999999996E-3</v>
      </c>
      <c r="G82" s="118">
        <v>0.31824000000000002</v>
      </c>
      <c r="H82" s="118">
        <v>-25.796509</v>
      </c>
      <c r="I82" s="118">
        <v>37.083331999999999</v>
      </c>
      <c r="J82" s="118">
        <v>2.0149422000000001</v>
      </c>
      <c r="K82" s="118">
        <v>1.899</v>
      </c>
      <c r="L82" s="118">
        <v>0</v>
      </c>
      <c r="M82" s="118">
        <v>0</v>
      </c>
      <c r="N82" s="118">
        <v>0</v>
      </c>
      <c r="O82" s="118">
        <v>0</v>
      </c>
      <c r="P82" s="118">
        <v>0</v>
      </c>
      <c r="Q82" s="118">
        <v>0</v>
      </c>
      <c r="R82" s="118">
        <v>0</v>
      </c>
      <c r="S82" s="118">
        <v>0</v>
      </c>
      <c r="T82" s="118">
        <v>0</v>
      </c>
      <c r="U82" s="118">
        <v>0</v>
      </c>
      <c r="V82" s="118">
        <v>0</v>
      </c>
      <c r="W82" s="118">
        <v>0</v>
      </c>
    </row>
    <row r="83" spans="1:23">
      <c r="A83" s="118" t="str">
        <v>1454.TW</v>
      </c>
      <c r="B83" s="118">
        <v>0.35</v>
      </c>
      <c r="C83" s="118">
        <v>0</v>
      </c>
      <c r="D83" s="118">
        <v>0</v>
      </c>
      <c r="E83" s="118">
        <v>2.649E-2</v>
      </c>
      <c r="F83" s="118">
        <v>-6.6699999999999997E-3</v>
      </c>
      <c r="G83" s="118">
        <v>9.3109995000000001E-2</v>
      </c>
      <c r="H83" s="118">
        <v>-9.8700000000000003E-3</v>
      </c>
      <c r="I83" s="118">
        <v>48.285713000000001</v>
      </c>
      <c r="J83" s="118">
        <v>1.2721114</v>
      </c>
      <c r="K83" s="118">
        <v>12.182</v>
      </c>
      <c r="L83" s="118">
        <v>0</v>
      </c>
      <c r="M83" s="118">
        <v>0</v>
      </c>
      <c r="N83" s="118">
        <v>0</v>
      </c>
      <c r="O83" s="118">
        <v>0</v>
      </c>
      <c r="P83" s="118">
        <v>0</v>
      </c>
      <c r="Q83" s="118">
        <v>0</v>
      </c>
      <c r="R83" s="118">
        <v>0</v>
      </c>
      <c r="S83" s="118">
        <v>0</v>
      </c>
      <c r="T83" s="118">
        <v>0</v>
      </c>
      <c r="U83" s="118">
        <v>0</v>
      </c>
      <c r="V83" s="118">
        <v>0</v>
      </c>
      <c r="W83" s="118">
        <v>0</v>
      </c>
    </row>
    <row r="84" spans="1:23">
      <c r="A84" s="118" t="str">
        <v>1455.TW</v>
      </c>
      <c r="B84" s="118">
        <v>-0.23</v>
      </c>
      <c r="C84" s="118">
        <v>0</v>
      </c>
      <c r="D84" s="118">
        <v>19.791665999999999</v>
      </c>
      <c r="E84" s="118">
        <v>-1.942E-2</v>
      </c>
      <c r="F84" s="118">
        <v>-2.7780002000000002E-2</v>
      </c>
      <c r="G84" s="118">
        <v>-1.085E-2</v>
      </c>
      <c r="H84" s="118">
        <v>-6.79E-3</v>
      </c>
      <c r="I84" s="118">
        <v>0</v>
      </c>
      <c r="J84" s="118">
        <v>1.1788551</v>
      </c>
      <c r="K84" s="118">
        <v>15.244</v>
      </c>
      <c r="L84" s="118">
        <v>0</v>
      </c>
      <c r="M84" s="118">
        <v>0</v>
      </c>
      <c r="N84" s="118">
        <v>0</v>
      </c>
      <c r="O84" s="118">
        <v>0</v>
      </c>
      <c r="P84" s="118">
        <v>0</v>
      </c>
      <c r="Q84" s="118">
        <v>0</v>
      </c>
      <c r="R84" s="118">
        <v>0</v>
      </c>
      <c r="S84" s="118">
        <v>0</v>
      </c>
      <c r="T84" s="118">
        <v>0</v>
      </c>
      <c r="U84" s="118">
        <v>0</v>
      </c>
      <c r="V84" s="118">
        <v>0</v>
      </c>
      <c r="W84" s="118">
        <v>0</v>
      </c>
    </row>
    <row r="85" spans="1:23">
      <c r="A85" s="118" t="str">
        <v>1456.TW</v>
      </c>
      <c r="B85" s="118">
        <v>0.22</v>
      </c>
      <c r="C85" s="118">
        <v>0.89400000000000002</v>
      </c>
      <c r="D85" s="118">
        <v>0</v>
      </c>
      <c r="E85" s="118">
        <v>3.32E-3</v>
      </c>
      <c r="F85" s="118">
        <v>2.0840000000000001E-2</v>
      </c>
      <c r="G85" s="118">
        <v>0.33395999999999998</v>
      </c>
      <c r="H85" s="118">
        <v>0.18583</v>
      </c>
      <c r="I85" s="118">
        <v>87.954543999999999</v>
      </c>
      <c r="J85" s="118">
        <v>1.1834138999999999</v>
      </c>
      <c r="K85" s="118">
        <v>17.978000000000002</v>
      </c>
      <c r="L85" s="118">
        <v>0</v>
      </c>
      <c r="M85" s="118">
        <v>0</v>
      </c>
      <c r="N85" s="118">
        <v>0</v>
      </c>
      <c r="O85" s="118">
        <v>0</v>
      </c>
      <c r="P85" s="118">
        <v>0</v>
      </c>
      <c r="Q85" s="118">
        <v>0</v>
      </c>
      <c r="R85" s="118">
        <v>0</v>
      </c>
      <c r="S85" s="118">
        <v>0</v>
      </c>
      <c r="T85" s="118">
        <v>0</v>
      </c>
      <c r="U85" s="118">
        <v>0</v>
      </c>
      <c r="V85" s="118">
        <v>0</v>
      </c>
      <c r="W85" s="118">
        <v>0</v>
      </c>
    </row>
    <row r="86" spans="1:23" hidden="1">
      <c r="A86" s="118" t="str">
        <v>1457.TW</v>
      </c>
      <c r="B86" s="118">
        <v>2.4700000000000002</v>
      </c>
      <c r="C86" s="118">
        <v>0.39900000000000002</v>
      </c>
      <c r="D86" s="118">
        <v>40.740738</v>
      </c>
      <c r="E86" s="118">
        <v>0.116009995</v>
      </c>
      <c r="F86" s="118">
        <v>-1.4999999E-4</v>
      </c>
      <c r="G86" s="118">
        <v>6.6439999999999999E-2</v>
      </c>
      <c r="H86" s="118">
        <v>-2.026E-2</v>
      </c>
      <c r="I86" s="118">
        <v>8.9068819999999995</v>
      </c>
      <c r="J86" s="118">
        <v>0.88932</v>
      </c>
      <c r="K86" s="118">
        <v>14.032</v>
      </c>
      <c r="L86" s="118">
        <v>0</v>
      </c>
      <c r="M86" s="118">
        <v>0</v>
      </c>
      <c r="N86" s="118">
        <v>0</v>
      </c>
      <c r="O86" s="118">
        <v>0</v>
      </c>
      <c r="P86" s="118">
        <v>0</v>
      </c>
      <c r="Q86" s="118">
        <v>0</v>
      </c>
      <c r="R86" s="118">
        <v>0</v>
      </c>
      <c r="S86" s="118">
        <v>0</v>
      </c>
      <c r="T86" s="118">
        <v>0</v>
      </c>
      <c r="U86" s="118">
        <v>0</v>
      </c>
      <c r="V86" s="118">
        <v>0</v>
      </c>
      <c r="W86" s="118">
        <v>0</v>
      </c>
    </row>
    <row r="87" spans="1:23" hidden="1">
      <c r="A87" s="118" t="str">
        <v>1459.TW</v>
      </c>
      <c r="B87" s="118">
        <v>0.11</v>
      </c>
      <c r="C87" s="118">
        <v>0.76700000000000002</v>
      </c>
      <c r="D87" s="118">
        <v>160</v>
      </c>
      <c r="E87" s="118">
        <v>8.3899999999999999E-3</v>
      </c>
      <c r="F87" s="118">
        <v>-3.3950000000000001E-2</v>
      </c>
      <c r="G87" s="118">
        <v>-0.13024999000000001</v>
      </c>
      <c r="H87" s="118">
        <v>-0.11793999400000001</v>
      </c>
      <c r="I87" s="118">
        <v>101.818184</v>
      </c>
      <c r="J87" s="118">
        <v>1.2734506999999999</v>
      </c>
      <c r="K87" s="118">
        <v>3.7919999999999998</v>
      </c>
      <c r="L87" s="118">
        <v>0</v>
      </c>
      <c r="M87" s="118">
        <v>0</v>
      </c>
      <c r="N87" s="118">
        <v>0</v>
      </c>
      <c r="O87" s="118">
        <v>0</v>
      </c>
      <c r="P87" s="118">
        <v>0</v>
      </c>
      <c r="Q87" s="118">
        <v>0</v>
      </c>
      <c r="R87" s="118">
        <v>0</v>
      </c>
      <c r="S87" s="118">
        <v>0</v>
      </c>
      <c r="T87" s="118">
        <v>0</v>
      </c>
      <c r="U87" s="118">
        <v>0</v>
      </c>
      <c r="V87" s="118">
        <v>0</v>
      </c>
      <c r="W87" s="118">
        <v>0</v>
      </c>
    </row>
    <row r="88" spans="1:23" hidden="1">
      <c r="A88" s="118" t="str">
        <v>1460.TW</v>
      </c>
      <c r="B88" s="118">
        <v>-1.8</v>
      </c>
      <c r="C88" s="118">
        <v>0.71299999999999997</v>
      </c>
      <c r="D88" s="118">
        <v>12.830769999999999</v>
      </c>
      <c r="E88" s="118">
        <v>-0.18757999</v>
      </c>
      <c r="F88" s="118">
        <v>-4.7780000000000003E-2</v>
      </c>
      <c r="G88" s="118">
        <v>3.8110003000000003E-2</v>
      </c>
      <c r="H88" s="118">
        <v>-0.24599001000000001</v>
      </c>
      <c r="I88" s="118">
        <v>0</v>
      </c>
      <c r="J88" s="118">
        <v>0.95862069999999999</v>
      </c>
      <c r="K88" s="118">
        <v>11.622</v>
      </c>
      <c r="L88" s="118">
        <v>0</v>
      </c>
      <c r="M88" s="118">
        <v>0</v>
      </c>
      <c r="N88" s="118">
        <v>0</v>
      </c>
      <c r="O88" s="118">
        <v>0</v>
      </c>
      <c r="P88" s="118">
        <v>0</v>
      </c>
      <c r="Q88" s="118">
        <v>0</v>
      </c>
      <c r="R88" s="118">
        <v>0</v>
      </c>
      <c r="S88" s="118">
        <v>0</v>
      </c>
      <c r="T88" s="118">
        <v>0</v>
      </c>
      <c r="U88" s="118">
        <v>0</v>
      </c>
      <c r="V88" s="118">
        <v>0</v>
      </c>
      <c r="W88" s="118">
        <v>0</v>
      </c>
    </row>
    <row r="89" spans="1:23" hidden="1">
      <c r="A89" s="118" t="str">
        <v>1463.TW</v>
      </c>
      <c r="B89" s="118">
        <v>0.53</v>
      </c>
      <c r="C89" s="118">
        <v>0.30499999999999999</v>
      </c>
      <c r="D89" s="118">
        <v>0</v>
      </c>
      <c r="E89" s="118">
        <v>4.5659999999999999E-2</v>
      </c>
      <c r="F89" s="118">
        <v>-1.191E-2</v>
      </c>
      <c r="G89" s="118">
        <v>4.5350000000000001E-2</v>
      </c>
      <c r="H89" s="118">
        <v>-0.15240000000000001</v>
      </c>
      <c r="I89" s="118">
        <v>38.113213000000002</v>
      </c>
      <c r="J89" s="118">
        <v>1.4608042000000001</v>
      </c>
      <c r="K89" s="118">
        <v>2.1139999999999999</v>
      </c>
      <c r="L89" s="118">
        <v>0</v>
      </c>
      <c r="M89" s="118">
        <v>0</v>
      </c>
      <c r="N89" s="118">
        <v>0</v>
      </c>
      <c r="O89" s="118">
        <v>0</v>
      </c>
      <c r="P89" s="118">
        <v>0</v>
      </c>
      <c r="Q89" s="118">
        <v>0</v>
      </c>
      <c r="R89" s="118">
        <v>0</v>
      </c>
      <c r="S89" s="118">
        <v>0</v>
      </c>
      <c r="T89" s="118">
        <v>0</v>
      </c>
      <c r="U89" s="118">
        <v>0</v>
      </c>
      <c r="V89" s="118">
        <v>0</v>
      </c>
      <c r="W89" s="118">
        <v>0</v>
      </c>
    </row>
    <row r="90" spans="1:23" hidden="1">
      <c r="A90" s="118" t="str">
        <v>1464.TW</v>
      </c>
      <c r="B90" s="118">
        <v>0.15</v>
      </c>
      <c r="C90" s="118">
        <v>0.49199999999999999</v>
      </c>
      <c r="D90" s="118">
        <v>13.396227</v>
      </c>
      <c r="E90" s="118">
        <v>2.0559999999999998E-2</v>
      </c>
      <c r="F90" s="118">
        <v>-3.1299998999999999E-3</v>
      </c>
      <c r="G90" s="118">
        <v>0.15762000000000001</v>
      </c>
      <c r="H90" s="118">
        <v>-1.337E-2</v>
      </c>
      <c r="I90" s="118">
        <v>94.666663999999997</v>
      </c>
      <c r="J90" s="118">
        <v>1.1565402</v>
      </c>
      <c r="K90" s="118">
        <v>24.114000000000001</v>
      </c>
      <c r="L90" s="118">
        <v>0</v>
      </c>
      <c r="M90" s="118">
        <v>0</v>
      </c>
      <c r="N90" s="118">
        <v>0</v>
      </c>
      <c r="O90" s="118">
        <v>0</v>
      </c>
      <c r="P90" s="118">
        <v>0</v>
      </c>
      <c r="Q90" s="118">
        <v>0</v>
      </c>
      <c r="R90" s="118">
        <v>0</v>
      </c>
      <c r="S90" s="118">
        <v>0</v>
      </c>
      <c r="T90" s="118">
        <v>0</v>
      </c>
      <c r="U90" s="118">
        <v>0</v>
      </c>
      <c r="V90" s="118">
        <v>0</v>
      </c>
      <c r="W90" s="118">
        <v>0</v>
      </c>
    </row>
    <row r="91" spans="1:23" hidden="1">
      <c r="A91" s="118" t="str">
        <v>1465.TW</v>
      </c>
      <c r="B91" s="118">
        <v>0.9</v>
      </c>
      <c r="C91" s="118">
        <v>0</v>
      </c>
      <c r="D91" s="118">
        <v>0</v>
      </c>
      <c r="E91" s="118">
        <v>5.7340004E-2</v>
      </c>
      <c r="F91" s="118">
        <v>-6.7299995999999997E-3</v>
      </c>
      <c r="G91" s="118">
        <v>0.10253</v>
      </c>
      <c r="H91" s="118">
        <v>-0.16206999999999999</v>
      </c>
      <c r="I91" s="118">
        <v>17.555554999999998</v>
      </c>
      <c r="J91" s="118">
        <v>1.0056647999999999</v>
      </c>
      <c r="K91" s="118">
        <v>5.6669999999999998</v>
      </c>
      <c r="L91" s="118">
        <v>0</v>
      </c>
      <c r="M91" s="118">
        <v>0</v>
      </c>
      <c r="N91" s="118">
        <v>0</v>
      </c>
      <c r="O91" s="118">
        <v>0</v>
      </c>
      <c r="P91" s="118">
        <v>0</v>
      </c>
      <c r="Q91" s="118">
        <v>0</v>
      </c>
      <c r="R91" s="118">
        <v>0</v>
      </c>
      <c r="S91" s="118">
        <v>0</v>
      </c>
      <c r="T91" s="118">
        <v>0</v>
      </c>
      <c r="U91" s="118">
        <v>0</v>
      </c>
      <c r="V91" s="118">
        <v>0</v>
      </c>
      <c r="W91" s="118">
        <v>0</v>
      </c>
    </row>
    <row r="92" spans="1:23" hidden="1">
      <c r="A92" s="118" t="str">
        <v>1466.TW</v>
      </c>
      <c r="B92" s="118">
        <v>-0.84</v>
      </c>
      <c r="C92" s="118">
        <v>0.50800000000000001</v>
      </c>
      <c r="D92" s="118">
        <v>0</v>
      </c>
      <c r="E92" s="118">
        <v>-9.9589996E-2</v>
      </c>
      <c r="F92" s="118">
        <v>-2.7890000000000002E-2</v>
      </c>
      <c r="G92" s="118">
        <v>3.2939999999999997E-2</v>
      </c>
      <c r="H92" s="118">
        <v>-1.32E-3</v>
      </c>
      <c r="I92" s="118">
        <v>0</v>
      </c>
      <c r="J92" s="118">
        <v>0.96635099999999996</v>
      </c>
      <c r="K92" s="118">
        <v>22.074000000000002</v>
      </c>
      <c r="L92" s="118">
        <v>0</v>
      </c>
      <c r="M92" s="118">
        <v>0</v>
      </c>
      <c r="N92" s="118">
        <v>0</v>
      </c>
      <c r="O92" s="118">
        <v>0</v>
      </c>
      <c r="P92" s="118">
        <v>0</v>
      </c>
      <c r="Q92" s="118">
        <v>0</v>
      </c>
      <c r="R92" s="118">
        <v>0</v>
      </c>
      <c r="S92" s="118">
        <v>0</v>
      </c>
      <c r="T92" s="118">
        <v>0</v>
      </c>
      <c r="U92" s="118">
        <v>0</v>
      </c>
      <c r="V92" s="118">
        <v>0</v>
      </c>
      <c r="W92" s="118">
        <v>0</v>
      </c>
    </row>
    <row r="93" spans="1:23" hidden="1">
      <c r="A93" s="118" t="str">
        <v>1467.TW</v>
      </c>
      <c r="B93" s="118">
        <v>-0.1</v>
      </c>
      <c r="C93" s="118">
        <v>0.78400000000000003</v>
      </c>
      <c r="D93" s="118">
        <v>0</v>
      </c>
      <c r="E93" s="118">
        <v>-5.3990003000000002E-2</v>
      </c>
      <c r="F93" s="118">
        <v>-1.3409999000000001E-2</v>
      </c>
      <c r="G93" s="118">
        <v>0.16896998999999999</v>
      </c>
      <c r="H93" s="118">
        <v>-2.3380000000000001E-2</v>
      </c>
      <c r="I93" s="118">
        <v>0</v>
      </c>
      <c r="J93" s="118">
        <v>0.96763290000000002</v>
      </c>
      <c r="K93" s="118">
        <v>19.498999999999999</v>
      </c>
      <c r="L93" s="118">
        <v>0</v>
      </c>
      <c r="M93" s="118">
        <v>0</v>
      </c>
      <c r="N93" s="118">
        <v>0</v>
      </c>
      <c r="O93" s="118">
        <v>0</v>
      </c>
      <c r="P93" s="118">
        <v>0</v>
      </c>
      <c r="Q93" s="118">
        <v>0</v>
      </c>
      <c r="R93" s="118">
        <v>0</v>
      </c>
      <c r="S93" s="118">
        <v>0</v>
      </c>
      <c r="T93" s="118">
        <v>0</v>
      </c>
      <c r="U93" s="118">
        <v>0</v>
      </c>
      <c r="V93" s="118">
        <v>0</v>
      </c>
      <c r="W93" s="118">
        <v>0</v>
      </c>
    </row>
    <row r="94" spans="1:23">
      <c r="A94" s="118" t="str">
        <v>1468.TW</v>
      </c>
      <c r="B94" s="118">
        <v>0.44</v>
      </c>
      <c r="C94" s="118">
        <v>0.59</v>
      </c>
      <c r="D94" s="118">
        <v>0</v>
      </c>
      <c r="E94" s="118">
        <v>4.4990000000000002E-2</v>
      </c>
      <c r="F94" s="118">
        <v>-1.358E-2</v>
      </c>
      <c r="G94" s="118">
        <v>7.2969999999999993E-2</v>
      </c>
      <c r="H94" s="118">
        <v>-0.19578000000000001</v>
      </c>
      <c r="I94" s="118">
        <v>32.045456000000001</v>
      </c>
      <c r="J94" s="118">
        <v>1.8850267999999999</v>
      </c>
      <c r="K94" s="118">
        <v>6.5640000000000001</v>
      </c>
      <c r="L94" s="118">
        <v>0</v>
      </c>
      <c r="M94" s="118">
        <v>0</v>
      </c>
      <c r="N94" s="118">
        <v>0</v>
      </c>
      <c r="O94" s="118">
        <v>0</v>
      </c>
      <c r="P94" s="118">
        <v>0</v>
      </c>
      <c r="Q94" s="118">
        <v>0</v>
      </c>
      <c r="R94" s="118">
        <v>0</v>
      </c>
      <c r="S94" s="118">
        <v>0</v>
      </c>
      <c r="T94" s="118">
        <v>0</v>
      </c>
      <c r="U94" s="118">
        <v>0</v>
      </c>
      <c r="V94" s="118">
        <v>0</v>
      </c>
      <c r="W94" s="118">
        <v>0</v>
      </c>
    </row>
    <row r="95" spans="1:23" hidden="1">
      <c r="A95" s="118" t="str">
        <v>1470.TW</v>
      </c>
      <c r="B95" s="118">
        <v>0.52</v>
      </c>
      <c r="C95" s="118">
        <v>0</v>
      </c>
      <c r="D95" s="118">
        <v>0</v>
      </c>
      <c r="E95" s="118">
        <v>4.6589999999999999E-2</v>
      </c>
      <c r="F95" s="118">
        <v>1.6619999E-2</v>
      </c>
      <c r="G95" s="118">
        <v>0.20465</v>
      </c>
      <c r="H95" s="118">
        <v>0.11305001000000001</v>
      </c>
      <c r="I95" s="118">
        <v>39.134616999999999</v>
      </c>
      <c r="J95" s="118">
        <v>1.8156673999999999</v>
      </c>
      <c r="K95" s="118">
        <v>7.1470000000000002</v>
      </c>
      <c r="L95" s="118">
        <v>0</v>
      </c>
      <c r="M95" s="118">
        <v>0</v>
      </c>
      <c r="N95" s="118">
        <v>0</v>
      </c>
      <c r="O95" s="118">
        <v>0</v>
      </c>
      <c r="P95" s="118">
        <v>0</v>
      </c>
      <c r="Q95" s="118">
        <v>0</v>
      </c>
      <c r="R95" s="118">
        <v>0</v>
      </c>
      <c r="S95" s="118">
        <v>0</v>
      </c>
      <c r="T95" s="118">
        <v>0</v>
      </c>
      <c r="U95" s="118">
        <v>0</v>
      </c>
      <c r="V95" s="118">
        <v>0</v>
      </c>
      <c r="W95" s="118">
        <v>0</v>
      </c>
    </row>
    <row r="96" spans="1:23">
      <c r="A96" s="118" t="str">
        <v>1471.TW</v>
      </c>
      <c r="B96" s="118">
        <v>-0.23</v>
      </c>
      <c r="C96" s="118">
        <v>1.4550000000000001</v>
      </c>
      <c r="D96" s="118">
        <v>0</v>
      </c>
      <c r="E96" s="118">
        <v>-2.7959999999999999E-2</v>
      </c>
      <c r="F96" s="118">
        <v>-3.1280000000000002E-2</v>
      </c>
      <c r="G96" s="118">
        <v>0.12200999999999999</v>
      </c>
      <c r="H96" s="118">
        <v>-0.19120999999999999</v>
      </c>
      <c r="I96" s="118">
        <v>0</v>
      </c>
      <c r="J96" s="118">
        <v>1.6152793999999999</v>
      </c>
      <c r="K96" s="118">
        <v>1.706</v>
      </c>
      <c r="L96" s="118">
        <v>0</v>
      </c>
      <c r="M96" s="118">
        <v>0</v>
      </c>
      <c r="N96" s="118">
        <v>0</v>
      </c>
      <c r="O96" s="118">
        <v>0</v>
      </c>
      <c r="P96" s="118">
        <v>0</v>
      </c>
      <c r="Q96" s="118">
        <v>0</v>
      </c>
      <c r="R96" s="118">
        <v>0</v>
      </c>
      <c r="S96" s="118">
        <v>0</v>
      </c>
      <c r="T96" s="118">
        <v>0</v>
      </c>
      <c r="U96" s="118">
        <v>0</v>
      </c>
      <c r="V96" s="118">
        <v>0</v>
      </c>
      <c r="W96" s="118">
        <v>0</v>
      </c>
    </row>
    <row r="97" spans="1:23" hidden="1">
      <c r="A97" s="118" t="str">
        <v>1472.TW</v>
      </c>
      <c r="B97" s="118">
        <v>5.03</v>
      </c>
      <c r="C97" s="118">
        <v>1.38</v>
      </c>
      <c r="D97" s="118">
        <v>0</v>
      </c>
      <c r="E97" s="118">
        <v>0.12906000000000001</v>
      </c>
      <c r="F97" s="118">
        <v>2.9790001E-2</v>
      </c>
      <c r="G97" s="118">
        <v>0.12981999999999999</v>
      </c>
      <c r="H97" s="118">
        <v>9.7430000000000003E-2</v>
      </c>
      <c r="I97" s="118">
        <v>14.532802999999999</v>
      </c>
      <c r="J97" s="118">
        <v>2.181829</v>
      </c>
      <c r="K97" s="118">
        <v>58.598999999999997</v>
      </c>
      <c r="L97" s="118">
        <v>0</v>
      </c>
      <c r="M97" s="118">
        <v>0</v>
      </c>
      <c r="N97" s="118">
        <v>0</v>
      </c>
      <c r="O97" s="118">
        <v>0</v>
      </c>
      <c r="P97" s="118">
        <v>0</v>
      </c>
      <c r="Q97" s="118">
        <v>0</v>
      </c>
      <c r="R97" s="118">
        <v>0</v>
      </c>
      <c r="S97" s="118">
        <v>0</v>
      </c>
      <c r="T97" s="118">
        <v>0</v>
      </c>
      <c r="U97" s="118">
        <v>0</v>
      </c>
      <c r="V97" s="118">
        <v>0</v>
      </c>
      <c r="W97" s="118">
        <v>0</v>
      </c>
    </row>
    <row r="98" spans="1:23" hidden="1">
      <c r="A98" s="118" t="str">
        <v>1473.TW</v>
      </c>
      <c r="B98" s="118">
        <v>3.04</v>
      </c>
      <c r="C98" s="118">
        <v>0.112</v>
      </c>
      <c r="D98" s="118">
        <v>27.007041999999998</v>
      </c>
      <c r="E98" s="118">
        <v>8.6080000000000004E-2</v>
      </c>
      <c r="F98" s="118">
        <v>3.3730000000000003E-2</v>
      </c>
      <c r="G98" s="118">
        <v>0.17868000000000001</v>
      </c>
      <c r="H98" s="118">
        <v>4.5029998000000002E-2</v>
      </c>
      <c r="I98" s="118">
        <v>12.615131</v>
      </c>
      <c r="J98" s="118">
        <v>1.515331</v>
      </c>
      <c r="K98" s="118">
        <v>44.53</v>
      </c>
      <c r="L98" s="118">
        <v>0</v>
      </c>
      <c r="M98" s="118">
        <v>0</v>
      </c>
      <c r="N98" s="118">
        <v>0</v>
      </c>
      <c r="O98" s="118">
        <v>0</v>
      </c>
      <c r="P98" s="118">
        <v>0</v>
      </c>
      <c r="Q98" s="118">
        <v>0</v>
      </c>
      <c r="R98" s="118">
        <v>0</v>
      </c>
      <c r="S98" s="118">
        <v>0</v>
      </c>
      <c r="T98" s="118">
        <v>0</v>
      </c>
      <c r="U98" s="118">
        <v>0</v>
      </c>
      <c r="V98" s="118">
        <v>0</v>
      </c>
      <c r="W98" s="118">
        <v>0</v>
      </c>
    </row>
    <row r="99" spans="1:23" hidden="1">
      <c r="A99" s="118" t="str">
        <v>1474.TW</v>
      </c>
      <c r="B99" s="118">
        <v>0.36</v>
      </c>
      <c r="C99" s="118">
        <v>0.76600000000000001</v>
      </c>
      <c r="D99" s="118">
        <v>0</v>
      </c>
      <c r="E99" s="118">
        <v>-2.0799999999999999E-2</v>
      </c>
      <c r="F99" s="118">
        <v>-1.4999999999999999E-2</v>
      </c>
      <c r="G99" s="118">
        <v>7.8479999999999994E-2</v>
      </c>
      <c r="H99" s="118">
        <v>-2.9100000000000001E-2</v>
      </c>
      <c r="I99" s="118">
        <v>39.166668000000001</v>
      </c>
      <c r="J99" s="118">
        <v>0.91392269999999998</v>
      </c>
      <c r="K99" s="118">
        <v>20.675999999999998</v>
      </c>
      <c r="L99" s="118">
        <v>0</v>
      </c>
      <c r="M99" s="118">
        <v>0</v>
      </c>
      <c r="N99" s="118">
        <v>0</v>
      </c>
      <c r="O99" s="118">
        <v>0</v>
      </c>
      <c r="P99" s="118">
        <v>0</v>
      </c>
      <c r="Q99" s="118">
        <v>0</v>
      </c>
      <c r="R99" s="118">
        <v>0</v>
      </c>
      <c r="S99" s="118">
        <v>0</v>
      </c>
      <c r="T99" s="118">
        <v>0</v>
      </c>
      <c r="U99" s="118">
        <v>0</v>
      </c>
      <c r="V99" s="118">
        <v>0</v>
      </c>
      <c r="W99" s="118">
        <v>0</v>
      </c>
    </row>
    <row r="100" spans="1:23" hidden="1">
      <c r="A100" s="118" t="str">
        <v>1475.TW</v>
      </c>
      <c r="B100" s="118">
        <v>4.95</v>
      </c>
      <c r="C100" s="118">
        <v>1.0229999999999999</v>
      </c>
      <c r="D100" s="118">
        <v>0</v>
      </c>
      <c r="E100" s="118">
        <v>0.24465998999999999</v>
      </c>
      <c r="F100" s="118">
        <v>0.11169</v>
      </c>
      <c r="G100" s="118">
        <v>0.23296</v>
      </c>
      <c r="H100" s="118">
        <v>0.24571999999999999</v>
      </c>
      <c r="I100" s="118">
        <v>11.494949999999999</v>
      </c>
      <c r="J100" s="118">
        <v>2.9759414</v>
      </c>
      <c r="K100" s="118">
        <v>36.573999999999998</v>
      </c>
      <c r="L100" s="118">
        <v>0</v>
      </c>
      <c r="M100" s="118">
        <v>0</v>
      </c>
      <c r="N100" s="118">
        <v>0</v>
      </c>
      <c r="O100" s="118">
        <v>0</v>
      </c>
      <c r="P100" s="118">
        <v>0</v>
      </c>
      <c r="Q100" s="118">
        <v>0</v>
      </c>
      <c r="R100" s="118">
        <v>0</v>
      </c>
      <c r="S100" s="118">
        <v>0</v>
      </c>
      <c r="T100" s="118">
        <v>0</v>
      </c>
      <c r="U100" s="118">
        <v>0</v>
      </c>
      <c r="V100" s="118">
        <v>0</v>
      </c>
      <c r="W100" s="118">
        <v>0</v>
      </c>
    </row>
    <row r="101" spans="1:23" hidden="1">
      <c r="A101" s="118" t="str">
        <v>1476.TW</v>
      </c>
      <c r="B101" s="118">
        <v>16.68</v>
      </c>
      <c r="C101" s="118">
        <v>1.0209999999999999</v>
      </c>
      <c r="D101" s="118">
        <v>18.234632000000001</v>
      </c>
      <c r="E101" s="118">
        <v>0.25741999999999998</v>
      </c>
      <c r="F101" s="118">
        <v>0.12731000000000001</v>
      </c>
      <c r="G101" s="118">
        <v>0.31583</v>
      </c>
      <c r="H101" s="118">
        <v>0.19344</v>
      </c>
      <c r="I101" s="118">
        <v>29.166665999999999</v>
      </c>
      <c r="J101" s="118">
        <v>5.6529674999999999</v>
      </c>
      <c r="K101" s="118">
        <v>116.36</v>
      </c>
      <c r="L101" s="118">
        <v>0</v>
      </c>
      <c r="M101" s="118">
        <v>0</v>
      </c>
      <c r="N101" s="118">
        <v>0</v>
      </c>
      <c r="O101" s="118">
        <v>0</v>
      </c>
      <c r="P101" s="118">
        <v>0</v>
      </c>
      <c r="Q101" s="118">
        <v>0</v>
      </c>
      <c r="R101" s="118">
        <v>0</v>
      </c>
      <c r="S101" s="118">
        <v>0</v>
      </c>
      <c r="T101" s="118">
        <v>0</v>
      </c>
      <c r="U101" s="118">
        <v>0</v>
      </c>
      <c r="V101" s="118">
        <v>0</v>
      </c>
      <c r="W101" s="118">
        <v>0</v>
      </c>
    </row>
    <row r="102" spans="1:23" hidden="1">
      <c r="A102" s="118" t="str">
        <v>1477.TW</v>
      </c>
      <c r="B102" s="118">
        <v>17.14</v>
      </c>
      <c r="C102" s="118">
        <v>0.84599999999999997</v>
      </c>
      <c r="D102" s="118">
        <v>18.480391999999998</v>
      </c>
      <c r="E102" s="118">
        <v>0.32208002000000002</v>
      </c>
      <c r="F102" s="118">
        <v>0.121879995</v>
      </c>
      <c r="G102" s="118">
        <v>0.2626</v>
      </c>
      <c r="H102" s="118">
        <v>0.15701999999999999</v>
      </c>
      <c r="I102" s="118">
        <v>21.995332999999999</v>
      </c>
      <c r="J102" s="118">
        <v>6.9242920000000003</v>
      </c>
      <c r="K102" s="118">
        <v>137.40600000000001</v>
      </c>
      <c r="L102" s="118">
        <v>0</v>
      </c>
      <c r="M102" s="118">
        <v>0</v>
      </c>
      <c r="N102" s="118">
        <v>0</v>
      </c>
      <c r="O102" s="118">
        <v>0</v>
      </c>
      <c r="P102" s="118">
        <v>0</v>
      </c>
      <c r="Q102" s="118">
        <v>0</v>
      </c>
      <c r="R102" s="118">
        <v>0</v>
      </c>
      <c r="S102" s="118">
        <v>0</v>
      </c>
      <c r="T102" s="118">
        <v>0</v>
      </c>
      <c r="U102" s="118">
        <v>0</v>
      </c>
      <c r="V102" s="118">
        <v>0</v>
      </c>
      <c r="W102" s="118">
        <v>0</v>
      </c>
    </row>
    <row r="103" spans="1:23" hidden="1">
      <c r="A103" s="118" t="str">
        <v>1503.TW</v>
      </c>
      <c r="B103" s="118">
        <v>5.23</v>
      </c>
      <c r="C103" s="118">
        <v>0.48499999999999999</v>
      </c>
      <c r="D103" s="118">
        <v>23.653279999999999</v>
      </c>
      <c r="E103" s="118">
        <v>7.9560000000000006E-2</v>
      </c>
      <c r="F103" s="118">
        <v>2.9870000000000001E-2</v>
      </c>
      <c r="G103" s="118">
        <v>0.17819001000000001</v>
      </c>
      <c r="H103" s="118">
        <v>5.466E-2</v>
      </c>
      <c r="I103" s="118">
        <v>46.175907000000002</v>
      </c>
      <c r="J103" s="118">
        <v>3.8801413</v>
      </c>
      <c r="K103" s="118">
        <v>61.054000000000002</v>
      </c>
      <c r="L103" s="118">
        <v>0</v>
      </c>
      <c r="M103" s="118">
        <v>0</v>
      </c>
      <c r="N103" s="118">
        <v>0</v>
      </c>
      <c r="O103" s="118">
        <v>0</v>
      </c>
      <c r="P103" s="118">
        <v>0</v>
      </c>
      <c r="Q103" s="118">
        <v>0</v>
      </c>
      <c r="R103" s="118">
        <v>0</v>
      </c>
      <c r="S103" s="118">
        <v>0</v>
      </c>
      <c r="T103" s="118">
        <v>0</v>
      </c>
      <c r="U103" s="118">
        <v>0</v>
      </c>
      <c r="V103" s="118">
        <v>0</v>
      </c>
      <c r="W103" s="118">
        <v>0</v>
      </c>
    </row>
    <row r="104" spans="1:23" hidden="1">
      <c r="A104" s="118" t="str">
        <v>1504.TW</v>
      </c>
      <c r="B104" s="118">
        <v>2.5299999999999998</v>
      </c>
      <c r="C104" s="118">
        <v>0.29499999999999998</v>
      </c>
      <c r="D104" s="118">
        <v>15.6268215</v>
      </c>
      <c r="E104" s="118">
        <v>6.8099999999999994E-2</v>
      </c>
      <c r="F104" s="118">
        <v>3.143E-2</v>
      </c>
      <c r="G104" s="118">
        <v>0.25541002000000002</v>
      </c>
      <c r="H104" s="118">
        <v>0.11902001</v>
      </c>
      <c r="I104" s="118">
        <v>21.185770000000002</v>
      </c>
      <c r="J104" s="118">
        <v>1.5192744</v>
      </c>
      <c r="K104" s="118">
        <v>27.565999999999999</v>
      </c>
      <c r="L104" s="118">
        <v>0</v>
      </c>
      <c r="M104" s="118">
        <v>0</v>
      </c>
      <c r="N104" s="118">
        <v>0</v>
      </c>
      <c r="O104" s="118">
        <v>0</v>
      </c>
      <c r="P104" s="118">
        <v>0</v>
      </c>
      <c r="Q104" s="118">
        <v>0</v>
      </c>
      <c r="R104" s="118">
        <v>0</v>
      </c>
      <c r="S104" s="118">
        <v>0</v>
      </c>
      <c r="T104" s="118">
        <v>0</v>
      </c>
      <c r="U104" s="118">
        <v>0</v>
      </c>
      <c r="V104" s="118">
        <v>0</v>
      </c>
      <c r="W104" s="118">
        <v>0</v>
      </c>
    </row>
    <row r="105" spans="1:23">
      <c r="A105" s="118" t="str">
        <v>1506.TW</v>
      </c>
      <c r="B105" s="118">
        <v>0.24</v>
      </c>
      <c r="C105" s="118">
        <v>0.50900000000000001</v>
      </c>
      <c r="D105" s="118">
        <v>0</v>
      </c>
      <c r="E105" s="118">
        <v>3.4110000000000001E-2</v>
      </c>
      <c r="F105" s="118">
        <v>1.2279999999999999E-2</v>
      </c>
      <c r="G105" s="118">
        <v>0.16194998999999999</v>
      </c>
      <c r="H105" s="118">
        <v>4.1490002999999998E-2</v>
      </c>
      <c r="I105" s="118">
        <v>70.208336000000003</v>
      </c>
      <c r="J105" s="118">
        <v>1.8579777</v>
      </c>
      <c r="K105" s="118">
        <v>3.8109999999999999</v>
      </c>
      <c r="L105" s="118">
        <v>0</v>
      </c>
      <c r="M105" s="118">
        <v>0</v>
      </c>
      <c r="N105" s="118">
        <v>0</v>
      </c>
      <c r="O105" s="118">
        <v>0</v>
      </c>
      <c r="P105" s="118">
        <v>0</v>
      </c>
      <c r="Q105" s="118">
        <v>0</v>
      </c>
      <c r="R105" s="118">
        <v>0</v>
      </c>
      <c r="S105" s="118">
        <v>0</v>
      </c>
      <c r="T105" s="118">
        <v>0</v>
      </c>
      <c r="U105" s="118">
        <v>0</v>
      </c>
      <c r="V105" s="118">
        <v>0</v>
      </c>
      <c r="W105" s="118">
        <v>0</v>
      </c>
    </row>
    <row r="106" spans="1:23">
      <c r="A106" s="118" t="str">
        <v>1512.TW</v>
      </c>
      <c r="B106" s="118">
        <v>0.04</v>
      </c>
      <c r="C106" s="118">
        <v>8.1000000000000003E-2</v>
      </c>
      <c r="D106" s="118">
        <v>0</v>
      </c>
      <c r="E106" s="118">
        <v>9.8099999999999993E-3</v>
      </c>
      <c r="F106" s="118">
        <v>-3.4630000000000001E-2</v>
      </c>
      <c r="G106" s="118">
        <v>0.20882999999999999</v>
      </c>
      <c r="H106" s="118">
        <v>-0.14884</v>
      </c>
      <c r="I106" s="118">
        <v>234</v>
      </c>
      <c r="J106" s="118">
        <v>2.4867162999999999</v>
      </c>
      <c r="K106" s="118">
        <v>11.670999999999999</v>
      </c>
      <c r="L106" s="118">
        <v>0</v>
      </c>
      <c r="M106" s="118">
        <v>0</v>
      </c>
      <c r="N106" s="118">
        <v>0</v>
      </c>
      <c r="O106" s="118">
        <v>0</v>
      </c>
      <c r="P106" s="118">
        <v>0</v>
      </c>
      <c r="Q106" s="118">
        <v>0</v>
      </c>
      <c r="R106" s="118">
        <v>0</v>
      </c>
      <c r="S106" s="118">
        <v>0</v>
      </c>
      <c r="T106" s="118">
        <v>0</v>
      </c>
      <c r="U106" s="118">
        <v>0</v>
      </c>
      <c r="V106" s="118">
        <v>0</v>
      </c>
      <c r="W106" s="118">
        <v>0</v>
      </c>
    </row>
    <row r="107" spans="1:23">
      <c r="A107" s="118" t="str">
        <v>1513.TW</v>
      </c>
      <c r="B107" s="118">
        <v>3.62</v>
      </c>
      <c r="C107" s="118">
        <v>0.80500000000000005</v>
      </c>
      <c r="D107" s="118">
        <v>16.934673</v>
      </c>
      <c r="E107" s="118">
        <v>0.10816000000000001</v>
      </c>
      <c r="F107" s="118">
        <v>6.3890000000000002E-2</v>
      </c>
      <c r="G107" s="118">
        <v>0.28986000000000001</v>
      </c>
      <c r="H107" s="118">
        <v>0.16726999000000001</v>
      </c>
      <c r="I107" s="118">
        <v>46.546962999999998</v>
      </c>
      <c r="J107" s="118">
        <v>5.2844509999999998</v>
      </c>
      <c r="K107" s="118">
        <v>45.331000000000003</v>
      </c>
      <c r="L107" s="118">
        <v>0</v>
      </c>
      <c r="M107" s="118">
        <v>0</v>
      </c>
      <c r="N107" s="118">
        <v>0</v>
      </c>
      <c r="O107" s="118">
        <v>0</v>
      </c>
      <c r="P107" s="118">
        <v>0</v>
      </c>
      <c r="Q107" s="118">
        <v>0</v>
      </c>
      <c r="R107" s="118">
        <v>0</v>
      </c>
      <c r="S107" s="118">
        <v>0</v>
      </c>
      <c r="T107" s="118">
        <v>0</v>
      </c>
      <c r="U107" s="118">
        <v>0</v>
      </c>
      <c r="V107" s="118">
        <v>0</v>
      </c>
      <c r="W107" s="118">
        <v>0</v>
      </c>
    </row>
    <row r="108" spans="1:23" hidden="1">
      <c r="A108" s="118" t="str">
        <v>1514.TW</v>
      </c>
      <c r="B108" s="118">
        <v>3.28</v>
      </c>
      <c r="C108" s="118">
        <v>0.78800000000000003</v>
      </c>
      <c r="D108" s="118">
        <v>27.680796000000001</v>
      </c>
      <c r="E108" s="118">
        <v>0.17732000000000001</v>
      </c>
      <c r="F108" s="118">
        <v>5.4959998000000003E-2</v>
      </c>
      <c r="G108" s="118">
        <v>0.17777000000000001</v>
      </c>
      <c r="H108" s="118">
        <v>0.1249</v>
      </c>
      <c r="I108" s="118">
        <v>33.841464999999999</v>
      </c>
      <c r="J108" s="118">
        <v>5.8439506999999997</v>
      </c>
      <c r="K108" s="118">
        <v>38.81</v>
      </c>
      <c r="L108" s="118">
        <v>0</v>
      </c>
      <c r="M108" s="118">
        <v>0</v>
      </c>
      <c r="N108" s="118">
        <v>0</v>
      </c>
      <c r="O108" s="118">
        <v>0</v>
      </c>
      <c r="P108" s="118">
        <v>0</v>
      </c>
      <c r="Q108" s="118">
        <v>0</v>
      </c>
      <c r="R108" s="118">
        <v>0</v>
      </c>
      <c r="S108" s="118">
        <v>0</v>
      </c>
      <c r="T108" s="118">
        <v>0</v>
      </c>
      <c r="U108" s="118">
        <v>0</v>
      </c>
      <c r="V108" s="118">
        <v>0</v>
      </c>
      <c r="W108" s="118">
        <v>0</v>
      </c>
    </row>
    <row r="109" spans="1:23" hidden="1">
      <c r="A109" s="118" t="str">
        <v>1515.TW</v>
      </c>
      <c r="B109" s="118">
        <v>3.44</v>
      </c>
      <c r="C109" s="118">
        <v>1.1339999999999999</v>
      </c>
      <c r="D109" s="118">
        <v>14.725807</v>
      </c>
      <c r="E109" s="118">
        <v>8.4849999999999995E-2</v>
      </c>
      <c r="F109" s="118">
        <v>3.5350001999999998E-2</v>
      </c>
      <c r="G109" s="118">
        <v>0.16639000000000001</v>
      </c>
      <c r="H109" s="118">
        <v>0.12607001000000001</v>
      </c>
      <c r="I109" s="118">
        <v>13.2703495</v>
      </c>
      <c r="J109" s="118">
        <v>2.1833746000000001</v>
      </c>
      <c r="K109" s="118">
        <v>36.966999999999999</v>
      </c>
      <c r="L109" s="118">
        <v>0</v>
      </c>
      <c r="M109" s="118">
        <v>0</v>
      </c>
      <c r="N109" s="118">
        <v>0</v>
      </c>
      <c r="O109" s="118">
        <v>0</v>
      </c>
      <c r="P109" s="118">
        <v>0</v>
      </c>
      <c r="Q109" s="118">
        <v>0</v>
      </c>
      <c r="R109" s="118">
        <v>0</v>
      </c>
      <c r="S109" s="118">
        <v>0</v>
      </c>
      <c r="T109" s="118">
        <v>0</v>
      </c>
      <c r="U109" s="118">
        <v>0</v>
      </c>
      <c r="V109" s="118">
        <v>0</v>
      </c>
      <c r="W109" s="118">
        <v>0</v>
      </c>
    </row>
    <row r="110" spans="1:23" hidden="1">
      <c r="A110" s="118" t="str">
        <v>1516.TW</v>
      </c>
      <c r="B110" s="118">
        <v>0.51</v>
      </c>
      <c r="C110" s="118">
        <v>0</v>
      </c>
      <c r="D110" s="118">
        <v>0</v>
      </c>
      <c r="E110" s="118">
        <v>4.4639999999999999E-2</v>
      </c>
      <c r="F110" s="118">
        <v>2.6339999999999999E-2</v>
      </c>
      <c r="G110" s="118">
        <v>4.9429998000000003E-2</v>
      </c>
      <c r="H110" s="118">
        <v>3.5060000000000001E-2</v>
      </c>
      <c r="I110" s="118">
        <v>55.392159999999997</v>
      </c>
      <c r="J110" s="118">
        <v>2.3535783000000001</v>
      </c>
      <c r="K110" s="118">
        <v>19.196000000000002</v>
      </c>
      <c r="L110" s="118">
        <v>0</v>
      </c>
      <c r="M110" s="118">
        <v>0</v>
      </c>
      <c r="N110" s="118">
        <v>0</v>
      </c>
      <c r="O110" s="118">
        <v>0</v>
      </c>
      <c r="P110" s="118">
        <v>0</v>
      </c>
      <c r="Q110" s="118">
        <v>0</v>
      </c>
      <c r="R110" s="118">
        <v>0</v>
      </c>
      <c r="S110" s="118">
        <v>0</v>
      </c>
      <c r="T110" s="118">
        <v>0</v>
      </c>
      <c r="U110" s="118">
        <v>0</v>
      </c>
      <c r="V110" s="118">
        <v>0</v>
      </c>
      <c r="W110" s="118">
        <v>0</v>
      </c>
    </row>
    <row r="111" spans="1:23">
      <c r="A111" s="118" t="str">
        <v>1517.TW</v>
      </c>
      <c r="B111" s="118">
        <v>-0.78</v>
      </c>
      <c r="C111" s="118">
        <v>0.69499999999999995</v>
      </c>
      <c r="D111" s="118">
        <v>2.5757574999999999</v>
      </c>
      <c r="E111" s="118">
        <v>-3.9669999999999997E-2</v>
      </c>
      <c r="F111" s="118">
        <v>-3.8800000000000001E-2</v>
      </c>
      <c r="G111" s="118">
        <v>2.6839999999999999E-2</v>
      </c>
      <c r="H111" s="118">
        <v>-0.26445999999999997</v>
      </c>
      <c r="I111" s="118">
        <v>0</v>
      </c>
      <c r="J111" s="118">
        <v>1.0275628999999999</v>
      </c>
      <c r="K111" s="118">
        <v>8.4749999999999996</v>
      </c>
      <c r="L111" s="118">
        <v>0</v>
      </c>
      <c r="M111" s="118">
        <v>0</v>
      </c>
      <c r="N111" s="118">
        <v>0</v>
      </c>
      <c r="O111" s="118">
        <v>0</v>
      </c>
      <c r="P111" s="118">
        <v>0</v>
      </c>
      <c r="Q111" s="118">
        <v>0</v>
      </c>
      <c r="R111" s="118">
        <v>0</v>
      </c>
      <c r="S111" s="118">
        <v>0</v>
      </c>
      <c r="T111" s="118">
        <v>0</v>
      </c>
      <c r="U111" s="118">
        <v>0</v>
      </c>
      <c r="V111" s="118">
        <v>0</v>
      </c>
      <c r="W111" s="118">
        <v>0</v>
      </c>
    </row>
    <row r="112" spans="1:23">
      <c r="A112" s="118" t="str">
        <v>1519.TW</v>
      </c>
      <c r="B112" s="118">
        <v>11.17</v>
      </c>
      <c r="C112" s="118">
        <v>0.69599999999999995</v>
      </c>
      <c r="D112" s="118">
        <v>27.064050000000002</v>
      </c>
      <c r="E112" s="118">
        <v>0.49275002000000001</v>
      </c>
      <c r="F112" s="118">
        <v>0.13237001000000001</v>
      </c>
      <c r="G112" s="118">
        <v>0.31180999999999998</v>
      </c>
      <c r="H112" s="118">
        <v>0.22</v>
      </c>
      <c r="I112" s="118">
        <v>65.443150000000003</v>
      </c>
      <c r="J112" s="118">
        <v>31.665585</v>
      </c>
      <c r="K112" s="118">
        <v>53.244</v>
      </c>
      <c r="L112" s="118">
        <v>0</v>
      </c>
      <c r="M112" s="118">
        <v>0</v>
      </c>
      <c r="N112" s="118">
        <v>0</v>
      </c>
      <c r="O112" s="118">
        <v>0</v>
      </c>
      <c r="P112" s="118">
        <v>0</v>
      </c>
      <c r="Q112" s="118">
        <v>0</v>
      </c>
      <c r="R112" s="118">
        <v>0</v>
      </c>
      <c r="S112" s="118">
        <v>0</v>
      </c>
      <c r="T112" s="118">
        <v>0</v>
      </c>
      <c r="U112" s="118">
        <v>0</v>
      </c>
      <c r="V112" s="118">
        <v>0</v>
      </c>
      <c r="W112" s="118">
        <v>0</v>
      </c>
    </row>
    <row r="113" spans="1:23">
      <c r="A113" s="118" t="str">
        <v>1521.TW</v>
      </c>
      <c r="B113" s="118">
        <v>0.73</v>
      </c>
      <c r="C113" s="118">
        <v>0.42199999999999999</v>
      </c>
      <c r="D113" s="118">
        <v>7.1234117000000001</v>
      </c>
      <c r="E113" s="118">
        <v>2.3779999999999999E-2</v>
      </c>
      <c r="F113" s="118">
        <v>3.721E-2</v>
      </c>
      <c r="G113" s="118">
        <v>0.14804</v>
      </c>
      <c r="H113" s="118">
        <v>3.4439999999999998E-2</v>
      </c>
      <c r="I113" s="118">
        <v>53.767119999999998</v>
      </c>
      <c r="J113" s="118">
        <v>1.6873738</v>
      </c>
      <c r="K113" s="118">
        <v>63.19</v>
      </c>
      <c r="L113" s="118">
        <v>0</v>
      </c>
      <c r="M113" s="118">
        <v>0</v>
      </c>
      <c r="N113" s="118">
        <v>0</v>
      </c>
      <c r="O113" s="118">
        <v>0</v>
      </c>
      <c r="P113" s="118">
        <v>0</v>
      </c>
      <c r="Q113" s="118">
        <v>0</v>
      </c>
      <c r="R113" s="118">
        <v>0</v>
      </c>
      <c r="S113" s="118">
        <v>0</v>
      </c>
      <c r="T113" s="118">
        <v>0</v>
      </c>
      <c r="U113" s="118">
        <v>0</v>
      </c>
      <c r="V113" s="118">
        <v>0</v>
      </c>
      <c r="W113" s="118">
        <v>0</v>
      </c>
    </row>
    <row r="114" spans="1:23" hidden="1">
      <c r="A114" s="118" t="str">
        <v>1522.TW</v>
      </c>
      <c r="B114" s="118">
        <v>4.67</v>
      </c>
      <c r="C114" s="118">
        <v>0.625</v>
      </c>
      <c r="D114" s="118">
        <v>12.040817000000001</v>
      </c>
      <c r="E114" s="118">
        <v>0.123780005</v>
      </c>
      <c r="F114" s="118">
        <v>4.2090002000000001E-2</v>
      </c>
      <c r="G114" s="118">
        <v>0.26811000000000001</v>
      </c>
      <c r="H114" s="118">
        <v>0.11613999999999999</v>
      </c>
      <c r="I114" s="118">
        <v>13.897216999999999</v>
      </c>
      <c r="J114" s="118">
        <v>2.2810347000000002</v>
      </c>
      <c r="K114" s="118">
        <v>61.795000000000002</v>
      </c>
      <c r="L114" s="118">
        <v>0</v>
      </c>
      <c r="M114" s="118">
        <v>0</v>
      </c>
      <c r="N114" s="118">
        <v>0</v>
      </c>
      <c r="O114" s="118">
        <v>0</v>
      </c>
      <c r="P114" s="118">
        <v>0</v>
      </c>
      <c r="Q114" s="118">
        <v>0</v>
      </c>
      <c r="R114" s="118">
        <v>0</v>
      </c>
      <c r="S114" s="118">
        <v>0</v>
      </c>
      <c r="T114" s="118">
        <v>0</v>
      </c>
      <c r="U114" s="118">
        <v>0</v>
      </c>
      <c r="V114" s="118">
        <v>0</v>
      </c>
      <c r="W114" s="118">
        <v>0</v>
      </c>
    </row>
    <row r="115" spans="1:23">
      <c r="A115" s="118" t="str">
        <v>1524.TW</v>
      </c>
      <c r="B115" s="118">
        <v>2.88</v>
      </c>
      <c r="C115" s="118">
        <v>0.46500000000000002</v>
      </c>
      <c r="D115" s="118">
        <v>32.300884000000003</v>
      </c>
      <c r="E115" s="118">
        <v>0.13458999999999999</v>
      </c>
      <c r="F115" s="118">
        <v>5.0590000000000003E-2</v>
      </c>
      <c r="G115" s="118">
        <v>0.27023000000000003</v>
      </c>
      <c r="H115" s="118">
        <v>0.20617000999999999</v>
      </c>
      <c r="I115" s="118">
        <v>12.673610999999999</v>
      </c>
      <c r="J115" s="118">
        <v>2.2363827000000001</v>
      </c>
      <c r="K115" s="118">
        <v>16.318000000000001</v>
      </c>
      <c r="L115" s="118">
        <v>0</v>
      </c>
      <c r="M115" s="118">
        <v>0</v>
      </c>
      <c r="N115" s="118">
        <v>0</v>
      </c>
      <c r="O115" s="118">
        <v>0</v>
      </c>
      <c r="P115" s="118">
        <v>0</v>
      </c>
      <c r="Q115" s="118">
        <v>0</v>
      </c>
      <c r="R115" s="118">
        <v>0</v>
      </c>
      <c r="S115" s="118">
        <v>0</v>
      </c>
      <c r="T115" s="118">
        <v>0</v>
      </c>
      <c r="U115" s="118">
        <v>0</v>
      </c>
      <c r="V115" s="118">
        <v>0</v>
      </c>
      <c r="W115" s="118">
        <v>0</v>
      </c>
    </row>
    <row r="116" spans="1:23">
      <c r="A116" s="118" t="str">
        <v>1525.TW</v>
      </c>
      <c r="B116" s="118">
        <v>3.53</v>
      </c>
      <c r="C116" s="118">
        <v>0</v>
      </c>
      <c r="D116" s="118">
        <v>13.270548</v>
      </c>
      <c r="E116" s="118">
        <v>5.3280000000000001E-2</v>
      </c>
      <c r="F116" s="118">
        <v>4.4200000000000003E-3</v>
      </c>
      <c r="G116" s="118">
        <v>0.10520001</v>
      </c>
      <c r="H116" s="118">
        <v>8.3400000000000002E-3</v>
      </c>
      <c r="I116" s="118">
        <v>21.954674000000001</v>
      </c>
      <c r="J116" s="118">
        <v>1.160336</v>
      </c>
      <c r="K116" s="118">
        <v>19.771000000000001</v>
      </c>
      <c r="L116" s="118">
        <v>0</v>
      </c>
      <c r="M116" s="118">
        <v>0</v>
      </c>
      <c r="N116" s="118">
        <v>0</v>
      </c>
      <c r="O116" s="118">
        <v>0</v>
      </c>
      <c r="P116" s="118">
        <v>0</v>
      </c>
      <c r="Q116" s="118">
        <v>0</v>
      </c>
      <c r="R116" s="118">
        <v>0</v>
      </c>
      <c r="S116" s="118">
        <v>0</v>
      </c>
      <c r="T116" s="118">
        <v>0</v>
      </c>
      <c r="U116" s="118">
        <v>0</v>
      </c>
      <c r="V116" s="118">
        <v>0</v>
      </c>
      <c r="W116" s="118">
        <v>0</v>
      </c>
    </row>
    <row r="117" spans="1:23">
      <c r="A117" s="118" t="str">
        <v>1526.TW</v>
      </c>
      <c r="B117" s="118">
        <v>-0.06</v>
      </c>
      <c r="C117" s="118">
        <v>0</v>
      </c>
      <c r="D117" s="118">
        <v>0</v>
      </c>
      <c r="E117" s="118">
        <v>-2.2699999999999999E-3</v>
      </c>
      <c r="F117" s="118">
        <v>-6.7999999999999996E-3</v>
      </c>
      <c r="G117" s="118">
        <v>0.27065</v>
      </c>
      <c r="H117" s="118">
        <v>-5.2089999999999997E-2</v>
      </c>
      <c r="I117" s="118">
        <v>0</v>
      </c>
      <c r="J117" s="118">
        <v>1.3832301</v>
      </c>
      <c r="K117" s="118">
        <v>13.792</v>
      </c>
      <c r="L117" s="118">
        <v>0</v>
      </c>
      <c r="M117" s="118">
        <v>0</v>
      </c>
      <c r="N117" s="118">
        <v>0</v>
      </c>
      <c r="O117" s="118">
        <v>0</v>
      </c>
      <c r="P117" s="118">
        <v>0</v>
      </c>
      <c r="Q117" s="118">
        <v>0</v>
      </c>
      <c r="R117" s="118">
        <v>0</v>
      </c>
      <c r="S117" s="118">
        <v>0</v>
      </c>
      <c r="T117" s="118">
        <v>0</v>
      </c>
      <c r="U117" s="118">
        <v>0</v>
      </c>
      <c r="V117" s="118">
        <v>0</v>
      </c>
      <c r="W117" s="118">
        <v>0</v>
      </c>
    </row>
    <row r="118" spans="1:23" hidden="1">
      <c r="A118" s="118" t="str">
        <v>1527.TW</v>
      </c>
      <c r="B118" s="118">
        <v>3.14</v>
      </c>
      <c r="C118" s="118">
        <v>0</v>
      </c>
      <c r="D118" s="118">
        <v>10.740740000000001</v>
      </c>
      <c r="E118" s="118">
        <v>9.0450004000000001E-2</v>
      </c>
      <c r="F118" s="118">
        <v>4.1929998000000003E-2</v>
      </c>
      <c r="G118" s="118">
        <v>0.25419000000000003</v>
      </c>
      <c r="H118" s="118">
        <v>0.14235</v>
      </c>
      <c r="I118" s="118">
        <v>13.853502000000001</v>
      </c>
      <c r="J118" s="118">
        <v>1.2407657000000001</v>
      </c>
      <c r="K118" s="118">
        <v>20.039000000000001</v>
      </c>
      <c r="L118" s="118">
        <v>0</v>
      </c>
      <c r="M118" s="118">
        <v>0</v>
      </c>
      <c r="N118" s="118">
        <v>0</v>
      </c>
      <c r="O118" s="118">
        <v>0</v>
      </c>
      <c r="P118" s="118">
        <v>0</v>
      </c>
      <c r="Q118" s="118">
        <v>0</v>
      </c>
      <c r="R118" s="118">
        <v>0</v>
      </c>
      <c r="S118" s="118">
        <v>0</v>
      </c>
      <c r="T118" s="118">
        <v>0</v>
      </c>
      <c r="U118" s="118">
        <v>0</v>
      </c>
      <c r="V118" s="118">
        <v>0</v>
      </c>
      <c r="W118" s="118">
        <v>0</v>
      </c>
    </row>
    <row r="119" spans="1:23" hidden="1">
      <c r="A119" s="118" t="str">
        <v>1528.TW</v>
      </c>
      <c r="B119" s="118">
        <v>-0.42</v>
      </c>
      <c r="C119" s="118">
        <v>0.95199999999999996</v>
      </c>
      <c r="D119" s="118">
        <v>0</v>
      </c>
      <c r="E119" s="118">
        <v>-1.191E-2</v>
      </c>
      <c r="F119" s="118">
        <v>-1.2099999999999999E-3</v>
      </c>
      <c r="G119" s="118">
        <v>0.25003999999999998</v>
      </c>
      <c r="H119" s="118">
        <v>-1.8480000999999999E-2</v>
      </c>
      <c r="I119" s="118">
        <v>0</v>
      </c>
      <c r="J119" s="118">
        <v>1.0452406000000001</v>
      </c>
      <c r="K119" s="118">
        <v>20.295000000000002</v>
      </c>
      <c r="L119" s="118">
        <v>0</v>
      </c>
      <c r="M119" s="118">
        <v>0</v>
      </c>
      <c r="N119" s="118">
        <v>0</v>
      </c>
      <c r="O119" s="118">
        <v>0</v>
      </c>
      <c r="P119" s="118">
        <v>0</v>
      </c>
      <c r="Q119" s="118">
        <v>0</v>
      </c>
      <c r="R119" s="118">
        <v>0</v>
      </c>
      <c r="S119" s="118">
        <v>0</v>
      </c>
      <c r="T119" s="118">
        <v>0</v>
      </c>
      <c r="U119" s="118">
        <v>0</v>
      </c>
      <c r="V119" s="118">
        <v>0</v>
      </c>
      <c r="W119" s="118">
        <v>0</v>
      </c>
    </row>
    <row r="120" spans="1:23" hidden="1">
      <c r="A120" s="118" t="str">
        <v>1529.TW</v>
      </c>
      <c r="B120" s="118">
        <v>0.48</v>
      </c>
      <c r="C120" s="118">
        <v>0.71599999999999997</v>
      </c>
      <c r="D120" s="118">
        <v>0</v>
      </c>
      <c r="E120" s="118">
        <v>8.1699999999999995E-2</v>
      </c>
      <c r="F120" s="118">
        <v>1.925E-2</v>
      </c>
      <c r="G120" s="118">
        <v>0.21010999999999999</v>
      </c>
      <c r="H120" s="118">
        <v>0.10704</v>
      </c>
      <c r="I120" s="118">
        <v>68.541669999999996</v>
      </c>
      <c r="J120" s="118">
        <v>2.8102846000000001</v>
      </c>
      <c r="K120" s="118">
        <v>4.9969999999999999</v>
      </c>
      <c r="L120" s="118">
        <v>0</v>
      </c>
      <c r="M120" s="118">
        <v>0</v>
      </c>
      <c r="N120" s="118">
        <v>0</v>
      </c>
      <c r="O120" s="118">
        <v>0</v>
      </c>
      <c r="P120" s="118">
        <v>0</v>
      </c>
      <c r="Q120" s="118">
        <v>0</v>
      </c>
      <c r="R120" s="118">
        <v>0</v>
      </c>
      <c r="S120" s="118">
        <v>0</v>
      </c>
      <c r="T120" s="118">
        <v>0</v>
      </c>
      <c r="U120" s="118">
        <v>0</v>
      </c>
      <c r="V120" s="118">
        <v>0</v>
      </c>
      <c r="W120" s="118">
        <v>0</v>
      </c>
    </row>
    <row r="121" spans="1:23" hidden="1">
      <c r="A121" s="118" t="str">
        <v>1530.TW</v>
      </c>
      <c r="B121" s="118">
        <v>2.2000000000000002</v>
      </c>
      <c r="C121" s="118">
        <v>0.51800000000000002</v>
      </c>
      <c r="D121" s="118">
        <v>19.553571999999999</v>
      </c>
      <c r="E121" s="118">
        <v>5.6339998000000002E-2</v>
      </c>
      <c r="F121" s="118">
        <v>3.2300000999999998E-3</v>
      </c>
      <c r="G121" s="118">
        <v>0.15204999999999999</v>
      </c>
      <c r="H121" s="118">
        <v>-3.9550000000000002E-2</v>
      </c>
      <c r="I121" s="118">
        <v>14.931817000000001</v>
      </c>
      <c r="J121" s="118">
        <v>0.96334310000000001</v>
      </c>
      <c r="K121" s="118">
        <v>24.452000000000002</v>
      </c>
      <c r="L121" s="118">
        <v>0</v>
      </c>
      <c r="M121" s="118">
        <v>0</v>
      </c>
      <c r="N121" s="118">
        <v>0</v>
      </c>
      <c r="O121" s="118">
        <v>0</v>
      </c>
      <c r="P121" s="118">
        <v>0</v>
      </c>
      <c r="Q121" s="118">
        <v>0</v>
      </c>
      <c r="R121" s="118">
        <v>0</v>
      </c>
      <c r="S121" s="118">
        <v>0</v>
      </c>
      <c r="T121" s="118">
        <v>0</v>
      </c>
      <c r="U121" s="118">
        <v>0</v>
      </c>
      <c r="V121" s="118">
        <v>0</v>
      </c>
      <c r="W121" s="118">
        <v>0</v>
      </c>
    </row>
    <row r="122" spans="1:23">
      <c r="A122" s="118" t="str">
        <v>1531.TW</v>
      </c>
      <c r="B122" s="118">
        <v>-0.06</v>
      </c>
      <c r="C122" s="118">
        <v>0</v>
      </c>
      <c r="D122" s="118">
        <v>16.329788000000001</v>
      </c>
      <c r="E122" s="118">
        <v>-2.8900000999999998E-3</v>
      </c>
      <c r="F122" s="118">
        <v>-1.5980000000000001E-2</v>
      </c>
      <c r="G122" s="118">
        <v>0.14454001</v>
      </c>
      <c r="H122" s="118">
        <v>-7.2270005999999998E-2</v>
      </c>
      <c r="I122" s="118">
        <v>0</v>
      </c>
      <c r="J122" s="118">
        <v>0.76512813999999996</v>
      </c>
      <c r="K122" s="118">
        <v>7.9950000000000001</v>
      </c>
      <c r="L122" s="118">
        <v>0</v>
      </c>
      <c r="M122" s="118">
        <v>0</v>
      </c>
      <c r="N122" s="118">
        <v>0</v>
      </c>
      <c r="O122" s="118">
        <v>0</v>
      </c>
      <c r="P122" s="118">
        <v>0</v>
      </c>
      <c r="Q122" s="118">
        <v>0</v>
      </c>
      <c r="R122" s="118">
        <v>0</v>
      </c>
      <c r="S122" s="118">
        <v>0</v>
      </c>
      <c r="T122" s="118">
        <v>0</v>
      </c>
      <c r="U122" s="118">
        <v>0</v>
      </c>
      <c r="V122" s="118">
        <v>0</v>
      </c>
      <c r="W122" s="118">
        <v>0</v>
      </c>
    </row>
    <row r="123" spans="1:23" hidden="1">
      <c r="A123" s="118" t="str">
        <v>1532.TW</v>
      </c>
      <c r="B123" s="118">
        <v>3.47</v>
      </c>
      <c r="C123" s="118">
        <v>0.58499999999999996</v>
      </c>
      <c r="D123" s="118">
        <v>0</v>
      </c>
      <c r="E123" s="118">
        <v>7.732E-2</v>
      </c>
      <c r="F123" s="118">
        <v>1.9960001000000002E-2</v>
      </c>
      <c r="G123" s="118">
        <v>0.23371</v>
      </c>
      <c r="H123" s="118">
        <v>0.10559</v>
      </c>
      <c r="I123" s="118">
        <v>14.3804035</v>
      </c>
      <c r="J123" s="118">
        <v>1.4230309000000001</v>
      </c>
      <c r="K123" s="118">
        <v>46.777000000000001</v>
      </c>
      <c r="L123" s="118">
        <v>0</v>
      </c>
      <c r="M123" s="118">
        <v>0</v>
      </c>
      <c r="N123" s="118">
        <v>0</v>
      </c>
      <c r="O123" s="118">
        <v>0</v>
      </c>
      <c r="P123" s="118">
        <v>0</v>
      </c>
      <c r="Q123" s="118">
        <v>0</v>
      </c>
      <c r="R123" s="118">
        <v>0</v>
      </c>
      <c r="S123" s="118">
        <v>0</v>
      </c>
      <c r="T123" s="118">
        <v>0</v>
      </c>
      <c r="U123" s="118">
        <v>0</v>
      </c>
      <c r="V123" s="118">
        <v>0</v>
      </c>
      <c r="W123" s="118">
        <v>0</v>
      </c>
    </row>
    <row r="124" spans="1:23" hidden="1">
      <c r="A124" s="118" t="str">
        <v>1533.TW</v>
      </c>
      <c r="B124" s="118">
        <v>-1.55</v>
      </c>
      <c r="C124" s="118">
        <v>0</v>
      </c>
      <c r="D124" s="118">
        <v>0</v>
      </c>
      <c r="E124" s="118">
        <v>-9.5880000000000007E-2</v>
      </c>
      <c r="F124" s="118">
        <v>-2.1289999E-2</v>
      </c>
      <c r="G124" s="118">
        <v>0.18969999000000001</v>
      </c>
      <c r="H124" s="118">
        <v>-0.17021</v>
      </c>
      <c r="I124" s="118">
        <v>0</v>
      </c>
      <c r="J124" s="118">
        <v>2.1457722000000001</v>
      </c>
      <c r="K124" s="118">
        <v>38.689</v>
      </c>
      <c r="L124" s="118">
        <v>0</v>
      </c>
      <c r="M124" s="118">
        <v>0</v>
      </c>
      <c r="N124" s="118">
        <v>0</v>
      </c>
      <c r="O124" s="118">
        <v>0</v>
      </c>
      <c r="P124" s="118">
        <v>0</v>
      </c>
      <c r="Q124" s="118">
        <v>0</v>
      </c>
      <c r="R124" s="118">
        <v>0</v>
      </c>
      <c r="S124" s="118">
        <v>0</v>
      </c>
      <c r="T124" s="118">
        <v>0</v>
      </c>
      <c r="U124" s="118">
        <v>0</v>
      </c>
      <c r="V124" s="118">
        <v>0</v>
      </c>
      <c r="W124" s="118">
        <v>0</v>
      </c>
    </row>
    <row r="125" spans="1:23">
      <c r="A125" s="118" t="str">
        <v>1535.TW</v>
      </c>
      <c r="B125" s="118">
        <v>4.51</v>
      </c>
      <c r="C125" s="118">
        <v>0</v>
      </c>
      <c r="D125" s="118">
        <v>0</v>
      </c>
      <c r="E125" s="118">
        <v>0.15121001000000001</v>
      </c>
      <c r="F125" s="118">
        <v>4.7050000000000002E-2</v>
      </c>
      <c r="G125" s="118">
        <v>0.1003</v>
      </c>
      <c r="H125" s="118">
        <v>4.2029999999999998E-2</v>
      </c>
      <c r="I125" s="118">
        <v>15.986694999999999</v>
      </c>
      <c r="J125" s="118">
        <v>2.3626174999999998</v>
      </c>
      <c r="K125" s="118">
        <v>83.811999999999998</v>
      </c>
      <c r="L125" s="118">
        <v>0</v>
      </c>
      <c r="M125" s="118">
        <v>0</v>
      </c>
      <c r="N125" s="118">
        <v>0</v>
      </c>
      <c r="O125" s="118">
        <v>0</v>
      </c>
      <c r="P125" s="118">
        <v>0</v>
      </c>
      <c r="Q125" s="118">
        <v>0</v>
      </c>
      <c r="R125" s="118">
        <v>0</v>
      </c>
      <c r="S125" s="118">
        <v>0</v>
      </c>
      <c r="T125" s="118">
        <v>0</v>
      </c>
      <c r="U125" s="118">
        <v>0</v>
      </c>
      <c r="V125" s="118">
        <v>0</v>
      </c>
      <c r="W125" s="118">
        <v>0</v>
      </c>
    </row>
    <row r="126" spans="1:23" hidden="1">
      <c r="A126" s="118" t="str">
        <v>1536.TW</v>
      </c>
      <c r="B126" s="118">
        <v>1.19</v>
      </c>
      <c r="C126" s="118">
        <v>0.84599999999999997</v>
      </c>
      <c r="D126" s="118">
        <v>24.909908000000001</v>
      </c>
      <c r="E126" s="118">
        <v>3.644E-2</v>
      </c>
      <c r="F126" s="118">
        <v>1.1480000000000001E-2</v>
      </c>
      <c r="G126" s="118">
        <v>0.17291000000000001</v>
      </c>
      <c r="H126" s="118">
        <v>1.3049999E-2</v>
      </c>
      <c r="I126" s="118">
        <v>46.470585</v>
      </c>
      <c r="J126" s="118">
        <v>1.7719247</v>
      </c>
      <c r="K126" s="118">
        <v>23.609000000000002</v>
      </c>
      <c r="L126" s="118">
        <v>0</v>
      </c>
      <c r="M126" s="118">
        <v>0</v>
      </c>
      <c r="N126" s="118">
        <v>0</v>
      </c>
      <c r="O126" s="118">
        <v>0</v>
      </c>
      <c r="P126" s="118">
        <v>0</v>
      </c>
      <c r="Q126" s="118">
        <v>0</v>
      </c>
      <c r="R126" s="118">
        <v>0</v>
      </c>
      <c r="S126" s="118">
        <v>0</v>
      </c>
      <c r="T126" s="118">
        <v>0</v>
      </c>
      <c r="U126" s="118">
        <v>0</v>
      </c>
      <c r="V126" s="118">
        <v>0</v>
      </c>
      <c r="W126" s="118">
        <v>0</v>
      </c>
    </row>
    <row r="127" spans="1:23">
      <c r="A127" s="118" t="str">
        <v>1537.TW</v>
      </c>
      <c r="B127" s="118">
        <v>8.4499999999999993</v>
      </c>
      <c r="C127" s="118">
        <v>0</v>
      </c>
      <c r="D127" s="118">
        <v>10.643015999999999</v>
      </c>
      <c r="E127" s="118">
        <v>0.15595999999999999</v>
      </c>
      <c r="F127" s="118">
        <v>8.6580000000000004E-2</v>
      </c>
      <c r="G127" s="118">
        <v>0.19713</v>
      </c>
      <c r="H127" s="118">
        <v>0.12753001</v>
      </c>
      <c r="I127" s="118">
        <v>17.041419999999999</v>
      </c>
      <c r="J127" s="118">
        <v>2.6446767000000002</v>
      </c>
      <c r="K127" s="118">
        <v>82.162999999999997</v>
      </c>
      <c r="L127" s="118">
        <v>0</v>
      </c>
      <c r="M127" s="118">
        <v>0</v>
      </c>
      <c r="N127" s="118">
        <v>0</v>
      </c>
      <c r="O127" s="118">
        <v>0</v>
      </c>
      <c r="P127" s="118">
        <v>0</v>
      </c>
      <c r="Q127" s="118">
        <v>0</v>
      </c>
      <c r="R127" s="118">
        <v>0</v>
      </c>
      <c r="S127" s="118">
        <v>0</v>
      </c>
      <c r="T127" s="118">
        <v>0</v>
      </c>
      <c r="U127" s="118">
        <v>0</v>
      </c>
      <c r="V127" s="118">
        <v>0</v>
      </c>
      <c r="W127" s="118">
        <v>0</v>
      </c>
    </row>
    <row r="128" spans="1:23" hidden="1">
      <c r="A128" s="118" t="str">
        <v>1538.TW</v>
      </c>
      <c r="B128" s="118">
        <v>-0.49</v>
      </c>
      <c r="C128" s="118">
        <v>0.59</v>
      </c>
      <c r="D128" s="118">
        <v>0</v>
      </c>
      <c r="E128" s="118">
        <v>-0.20254</v>
      </c>
      <c r="F128" s="118">
        <v>-0.109840006</v>
      </c>
      <c r="G128" s="118">
        <v>8.8660000000000003E-2</v>
      </c>
      <c r="H128" s="118">
        <v>-0.58916999999999997</v>
      </c>
      <c r="I128" s="118">
        <v>0</v>
      </c>
      <c r="J128" s="118">
        <v>3.673924</v>
      </c>
      <c r="K128" s="118">
        <v>4.4340000000000002</v>
      </c>
      <c r="L128" s="118">
        <v>0</v>
      </c>
      <c r="M128" s="118">
        <v>0</v>
      </c>
      <c r="N128" s="118">
        <v>0</v>
      </c>
      <c r="O128" s="118">
        <v>0</v>
      </c>
      <c r="P128" s="118">
        <v>0</v>
      </c>
      <c r="Q128" s="118">
        <v>0</v>
      </c>
      <c r="R128" s="118">
        <v>0</v>
      </c>
      <c r="S128" s="118">
        <v>0</v>
      </c>
      <c r="T128" s="118">
        <v>0</v>
      </c>
      <c r="U128" s="118">
        <v>0</v>
      </c>
      <c r="V128" s="118">
        <v>0</v>
      </c>
      <c r="W128" s="118">
        <v>0</v>
      </c>
    </row>
    <row r="129" spans="1:23">
      <c r="A129" s="118" t="str">
        <v>1539.TW</v>
      </c>
      <c r="B129" s="118">
        <v>1.65</v>
      </c>
      <c r="C129" s="118">
        <v>0.86</v>
      </c>
      <c r="D129" s="118">
        <v>10.347826</v>
      </c>
      <c r="E129" s="118">
        <v>3.8599998000000003E-2</v>
      </c>
      <c r="F129" s="118">
        <v>1.9349999999999999E-2</v>
      </c>
      <c r="G129" s="118">
        <v>0.11265000999999999</v>
      </c>
      <c r="H129" s="118">
        <v>7.4969999999999995E-2</v>
      </c>
      <c r="I129" s="118">
        <v>14.424242</v>
      </c>
      <c r="J129" s="118">
        <v>0.98330850000000003</v>
      </c>
      <c r="K129" s="118">
        <v>23.459</v>
      </c>
      <c r="L129" s="118">
        <v>0</v>
      </c>
      <c r="M129" s="118">
        <v>0</v>
      </c>
      <c r="N129" s="118">
        <v>0</v>
      </c>
      <c r="O129" s="118">
        <v>0</v>
      </c>
      <c r="P129" s="118">
        <v>0</v>
      </c>
      <c r="Q129" s="118">
        <v>0</v>
      </c>
      <c r="R129" s="118">
        <v>0</v>
      </c>
      <c r="S129" s="118">
        <v>0</v>
      </c>
      <c r="T129" s="118">
        <v>0</v>
      </c>
      <c r="U129" s="118">
        <v>0</v>
      </c>
      <c r="V129" s="118">
        <v>0</v>
      </c>
      <c r="W129" s="118">
        <v>0</v>
      </c>
    </row>
    <row r="130" spans="1:23">
      <c r="A130" s="118" t="str">
        <v>1540.TW</v>
      </c>
      <c r="B130" s="118">
        <v>1.82</v>
      </c>
      <c r="C130" s="118">
        <v>0.20200000000000001</v>
      </c>
      <c r="D130" s="118">
        <v>14.718310000000001</v>
      </c>
      <c r="E130" s="118">
        <v>7.9140000000000002E-2</v>
      </c>
      <c r="F130" s="118">
        <v>4.4150000000000002E-2</v>
      </c>
      <c r="G130" s="118">
        <v>0.32057000000000002</v>
      </c>
      <c r="H130" s="118">
        <v>0.29849999999999999</v>
      </c>
      <c r="I130" s="118">
        <v>11.483516</v>
      </c>
      <c r="J130" s="118">
        <v>1.2467191</v>
      </c>
      <c r="K130" s="118">
        <v>6.7350000000000003</v>
      </c>
      <c r="L130" s="118">
        <v>0</v>
      </c>
      <c r="M130" s="118">
        <v>0</v>
      </c>
      <c r="N130" s="118">
        <v>0</v>
      </c>
      <c r="O130" s="118">
        <v>0</v>
      </c>
      <c r="P130" s="118">
        <v>0</v>
      </c>
      <c r="Q130" s="118">
        <v>0</v>
      </c>
      <c r="R130" s="118">
        <v>0</v>
      </c>
      <c r="S130" s="118">
        <v>0</v>
      </c>
      <c r="T130" s="118">
        <v>0</v>
      </c>
      <c r="U130" s="118">
        <v>0</v>
      </c>
      <c r="V130" s="118">
        <v>0</v>
      </c>
      <c r="W130" s="118">
        <v>0</v>
      </c>
    </row>
    <row r="131" spans="1:23" hidden="1">
      <c r="A131" s="118" t="str">
        <v>1541.TW</v>
      </c>
      <c r="B131" s="118">
        <v>1.82</v>
      </c>
      <c r="C131" s="118">
        <v>0.80600000000000005</v>
      </c>
      <c r="D131" s="118">
        <v>6.5567010000000003</v>
      </c>
      <c r="E131" s="118">
        <v>6.0830000000000002E-2</v>
      </c>
      <c r="F131" s="118">
        <v>4.6969999999999998E-2</v>
      </c>
      <c r="G131" s="118">
        <v>0.19622000000000001</v>
      </c>
      <c r="H131" s="118">
        <v>0.10922</v>
      </c>
      <c r="I131" s="118">
        <v>17.472526999999999</v>
      </c>
      <c r="J131" s="118">
        <v>1.311124</v>
      </c>
      <c r="K131" s="118">
        <v>42.868000000000002</v>
      </c>
      <c r="L131" s="118">
        <v>0</v>
      </c>
      <c r="M131" s="118">
        <v>0</v>
      </c>
      <c r="N131" s="118">
        <v>0</v>
      </c>
      <c r="O131" s="118">
        <v>0</v>
      </c>
      <c r="P131" s="118">
        <v>0</v>
      </c>
      <c r="Q131" s="118">
        <v>0</v>
      </c>
      <c r="R131" s="118">
        <v>0</v>
      </c>
      <c r="S131" s="118">
        <v>0</v>
      </c>
      <c r="T131" s="118">
        <v>0</v>
      </c>
      <c r="U131" s="118">
        <v>0</v>
      </c>
      <c r="V131" s="118">
        <v>0</v>
      </c>
      <c r="W131" s="118">
        <v>0</v>
      </c>
    </row>
    <row r="132" spans="1:23" hidden="1">
      <c r="A132" s="118" t="str">
        <v>1558.TW</v>
      </c>
      <c r="B132" s="118">
        <v>5.0599999999999996</v>
      </c>
      <c r="C132" s="118">
        <v>0</v>
      </c>
      <c r="D132" s="118">
        <v>7.2297779999999996</v>
      </c>
      <c r="E132" s="118">
        <v>8.7679999999999994E-2</v>
      </c>
      <c r="F132" s="118">
        <v>3.2279997999999997E-2</v>
      </c>
      <c r="G132" s="118">
        <v>0.26832</v>
      </c>
      <c r="H132" s="118">
        <v>9.2209995000000003E-2</v>
      </c>
      <c r="I132" s="118">
        <v>19.960474000000001</v>
      </c>
      <c r="J132" s="118">
        <v>1.2229972</v>
      </c>
      <c r="K132" s="118">
        <v>114.994</v>
      </c>
      <c r="L132" s="118">
        <v>0</v>
      </c>
      <c r="M132" s="118">
        <v>0</v>
      </c>
      <c r="N132" s="118">
        <v>0</v>
      </c>
      <c r="O132" s="118">
        <v>0</v>
      </c>
      <c r="P132" s="118">
        <v>0</v>
      </c>
      <c r="Q132" s="118">
        <v>0</v>
      </c>
      <c r="R132" s="118">
        <v>0</v>
      </c>
      <c r="S132" s="118">
        <v>0</v>
      </c>
      <c r="T132" s="118">
        <v>0</v>
      </c>
      <c r="U132" s="118">
        <v>0</v>
      </c>
      <c r="V132" s="118">
        <v>0</v>
      </c>
      <c r="W132" s="118">
        <v>0</v>
      </c>
    </row>
    <row r="133" spans="1:23" hidden="1">
      <c r="A133" s="118" t="str">
        <v>1560.TW</v>
      </c>
      <c r="B133" s="118">
        <v>6.36</v>
      </c>
      <c r="C133" s="118">
        <v>0.90700000000000003</v>
      </c>
      <c r="D133" s="118">
        <v>24.488890000000001</v>
      </c>
      <c r="E133" s="118">
        <v>0.15323000000000001</v>
      </c>
      <c r="F133" s="118">
        <v>6.3530000000000003E-2</v>
      </c>
      <c r="G133" s="118">
        <v>0.31503999999999999</v>
      </c>
      <c r="H133" s="118">
        <v>0.16384001000000001</v>
      </c>
      <c r="I133" s="118">
        <v>43.317608</v>
      </c>
      <c r="J133" s="118">
        <v>6.8291110000000002</v>
      </c>
      <c r="K133" s="118">
        <v>44.362000000000002</v>
      </c>
      <c r="L133" s="118">
        <v>0</v>
      </c>
      <c r="M133" s="118">
        <v>0</v>
      </c>
      <c r="N133" s="118">
        <v>0</v>
      </c>
      <c r="O133" s="118">
        <v>0</v>
      </c>
      <c r="P133" s="118">
        <v>0</v>
      </c>
      <c r="Q133" s="118">
        <v>0</v>
      </c>
      <c r="R133" s="118">
        <v>0</v>
      </c>
      <c r="S133" s="118">
        <v>0</v>
      </c>
      <c r="T133" s="118">
        <v>0</v>
      </c>
      <c r="U133" s="118">
        <v>0</v>
      </c>
      <c r="V133" s="118">
        <v>0</v>
      </c>
      <c r="W133" s="118">
        <v>0</v>
      </c>
    </row>
    <row r="134" spans="1:23" hidden="1">
      <c r="A134" s="118" t="str">
        <v>1563.TW</v>
      </c>
      <c r="B134" s="118">
        <v>0</v>
      </c>
      <c r="C134" s="118">
        <v>0</v>
      </c>
      <c r="D134" s="118">
        <v>0</v>
      </c>
      <c r="E134" s="118">
        <v>0</v>
      </c>
      <c r="F134" s="118">
        <v>0</v>
      </c>
      <c r="G134" s="118">
        <v>0</v>
      </c>
      <c r="H134" s="118">
        <v>0</v>
      </c>
      <c r="I134" s="118">
        <v>0</v>
      </c>
      <c r="J134" s="118">
        <v>0</v>
      </c>
      <c r="K134" s="118">
        <v>0</v>
      </c>
      <c r="L134" s="118">
        <v>0</v>
      </c>
      <c r="M134" s="118">
        <v>0</v>
      </c>
      <c r="N134" s="118">
        <v>0</v>
      </c>
      <c r="O134" s="118">
        <v>0</v>
      </c>
      <c r="P134" s="118">
        <v>0</v>
      </c>
      <c r="Q134" s="118">
        <v>0</v>
      </c>
      <c r="R134" s="118">
        <v>0</v>
      </c>
      <c r="S134" s="118">
        <v>0</v>
      </c>
      <c r="T134" s="118">
        <v>0</v>
      </c>
      <c r="U134" s="118">
        <v>0</v>
      </c>
      <c r="V134" s="118">
        <v>0</v>
      </c>
      <c r="W134" s="118">
        <v>0</v>
      </c>
    </row>
    <row r="135" spans="1:23">
      <c r="A135" s="118" t="str">
        <v>1568.TW</v>
      </c>
      <c r="B135" s="118">
        <v>2.3199999999999998</v>
      </c>
      <c r="C135" s="118">
        <v>0</v>
      </c>
      <c r="D135" s="118">
        <v>10.434027</v>
      </c>
      <c r="E135" s="118">
        <v>0.14326</v>
      </c>
      <c r="F135" s="118">
        <v>5.7270000000000001E-2</v>
      </c>
      <c r="G135" s="118">
        <v>0.33646999999999999</v>
      </c>
      <c r="H135" s="118">
        <v>0.17695999000000001</v>
      </c>
      <c r="I135" s="118">
        <v>12.952586</v>
      </c>
      <c r="J135" s="118">
        <v>1.7430394</v>
      </c>
      <c r="K135" s="118">
        <v>12.138</v>
      </c>
      <c r="L135" s="118">
        <v>0</v>
      </c>
      <c r="M135" s="118">
        <v>0</v>
      </c>
      <c r="N135" s="118">
        <v>0</v>
      </c>
      <c r="O135" s="118">
        <v>0</v>
      </c>
      <c r="P135" s="118">
        <v>0</v>
      </c>
      <c r="Q135" s="118">
        <v>0</v>
      </c>
      <c r="R135" s="118">
        <v>0</v>
      </c>
      <c r="S135" s="118">
        <v>0</v>
      </c>
      <c r="T135" s="118">
        <v>0</v>
      </c>
      <c r="U135" s="118">
        <v>0</v>
      </c>
      <c r="V135" s="118">
        <v>0</v>
      </c>
      <c r="W135" s="118">
        <v>0</v>
      </c>
    </row>
    <row r="136" spans="1:23" hidden="1">
      <c r="A136" s="118" t="str">
        <v>1582.TW</v>
      </c>
      <c r="B136" s="118">
        <v>6.45</v>
      </c>
      <c r="C136" s="118">
        <v>0</v>
      </c>
      <c r="D136" s="118">
        <v>18.221831999999999</v>
      </c>
      <c r="E136" s="118">
        <v>0.12685001000000001</v>
      </c>
      <c r="F136" s="118">
        <v>5.5069998000000002E-2</v>
      </c>
      <c r="G136" s="118">
        <v>0.24813999</v>
      </c>
      <c r="H136" s="118">
        <v>0.13821</v>
      </c>
      <c r="I136" s="118">
        <v>16.046513000000001</v>
      </c>
      <c r="J136" s="118">
        <v>1.9931443</v>
      </c>
      <c r="K136" s="118">
        <v>70.143000000000001</v>
      </c>
      <c r="L136" s="118">
        <v>0</v>
      </c>
      <c r="M136" s="118">
        <v>0</v>
      </c>
      <c r="N136" s="118">
        <v>0</v>
      </c>
      <c r="O136" s="118">
        <v>0</v>
      </c>
      <c r="P136" s="118">
        <v>0</v>
      </c>
      <c r="Q136" s="118">
        <v>0</v>
      </c>
      <c r="R136" s="118">
        <v>0</v>
      </c>
      <c r="S136" s="118">
        <v>0</v>
      </c>
      <c r="T136" s="118">
        <v>0</v>
      </c>
      <c r="U136" s="118">
        <v>0</v>
      </c>
      <c r="V136" s="118">
        <v>0</v>
      </c>
      <c r="W136" s="118">
        <v>0</v>
      </c>
    </row>
    <row r="137" spans="1:23" hidden="1">
      <c r="A137" s="118" t="str">
        <v>1583.TW</v>
      </c>
      <c r="B137" s="118">
        <v>5.56</v>
      </c>
      <c r="C137" s="118">
        <v>0</v>
      </c>
      <c r="D137" s="118">
        <v>18.727271999999999</v>
      </c>
      <c r="E137" s="118">
        <v>0.10123</v>
      </c>
      <c r="F137" s="118">
        <v>1.8939999999999999E-2</v>
      </c>
      <c r="G137" s="118">
        <v>0.24145000999999999</v>
      </c>
      <c r="H137" s="118">
        <v>3.6849998000000002E-2</v>
      </c>
      <c r="I137" s="118">
        <v>12.967625999999999</v>
      </c>
      <c r="J137" s="118">
        <v>1.4398689</v>
      </c>
      <c r="K137" s="118">
        <v>46.167000000000002</v>
      </c>
      <c r="L137" s="118">
        <v>0</v>
      </c>
      <c r="M137" s="118">
        <v>0</v>
      </c>
      <c r="N137" s="118">
        <v>0</v>
      </c>
      <c r="O137" s="118">
        <v>0</v>
      </c>
      <c r="P137" s="118">
        <v>0</v>
      </c>
      <c r="Q137" s="118">
        <v>0</v>
      </c>
      <c r="R137" s="118">
        <v>0</v>
      </c>
      <c r="S137" s="118">
        <v>0</v>
      </c>
      <c r="T137" s="118">
        <v>0</v>
      </c>
      <c r="U137" s="118">
        <v>0</v>
      </c>
      <c r="V137" s="118">
        <v>0</v>
      </c>
      <c r="W137" s="118">
        <v>0</v>
      </c>
    </row>
    <row r="138" spans="1:23">
      <c r="A138" s="118" t="str">
        <v>1587.TW</v>
      </c>
      <c r="B138" s="118">
        <v>0.56000000000000005</v>
      </c>
      <c r="C138" s="118">
        <v>0.995</v>
      </c>
      <c r="D138" s="118">
        <v>99.054053999999994</v>
      </c>
      <c r="E138" s="118">
        <v>3.0369999000000002E-2</v>
      </c>
      <c r="F138" s="118">
        <v>1.0570001000000001E-2</v>
      </c>
      <c r="G138" s="118">
        <v>0.20954001</v>
      </c>
      <c r="H138" s="118">
        <v>1.1900000000000001E-2</v>
      </c>
      <c r="I138" s="118">
        <v>130.89286999999999</v>
      </c>
      <c r="J138" s="118">
        <v>3.6662834000000002</v>
      </c>
      <c r="K138" s="118">
        <v>30.922999999999998</v>
      </c>
      <c r="L138" s="118">
        <v>0</v>
      </c>
      <c r="M138" s="118">
        <v>0</v>
      </c>
      <c r="N138" s="118">
        <v>0</v>
      </c>
      <c r="O138" s="118">
        <v>0</v>
      </c>
      <c r="P138" s="118">
        <v>0</v>
      </c>
      <c r="Q138" s="118">
        <v>0</v>
      </c>
      <c r="R138" s="118">
        <v>0</v>
      </c>
      <c r="S138" s="118">
        <v>0</v>
      </c>
      <c r="T138" s="118">
        <v>0</v>
      </c>
      <c r="U138" s="118">
        <v>0</v>
      </c>
      <c r="V138" s="118">
        <v>0</v>
      </c>
      <c r="W138" s="118">
        <v>0</v>
      </c>
    </row>
    <row r="139" spans="1:23" hidden="1">
      <c r="A139" s="118" t="str">
        <v>1589.TW</v>
      </c>
      <c r="B139" s="118">
        <v>-7.59</v>
      </c>
      <c r="C139" s="118">
        <v>0.77400000000000002</v>
      </c>
      <c r="D139" s="118">
        <v>10.098468</v>
      </c>
      <c r="E139" s="118">
        <v>-3.2099999999999997E-2</v>
      </c>
      <c r="F139" s="118">
        <v>-4.5999999999999999E-3</v>
      </c>
      <c r="G139" s="118">
        <v>0.13811999999999999</v>
      </c>
      <c r="H139" s="118">
        <v>-0.12851000000000001</v>
      </c>
      <c r="I139" s="118">
        <v>0</v>
      </c>
      <c r="J139" s="118">
        <v>0.63691189999999998</v>
      </c>
      <c r="K139" s="118">
        <v>75.686000000000007</v>
      </c>
      <c r="L139" s="118">
        <v>0</v>
      </c>
      <c r="M139" s="118">
        <v>0</v>
      </c>
      <c r="N139" s="118">
        <v>0</v>
      </c>
      <c r="O139" s="118">
        <v>0</v>
      </c>
      <c r="P139" s="118">
        <v>0</v>
      </c>
      <c r="Q139" s="118">
        <v>0</v>
      </c>
      <c r="R139" s="118">
        <v>0</v>
      </c>
      <c r="S139" s="118">
        <v>0</v>
      </c>
      <c r="T139" s="118">
        <v>0</v>
      </c>
      <c r="U139" s="118">
        <v>0</v>
      </c>
      <c r="V139" s="118">
        <v>0</v>
      </c>
      <c r="W139" s="118">
        <v>0</v>
      </c>
    </row>
    <row r="140" spans="1:23" hidden="1">
      <c r="A140" s="118" t="str">
        <v>1590.TW</v>
      </c>
      <c r="B140" s="118">
        <v>35.840000000000003</v>
      </c>
      <c r="C140" s="118">
        <v>1.0680000000000001</v>
      </c>
      <c r="D140" s="118">
        <v>22.784544</v>
      </c>
      <c r="E140" s="118">
        <v>0.18011999000000001</v>
      </c>
      <c r="F140" s="118">
        <v>9.9309995999999998E-2</v>
      </c>
      <c r="G140" s="118">
        <v>0.46517999999999998</v>
      </c>
      <c r="H140" s="118">
        <v>0.30325000000000002</v>
      </c>
      <c r="I140" s="118">
        <v>30.273437999999999</v>
      </c>
      <c r="J140" s="118">
        <v>5.2156186</v>
      </c>
      <c r="K140" s="118">
        <v>150.636</v>
      </c>
      <c r="L140" s="118">
        <v>0</v>
      </c>
      <c r="M140" s="118">
        <v>0</v>
      </c>
      <c r="N140" s="118">
        <v>0</v>
      </c>
      <c r="O140" s="118">
        <v>0</v>
      </c>
      <c r="P140" s="118">
        <v>0</v>
      </c>
      <c r="Q140" s="118">
        <v>0</v>
      </c>
      <c r="R140" s="118">
        <v>0</v>
      </c>
      <c r="S140" s="118">
        <v>0</v>
      </c>
      <c r="T140" s="118">
        <v>0</v>
      </c>
      <c r="U140" s="118">
        <v>0</v>
      </c>
      <c r="V140" s="118">
        <v>0</v>
      </c>
      <c r="W140" s="118">
        <v>0</v>
      </c>
    </row>
    <row r="141" spans="1:23" hidden="1">
      <c r="A141" s="118" t="str">
        <v>1597.TW</v>
      </c>
      <c r="B141" s="118">
        <v>1.1000000000000001</v>
      </c>
      <c r="C141" s="118">
        <v>0</v>
      </c>
      <c r="D141" s="118">
        <v>12.770398999999999</v>
      </c>
      <c r="E141" s="118">
        <v>4.1939996E-2</v>
      </c>
      <c r="F141" s="118">
        <v>1.469E-2</v>
      </c>
      <c r="G141" s="118">
        <v>0.42908000000000002</v>
      </c>
      <c r="H141" s="118">
        <v>8.9770004E-2</v>
      </c>
      <c r="I141" s="118">
        <v>61.181820000000002</v>
      </c>
      <c r="J141" s="118">
        <v>2.5284593000000002</v>
      </c>
      <c r="K141" s="118">
        <v>11.675000000000001</v>
      </c>
      <c r="L141" s="118">
        <v>0</v>
      </c>
      <c r="M141" s="118">
        <v>0</v>
      </c>
      <c r="N141" s="118">
        <v>0</v>
      </c>
      <c r="O141" s="118">
        <v>0</v>
      </c>
      <c r="P141" s="118">
        <v>0</v>
      </c>
      <c r="Q141" s="118">
        <v>0</v>
      </c>
      <c r="R141" s="118">
        <v>0</v>
      </c>
      <c r="S141" s="118">
        <v>0</v>
      </c>
      <c r="T141" s="118">
        <v>0</v>
      </c>
      <c r="U141" s="118">
        <v>0</v>
      </c>
      <c r="V141" s="118">
        <v>0</v>
      </c>
      <c r="W141" s="118">
        <v>0</v>
      </c>
    </row>
    <row r="142" spans="1:23" hidden="1">
      <c r="A142" s="118" t="str">
        <v>1598.TW</v>
      </c>
      <c r="B142" s="118">
        <v>0.24</v>
      </c>
      <c r="C142" s="118">
        <v>0</v>
      </c>
      <c r="D142" s="118">
        <v>3.8046120000000001</v>
      </c>
      <c r="E142" s="118">
        <v>-5.6999999999999998E-4</v>
      </c>
      <c r="F142" s="118">
        <v>-5.0499999999999998E-3</v>
      </c>
      <c r="G142" s="118">
        <v>0.34597</v>
      </c>
      <c r="H142" s="118">
        <v>-4.1929998000000003E-2</v>
      </c>
      <c r="I142" s="118">
        <v>130.625</v>
      </c>
      <c r="J142" s="118">
        <v>1.0390773</v>
      </c>
      <c r="K142" s="118">
        <v>50.465000000000003</v>
      </c>
      <c r="L142" s="118">
        <v>0</v>
      </c>
      <c r="M142" s="118">
        <v>0</v>
      </c>
      <c r="N142" s="118">
        <v>0</v>
      </c>
      <c r="O142" s="118">
        <v>0</v>
      </c>
      <c r="P142" s="118">
        <v>0</v>
      </c>
      <c r="Q142" s="118">
        <v>0</v>
      </c>
      <c r="R142" s="118">
        <v>0</v>
      </c>
      <c r="S142" s="118">
        <v>0</v>
      </c>
      <c r="T142" s="118">
        <v>0</v>
      </c>
      <c r="U142" s="118">
        <v>0</v>
      </c>
      <c r="V142" s="118">
        <v>0</v>
      </c>
      <c r="W142" s="118">
        <v>0</v>
      </c>
    </row>
    <row r="143" spans="1:23" hidden="1">
      <c r="A143" s="118" t="str">
        <v>1603.TW</v>
      </c>
      <c r="B143" s="118">
        <v>3.25</v>
      </c>
      <c r="C143" s="118">
        <v>0.378</v>
      </c>
      <c r="D143" s="118">
        <v>0</v>
      </c>
      <c r="E143" s="118">
        <v>7.6480000000000006E-2</v>
      </c>
      <c r="F143" s="118">
        <v>3.1559999999999998E-2</v>
      </c>
      <c r="G143" s="118">
        <v>0.14890999999999999</v>
      </c>
      <c r="H143" s="118">
        <v>0.13031999999999999</v>
      </c>
      <c r="I143" s="118">
        <v>13.846154</v>
      </c>
      <c r="J143" s="118">
        <v>1.1075832000000001</v>
      </c>
      <c r="K143" s="118">
        <v>25.2</v>
      </c>
      <c r="L143" s="118">
        <v>0</v>
      </c>
      <c r="M143" s="118">
        <v>0</v>
      </c>
      <c r="N143" s="118">
        <v>0</v>
      </c>
      <c r="O143" s="118">
        <v>0</v>
      </c>
      <c r="P143" s="118">
        <v>0</v>
      </c>
      <c r="Q143" s="118">
        <v>0</v>
      </c>
      <c r="R143" s="118">
        <v>0</v>
      </c>
      <c r="S143" s="118">
        <v>0</v>
      </c>
      <c r="T143" s="118">
        <v>0</v>
      </c>
      <c r="U143" s="118">
        <v>0</v>
      </c>
      <c r="V143" s="118">
        <v>0</v>
      </c>
      <c r="W143" s="118">
        <v>0</v>
      </c>
    </row>
    <row r="144" spans="1:23">
      <c r="A144" s="118" t="str">
        <v>1604.TW</v>
      </c>
      <c r="B144" s="118">
        <v>2.11</v>
      </c>
      <c r="C144" s="118">
        <v>0.53600000000000003</v>
      </c>
      <c r="D144" s="118">
        <v>0</v>
      </c>
      <c r="E144" s="118">
        <v>9.1479993999999995E-2</v>
      </c>
      <c r="F144" s="118">
        <v>2.5690000000000001E-2</v>
      </c>
      <c r="G144" s="118">
        <v>0.19459000000000001</v>
      </c>
      <c r="H144" s="118">
        <v>2.1940000000000001E-2</v>
      </c>
      <c r="I144" s="118">
        <v>13.696683</v>
      </c>
      <c r="J144" s="118">
        <v>1.2952090000000001</v>
      </c>
      <c r="K144" s="118">
        <v>24.436</v>
      </c>
      <c r="L144" s="118">
        <v>0</v>
      </c>
      <c r="M144" s="118">
        <v>0</v>
      </c>
      <c r="N144" s="118">
        <v>0</v>
      </c>
      <c r="O144" s="118">
        <v>0</v>
      </c>
      <c r="P144" s="118">
        <v>0</v>
      </c>
      <c r="Q144" s="118">
        <v>0</v>
      </c>
      <c r="R144" s="118">
        <v>0</v>
      </c>
      <c r="S144" s="118">
        <v>0</v>
      </c>
      <c r="T144" s="118">
        <v>0</v>
      </c>
      <c r="U144" s="118">
        <v>0</v>
      </c>
      <c r="V144" s="118">
        <v>0</v>
      </c>
      <c r="W144" s="118">
        <v>0</v>
      </c>
    </row>
    <row r="145" spans="1:23" hidden="1">
      <c r="A145" s="118" t="str">
        <v>1605.TW</v>
      </c>
      <c r="B145" s="118">
        <v>0.98</v>
      </c>
      <c r="C145" s="118">
        <v>0.85499999999999998</v>
      </c>
      <c r="D145" s="118">
        <v>18.585364999999999</v>
      </c>
      <c r="E145" s="118">
        <v>3.066E-2</v>
      </c>
      <c r="F145" s="118">
        <v>9.9100000000000004E-3</v>
      </c>
      <c r="G145" s="118">
        <v>7.0019999999999999E-2</v>
      </c>
      <c r="H145" s="118">
        <v>1.201E-2</v>
      </c>
      <c r="I145" s="118">
        <v>38.877549999999999</v>
      </c>
      <c r="J145" s="118">
        <v>1.0850682</v>
      </c>
      <c r="K145" s="118">
        <v>45.390999999999998</v>
      </c>
      <c r="L145" s="118">
        <v>0</v>
      </c>
      <c r="M145" s="118">
        <v>0</v>
      </c>
      <c r="N145" s="118">
        <v>0</v>
      </c>
      <c r="O145" s="118">
        <v>0</v>
      </c>
      <c r="P145" s="118">
        <v>0</v>
      </c>
      <c r="Q145" s="118">
        <v>0</v>
      </c>
      <c r="R145" s="118">
        <v>0</v>
      </c>
      <c r="S145" s="118">
        <v>0</v>
      </c>
      <c r="T145" s="118">
        <v>0</v>
      </c>
      <c r="U145" s="118">
        <v>0</v>
      </c>
      <c r="V145" s="118">
        <v>0</v>
      </c>
      <c r="W145" s="118">
        <v>0</v>
      </c>
    </row>
    <row r="146" spans="1:23" hidden="1">
      <c r="A146" s="118" t="str">
        <v>1608.TW</v>
      </c>
      <c r="B146" s="118">
        <v>2.08</v>
      </c>
      <c r="C146" s="118">
        <v>0</v>
      </c>
      <c r="D146" s="118">
        <v>0</v>
      </c>
      <c r="E146" s="118">
        <v>0.10054</v>
      </c>
      <c r="F146" s="118">
        <v>2.0510001E-2</v>
      </c>
      <c r="G146" s="118">
        <v>6.5670000000000006E-2</v>
      </c>
      <c r="H146" s="118">
        <v>4.172E-2</v>
      </c>
      <c r="I146" s="118">
        <v>18.149038000000001</v>
      </c>
      <c r="J146" s="118">
        <v>2.0039281999999998</v>
      </c>
      <c r="K146" s="118">
        <v>23.312999999999999</v>
      </c>
      <c r="L146" s="118">
        <v>0</v>
      </c>
      <c r="M146" s="118">
        <v>0</v>
      </c>
      <c r="N146" s="118">
        <v>0</v>
      </c>
      <c r="O146" s="118">
        <v>0</v>
      </c>
      <c r="P146" s="118">
        <v>0</v>
      </c>
      <c r="Q146" s="118">
        <v>0</v>
      </c>
      <c r="R146" s="118">
        <v>0</v>
      </c>
      <c r="S146" s="118">
        <v>0</v>
      </c>
      <c r="T146" s="118">
        <v>0</v>
      </c>
      <c r="U146" s="118">
        <v>0</v>
      </c>
      <c r="V146" s="118">
        <v>0</v>
      </c>
      <c r="W146" s="118">
        <v>0</v>
      </c>
    </row>
    <row r="147" spans="1:23" hidden="1">
      <c r="A147" s="118" t="str">
        <v>1609.TW</v>
      </c>
      <c r="B147" s="118">
        <v>1.61</v>
      </c>
      <c r="C147" s="118">
        <v>0.94399999999999995</v>
      </c>
      <c r="D147" s="118">
        <v>24.878050000000002</v>
      </c>
      <c r="E147" s="118">
        <v>0.21648000000000001</v>
      </c>
      <c r="F147" s="118">
        <v>2.2409999999999999E-2</v>
      </c>
      <c r="G147" s="118">
        <v>0.13145999999999999</v>
      </c>
      <c r="H147" s="118">
        <v>7.3410004000000001E-2</v>
      </c>
      <c r="I147" s="118">
        <v>31.677019999999999</v>
      </c>
      <c r="J147" s="118">
        <v>2.6081620000000001</v>
      </c>
      <c r="K147" s="118">
        <v>37.421999999999997</v>
      </c>
      <c r="L147" s="118">
        <v>0</v>
      </c>
      <c r="M147" s="118">
        <v>0</v>
      </c>
      <c r="N147" s="118">
        <v>0</v>
      </c>
      <c r="O147" s="118">
        <v>0</v>
      </c>
      <c r="P147" s="118">
        <v>0</v>
      </c>
      <c r="Q147" s="118">
        <v>0</v>
      </c>
      <c r="R147" s="118">
        <v>0</v>
      </c>
      <c r="S147" s="118">
        <v>0</v>
      </c>
      <c r="T147" s="118">
        <v>0</v>
      </c>
      <c r="U147" s="118">
        <v>0</v>
      </c>
      <c r="V147" s="118">
        <v>0</v>
      </c>
      <c r="W147" s="118">
        <v>0</v>
      </c>
    </row>
    <row r="148" spans="1:23">
      <c r="A148" s="118" t="str">
        <v>1611.TW</v>
      </c>
      <c r="B148" s="118">
        <v>0.52</v>
      </c>
      <c r="C148" s="118">
        <v>0.43099999999999999</v>
      </c>
      <c r="D148" s="118">
        <v>0</v>
      </c>
      <c r="E148" s="118">
        <v>3.5040000000000002E-2</v>
      </c>
      <c r="F148" s="118">
        <v>7.6699999999999997E-3</v>
      </c>
      <c r="G148" s="118">
        <v>0.27382000000000001</v>
      </c>
      <c r="H148" s="118">
        <v>8.5269999999999999E-2</v>
      </c>
      <c r="I148" s="118">
        <v>34.423076999999999</v>
      </c>
      <c r="J148" s="118">
        <v>1.3346256999999999</v>
      </c>
      <c r="K148" s="118">
        <v>4.2190000000000003</v>
      </c>
      <c r="L148" s="118">
        <v>0</v>
      </c>
      <c r="M148" s="118">
        <v>0</v>
      </c>
      <c r="N148" s="118">
        <v>0</v>
      </c>
      <c r="O148" s="118">
        <v>0</v>
      </c>
      <c r="P148" s="118">
        <v>0</v>
      </c>
      <c r="Q148" s="118">
        <v>0</v>
      </c>
      <c r="R148" s="118">
        <v>0</v>
      </c>
      <c r="S148" s="118">
        <v>0</v>
      </c>
      <c r="T148" s="118">
        <v>0</v>
      </c>
      <c r="U148" s="118">
        <v>0</v>
      </c>
      <c r="V148" s="118">
        <v>0</v>
      </c>
      <c r="W148" s="118">
        <v>0</v>
      </c>
    </row>
    <row r="149" spans="1:23" hidden="1">
      <c r="A149" s="118" t="str">
        <v>1612.TW</v>
      </c>
      <c r="B149" s="118">
        <v>2.0699999999999998</v>
      </c>
      <c r="C149" s="118">
        <v>0.86899999999999999</v>
      </c>
      <c r="D149" s="118">
        <v>0</v>
      </c>
      <c r="E149" s="118">
        <v>8.5779999999999995E-2</v>
      </c>
      <c r="F149" s="118">
        <v>4.5350000000000001E-2</v>
      </c>
      <c r="G149" s="118">
        <v>0.14069999999999999</v>
      </c>
      <c r="H149" s="118">
        <v>0.11058</v>
      </c>
      <c r="I149" s="118">
        <v>18.671500000000002</v>
      </c>
      <c r="J149" s="118">
        <v>1.6179672</v>
      </c>
      <c r="K149" s="118">
        <v>19.600000000000001</v>
      </c>
      <c r="L149" s="118">
        <v>0</v>
      </c>
      <c r="M149" s="118">
        <v>0</v>
      </c>
      <c r="N149" s="118">
        <v>0</v>
      </c>
      <c r="O149" s="118">
        <v>0</v>
      </c>
      <c r="P149" s="118">
        <v>0</v>
      </c>
      <c r="Q149" s="118">
        <v>0</v>
      </c>
      <c r="R149" s="118">
        <v>0</v>
      </c>
      <c r="S149" s="118">
        <v>0</v>
      </c>
      <c r="T149" s="118">
        <v>0</v>
      </c>
      <c r="U149" s="118">
        <v>0</v>
      </c>
      <c r="V149" s="118">
        <v>0</v>
      </c>
      <c r="W149" s="118">
        <v>0</v>
      </c>
    </row>
    <row r="150" spans="1:23">
      <c r="A150" s="118" t="str">
        <v>1614.TW</v>
      </c>
      <c r="B150" s="118">
        <v>1.1200000000000001</v>
      </c>
      <c r="C150" s="118">
        <v>0</v>
      </c>
      <c r="D150" s="118">
        <v>0</v>
      </c>
      <c r="E150" s="118">
        <v>5.432E-2</v>
      </c>
      <c r="F150" s="118">
        <v>2.9489999999999999E-2</v>
      </c>
      <c r="G150" s="118">
        <v>0.20977000000000001</v>
      </c>
      <c r="H150" s="118">
        <v>1.677E-2</v>
      </c>
      <c r="I150" s="118">
        <v>39.642856999999999</v>
      </c>
      <c r="J150" s="118">
        <v>2.1137826</v>
      </c>
      <c r="K150" s="118">
        <v>21.946999999999999</v>
      </c>
      <c r="L150" s="118">
        <v>0</v>
      </c>
      <c r="M150" s="118">
        <v>0</v>
      </c>
      <c r="N150" s="118">
        <v>0</v>
      </c>
      <c r="O150" s="118">
        <v>0</v>
      </c>
      <c r="P150" s="118">
        <v>0</v>
      </c>
      <c r="Q150" s="118">
        <v>0</v>
      </c>
      <c r="R150" s="118">
        <v>0</v>
      </c>
      <c r="S150" s="118">
        <v>0</v>
      </c>
      <c r="T150" s="118">
        <v>0</v>
      </c>
      <c r="U150" s="118">
        <v>0</v>
      </c>
      <c r="V150" s="118">
        <v>0</v>
      </c>
      <c r="W150" s="118">
        <v>0</v>
      </c>
    </row>
    <row r="151" spans="1:23" hidden="1">
      <c r="A151" s="118" t="str">
        <v>1615.TW</v>
      </c>
      <c r="B151" s="118">
        <v>3.5</v>
      </c>
      <c r="C151" s="118">
        <v>0.39200000000000002</v>
      </c>
      <c r="D151" s="118">
        <v>0</v>
      </c>
      <c r="E151" s="118">
        <v>0.19045999999999999</v>
      </c>
      <c r="F151" s="118">
        <v>9.2329999999999995E-2</v>
      </c>
      <c r="G151" s="118">
        <v>0.16256000000000001</v>
      </c>
      <c r="H151" s="118">
        <v>0.13482</v>
      </c>
      <c r="I151" s="118">
        <v>19.428571999999999</v>
      </c>
      <c r="J151" s="118">
        <v>3.7706553999999999</v>
      </c>
      <c r="K151" s="118">
        <v>30.201000000000001</v>
      </c>
      <c r="L151" s="118">
        <v>0</v>
      </c>
      <c r="M151" s="118">
        <v>0</v>
      </c>
      <c r="N151" s="118">
        <v>0</v>
      </c>
      <c r="O151" s="118">
        <v>0</v>
      </c>
      <c r="P151" s="118">
        <v>0</v>
      </c>
      <c r="Q151" s="118">
        <v>0</v>
      </c>
      <c r="R151" s="118">
        <v>0</v>
      </c>
      <c r="S151" s="118">
        <v>0</v>
      </c>
      <c r="T151" s="118">
        <v>0</v>
      </c>
      <c r="U151" s="118">
        <v>0</v>
      </c>
      <c r="V151" s="118">
        <v>0</v>
      </c>
      <c r="W151" s="118">
        <v>0</v>
      </c>
    </row>
    <row r="152" spans="1:23">
      <c r="A152" s="118" t="str">
        <v>1616.TW</v>
      </c>
      <c r="B152" s="118">
        <v>1.24</v>
      </c>
      <c r="C152" s="118">
        <v>1.0649999999999999</v>
      </c>
      <c r="D152" s="118">
        <v>0</v>
      </c>
      <c r="E152" s="118">
        <v>0.12776000000000001</v>
      </c>
      <c r="F152" s="118">
        <v>5.8040000000000001E-2</v>
      </c>
      <c r="G152" s="118">
        <v>0.11472</v>
      </c>
      <c r="H152" s="118">
        <v>8.2609996000000005E-2</v>
      </c>
      <c r="I152" s="118">
        <v>19.637096</v>
      </c>
      <c r="J152" s="118">
        <v>2.4561229</v>
      </c>
      <c r="K152" s="118">
        <v>21.702999999999999</v>
      </c>
      <c r="L152" s="118">
        <v>0</v>
      </c>
      <c r="M152" s="118">
        <v>0</v>
      </c>
      <c r="N152" s="118">
        <v>0</v>
      </c>
      <c r="O152" s="118">
        <v>0</v>
      </c>
      <c r="P152" s="118">
        <v>0</v>
      </c>
      <c r="Q152" s="118">
        <v>0</v>
      </c>
      <c r="R152" s="118">
        <v>0</v>
      </c>
      <c r="S152" s="118">
        <v>0</v>
      </c>
      <c r="T152" s="118">
        <v>0</v>
      </c>
      <c r="U152" s="118">
        <v>0</v>
      </c>
      <c r="V152" s="118">
        <v>0</v>
      </c>
      <c r="W152" s="118">
        <v>0</v>
      </c>
    </row>
    <row r="153" spans="1:23" hidden="1">
      <c r="A153" s="118" t="str">
        <v>1617.TW</v>
      </c>
      <c r="B153" s="118">
        <v>0.06</v>
      </c>
      <c r="C153" s="118">
        <v>0.48499999999999999</v>
      </c>
      <c r="D153" s="118">
        <v>0</v>
      </c>
      <c r="E153" s="118">
        <v>1.0399999999999999E-3</v>
      </c>
      <c r="F153" s="118">
        <v>-4.9500000000000004E-3</v>
      </c>
      <c r="G153" s="118">
        <v>7.9899999999999999E-2</v>
      </c>
      <c r="H153" s="118">
        <v>-1.507E-2</v>
      </c>
      <c r="I153" s="118">
        <v>376.66669999999999</v>
      </c>
      <c r="J153" s="118">
        <v>1.7471975</v>
      </c>
      <c r="K153" s="118">
        <v>17.920999999999999</v>
      </c>
      <c r="L153" s="118">
        <v>0</v>
      </c>
      <c r="M153" s="118">
        <v>0</v>
      </c>
      <c r="N153" s="118">
        <v>0</v>
      </c>
      <c r="O153" s="118">
        <v>0</v>
      </c>
      <c r="P153" s="118">
        <v>0</v>
      </c>
      <c r="Q153" s="118">
        <v>0</v>
      </c>
      <c r="R153" s="118">
        <v>0</v>
      </c>
      <c r="S153" s="118">
        <v>0</v>
      </c>
      <c r="T153" s="118">
        <v>0</v>
      </c>
      <c r="U153" s="118">
        <v>0</v>
      </c>
      <c r="V153" s="118">
        <v>0</v>
      </c>
      <c r="W153" s="118">
        <v>0</v>
      </c>
    </row>
    <row r="154" spans="1:23">
      <c r="A154" s="118" t="str">
        <v>1618.TW</v>
      </c>
      <c r="B154" s="118">
        <v>2.34</v>
      </c>
      <c r="C154" s="118">
        <v>0</v>
      </c>
      <c r="D154" s="118">
        <v>0</v>
      </c>
      <c r="E154" s="118">
        <v>9.1670000000000001E-2</v>
      </c>
      <c r="F154" s="118">
        <v>5.049E-2</v>
      </c>
      <c r="G154" s="118">
        <v>0.13202</v>
      </c>
      <c r="H154" s="118">
        <v>0.12225999999999999</v>
      </c>
      <c r="I154" s="118">
        <v>21.175215000000001</v>
      </c>
      <c r="J154" s="118">
        <v>1.7557845999999999</v>
      </c>
      <c r="K154" s="118">
        <v>24.225999999999999</v>
      </c>
      <c r="L154" s="118">
        <v>0</v>
      </c>
      <c r="M154" s="118">
        <v>0</v>
      </c>
      <c r="N154" s="118">
        <v>0</v>
      </c>
      <c r="O154" s="118">
        <v>0</v>
      </c>
      <c r="P154" s="118">
        <v>0</v>
      </c>
      <c r="Q154" s="118">
        <v>0</v>
      </c>
      <c r="R154" s="118">
        <v>0</v>
      </c>
      <c r="S154" s="118">
        <v>0</v>
      </c>
      <c r="T154" s="118">
        <v>0</v>
      </c>
      <c r="U154" s="118">
        <v>0</v>
      </c>
      <c r="V154" s="118">
        <v>0</v>
      </c>
      <c r="W154" s="118">
        <v>0</v>
      </c>
    </row>
    <row r="155" spans="1:23">
      <c r="A155" s="118" t="str">
        <v>1626.TW</v>
      </c>
      <c r="B155" s="118">
        <v>-0.03</v>
      </c>
      <c r="C155" s="118">
        <v>0.59399999999999997</v>
      </c>
      <c r="D155" s="118">
        <v>0</v>
      </c>
      <c r="E155" s="118">
        <v>8.4399999999999996E-3</v>
      </c>
      <c r="F155" s="118">
        <v>-9.1E-4</v>
      </c>
      <c r="G155" s="118">
        <v>0.21745999999999999</v>
      </c>
      <c r="H155" s="118">
        <v>-3.4169999999999999E-2</v>
      </c>
      <c r="I155" s="118">
        <v>0</v>
      </c>
      <c r="J155" s="118">
        <v>0.79510546000000004</v>
      </c>
      <c r="K155" s="118">
        <v>54.976999999999997</v>
      </c>
      <c r="L155" s="118">
        <v>0</v>
      </c>
      <c r="M155" s="118">
        <v>0</v>
      </c>
      <c r="N155" s="118">
        <v>0</v>
      </c>
      <c r="O155" s="118">
        <v>0</v>
      </c>
      <c r="P155" s="118">
        <v>0</v>
      </c>
      <c r="Q155" s="118">
        <v>0</v>
      </c>
      <c r="R155" s="118">
        <v>0</v>
      </c>
      <c r="S155" s="118">
        <v>0</v>
      </c>
      <c r="T155" s="118">
        <v>0</v>
      </c>
      <c r="U155" s="118">
        <v>0</v>
      </c>
      <c r="V155" s="118">
        <v>0</v>
      </c>
      <c r="W155" s="118">
        <v>0</v>
      </c>
    </row>
    <row r="156" spans="1:23">
      <c r="A156" s="118" t="str">
        <v>1701.TW</v>
      </c>
      <c r="B156" s="118">
        <v>1.1000000000000001</v>
      </c>
      <c r="C156" s="118">
        <v>0.128</v>
      </c>
      <c r="D156" s="118">
        <v>0</v>
      </c>
      <c r="E156" s="118">
        <v>4.3430000000000003E-2</v>
      </c>
      <c r="F156" s="118">
        <v>1.1610000000000001E-2</v>
      </c>
      <c r="G156" s="118">
        <v>0.36619000000000002</v>
      </c>
      <c r="H156" s="118">
        <v>3.9570000000000001E-2</v>
      </c>
      <c r="I156" s="118">
        <v>20.181818</v>
      </c>
      <c r="J156" s="118">
        <v>0.8878935</v>
      </c>
      <c r="K156" s="118">
        <v>28.847000000000001</v>
      </c>
      <c r="L156" s="118">
        <v>0</v>
      </c>
      <c r="M156" s="118">
        <v>0</v>
      </c>
      <c r="N156" s="118">
        <v>0</v>
      </c>
      <c r="O156" s="118">
        <v>0</v>
      </c>
      <c r="P156" s="118">
        <v>0</v>
      </c>
      <c r="Q156" s="118">
        <v>0</v>
      </c>
      <c r="R156" s="118">
        <v>0</v>
      </c>
      <c r="S156" s="118">
        <v>0</v>
      </c>
      <c r="T156" s="118">
        <v>0</v>
      </c>
      <c r="U156" s="118">
        <v>0</v>
      </c>
      <c r="V156" s="118">
        <v>0</v>
      </c>
      <c r="W156" s="118">
        <v>0</v>
      </c>
    </row>
    <row r="157" spans="1:23" hidden="1">
      <c r="A157" s="118" t="str">
        <v>1702.TW</v>
      </c>
      <c r="B157" s="118">
        <v>5.0999999999999996</v>
      </c>
      <c r="C157" s="118">
        <v>0.39800000000000002</v>
      </c>
      <c r="D157" s="118">
        <v>15.577889000000001</v>
      </c>
      <c r="E157" s="118">
        <v>9.9610000000000004E-2</v>
      </c>
      <c r="F157" s="118">
        <v>3.2660000000000002E-2</v>
      </c>
      <c r="G157" s="118">
        <v>0.28688000000000002</v>
      </c>
      <c r="H157" s="118">
        <v>9.7799994000000001E-2</v>
      </c>
      <c r="I157" s="118">
        <v>12.156863</v>
      </c>
      <c r="J157" s="118">
        <v>1.5651823</v>
      </c>
      <c r="K157" s="118">
        <v>91.418000000000006</v>
      </c>
      <c r="L157" s="118">
        <v>0</v>
      </c>
      <c r="M157" s="118">
        <v>0</v>
      </c>
      <c r="N157" s="118">
        <v>0</v>
      </c>
      <c r="O157" s="118">
        <v>0</v>
      </c>
      <c r="P157" s="118">
        <v>0</v>
      </c>
      <c r="Q157" s="118">
        <v>0</v>
      </c>
      <c r="R157" s="118">
        <v>0</v>
      </c>
      <c r="S157" s="118">
        <v>0</v>
      </c>
      <c r="T157" s="118">
        <v>0</v>
      </c>
      <c r="U157" s="118">
        <v>0</v>
      </c>
      <c r="V157" s="118">
        <v>0</v>
      </c>
      <c r="W157" s="118">
        <v>0</v>
      </c>
    </row>
    <row r="158" spans="1:23" hidden="1">
      <c r="A158" s="118" t="str">
        <v>1707.TW</v>
      </c>
      <c r="B158" s="118">
        <v>9.59</v>
      </c>
      <c r="C158" s="118">
        <v>0.42099999999999999</v>
      </c>
      <c r="D158" s="118">
        <v>13.50211</v>
      </c>
      <c r="E158" s="118">
        <v>0.18809000000000001</v>
      </c>
      <c r="F158" s="118">
        <v>0.102110006</v>
      </c>
      <c r="G158" s="118">
        <v>0.80259999999999998</v>
      </c>
      <c r="H158" s="118">
        <v>0.25694</v>
      </c>
      <c r="I158" s="118">
        <v>16.684045999999999</v>
      </c>
      <c r="J158" s="118">
        <v>2.3753320000000002</v>
      </c>
      <c r="K158" s="118">
        <v>71.795000000000002</v>
      </c>
      <c r="L158" s="118">
        <v>0</v>
      </c>
      <c r="M158" s="118">
        <v>0</v>
      </c>
      <c r="N158" s="118">
        <v>0</v>
      </c>
      <c r="O158" s="118">
        <v>0</v>
      </c>
      <c r="P158" s="118">
        <v>0</v>
      </c>
      <c r="Q158" s="118">
        <v>0</v>
      </c>
      <c r="R158" s="118">
        <v>0</v>
      </c>
      <c r="S158" s="118">
        <v>0</v>
      </c>
      <c r="T158" s="118">
        <v>0</v>
      </c>
      <c r="U158" s="118">
        <v>0</v>
      </c>
      <c r="V158" s="118">
        <v>0</v>
      </c>
      <c r="W158" s="118">
        <v>0</v>
      </c>
    </row>
    <row r="159" spans="1:23">
      <c r="A159" s="118" t="str">
        <v>1708.TW</v>
      </c>
      <c r="B159" s="118">
        <v>1.32</v>
      </c>
      <c r="C159" s="118">
        <v>0.45100000000000001</v>
      </c>
      <c r="D159" s="118">
        <v>0</v>
      </c>
      <c r="E159" s="118">
        <v>-4.2199999999999998E-3</v>
      </c>
      <c r="F159" s="118">
        <v>9.7599999999999996E-3</v>
      </c>
      <c r="G159" s="118">
        <v>0.1462</v>
      </c>
      <c r="H159" s="118">
        <v>0.16433</v>
      </c>
      <c r="I159" s="118">
        <v>26.704543999999999</v>
      </c>
      <c r="J159" s="118">
        <v>1.3786764</v>
      </c>
      <c r="K159" s="118">
        <v>23.611000000000001</v>
      </c>
      <c r="L159" s="118">
        <v>0</v>
      </c>
      <c r="M159" s="118">
        <v>0</v>
      </c>
      <c r="N159" s="118">
        <v>0</v>
      </c>
      <c r="O159" s="118">
        <v>0</v>
      </c>
      <c r="P159" s="118">
        <v>0</v>
      </c>
      <c r="Q159" s="118">
        <v>0</v>
      </c>
      <c r="R159" s="118">
        <v>0</v>
      </c>
      <c r="S159" s="118">
        <v>0</v>
      </c>
      <c r="T159" s="118">
        <v>0</v>
      </c>
      <c r="U159" s="118">
        <v>0</v>
      </c>
      <c r="V159" s="118">
        <v>0</v>
      </c>
      <c r="W159" s="118">
        <v>0</v>
      </c>
    </row>
    <row r="160" spans="1:23">
      <c r="A160" s="118" t="str">
        <v>1709.TW</v>
      </c>
      <c r="B160" s="118">
        <v>1.07</v>
      </c>
      <c r="C160" s="118">
        <v>0.47199999999999998</v>
      </c>
      <c r="D160" s="118">
        <v>0</v>
      </c>
      <c r="E160" s="118">
        <v>4.9000002000000001E-2</v>
      </c>
      <c r="F160" s="118">
        <v>2.138E-2</v>
      </c>
      <c r="G160" s="118">
        <v>0.122530006</v>
      </c>
      <c r="H160" s="118">
        <v>3.7650000000000003E-2</v>
      </c>
      <c r="I160" s="118">
        <v>19.252337000000001</v>
      </c>
      <c r="J160" s="118">
        <v>1.2305855000000001</v>
      </c>
      <c r="K160" s="118">
        <v>19.774000000000001</v>
      </c>
      <c r="L160" s="118">
        <v>0</v>
      </c>
      <c r="M160" s="118">
        <v>0</v>
      </c>
      <c r="N160" s="118">
        <v>0</v>
      </c>
      <c r="O160" s="118">
        <v>0</v>
      </c>
      <c r="P160" s="118">
        <v>0</v>
      </c>
      <c r="Q160" s="118">
        <v>0</v>
      </c>
      <c r="R160" s="118">
        <v>0</v>
      </c>
      <c r="S160" s="118">
        <v>0</v>
      </c>
      <c r="T160" s="118">
        <v>0</v>
      </c>
      <c r="U160" s="118">
        <v>0</v>
      </c>
      <c r="V160" s="118">
        <v>0</v>
      </c>
      <c r="W160" s="118">
        <v>0</v>
      </c>
    </row>
    <row r="161" spans="1:23" hidden="1">
      <c r="A161" s="118" t="str">
        <v>1710.TW</v>
      </c>
      <c r="B161" s="118">
        <v>-0.39</v>
      </c>
      <c r="C161" s="118">
        <v>0.84599999999999997</v>
      </c>
      <c r="D161" s="118">
        <v>72.5</v>
      </c>
      <c r="E161" s="118">
        <v>-5.2040000000000003E-2</v>
      </c>
      <c r="F161" s="118">
        <v>-1.059E-2</v>
      </c>
      <c r="G161" s="118">
        <v>2.0539999E-2</v>
      </c>
      <c r="H161" s="118">
        <v>-4.6499999999999996E-3</v>
      </c>
      <c r="I161" s="118">
        <v>0</v>
      </c>
      <c r="J161" s="118">
        <v>1.2616924</v>
      </c>
      <c r="K161" s="118">
        <v>23.664999999999999</v>
      </c>
      <c r="L161" s="118">
        <v>0</v>
      </c>
      <c r="M161" s="118">
        <v>0</v>
      </c>
      <c r="N161" s="118">
        <v>0</v>
      </c>
      <c r="O161" s="118">
        <v>0</v>
      </c>
      <c r="P161" s="118">
        <v>0</v>
      </c>
      <c r="Q161" s="118">
        <v>0</v>
      </c>
      <c r="R161" s="118">
        <v>0</v>
      </c>
      <c r="S161" s="118">
        <v>0</v>
      </c>
      <c r="T161" s="118">
        <v>0</v>
      </c>
      <c r="U161" s="118">
        <v>0</v>
      </c>
      <c r="V161" s="118">
        <v>0</v>
      </c>
      <c r="W161" s="118">
        <v>0</v>
      </c>
    </row>
    <row r="162" spans="1:23" hidden="1">
      <c r="A162" s="118" t="str">
        <v>1711.TW</v>
      </c>
      <c r="B162" s="118">
        <v>0.16</v>
      </c>
      <c r="C162" s="118">
        <v>0.68100000000000005</v>
      </c>
      <c r="D162" s="118">
        <v>0</v>
      </c>
      <c r="E162" s="118">
        <v>1.089E-2</v>
      </c>
      <c r="F162" s="118">
        <v>4.0099999999999997E-3</v>
      </c>
      <c r="G162" s="118">
        <v>0.20349999999999999</v>
      </c>
      <c r="H162" s="118">
        <v>9.8799999999999999E-3</v>
      </c>
      <c r="I162" s="118">
        <v>122.8125</v>
      </c>
      <c r="J162" s="118">
        <v>1.2899624999999999</v>
      </c>
      <c r="K162" s="118">
        <v>14.352</v>
      </c>
      <c r="L162" s="118">
        <v>0</v>
      </c>
      <c r="M162" s="118">
        <v>0</v>
      </c>
      <c r="N162" s="118">
        <v>0</v>
      </c>
      <c r="O162" s="118">
        <v>0</v>
      </c>
      <c r="P162" s="118">
        <v>0</v>
      </c>
      <c r="Q162" s="118">
        <v>0</v>
      </c>
      <c r="R162" s="118">
        <v>0</v>
      </c>
      <c r="S162" s="118">
        <v>0</v>
      </c>
      <c r="T162" s="118">
        <v>0</v>
      </c>
      <c r="U162" s="118">
        <v>0</v>
      </c>
      <c r="V162" s="118">
        <v>0</v>
      </c>
      <c r="W162" s="118">
        <v>0</v>
      </c>
    </row>
    <row r="163" spans="1:23">
      <c r="A163" s="118" t="str">
        <v>1712.TW</v>
      </c>
      <c r="B163" s="118">
        <v>2.5499999999999998</v>
      </c>
      <c r="C163" s="118">
        <v>0.246</v>
      </c>
      <c r="D163" s="118">
        <v>27.635135999999999</v>
      </c>
      <c r="E163" s="118">
        <v>0.12275999999999999</v>
      </c>
      <c r="F163" s="118">
        <v>5.21E-2</v>
      </c>
      <c r="G163" s="118">
        <v>0.27205000000000001</v>
      </c>
      <c r="H163" s="118">
        <v>6.5140000000000003E-2</v>
      </c>
      <c r="I163" s="118">
        <v>16.039217000000001</v>
      </c>
      <c r="J163" s="118">
        <v>2.0225499</v>
      </c>
      <c r="K163" s="118">
        <v>45.453000000000003</v>
      </c>
      <c r="L163" s="118">
        <v>0</v>
      </c>
      <c r="M163" s="118">
        <v>0</v>
      </c>
      <c r="N163" s="118">
        <v>0</v>
      </c>
      <c r="O163" s="118">
        <v>0</v>
      </c>
      <c r="P163" s="118">
        <v>0</v>
      </c>
      <c r="Q163" s="118">
        <v>0</v>
      </c>
      <c r="R163" s="118">
        <v>0</v>
      </c>
      <c r="S163" s="118">
        <v>0</v>
      </c>
      <c r="T163" s="118">
        <v>0</v>
      </c>
      <c r="U163" s="118">
        <v>0</v>
      </c>
      <c r="V163" s="118">
        <v>0</v>
      </c>
      <c r="W163" s="118">
        <v>0</v>
      </c>
    </row>
    <row r="164" spans="1:23" hidden="1">
      <c r="A164" s="118" t="str">
        <v>1713.TW</v>
      </c>
      <c r="B164" s="118">
        <v>2.13</v>
      </c>
      <c r="C164" s="118">
        <v>9.9000000000000005E-2</v>
      </c>
      <c r="D164" s="118">
        <v>0</v>
      </c>
      <c r="E164" s="118">
        <v>0.14185001</v>
      </c>
      <c r="F164" s="118">
        <v>-1.171E-2</v>
      </c>
      <c r="G164" s="118">
        <v>5.1269996999999998E-2</v>
      </c>
      <c r="H164" s="118">
        <v>-0.16829</v>
      </c>
      <c r="I164" s="118">
        <v>22.629107000000001</v>
      </c>
      <c r="J164" s="118">
        <v>2.6171471999999998</v>
      </c>
      <c r="K164" s="118">
        <v>2.97</v>
      </c>
      <c r="L164" s="118">
        <v>0</v>
      </c>
      <c r="M164" s="118">
        <v>0</v>
      </c>
      <c r="N164" s="118">
        <v>0</v>
      </c>
      <c r="O164" s="118">
        <v>0</v>
      </c>
      <c r="P164" s="118">
        <v>0</v>
      </c>
      <c r="Q164" s="118">
        <v>0</v>
      </c>
      <c r="R164" s="118">
        <v>0</v>
      </c>
      <c r="S164" s="118">
        <v>0</v>
      </c>
      <c r="T164" s="118">
        <v>0</v>
      </c>
      <c r="U164" s="118">
        <v>0</v>
      </c>
      <c r="V164" s="118">
        <v>0</v>
      </c>
      <c r="W164" s="118">
        <v>0</v>
      </c>
    </row>
    <row r="165" spans="1:23" hidden="1">
      <c r="A165" s="118" t="str">
        <v>1714.TW</v>
      </c>
      <c r="B165" s="118">
        <v>0.74</v>
      </c>
      <c r="C165" s="118">
        <v>0.51100000000000001</v>
      </c>
      <c r="D165" s="118">
        <v>0</v>
      </c>
      <c r="E165" s="118">
        <v>5.3990003000000002E-2</v>
      </c>
      <c r="F165" s="118">
        <v>2.1089999000000002E-2</v>
      </c>
      <c r="G165" s="118">
        <v>9.4440006000000007E-2</v>
      </c>
      <c r="H165" s="118">
        <v>4.6260000000000003E-2</v>
      </c>
      <c r="I165" s="118">
        <v>13.270269000000001</v>
      </c>
      <c r="J165" s="118">
        <v>0.81358739999999996</v>
      </c>
      <c r="K165" s="118">
        <v>20.158000000000001</v>
      </c>
      <c r="L165" s="118">
        <v>0</v>
      </c>
      <c r="M165" s="118">
        <v>0</v>
      </c>
      <c r="N165" s="118">
        <v>0</v>
      </c>
      <c r="O165" s="118">
        <v>0</v>
      </c>
      <c r="P165" s="118">
        <v>0</v>
      </c>
      <c r="Q165" s="118">
        <v>0</v>
      </c>
      <c r="R165" s="118">
        <v>0</v>
      </c>
      <c r="S165" s="118">
        <v>0</v>
      </c>
      <c r="T165" s="118">
        <v>0</v>
      </c>
      <c r="U165" s="118">
        <v>0</v>
      </c>
      <c r="V165" s="118">
        <v>0</v>
      </c>
      <c r="W165" s="118">
        <v>0</v>
      </c>
    </row>
    <row r="166" spans="1:23">
      <c r="A166" s="118" t="str">
        <v>1717.TW</v>
      </c>
      <c r="B166" s="118">
        <v>1.53</v>
      </c>
      <c r="C166" s="118">
        <v>0</v>
      </c>
      <c r="D166" s="118">
        <v>20.324674999999999</v>
      </c>
      <c r="E166" s="118">
        <v>7.281E-2</v>
      </c>
      <c r="F166" s="118">
        <v>2.4109999999999999E-2</v>
      </c>
      <c r="G166" s="118">
        <v>0.20051000999999999</v>
      </c>
      <c r="H166" s="118">
        <v>6.0819999999999999E-2</v>
      </c>
      <c r="I166" s="118">
        <v>20.457515999999998</v>
      </c>
      <c r="J166" s="118">
        <v>1.4372962</v>
      </c>
      <c r="K166" s="118">
        <v>36.149000000000001</v>
      </c>
      <c r="L166" s="118">
        <v>0</v>
      </c>
      <c r="M166" s="118">
        <v>0</v>
      </c>
      <c r="N166" s="118">
        <v>0</v>
      </c>
      <c r="O166" s="118">
        <v>0</v>
      </c>
      <c r="P166" s="118">
        <v>0</v>
      </c>
      <c r="Q166" s="118">
        <v>0</v>
      </c>
      <c r="R166" s="118">
        <v>0</v>
      </c>
      <c r="S166" s="118">
        <v>0</v>
      </c>
      <c r="T166" s="118">
        <v>0</v>
      </c>
      <c r="U166" s="118">
        <v>0</v>
      </c>
      <c r="V166" s="118">
        <v>0</v>
      </c>
      <c r="W166" s="118">
        <v>0</v>
      </c>
    </row>
    <row r="167" spans="1:23">
      <c r="A167" s="118" t="str">
        <v>1718.TW</v>
      </c>
      <c r="B167" s="118">
        <v>-0.83</v>
      </c>
      <c r="C167" s="118">
        <v>0</v>
      </c>
      <c r="D167" s="118">
        <v>0</v>
      </c>
      <c r="E167" s="118">
        <v>5.7779997999999999E-2</v>
      </c>
      <c r="F167" s="118">
        <v>1.286E-2</v>
      </c>
      <c r="G167" s="118">
        <v>0.72163003999999997</v>
      </c>
      <c r="H167" s="118">
        <v>0.54056000000000004</v>
      </c>
      <c r="I167" s="118">
        <v>0</v>
      </c>
      <c r="J167" s="118">
        <v>0.41763460000000002</v>
      </c>
      <c r="K167" s="118">
        <v>30.687999999999999</v>
      </c>
      <c r="L167" s="118">
        <v>0</v>
      </c>
      <c r="M167" s="118">
        <v>0</v>
      </c>
      <c r="N167" s="118">
        <v>0</v>
      </c>
      <c r="O167" s="118">
        <v>0</v>
      </c>
      <c r="P167" s="118">
        <v>0</v>
      </c>
      <c r="Q167" s="118">
        <v>0</v>
      </c>
      <c r="R167" s="118">
        <v>0</v>
      </c>
      <c r="S167" s="118">
        <v>0</v>
      </c>
      <c r="T167" s="118">
        <v>0</v>
      </c>
      <c r="U167" s="118">
        <v>0</v>
      </c>
      <c r="V167" s="118">
        <v>0</v>
      </c>
      <c r="W167" s="118">
        <v>0</v>
      </c>
    </row>
    <row r="168" spans="1:23" hidden="1">
      <c r="A168" s="118" t="str">
        <v>1720.TW</v>
      </c>
      <c r="B168" s="118">
        <v>4.74</v>
      </c>
      <c r="C168" s="118">
        <v>0.14299999999999999</v>
      </c>
      <c r="D168" s="118">
        <v>13.955823000000001</v>
      </c>
      <c r="E168" s="118">
        <v>0.14871000000000001</v>
      </c>
      <c r="F168" s="118">
        <v>7.1059999999999998E-2</v>
      </c>
      <c r="G168" s="118">
        <v>0.43678</v>
      </c>
      <c r="H168" s="118">
        <v>0.19281000000000001</v>
      </c>
      <c r="I168" s="118">
        <v>14.662447999999999</v>
      </c>
      <c r="J168" s="118">
        <v>2.3436973000000001</v>
      </c>
      <c r="K168" s="118">
        <v>34.917999999999999</v>
      </c>
      <c r="L168" s="118">
        <v>0</v>
      </c>
      <c r="M168" s="118">
        <v>0</v>
      </c>
      <c r="N168" s="118">
        <v>0</v>
      </c>
      <c r="O168" s="118">
        <v>0</v>
      </c>
      <c r="P168" s="118">
        <v>0</v>
      </c>
      <c r="Q168" s="118">
        <v>0</v>
      </c>
      <c r="R168" s="118">
        <v>0</v>
      </c>
      <c r="S168" s="118">
        <v>0</v>
      </c>
      <c r="T168" s="118">
        <v>0</v>
      </c>
      <c r="U168" s="118">
        <v>0</v>
      </c>
      <c r="V168" s="118">
        <v>0</v>
      </c>
      <c r="W168" s="118">
        <v>0</v>
      </c>
    </row>
    <row r="169" spans="1:23">
      <c r="A169" s="118" t="str">
        <v>1721.TW</v>
      </c>
      <c r="B169" s="118">
        <v>-1.64</v>
      </c>
      <c r="C169" s="118">
        <v>0.51400000000000001</v>
      </c>
      <c r="D169" s="118">
        <v>0</v>
      </c>
      <c r="E169" s="118">
        <v>-0.123380005</v>
      </c>
      <c r="F169" s="118">
        <v>-4.1100003000000003E-2</v>
      </c>
      <c r="G169" s="118">
        <v>-2.8490000000000001E-2</v>
      </c>
      <c r="H169" s="118">
        <v>-1.7819999E-2</v>
      </c>
      <c r="I169" s="118">
        <v>0</v>
      </c>
      <c r="J169" s="118">
        <v>1.3333333999999999</v>
      </c>
      <c r="K169" s="118">
        <v>11.821999999999999</v>
      </c>
      <c r="L169" s="118">
        <v>0</v>
      </c>
      <c r="M169" s="118">
        <v>0</v>
      </c>
      <c r="N169" s="118">
        <v>0</v>
      </c>
      <c r="O169" s="118">
        <v>0</v>
      </c>
      <c r="P169" s="118">
        <v>0</v>
      </c>
      <c r="Q169" s="118">
        <v>0</v>
      </c>
      <c r="R169" s="118">
        <v>0</v>
      </c>
      <c r="S169" s="118">
        <v>0</v>
      </c>
      <c r="T169" s="118">
        <v>0</v>
      </c>
      <c r="U169" s="118">
        <v>0</v>
      </c>
      <c r="V169" s="118">
        <v>0</v>
      </c>
      <c r="W169" s="118">
        <v>0</v>
      </c>
    </row>
    <row r="170" spans="1:23" hidden="1">
      <c r="A170" s="118" t="str">
        <v>1722.TW</v>
      </c>
      <c r="B170" s="118">
        <v>3.8</v>
      </c>
      <c r="C170" s="118">
        <v>0.42799999999999999</v>
      </c>
      <c r="D170" s="118">
        <v>21.718212000000001</v>
      </c>
      <c r="E170" s="118">
        <v>7.2709999999999997E-2</v>
      </c>
      <c r="F170" s="118">
        <v>2.1240002000000001E-2</v>
      </c>
      <c r="G170" s="118">
        <v>0.27427000000000001</v>
      </c>
      <c r="H170" s="118">
        <v>7.016E-2</v>
      </c>
      <c r="I170" s="118">
        <v>16.631578000000001</v>
      </c>
      <c r="J170" s="118">
        <v>1.1314607999999999</v>
      </c>
      <c r="K170" s="118">
        <v>15.321</v>
      </c>
      <c r="L170" s="118">
        <v>0</v>
      </c>
      <c r="M170" s="118">
        <v>0</v>
      </c>
      <c r="N170" s="118">
        <v>0</v>
      </c>
      <c r="O170" s="118">
        <v>0</v>
      </c>
      <c r="P170" s="118">
        <v>0</v>
      </c>
      <c r="Q170" s="118">
        <v>0</v>
      </c>
      <c r="R170" s="118">
        <v>0</v>
      </c>
      <c r="S170" s="118">
        <v>0</v>
      </c>
      <c r="T170" s="118">
        <v>0</v>
      </c>
      <c r="U170" s="118">
        <v>0</v>
      </c>
      <c r="V170" s="118">
        <v>0</v>
      </c>
      <c r="W170" s="118">
        <v>0</v>
      </c>
    </row>
    <row r="171" spans="1:23" hidden="1">
      <c r="A171" s="118" t="str">
        <v>1723.TW</v>
      </c>
      <c r="B171" s="118">
        <v>5.96</v>
      </c>
      <c r="C171" s="118">
        <v>0.47699999999999998</v>
      </c>
      <c r="D171" s="118">
        <v>18.02233</v>
      </c>
      <c r="E171" s="118">
        <v>0.16455998999999999</v>
      </c>
      <c r="F171" s="118">
        <v>8.0620005999999994E-2</v>
      </c>
      <c r="G171" s="118">
        <v>0.25636998</v>
      </c>
      <c r="H171" s="118">
        <v>0.16047001</v>
      </c>
      <c r="I171" s="118">
        <v>18.959731999999999</v>
      </c>
      <c r="J171" s="118">
        <v>3.1291536999999998</v>
      </c>
      <c r="K171" s="118">
        <v>33.494999999999997</v>
      </c>
      <c r="L171" s="118">
        <v>0</v>
      </c>
      <c r="M171" s="118">
        <v>0</v>
      </c>
      <c r="N171" s="118">
        <v>0</v>
      </c>
      <c r="O171" s="118">
        <v>0</v>
      </c>
      <c r="P171" s="118">
        <v>0</v>
      </c>
      <c r="Q171" s="118">
        <v>0</v>
      </c>
      <c r="R171" s="118">
        <v>0</v>
      </c>
      <c r="S171" s="118">
        <v>0</v>
      </c>
      <c r="T171" s="118">
        <v>0</v>
      </c>
      <c r="U171" s="118">
        <v>0</v>
      </c>
      <c r="V171" s="118">
        <v>0</v>
      </c>
      <c r="W171" s="118">
        <v>0</v>
      </c>
    </row>
    <row r="172" spans="1:23" hidden="1">
      <c r="A172" s="118" t="str">
        <v>1725.TW</v>
      </c>
      <c r="B172" s="118">
        <v>1.24</v>
      </c>
      <c r="C172" s="118">
        <v>0.59899999999999998</v>
      </c>
      <c r="D172" s="118">
        <v>0</v>
      </c>
      <c r="E172" s="118">
        <v>4.5739996999999998E-2</v>
      </c>
      <c r="F172" s="118">
        <v>1.3780001E-2</v>
      </c>
      <c r="G172" s="118">
        <v>5.0560000000000001E-2</v>
      </c>
      <c r="H172" s="118">
        <v>1.8079999999999999E-2</v>
      </c>
      <c r="I172" s="118">
        <v>37.5</v>
      </c>
      <c r="J172" s="118">
        <v>1.8437015999999999</v>
      </c>
      <c r="K172" s="118">
        <v>41.234999999999999</v>
      </c>
      <c r="L172" s="118">
        <v>0</v>
      </c>
      <c r="M172" s="118">
        <v>0</v>
      </c>
      <c r="N172" s="118">
        <v>0</v>
      </c>
      <c r="O172" s="118">
        <v>0</v>
      </c>
      <c r="P172" s="118">
        <v>0</v>
      </c>
      <c r="Q172" s="118">
        <v>0</v>
      </c>
      <c r="R172" s="118">
        <v>0</v>
      </c>
      <c r="S172" s="118">
        <v>0</v>
      </c>
      <c r="T172" s="118">
        <v>0</v>
      </c>
      <c r="U172" s="118">
        <v>0</v>
      </c>
      <c r="V172" s="118">
        <v>0</v>
      </c>
      <c r="W172" s="118">
        <v>0</v>
      </c>
    </row>
    <row r="173" spans="1:23" hidden="1">
      <c r="A173" s="118" t="str">
        <v>1726.TW</v>
      </c>
      <c r="B173" s="118">
        <v>5.09</v>
      </c>
      <c r="C173" s="118">
        <v>0</v>
      </c>
      <c r="D173" s="118">
        <v>0</v>
      </c>
      <c r="E173" s="118">
        <v>8.5870000000000002E-2</v>
      </c>
      <c r="F173" s="118">
        <v>5.1400000000000001E-2</v>
      </c>
      <c r="G173" s="118">
        <v>0.25011</v>
      </c>
      <c r="H173" s="118">
        <v>0.10131999999999999</v>
      </c>
      <c r="I173" s="118">
        <v>16.20825</v>
      </c>
      <c r="J173" s="118">
        <v>1.3666180000000001</v>
      </c>
      <c r="K173" s="118">
        <v>57.731000000000002</v>
      </c>
      <c r="L173" s="118">
        <v>0</v>
      </c>
      <c r="M173" s="118">
        <v>0</v>
      </c>
      <c r="N173" s="118">
        <v>0</v>
      </c>
      <c r="O173" s="118">
        <v>0</v>
      </c>
      <c r="P173" s="118">
        <v>0</v>
      </c>
      <c r="Q173" s="118">
        <v>0</v>
      </c>
      <c r="R173" s="118">
        <v>0</v>
      </c>
      <c r="S173" s="118">
        <v>0</v>
      </c>
      <c r="T173" s="118">
        <v>0</v>
      </c>
      <c r="U173" s="118">
        <v>0</v>
      </c>
      <c r="V173" s="118">
        <v>0</v>
      </c>
      <c r="W173" s="118">
        <v>0</v>
      </c>
    </row>
    <row r="174" spans="1:23" hidden="1">
      <c r="A174" s="118" t="str">
        <v>1727.TW</v>
      </c>
      <c r="B174" s="118">
        <v>0.16</v>
      </c>
      <c r="C174" s="118">
        <v>0.82399999999999995</v>
      </c>
      <c r="D174" s="118">
        <v>0</v>
      </c>
      <c r="E174" s="118">
        <v>1.09399995E-2</v>
      </c>
      <c r="F174" s="118">
        <v>6.7000003999999997E-4</v>
      </c>
      <c r="G174" s="118">
        <v>0.11178</v>
      </c>
      <c r="H174" s="118">
        <v>-2.5190001E-2</v>
      </c>
      <c r="I174" s="118">
        <v>181.25</v>
      </c>
      <c r="J174" s="118">
        <v>1.8660318</v>
      </c>
      <c r="K174" s="118">
        <v>15.227</v>
      </c>
      <c r="L174" s="118">
        <v>0</v>
      </c>
      <c r="M174" s="118">
        <v>0</v>
      </c>
      <c r="N174" s="118">
        <v>0</v>
      </c>
      <c r="O174" s="118">
        <v>0</v>
      </c>
      <c r="P174" s="118">
        <v>0</v>
      </c>
      <c r="Q174" s="118">
        <v>0</v>
      </c>
      <c r="R174" s="118">
        <v>0</v>
      </c>
      <c r="S174" s="118">
        <v>0</v>
      </c>
      <c r="T174" s="118">
        <v>0</v>
      </c>
      <c r="U174" s="118">
        <v>0</v>
      </c>
      <c r="V174" s="118">
        <v>0</v>
      </c>
      <c r="W174" s="118">
        <v>0</v>
      </c>
    </row>
    <row r="175" spans="1:23">
      <c r="A175" s="118" t="str">
        <v>1730.TW</v>
      </c>
      <c r="B175" s="118">
        <v>3.31</v>
      </c>
      <c r="C175" s="118">
        <v>0.27900000000000003</v>
      </c>
      <c r="D175" s="118">
        <v>0</v>
      </c>
      <c r="E175" s="118">
        <v>0.13383001</v>
      </c>
      <c r="F175" s="118">
        <v>7.3139999999999997E-2</v>
      </c>
      <c r="G175" s="118">
        <v>0.47397998000000002</v>
      </c>
      <c r="H175" s="118">
        <v>0.11521000000000001</v>
      </c>
      <c r="I175" s="118">
        <v>17.069486999999999</v>
      </c>
      <c r="J175" s="118">
        <v>1.9425152999999999</v>
      </c>
      <c r="K175" s="118">
        <v>41.374000000000002</v>
      </c>
      <c r="L175" s="118">
        <v>0</v>
      </c>
      <c r="M175" s="118">
        <v>0</v>
      </c>
      <c r="N175" s="118">
        <v>0</v>
      </c>
      <c r="O175" s="118">
        <v>0</v>
      </c>
      <c r="P175" s="118">
        <v>0</v>
      </c>
      <c r="Q175" s="118">
        <v>0</v>
      </c>
      <c r="R175" s="118">
        <v>0</v>
      </c>
      <c r="S175" s="118">
        <v>0</v>
      </c>
      <c r="T175" s="118">
        <v>0</v>
      </c>
      <c r="U175" s="118">
        <v>0</v>
      </c>
      <c r="V175" s="118">
        <v>0</v>
      </c>
      <c r="W175" s="118">
        <v>0</v>
      </c>
    </row>
    <row r="176" spans="1:23" hidden="1">
      <c r="A176" s="118" t="str">
        <v>1731.TW</v>
      </c>
      <c r="B176" s="118">
        <v>1.3</v>
      </c>
      <c r="C176" s="118">
        <v>0.36799999999999999</v>
      </c>
      <c r="D176" s="118">
        <v>22.636361999999998</v>
      </c>
      <c r="E176" s="118">
        <v>8.3830009999999996E-2</v>
      </c>
      <c r="F176" s="118">
        <v>4.5379999999999997E-2</v>
      </c>
      <c r="G176" s="118">
        <v>0.65683997000000005</v>
      </c>
      <c r="H176" s="118">
        <v>0.11251</v>
      </c>
      <c r="I176" s="118">
        <v>19.153846999999999</v>
      </c>
      <c r="J176" s="118">
        <v>1.6245841000000001</v>
      </c>
      <c r="K176" s="118">
        <v>9.7859999999999996</v>
      </c>
      <c r="L176" s="118">
        <v>0</v>
      </c>
      <c r="M176" s="118">
        <v>0</v>
      </c>
      <c r="N176" s="118">
        <v>0</v>
      </c>
      <c r="O176" s="118">
        <v>0</v>
      </c>
      <c r="P176" s="118">
        <v>0</v>
      </c>
      <c r="Q176" s="118">
        <v>0</v>
      </c>
      <c r="R176" s="118">
        <v>0</v>
      </c>
      <c r="S176" s="118">
        <v>0</v>
      </c>
      <c r="T176" s="118">
        <v>0</v>
      </c>
      <c r="U176" s="118">
        <v>0</v>
      </c>
      <c r="V176" s="118">
        <v>0</v>
      </c>
      <c r="W176" s="118">
        <v>0</v>
      </c>
    </row>
    <row r="177" spans="1:23" hidden="1">
      <c r="A177" s="118" t="str">
        <v>1732.TW</v>
      </c>
      <c r="B177" s="118">
        <v>0.02</v>
      </c>
      <c r="C177" s="118">
        <v>0.19900000000000001</v>
      </c>
      <c r="D177" s="118">
        <v>0</v>
      </c>
      <c r="E177" s="118">
        <v>-1.2630000000000001E-2</v>
      </c>
      <c r="F177" s="118">
        <v>-6.7799999999999996E-3</v>
      </c>
      <c r="G177" s="118">
        <v>0.38838001999999999</v>
      </c>
      <c r="H177" s="118">
        <v>-2.4389998999999999E-2</v>
      </c>
      <c r="I177" s="118">
        <v>1455</v>
      </c>
      <c r="J177" s="118">
        <v>2.5898897999999999</v>
      </c>
      <c r="K177" s="118">
        <v>13.058999999999999</v>
      </c>
      <c r="L177" s="118">
        <v>0</v>
      </c>
      <c r="M177" s="118">
        <v>0</v>
      </c>
      <c r="N177" s="118">
        <v>0</v>
      </c>
      <c r="O177" s="118">
        <v>0</v>
      </c>
      <c r="P177" s="118">
        <v>0</v>
      </c>
      <c r="Q177" s="118">
        <v>0</v>
      </c>
      <c r="R177" s="118">
        <v>0</v>
      </c>
      <c r="S177" s="118">
        <v>0</v>
      </c>
      <c r="T177" s="118">
        <v>0</v>
      </c>
      <c r="U177" s="118">
        <v>0</v>
      </c>
      <c r="V177" s="118">
        <v>0</v>
      </c>
      <c r="W177" s="118">
        <v>0</v>
      </c>
    </row>
    <row r="178" spans="1:23" hidden="1">
      <c r="A178" s="118" t="str">
        <v>1733.TW</v>
      </c>
      <c r="B178" s="118">
        <v>1.08</v>
      </c>
      <c r="C178" s="118">
        <v>0.42099999999999999</v>
      </c>
      <c r="D178" s="118">
        <v>17.25131</v>
      </c>
      <c r="E178" s="118">
        <v>6.4019999999999994E-2</v>
      </c>
      <c r="F178" s="118">
        <v>3.6819999999999999E-2</v>
      </c>
      <c r="G178" s="118">
        <v>0.31679000000000002</v>
      </c>
      <c r="H178" s="118">
        <v>9.3439995999999997E-2</v>
      </c>
      <c r="I178" s="118">
        <v>30.509257999999999</v>
      </c>
      <c r="J178" s="118">
        <v>1.8333056000000001</v>
      </c>
      <c r="K178" s="118">
        <v>16.774000000000001</v>
      </c>
      <c r="L178" s="118">
        <v>0</v>
      </c>
      <c r="M178" s="118">
        <v>0</v>
      </c>
      <c r="N178" s="118">
        <v>0</v>
      </c>
      <c r="O178" s="118">
        <v>0</v>
      </c>
      <c r="P178" s="118">
        <v>0</v>
      </c>
      <c r="Q178" s="118">
        <v>0</v>
      </c>
      <c r="R178" s="118">
        <v>0</v>
      </c>
      <c r="S178" s="118">
        <v>0</v>
      </c>
      <c r="T178" s="118">
        <v>0</v>
      </c>
      <c r="U178" s="118">
        <v>0</v>
      </c>
      <c r="V178" s="118">
        <v>0</v>
      </c>
      <c r="W178" s="118">
        <v>0</v>
      </c>
    </row>
    <row r="179" spans="1:23" hidden="1">
      <c r="A179" s="118" t="str">
        <v>1734.TW</v>
      </c>
      <c r="B179" s="118">
        <v>2.41</v>
      </c>
      <c r="C179" s="118">
        <v>0.67400000000000004</v>
      </c>
      <c r="D179" s="118">
        <v>0</v>
      </c>
      <c r="E179" s="118">
        <v>0.10786999999999999</v>
      </c>
      <c r="F179" s="118">
        <v>2.9020000000000001E-2</v>
      </c>
      <c r="G179" s="118">
        <v>0.36919999999999997</v>
      </c>
      <c r="H179" s="118">
        <v>0.15303998999999999</v>
      </c>
      <c r="I179" s="118">
        <v>15.248962000000001</v>
      </c>
      <c r="J179" s="118">
        <v>1.98939</v>
      </c>
      <c r="K179" s="118">
        <v>17.666</v>
      </c>
      <c r="L179" s="118">
        <v>0</v>
      </c>
      <c r="M179" s="118">
        <v>0</v>
      </c>
      <c r="N179" s="118">
        <v>0</v>
      </c>
      <c r="O179" s="118">
        <v>0</v>
      </c>
      <c r="P179" s="118">
        <v>0</v>
      </c>
      <c r="Q179" s="118">
        <v>0</v>
      </c>
      <c r="R179" s="118">
        <v>0</v>
      </c>
      <c r="S179" s="118">
        <v>0</v>
      </c>
      <c r="T179" s="118">
        <v>0</v>
      </c>
      <c r="U179" s="118">
        <v>0</v>
      </c>
      <c r="V179" s="118">
        <v>0</v>
      </c>
      <c r="W179" s="118">
        <v>0</v>
      </c>
    </row>
    <row r="180" spans="1:23" hidden="1">
      <c r="A180" s="118" t="str">
        <v>1735.TW</v>
      </c>
      <c r="B180" s="118">
        <v>0.84</v>
      </c>
      <c r="C180" s="118">
        <v>0.217</v>
      </c>
      <c r="D180" s="118">
        <v>20.465116999999999</v>
      </c>
      <c r="E180" s="118">
        <v>5.0259999999999999E-2</v>
      </c>
      <c r="F180" s="118">
        <v>1.711E-2</v>
      </c>
      <c r="G180" s="118">
        <v>0.18579000000000001</v>
      </c>
      <c r="H180" s="118">
        <v>5.9880000000000003E-2</v>
      </c>
      <c r="I180" s="118">
        <v>20.952380999999999</v>
      </c>
      <c r="J180" s="118">
        <v>1.1679607999999999</v>
      </c>
      <c r="K180" s="118">
        <v>23.821000000000002</v>
      </c>
      <c r="L180" s="118">
        <v>0</v>
      </c>
      <c r="M180" s="118">
        <v>0</v>
      </c>
      <c r="N180" s="118">
        <v>0</v>
      </c>
      <c r="O180" s="118">
        <v>0</v>
      </c>
      <c r="P180" s="118">
        <v>0</v>
      </c>
      <c r="Q180" s="118">
        <v>0</v>
      </c>
      <c r="R180" s="118">
        <v>0</v>
      </c>
      <c r="S180" s="118">
        <v>0</v>
      </c>
      <c r="T180" s="118">
        <v>0</v>
      </c>
      <c r="U180" s="118">
        <v>0</v>
      </c>
      <c r="V180" s="118">
        <v>0</v>
      </c>
      <c r="W180" s="118">
        <v>0</v>
      </c>
    </row>
    <row r="181" spans="1:23" hidden="1">
      <c r="A181" s="118" t="str">
        <v>1736.TW</v>
      </c>
      <c r="B181" s="118">
        <v>4.0199999999999996</v>
      </c>
      <c r="C181" s="118">
        <v>0</v>
      </c>
      <c r="D181" s="118">
        <v>29.288136000000002</v>
      </c>
      <c r="E181" s="118">
        <v>0.13340001000000001</v>
      </c>
      <c r="F181" s="118">
        <v>2.6370000000000001E-2</v>
      </c>
      <c r="G181" s="118">
        <v>0.4909</v>
      </c>
      <c r="H181" s="118">
        <v>-4.1339997000000003E-2</v>
      </c>
      <c r="I181" s="118">
        <v>21.492538</v>
      </c>
      <c r="J181" s="118">
        <v>2.750016</v>
      </c>
      <c r="K181" s="118">
        <v>129.20599999999999</v>
      </c>
      <c r="L181" s="118">
        <v>0</v>
      </c>
      <c r="M181" s="118">
        <v>0</v>
      </c>
      <c r="N181" s="118">
        <v>0</v>
      </c>
      <c r="O181" s="118">
        <v>0</v>
      </c>
      <c r="P181" s="118">
        <v>0</v>
      </c>
      <c r="Q181" s="118">
        <v>0</v>
      </c>
      <c r="R181" s="118">
        <v>0</v>
      </c>
      <c r="S181" s="118">
        <v>0</v>
      </c>
      <c r="T181" s="118">
        <v>0</v>
      </c>
      <c r="U181" s="118">
        <v>0</v>
      </c>
      <c r="V181" s="118">
        <v>0</v>
      </c>
      <c r="W181" s="118">
        <v>0</v>
      </c>
    </row>
    <row r="182" spans="1:23" hidden="1">
      <c r="A182" s="118" t="str">
        <v>1737.TW</v>
      </c>
      <c r="B182" s="118">
        <v>1.48</v>
      </c>
      <c r="C182" s="118">
        <v>0</v>
      </c>
      <c r="D182" s="118">
        <v>0</v>
      </c>
      <c r="E182" s="118">
        <v>2.9610000000000001E-2</v>
      </c>
      <c r="F182" s="118">
        <v>2.4979999999999999E-2</v>
      </c>
      <c r="G182" s="118">
        <v>0.17385</v>
      </c>
      <c r="H182" s="118">
        <v>2.9360002E-2</v>
      </c>
      <c r="I182" s="118">
        <v>23.074325999999999</v>
      </c>
      <c r="J182" s="118">
        <v>1.0393524000000001</v>
      </c>
      <c r="K182" s="118">
        <v>36.262999999999998</v>
      </c>
      <c r="L182" s="118">
        <v>0</v>
      </c>
      <c r="M182" s="118">
        <v>0</v>
      </c>
      <c r="N182" s="118">
        <v>0</v>
      </c>
      <c r="O182" s="118">
        <v>0</v>
      </c>
      <c r="P182" s="118">
        <v>0</v>
      </c>
      <c r="Q182" s="118">
        <v>0</v>
      </c>
      <c r="R182" s="118">
        <v>0</v>
      </c>
      <c r="S182" s="118">
        <v>0</v>
      </c>
      <c r="T182" s="118">
        <v>0</v>
      </c>
      <c r="U182" s="118">
        <v>0</v>
      </c>
      <c r="V182" s="118">
        <v>0</v>
      </c>
      <c r="W182" s="118">
        <v>0</v>
      </c>
    </row>
    <row r="183" spans="1:23" hidden="1">
      <c r="A183" s="118" t="str">
        <v>1752.TW</v>
      </c>
      <c r="B183" s="118">
        <v>1.57</v>
      </c>
      <c r="C183" s="118">
        <v>0</v>
      </c>
      <c r="D183" s="118">
        <v>17.275642000000001</v>
      </c>
      <c r="E183" s="118">
        <v>6.7220000000000002E-2</v>
      </c>
      <c r="F183" s="118">
        <v>3.875E-2</v>
      </c>
      <c r="G183" s="118">
        <v>0.34361000000000003</v>
      </c>
      <c r="H183" s="118">
        <v>0.12291000000000001</v>
      </c>
      <c r="I183" s="118">
        <v>34.331209999999999</v>
      </c>
      <c r="J183" s="118">
        <v>2.4481084000000002</v>
      </c>
      <c r="K183" s="118">
        <v>20.838000000000001</v>
      </c>
      <c r="L183" s="118">
        <v>0</v>
      </c>
      <c r="M183" s="118">
        <v>0</v>
      </c>
      <c r="N183" s="118">
        <v>0</v>
      </c>
      <c r="O183" s="118">
        <v>0</v>
      </c>
      <c r="P183" s="118">
        <v>0</v>
      </c>
      <c r="Q183" s="118">
        <v>0</v>
      </c>
      <c r="R183" s="118">
        <v>0</v>
      </c>
      <c r="S183" s="118">
        <v>0</v>
      </c>
      <c r="T183" s="118">
        <v>0</v>
      </c>
      <c r="U183" s="118">
        <v>0</v>
      </c>
      <c r="V183" s="118">
        <v>0</v>
      </c>
      <c r="W183" s="118">
        <v>0</v>
      </c>
    </row>
    <row r="184" spans="1:23" hidden="1">
      <c r="A184" s="118" t="str">
        <v>1760.TW</v>
      </c>
      <c r="B184" s="118">
        <v>1.1499999999999999</v>
      </c>
      <c r="C184" s="118">
        <v>0.24</v>
      </c>
      <c r="D184" s="118">
        <v>20.354906</v>
      </c>
      <c r="E184" s="118">
        <v>3.9419996999999998E-2</v>
      </c>
      <c r="F184" s="118">
        <v>3.0980000000000001E-2</v>
      </c>
      <c r="G184" s="118">
        <v>0.51778000000000002</v>
      </c>
      <c r="H184" s="118">
        <v>0.10813</v>
      </c>
      <c r="I184" s="118">
        <v>84.782610000000005</v>
      </c>
      <c r="J184" s="118">
        <v>4.3741589999999997</v>
      </c>
      <c r="K184" s="118">
        <v>21.949000000000002</v>
      </c>
      <c r="L184" s="118">
        <v>0</v>
      </c>
      <c r="M184" s="118">
        <v>0</v>
      </c>
      <c r="N184" s="118">
        <v>0</v>
      </c>
      <c r="O184" s="118">
        <v>0</v>
      </c>
      <c r="P184" s="118">
        <v>0</v>
      </c>
      <c r="Q184" s="118">
        <v>0</v>
      </c>
      <c r="R184" s="118">
        <v>0</v>
      </c>
      <c r="S184" s="118">
        <v>0</v>
      </c>
      <c r="T184" s="118">
        <v>0</v>
      </c>
      <c r="U184" s="118">
        <v>0</v>
      </c>
      <c r="V184" s="118">
        <v>0</v>
      </c>
      <c r="W184" s="118">
        <v>0</v>
      </c>
    </row>
    <row r="185" spans="1:23">
      <c r="A185" s="118" t="str">
        <v>1762.TW</v>
      </c>
      <c r="B185" s="118">
        <v>1.62</v>
      </c>
      <c r="C185" s="118">
        <v>0</v>
      </c>
      <c r="D185" s="118">
        <v>17.723880000000001</v>
      </c>
      <c r="E185" s="118">
        <v>3.7199999999999997E-2</v>
      </c>
      <c r="F185" s="118">
        <v>1.091E-2</v>
      </c>
      <c r="G185" s="118">
        <v>0.33438997999999998</v>
      </c>
      <c r="H185" s="118">
        <v>5.6929998000000002E-2</v>
      </c>
      <c r="I185" s="118">
        <v>29.320988</v>
      </c>
      <c r="J185" s="118">
        <v>1.0960103999999999</v>
      </c>
      <c r="K185" s="118">
        <v>20.251000000000001</v>
      </c>
      <c r="L185" s="118">
        <v>0</v>
      </c>
      <c r="M185" s="118">
        <v>0</v>
      </c>
      <c r="N185" s="118">
        <v>0</v>
      </c>
      <c r="O185" s="118">
        <v>0</v>
      </c>
      <c r="P185" s="118">
        <v>0</v>
      </c>
      <c r="Q185" s="118">
        <v>0</v>
      </c>
      <c r="R185" s="118">
        <v>0</v>
      </c>
      <c r="S185" s="118">
        <v>0</v>
      </c>
      <c r="T185" s="118">
        <v>0</v>
      </c>
      <c r="U185" s="118">
        <v>0</v>
      </c>
      <c r="V185" s="118">
        <v>0</v>
      </c>
      <c r="W185" s="118">
        <v>0</v>
      </c>
    </row>
    <row r="186" spans="1:23">
      <c r="A186" s="118" t="str">
        <v>1773.TW</v>
      </c>
      <c r="B186" s="118">
        <v>6.43</v>
      </c>
      <c r="C186" s="118">
        <v>0.81200000000000006</v>
      </c>
      <c r="D186" s="118">
        <v>0</v>
      </c>
      <c r="E186" s="118">
        <v>0.18856001</v>
      </c>
      <c r="F186" s="118">
        <v>8.2129999999999995E-2</v>
      </c>
      <c r="G186" s="118">
        <v>0.32027</v>
      </c>
      <c r="H186" s="118">
        <v>0.19601999000000001</v>
      </c>
      <c r="I186" s="118">
        <v>25.427682999999998</v>
      </c>
      <c r="J186" s="118">
        <v>4.6958469999999997</v>
      </c>
      <c r="K186" s="118">
        <v>39.411999999999999</v>
      </c>
      <c r="L186" s="118">
        <v>0</v>
      </c>
      <c r="M186" s="118">
        <v>0</v>
      </c>
      <c r="N186" s="118">
        <v>0</v>
      </c>
      <c r="O186" s="118">
        <v>0</v>
      </c>
      <c r="P186" s="118">
        <v>0</v>
      </c>
      <c r="Q186" s="118">
        <v>0</v>
      </c>
      <c r="R186" s="118">
        <v>0</v>
      </c>
      <c r="S186" s="118">
        <v>0</v>
      </c>
      <c r="T186" s="118">
        <v>0</v>
      </c>
      <c r="U186" s="118">
        <v>0</v>
      </c>
      <c r="V186" s="118">
        <v>0</v>
      </c>
      <c r="W186" s="118">
        <v>0</v>
      </c>
    </row>
    <row r="187" spans="1:23">
      <c r="A187" s="118" t="str">
        <v>1776.TW</v>
      </c>
      <c r="B187" s="118">
        <v>0.55000000000000004</v>
      </c>
      <c r="C187" s="118">
        <v>0.191</v>
      </c>
      <c r="D187" s="118">
        <v>14.335938000000001</v>
      </c>
      <c r="E187" s="118">
        <v>2.8490000000000001E-2</v>
      </c>
      <c r="F187" s="118">
        <v>4.4600000000000004E-3</v>
      </c>
      <c r="G187" s="118">
        <v>0.15237999999999999</v>
      </c>
      <c r="H187" s="118">
        <v>5.9359997999999997E-2</v>
      </c>
      <c r="I187" s="118">
        <v>33.363636</v>
      </c>
      <c r="J187" s="118">
        <v>1.253244</v>
      </c>
      <c r="K187" s="118">
        <v>18.189</v>
      </c>
      <c r="L187" s="118">
        <v>0</v>
      </c>
      <c r="M187" s="118">
        <v>0</v>
      </c>
      <c r="N187" s="118">
        <v>0</v>
      </c>
      <c r="O187" s="118">
        <v>0</v>
      </c>
      <c r="P187" s="118">
        <v>0</v>
      </c>
      <c r="Q187" s="118">
        <v>0</v>
      </c>
      <c r="R187" s="118">
        <v>0</v>
      </c>
      <c r="S187" s="118">
        <v>0</v>
      </c>
      <c r="T187" s="118">
        <v>0</v>
      </c>
      <c r="U187" s="118">
        <v>0</v>
      </c>
      <c r="V187" s="118">
        <v>0</v>
      </c>
      <c r="W187" s="118">
        <v>0</v>
      </c>
    </row>
    <row r="188" spans="1:23" hidden="1">
      <c r="A188" s="118" t="str">
        <v>1783.TW</v>
      </c>
      <c r="B188" s="118">
        <v>1.65</v>
      </c>
      <c r="C188" s="118">
        <v>0</v>
      </c>
      <c r="D188" s="118">
        <v>0</v>
      </c>
      <c r="E188" s="118">
        <v>0.11108</v>
      </c>
      <c r="F188" s="118">
        <v>5.7750000000000003E-2</v>
      </c>
      <c r="G188" s="118">
        <v>0.68489999999999995</v>
      </c>
      <c r="H188" s="118">
        <v>0.19941</v>
      </c>
      <c r="I188" s="118">
        <v>25.787877999999999</v>
      </c>
      <c r="J188" s="118">
        <v>2.7921779999999998</v>
      </c>
      <c r="K188" s="118">
        <v>6.7530000000000001</v>
      </c>
      <c r="L188" s="118">
        <v>0</v>
      </c>
      <c r="M188" s="118">
        <v>0</v>
      </c>
      <c r="N188" s="118">
        <v>0</v>
      </c>
      <c r="O188" s="118">
        <v>0</v>
      </c>
      <c r="P188" s="118">
        <v>0</v>
      </c>
      <c r="Q188" s="118">
        <v>0</v>
      </c>
      <c r="R188" s="118">
        <v>0</v>
      </c>
      <c r="S188" s="118">
        <v>0</v>
      </c>
      <c r="T188" s="118">
        <v>0</v>
      </c>
      <c r="U188" s="118">
        <v>0</v>
      </c>
      <c r="V188" s="118">
        <v>0</v>
      </c>
      <c r="W188" s="118">
        <v>0</v>
      </c>
    </row>
    <row r="189" spans="1:23" hidden="1">
      <c r="A189" s="118" t="str">
        <v>1786.TW</v>
      </c>
      <c r="B189" s="118">
        <v>2.65</v>
      </c>
      <c r="C189" s="118">
        <v>0.63600000000000001</v>
      </c>
      <c r="D189" s="118">
        <v>14.813153</v>
      </c>
      <c r="E189" s="118">
        <v>0.12639</v>
      </c>
      <c r="F189" s="118">
        <v>5.8799999999999998E-2</v>
      </c>
      <c r="G189" s="118">
        <v>0.74134003999999998</v>
      </c>
      <c r="H189" s="118">
        <v>0.24482999999999999</v>
      </c>
      <c r="I189" s="118">
        <v>37.396225000000001</v>
      </c>
      <c r="J189" s="118">
        <v>4.3723802999999997</v>
      </c>
      <c r="K189" s="118">
        <v>11.721</v>
      </c>
      <c r="L189" s="118">
        <v>0</v>
      </c>
      <c r="M189" s="118">
        <v>0</v>
      </c>
      <c r="N189" s="118">
        <v>0</v>
      </c>
      <c r="O189" s="118">
        <v>0</v>
      </c>
      <c r="P189" s="118">
        <v>0</v>
      </c>
      <c r="Q189" s="118">
        <v>0</v>
      </c>
      <c r="R189" s="118">
        <v>0</v>
      </c>
      <c r="S189" s="118">
        <v>0</v>
      </c>
      <c r="T189" s="118">
        <v>0</v>
      </c>
      <c r="U189" s="118">
        <v>0</v>
      </c>
      <c r="V189" s="118">
        <v>0</v>
      </c>
      <c r="W189" s="118">
        <v>0</v>
      </c>
    </row>
    <row r="190" spans="1:23" hidden="1">
      <c r="A190" s="118" t="str">
        <v>1789.TW</v>
      </c>
      <c r="B190" s="118">
        <v>0.49</v>
      </c>
      <c r="C190" s="118">
        <v>0.29799999999999999</v>
      </c>
      <c r="D190" s="118">
        <v>109.61539</v>
      </c>
      <c r="E190" s="118">
        <v>2.7579999000000001E-2</v>
      </c>
      <c r="F190" s="118">
        <v>1.6629999999999999E-2</v>
      </c>
      <c r="G190" s="118">
        <v>0.38166</v>
      </c>
      <c r="H190" s="118">
        <v>0.17058999999999999</v>
      </c>
      <c r="I190" s="118">
        <v>58.163265000000003</v>
      </c>
      <c r="J190" s="118">
        <v>2.1744105999999999</v>
      </c>
      <c r="K190" s="118">
        <v>4.0289999999999999</v>
      </c>
      <c r="L190" s="118">
        <v>0</v>
      </c>
      <c r="M190" s="118">
        <v>0</v>
      </c>
      <c r="N190" s="118">
        <v>0</v>
      </c>
      <c r="O190" s="118">
        <v>0</v>
      </c>
      <c r="P190" s="118">
        <v>0</v>
      </c>
      <c r="Q190" s="118">
        <v>0</v>
      </c>
      <c r="R190" s="118">
        <v>0</v>
      </c>
      <c r="S190" s="118">
        <v>0</v>
      </c>
      <c r="T190" s="118">
        <v>0</v>
      </c>
      <c r="U190" s="118">
        <v>0</v>
      </c>
      <c r="V190" s="118">
        <v>0</v>
      </c>
      <c r="W190" s="118">
        <v>0</v>
      </c>
    </row>
    <row r="191" spans="1:23" hidden="1">
      <c r="A191" s="118" t="str">
        <v>1795.TW</v>
      </c>
      <c r="B191" s="118">
        <v>15.06</v>
      </c>
      <c r="C191" s="118">
        <v>0.52200000000000002</v>
      </c>
      <c r="D191" s="118">
        <v>11.910829</v>
      </c>
      <c r="E191" s="118">
        <v>0.25278</v>
      </c>
      <c r="F191" s="118">
        <v>8.9969999999999994E-2</v>
      </c>
      <c r="G191" s="118">
        <v>0.53990000000000005</v>
      </c>
      <c r="H191" s="118">
        <v>0.29908000000000001</v>
      </c>
      <c r="I191" s="118">
        <v>18.625498</v>
      </c>
      <c r="J191" s="118">
        <v>4.3243660000000004</v>
      </c>
      <c r="K191" s="118">
        <v>63.627000000000002</v>
      </c>
      <c r="L191" s="118">
        <v>0</v>
      </c>
      <c r="M191" s="118">
        <v>0</v>
      </c>
      <c r="N191" s="118">
        <v>0</v>
      </c>
      <c r="O191" s="118">
        <v>0</v>
      </c>
      <c r="P191" s="118">
        <v>0</v>
      </c>
      <c r="Q191" s="118">
        <v>0</v>
      </c>
      <c r="R191" s="118">
        <v>0</v>
      </c>
      <c r="S191" s="118">
        <v>0</v>
      </c>
      <c r="T191" s="118">
        <v>0</v>
      </c>
      <c r="U191" s="118">
        <v>0</v>
      </c>
      <c r="V191" s="118">
        <v>0</v>
      </c>
      <c r="W191" s="118">
        <v>0</v>
      </c>
    </row>
    <row r="192" spans="1:23" hidden="1">
      <c r="A192" s="118" t="str">
        <v>1802.TW</v>
      </c>
      <c r="B192" s="118">
        <v>0.21</v>
      </c>
      <c r="C192" s="118">
        <v>0</v>
      </c>
      <c r="D192" s="118">
        <v>5.1339290000000002</v>
      </c>
      <c r="E192" s="118">
        <v>1.222E-2</v>
      </c>
      <c r="F192" s="118">
        <v>4.45E-3</v>
      </c>
      <c r="G192" s="118">
        <v>0.12443</v>
      </c>
      <c r="H192" s="118">
        <v>-8.7199990000000008E-3</v>
      </c>
      <c r="I192" s="118">
        <v>82.142859999999999</v>
      </c>
      <c r="J192" s="118">
        <v>1.0130968</v>
      </c>
      <c r="K192" s="118">
        <v>15.78</v>
      </c>
      <c r="L192" s="118">
        <v>0</v>
      </c>
      <c r="M192" s="118">
        <v>0</v>
      </c>
      <c r="N192" s="118">
        <v>0</v>
      </c>
      <c r="O192" s="118">
        <v>0</v>
      </c>
      <c r="P192" s="118">
        <v>0</v>
      </c>
      <c r="Q192" s="118">
        <v>0</v>
      </c>
      <c r="R192" s="118">
        <v>0</v>
      </c>
      <c r="S192" s="118">
        <v>0</v>
      </c>
      <c r="T192" s="118">
        <v>0</v>
      </c>
      <c r="U192" s="118">
        <v>0</v>
      </c>
      <c r="V192" s="118">
        <v>0</v>
      </c>
      <c r="W192" s="118">
        <v>0</v>
      </c>
    </row>
    <row r="193" spans="1:23" hidden="1">
      <c r="A193" s="118" t="str">
        <v>1805.TW</v>
      </c>
      <c r="B193" s="118">
        <v>-1.05</v>
      </c>
      <c r="C193" s="118">
        <v>0</v>
      </c>
      <c r="D193" s="118">
        <v>0</v>
      </c>
      <c r="E193" s="118">
        <v>-8.9660000000000004E-2</v>
      </c>
      <c r="F193" s="118">
        <v>-2.1270001E-2</v>
      </c>
      <c r="G193" s="118">
        <v>3.96E-3</v>
      </c>
      <c r="H193" s="118">
        <v>-7.9265504</v>
      </c>
      <c r="I193" s="118">
        <v>0</v>
      </c>
      <c r="J193" s="118">
        <v>2.4137930000000001</v>
      </c>
      <c r="K193" s="118">
        <v>2.0230000000000001</v>
      </c>
      <c r="L193" s="118">
        <v>0</v>
      </c>
      <c r="M193" s="118">
        <v>0</v>
      </c>
      <c r="N193" s="118">
        <v>0</v>
      </c>
      <c r="O193" s="118">
        <v>0</v>
      </c>
      <c r="P193" s="118">
        <v>0</v>
      </c>
      <c r="Q193" s="118">
        <v>0</v>
      </c>
      <c r="R193" s="118">
        <v>0</v>
      </c>
      <c r="S193" s="118">
        <v>0</v>
      </c>
      <c r="T193" s="118">
        <v>0</v>
      </c>
      <c r="U193" s="118">
        <v>0</v>
      </c>
      <c r="V193" s="118">
        <v>0</v>
      </c>
      <c r="W193" s="118">
        <v>0</v>
      </c>
    </row>
    <row r="194" spans="1:23" hidden="1">
      <c r="A194" s="118" t="str">
        <v>1806.TW</v>
      </c>
      <c r="B194" s="118">
        <v>-0.13</v>
      </c>
      <c r="C194" s="118">
        <v>0.88700000000000001</v>
      </c>
      <c r="D194" s="118">
        <v>34.687503999999997</v>
      </c>
      <c r="E194" s="118">
        <v>-9.1599999999999997E-3</v>
      </c>
      <c r="F194" s="118">
        <v>1.8870000000000001E-2</v>
      </c>
      <c r="G194" s="118">
        <v>0.28853000000000001</v>
      </c>
      <c r="H194" s="118">
        <v>0.13158</v>
      </c>
      <c r="I194" s="118">
        <v>0</v>
      </c>
      <c r="J194" s="118">
        <v>0.80283519999999997</v>
      </c>
      <c r="K194" s="118">
        <v>8.0370000000000008</v>
      </c>
      <c r="L194" s="118">
        <v>0</v>
      </c>
      <c r="M194" s="118">
        <v>0</v>
      </c>
      <c r="N194" s="118">
        <v>0</v>
      </c>
      <c r="O194" s="118">
        <v>0</v>
      </c>
      <c r="P194" s="118">
        <v>0</v>
      </c>
      <c r="Q194" s="118">
        <v>0</v>
      </c>
      <c r="R194" s="118">
        <v>0</v>
      </c>
      <c r="S194" s="118">
        <v>0</v>
      </c>
      <c r="T194" s="118">
        <v>0</v>
      </c>
      <c r="U194" s="118">
        <v>0</v>
      </c>
      <c r="V194" s="118">
        <v>0</v>
      </c>
      <c r="W194" s="118">
        <v>0</v>
      </c>
    </row>
    <row r="195" spans="1:23" hidden="1">
      <c r="A195" s="118" t="str">
        <v>1808.TW</v>
      </c>
      <c r="B195" s="118">
        <v>15.5</v>
      </c>
      <c r="C195" s="118">
        <v>0.20699999999999999</v>
      </c>
      <c r="D195" s="118">
        <v>49.295772999999997</v>
      </c>
      <c r="E195" s="118">
        <v>0.78852999999999995</v>
      </c>
      <c r="F195" s="118">
        <v>0.12968001000000001</v>
      </c>
      <c r="G195" s="118">
        <v>0.36764999999999998</v>
      </c>
      <c r="H195" s="118">
        <v>0.25781999999999999</v>
      </c>
      <c r="I195" s="118">
        <v>6.7741939999999996</v>
      </c>
      <c r="J195" s="118">
        <v>3.5052577999999999</v>
      </c>
      <c r="K195" s="118">
        <v>68.031000000000006</v>
      </c>
      <c r="L195" s="118">
        <v>0</v>
      </c>
      <c r="M195" s="118">
        <v>0</v>
      </c>
      <c r="N195" s="118">
        <v>0</v>
      </c>
      <c r="O195" s="118">
        <v>0</v>
      </c>
      <c r="P195" s="118">
        <v>0</v>
      </c>
      <c r="Q195" s="118">
        <v>0</v>
      </c>
      <c r="R195" s="118">
        <v>0</v>
      </c>
      <c r="S195" s="118">
        <v>0</v>
      </c>
      <c r="T195" s="118">
        <v>0</v>
      </c>
      <c r="U195" s="118">
        <v>0</v>
      </c>
      <c r="V195" s="118">
        <v>0</v>
      </c>
      <c r="W195" s="118">
        <v>0</v>
      </c>
    </row>
    <row r="196" spans="1:23" hidden="1">
      <c r="A196" s="118" t="str">
        <v>1809.TW</v>
      </c>
      <c r="B196" s="118">
        <v>0.09</v>
      </c>
      <c r="C196" s="118">
        <v>1.085</v>
      </c>
      <c r="D196" s="118">
        <v>269.5</v>
      </c>
      <c r="E196" s="118">
        <v>-4.7999998000000004E-3</v>
      </c>
      <c r="F196" s="118">
        <v>-4.5999999999999999E-3</v>
      </c>
      <c r="G196" s="118">
        <v>0.16863</v>
      </c>
      <c r="H196" s="118">
        <v>1.328E-2</v>
      </c>
      <c r="I196" s="118">
        <v>299.44443000000001</v>
      </c>
      <c r="J196" s="118">
        <v>1.5363129</v>
      </c>
      <c r="K196" s="118">
        <v>14.525</v>
      </c>
      <c r="L196" s="118">
        <v>0</v>
      </c>
      <c r="M196" s="118">
        <v>0</v>
      </c>
      <c r="N196" s="118">
        <v>0</v>
      </c>
      <c r="O196" s="118">
        <v>0</v>
      </c>
      <c r="P196" s="118">
        <v>0</v>
      </c>
      <c r="Q196" s="118">
        <v>0</v>
      </c>
      <c r="R196" s="118">
        <v>0</v>
      </c>
      <c r="S196" s="118">
        <v>0</v>
      </c>
      <c r="T196" s="118">
        <v>0</v>
      </c>
      <c r="U196" s="118">
        <v>0</v>
      </c>
      <c r="V196" s="118">
        <v>0</v>
      </c>
      <c r="W196" s="118">
        <v>0</v>
      </c>
    </row>
    <row r="197" spans="1:23">
      <c r="A197" s="118" t="str">
        <v>1810.TW</v>
      </c>
      <c r="B197" s="118">
        <v>0.04</v>
      </c>
      <c r="C197" s="118">
        <v>0</v>
      </c>
      <c r="D197" s="118">
        <v>43.695652000000003</v>
      </c>
      <c r="E197" s="118">
        <v>2.5899999999999999E-3</v>
      </c>
      <c r="F197" s="118">
        <v>-1.1800000000000001E-3</v>
      </c>
      <c r="G197" s="118">
        <v>0.24504999999999999</v>
      </c>
      <c r="H197" s="118">
        <v>-1.9349999999999999E-2</v>
      </c>
      <c r="I197" s="118">
        <v>502.50002999999998</v>
      </c>
      <c r="J197" s="118">
        <v>0.88871204999999998</v>
      </c>
      <c r="K197" s="118">
        <v>16.533000000000001</v>
      </c>
      <c r="L197" s="118">
        <v>0</v>
      </c>
      <c r="M197" s="118">
        <v>0</v>
      </c>
      <c r="N197" s="118">
        <v>0</v>
      </c>
      <c r="O197" s="118">
        <v>0</v>
      </c>
      <c r="P197" s="118">
        <v>0</v>
      </c>
      <c r="Q197" s="118">
        <v>0</v>
      </c>
      <c r="R197" s="118">
        <v>0</v>
      </c>
      <c r="S197" s="118">
        <v>0</v>
      </c>
      <c r="T197" s="118">
        <v>0</v>
      </c>
      <c r="U197" s="118">
        <v>0</v>
      </c>
      <c r="V197" s="118">
        <v>0</v>
      </c>
      <c r="W197" s="118">
        <v>0</v>
      </c>
    </row>
    <row r="198" spans="1:23" hidden="1">
      <c r="A198" s="118" t="str">
        <v>1817.TW</v>
      </c>
      <c r="B198" s="118">
        <v>3.72</v>
      </c>
      <c r="C198" s="118">
        <v>0.39800000000000002</v>
      </c>
      <c r="D198" s="118">
        <v>10.394736999999999</v>
      </c>
      <c r="E198" s="118">
        <v>0.11666000999999999</v>
      </c>
      <c r="F198" s="118">
        <v>6.6430000000000003E-2</v>
      </c>
      <c r="G198" s="118">
        <v>0.34293000000000001</v>
      </c>
      <c r="H198" s="118">
        <v>0.16254999000000001</v>
      </c>
      <c r="I198" s="118">
        <v>10.618278999999999</v>
      </c>
      <c r="J198" s="118">
        <v>1.4181087000000001</v>
      </c>
      <c r="K198" s="118">
        <v>34.697000000000003</v>
      </c>
      <c r="L198" s="118">
        <v>0</v>
      </c>
      <c r="M198" s="118">
        <v>0</v>
      </c>
      <c r="N198" s="118">
        <v>0</v>
      </c>
      <c r="O198" s="118">
        <v>0</v>
      </c>
      <c r="P198" s="118">
        <v>0</v>
      </c>
      <c r="Q198" s="118">
        <v>0</v>
      </c>
      <c r="R198" s="118">
        <v>0</v>
      </c>
      <c r="S198" s="118">
        <v>0</v>
      </c>
      <c r="T198" s="118">
        <v>0</v>
      </c>
      <c r="U198" s="118">
        <v>0</v>
      </c>
      <c r="V198" s="118">
        <v>0</v>
      </c>
      <c r="W198" s="118">
        <v>0</v>
      </c>
    </row>
    <row r="199" spans="1:23" hidden="1">
      <c r="A199" s="118" t="str">
        <v>1903.TW</v>
      </c>
      <c r="B199" s="118">
        <v>0.42</v>
      </c>
      <c r="C199" s="118">
        <v>0.88600000000000001</v>
      </c>
      <c r="D199" s="118">
        <v>0</v>
      </c>
      <c r="E199" s="118">
        <v>1.8249999999999999E-2</v>
      </c>
      <c r="F199" s="118">
        <v>-4.4900000000000001E-3</v>
      </c>
      <c r="G199" s="118">
        <v>0.49650001999999999</v>
      </c>
      <c r="H199" s="118">
        <v>-0.16189999999999999</v>
      </c>
      <c r="I199" s="118">
        <v>151.90477000000001</v>
      </c>
      <c r="J199" s="118">
        <v>3.8568492000000001</v>
      </c>
      <c r="K199" s="118">
        <v>0.65800000000000003</v>
      </c>
      <c r="L199" s="118">
        <v>0</v>
      </c>
      <c r="M199" s="118">
        <v>0</v>
      </c>
      <c r="N199" s="118">
        <v>0</v>
      </c>
      <c r="O199" s="118">
        <v>0</v>
      </c>
      <c r="P199" s="118">
        <v>0</v>
      </c>
      <c r="Q199" s="118">
        <v>0</v>
      </c>
      <c r="R199" s="118">
        <v>0</v>
      </c>
      <c r="S199" s="118">
        <v>0</v>
      </c>
      <c r="T199" s="118">
        <v>0</v>
      </c>
      <c r="U199" s="118">
        <v>0</v>
      </c>
      <c r="V199" s="118">
        <v>0</v>
      </c>
      <c r="W199" s="118">
        <v>0</v>
      </c>
    </row>
    <row r="200" spans="1:23" hidden="1">
      <c r="A200" s="118" t="str">
        <v>1904.TW</v>
      </c>
      <c r="B200" s="118">
        <v>0.77</v>
      </c>
      <c r="C200" s="118">
        <v>0.45700000000000002</v>
      </c>
      <c r="D200" s="118">
        <v>27.216984</v>
      </c>
      <c r="E200" s="118">
        <v>3.1630001999999997E-2</v>
      </c>
      <c r="F200" s="118">
        <v>1.7670000000000002E-2</v>
      </c>
      <c r="G200" s="118">
        <v>0.18167</v>
      </c>
      <c r="H200" s="118">
        <v>7.8869999999999996E-2</v>
      </c>
      <c r="I200" s="118">
        <v>37.467533000000003</v>
      </c>
      <c r="J200" s="118">
        <v>1.1081236999999999</v>
      </c>
      <c r="K200" s="118">
        <v>38.045999999999999</v>
      </c>
      <c r="L200" s="118">
        <v>0</v>
      </c>
      <c r="M200" s="118">
        <v>0</v>
      </c>
      <c r="N200" s="118">
        <v>0</v>
      </c>
      <c r="O200" s="118">
        <v>0</v>
      </c>
      <c r="P200" s="118">
        <v>0</v>
      </c>
      <c r="Q200" s="118">
        <v>0</v>
      </c>
      <c r="R200" s="118">
        <v>0</v>
      </c>
      <c r="S200" s="118">
        <v>0</v>
      </c>
      <c r="T200" s="118">
        <v>0</v>
      </c>
      <c r="U200" s="118">
        <v>0</v>
      </c>
      <c r="V200" s="118">
        <v>0</v>
      </c>
      <c r="W200" s="118">
        <v>0</v>
      </c>
    </row>
    <row r="201" spans="1:23">
      <c r="A201" s="118" t="str">
        <v>1905.TW</v>
      </c>
      <c r="B201" s="118">
        <v>-0.53</v>
      </c>
      <c r="C201" s="118">
        <v>0.97299999999999998</v>
      </c>
      <c r="D201" s="118">
        <v>761.66669999999999</v>
      </c>
      <c r="E201" s="118">
        <v>-3.1170000999999999E-2</v>
      </c>
      <c r="F201" s="118">
        <v>-1.5149999000000001E-2</v>
      </c>
      <c r="G201" s="118">
        <v>5.2010002999999999E-2</v>
      </c>
      <c r="H201" s="118">
        <v>8.6599999999999993E-3</v>
      </c>
      <c r="I201" s="118">
        <v>0</v>
      </c>
      <c r="J201" s="118">
        <v>1.6376406999999999</v>
      </c>
      <c r="K201" s="118">
        <v>19.28</v>
      </c>
      <c r="L201" s="118">
        <v>0</v>
      </c>
      <c r="M201" s="118">
        <v>0</v>
      </c>
      <c r="N201" s="118">
        <v>0</v>
      </c>
      <c r="O201" s="118">
        <v>0</v>
      </c>
      <c r="P201" s="118">
        <v>0</v>
      </c>
      <c r="Q201" s="118">
        <v>0</v>
      </c>
      <c r="R201" s="118">
        <v>0</v>
      </c>
      <c r="S201" s="118">
        <v>0</v>
      </c>
      <c r="T201" s="118">
        <v>0</v>
      </c>
      <c r="U201" s="118">
        <v>0</v>
      </c>
      <c r="V201" s="118">
        <v>0</v>
      </c>
      <c r="W201" s="118">
        <v>0</v>
      </c>
    </row>
    <row r="202" spans="1:23" hidden="1">
      <c r="A202" s="118" t="str">
        <v>1906.TW</v>
      </c>
      <c r="B202" s="118">
        <v>0.78</v>
      </c>
      <c r="C202" s="118">
        <v>0</v>
      </c>
      <c r="D202" s="118">
        <v>0</v>
      </c>
      <c r="E202" s="118">
        <v>2.4969999999999999E-2</v>
      </c>
      <c r="F202" s="118">
        <v>2.5999999999999999E-3</v>
      </c>
      <c r="G202" s="118">
        <v>6.9949999999999998E-2</v>
      </c>
      <c r="H202" s="118">
        <v>5.9100003E-3</v>
      </c>
      <c r="I202" s="118">
        <v>21.089745000000001</v>
      </c>
      <c r="J202" s="118">
        <v>0.56013349999999995</v>
      </c>
      <c r="K202" s="118">
        <v>23.434999999999999</v>
      </c>
      <c r="L202" s="118">
        <v>0</v>
      </c>
      <c r="M202" s="118">
        <v>0</v>
      </c>
      <c r="N202" s="118">
        <v>0</v>
      </c>
      <c r="O202" s="118">
        <v>0</v>
      </c>
      <c r="P202" s="118">
        <v>0</v>
      </c>
      <c r="Q202" s="118">
        <v>0</v>
      </c>
      <c r="R202" s="118">
        <v>0</v>
      </c>
      <c r="S202" s="118">
        <v>0</v>
      </c>
      <c r="T202" s="118">
        <v>0</v>
      </c>
      <c r="U202" s="118">
        <v>0</v>
      </c>
      <c r="V202" s="118">
        <v>0</v>
      </c>
      <c r="W202" s="118">
        <v>0</v>
      </c>
    </row>
    <row r="203" spans="1:23">
      <c r="A203" s="118" t="str">
        <v>1907.TW</v>
      </c>
      <c r="B203" s="118">
        <v>1.28</v>
      </c>
      <c r="C203" s="118">
        <v>0.82199999999999995</v>
      </c>
      <c r="D203" s="118">
        <v>24.834710000000001</v>
      </c>
      <c r="E203" s="118">
        <v>2.9240001000000002E-2</v>
      </c>
      <c r="F203" s="118">
        <v>5.9999996999999996E-4</v>
      </c>
      <c r="G203" s="118">
        <v>0.13650999999999999</v>
      </c>
      <c r="H203" s="118">
        <v>3.041E-2</v>
      </c>
      <c r="I203" s="118">
        <v>23.476562000000001</v>
      </c>
      <c r="J203" s="118">
        <v>0.85328110000000001</v>
      </c>
      <c r="K203" s="118">
        <v>44.488</v>
      </c>
      <c r="L203" s="118">
        <v>0</v>
      </c>
      <c r="M203" s="118">
        <v>0</v>
      </c>
      <c r="N203" s="118">
        <v>0</v>
      </c>
      <c r="O203" s="118">
        <v>0</v>
      </c>
      <c r="P203" s="118">
        <v>0</v>
      </c>
      <c r="Q203" s="118">
        <v>0</v>
      </c>
      <c r="R203" s="118">
        <v>0</v>
      </c>
      <c r="S203" s="118">
        <v>0</v>
      </c>
      <c r="T203" s="118">
        <v>0</v>
      </c>
      <c r="U203" s="118">
        <v>0</v>
      </c>
      <c r="V203" s="118">
        <v>0</v>
      </c>
      <c r="W203" s="118">
        <v>0</v>
      </c>
    </row>
    <row r="204" spans="1:23" hidden="1">
      <c r="A204" s="118" t="str">
        <v>1909.TW</v>
      </c>
      <c r="B204" s="118">
        <v>-0.28999999999999998</v>
      </c>
      <c r="C204" s="118">
        <v>1.1140000000000001</v>
      </c>
      <c r="D204" s="118">
        <v>-48.666663999999997</v>
      </c>
      <c r="E204" s="118">
        <v>-1.6750000000000001E-2</v>
      </c>
      <c r="F204" s="118">
        <v>5.0299999999999997E-3</v>
      </c>
      <c r="G204" s="118">
        <v>0.10732</v>
      </c>
      <c r="H204" s="118">
        <v>1.6539999999999999E-2</v>
      </c>
      <c r="I204" s="118">
        <v>0</v>
      </c>
      <c r="J204" s="118">
        <v>0.86842733999999999</v>
      </c>
      <c r="K204" s="118">
        <v>35.171999999999997</v>
      </c>
      <c r="L204" s="118">
        <v>0</v>
      </c>
      <c r="M204" s="118">
        <v>0</v>
      </c>
      <c r="N204" s="118">
        <v>0</v>
      </c>
      <c r="O204" s="118">
        <v>0</v>
      </c>
      <c r="P204" s="118">
        <v>0</v>
      </c>
      <c r="Q204" s="118">
        <v>0</v>
      </c>
      <c r="R204" s="118">
        <v>0</v>
      </c>
      <c r="S204" s="118">
        <v>0</v>
      </c>
      <c r="T204" s="118">
        <v>0</v>
      </c>
      <c r="U204" s="118">
        <v>0</v>
      </c>
      <c r="V204" s="118">
        <v>0</v>
      </c>
      <c r="W204" s="118">
        <v>0</v>
      </c>
    </row>
    <row r="205" spans="1:23" hidden="1">
      <c r="A205" s="118" t="str">
        <v>2002.TW</v>
      </c>
      <c r="B205" s="118">
        <v>0.2</v>
      </c>
      <c r="C205" s="118">
        <v>0.749</v>
      </c>
      <c r="D205" s="118">
        <v>26.304348000000001</v>
      </c>
      <c r="E205" s="118">
        <v>1.3509999999999999E-2</v>
      </c>
      <c r="F205" s="118">
        <v>3.9199999999999999E-3</v>
      </c>
      <c r="G205" s="118">
        <v>4.759E-2</v>
      </c>
      <c r="H205" s="118">
        <v>8.2000000000000007E-3</v>
      </c>
      <c r="I205" s="118">
        <v>121</v>
      </c>
      <c r="J205" s="118">
        <v>1.1974863</v>
      </c>
      <c r="K205" s="118">
        <v>23.815999999999999</v>
      </c>
      <c r="L205" s="118">
        <v>0</v>
      </c>
      <c r="M205" s="118">
        <v>0</v>
      </c>
      <c r="N205" s="118">
        <v>0</v>
      </c>
      <c r="O205" s="118">
        <v>0</v>
      </c>
      <c r="P205" s="118">
        <v>0</v>
      </c>
      <c r="Q205" s="118">
        <v>0</v>
      </c>
      <c r="R205" s="118">
        <v>0</v>
      </c>
      <c r="S205" s="118">
        <v>0</v>
      </c>
      <c r="T205" s="118">
        <v>0</v>
      </c>
      <c r="U205" s="118">
        <v>0</v>
      </c>
      <c r="V205" s="118">
        <v>0</v>
      </c>
      <c r="W205" s="118">
        <v>0</v>
      </c>
    </row>
    <row r="206" spans="1:23">
      <c r="A206" s="118" t="str">
        <v>2006.TW</v>
      </c>
      <c r="B206" s="118">
        <v>6.38</v>
      </c>
      <c r="C206" s="118">
        <v>0.46899999999999997</v>
      </c>
      <c r="D206" s="118">
        <v>12.375000999999999</v>
      </c>
      <c r="E206" s="118">
        <v>0.16566</v>
      </c>
      <c r="F206" s="118">
        <v>6.6720000000000002E-2</v>
      </c>
      <c r="G206" s="118">
        <v>0.13888</v>
      </c>
      <c r="H206" s="118">
        <v>9.4700000000000006E-2</v>
      </c>
      <c r="I206" s="118">
        <v>10.862069</v>
      </c>
      <c r="J206" s="118">
        <v>1.7342343</v>
      </c>
      <c r="K206" s="118">
        <v>85.45</v>
      </c>
      <c r="L206" s="118">
        <v>0</v>
      </c>
      <c r="M206" s="118">
        <v>0</v>
      </c>
      <c r="N206" s="118">
        <v>0</v>
      </c>
      <c r="O206" s="118">
        <v>0</v>
      </c>
      <c r="P206" s="118">
        <v>0</v>
      </c>
      <c r="Q206" s="118">
        <v>0</v>
      </c>
      <c r="R206" s="118">
        <v>0</v>
      </c>
      <c r="S206" s="118">
        <v>0</v>
      </c>
      <c r="T206" s="118">
        <v>0</v>
      </c>
      <c r="U206" s="118">
        <v>0</v>
      </c>
      <c r="V206" s="118">
        <v>0</v>
      </c>
      <c r="W206" s="118">
        <v>0</v>
      </c>
    </row>
    <row r="207" spans="1:23">
      <c r="A207" s="118" t="str">
        <v>2007.TW</v>
      </c>
      <c r="B207" s="118">
        <v>-1.77</v>
      </c>
      <c r="C207" s="118">
        <v>0.73099999999999998</v>
      </c>
      <c r="D207" s="118">
        <v>0</v>
      </c>
      <c r="E207" s="118">
        <v>-0.15562999</v>
      </c>
      <c r="F207" s="118">
        <v>-3.338E-2</v>
      </c>
      <c r="G207" s="118">
        <v>-9.325E-2</v>
      </c>
      <c r="H207" s="118">
        <v>-0.17468001</v>
      </c>
      <c r="I207" s="118">
        <v>0</v>
      </c>
      <c r="J207" s="118">
        <v>1.1395751000000001</v>
      </c>
      <c r="K207" s="118">
        <v>9.4510000000000005</v>
      </c>
      <c r="L207" s="118">
        <v>0</v>
      </c>
      <c r="M207" s="118">
        <v>0</v>
      </c>
      <c r="N207" s="118">
        <v>0</v>
      </c>
      <c r="O207" s="118">
        <v>0</v>
      </c>
      <c r="P207" s="118">
        <v>0</v>
      </c>
      <c r="Q207" s="118">
        <v>0</v>
      </c>
      <c r="R207" s="118">
        <v>0</v>
      </c>
      <c r="S207" s="118">
        <v>0</v>
      </c>
      <c r="T207" s="118">
        <v>0</v>
      </c>
      <c r="U207" s="118">
        <v>0</v>
      </c>
      <c r="V207" s="118">
        <v>0</v>
      </c>
      <c r="W207" s="118">
        <v>0</v>
      </c>
    </row>
    <row r="208" spans="1:23" hidden="1">
      <c r="A208" s="118" t="str">
        <v>2008.TW</v>
      </c>
      <c r="B208" s="118">
        <v>1.94</v>
      </c>
      <c r="C208" s="118">
        <v>0.42699999999999999</v>
      </c>
      <c r="D208" s="118">
        <v>0</v>
      </c>
      <c r="E208" s="118">
        <v>0.13821</v>
      </c>
      <c r="F208" s="118">
        <v>7.4900000000000001E-3</v>
      </c>
      <c r="G208" s="118">
        <v>0.13800999999999999</v>
      </c>
      <c r="H208" s="118">
        <v>7.7259994999999998E-2</v>
      </c>
      <c r="I208" s="118">
        <v>12.757731</v>
      </c>
      <c r="J208" s="118">
        <v>1.3701285000000001</v>
      </c>
      <c r="K208" s="118">
        <v>7.5549999999999997</v>
      </c>
      <c r="L208" s="118">
        <v>0</v>
      </c>
      <c r="M208" s="118">
        <v>0</v>
      </c>
      <c r="N208" s="118">
        <v>0</v>
      </c>
      <c r="O208" s="118">
        <v>0</v>
      </c>
      <c r="P208" s="118">
        <v>0</v>
      </c>
      <c r="Q208" s="118">
        <v>0</v>
      </c>
      <c r="R208" s="118">
        <v>0</v>
      </c>
      <c r="S208" s="118">
        <v>0</v>
      </c>
      <c r="T208" s="118">
        <v>0</v>
      </c>
      <c r="U208" s="118">
        <v>0</v>
      </c>
      <c r="V208" s="118">
        <v>0</v>
      </c>
      <c r="W208" s="118">
        <v>0</v>
      </c>
    </row>
    <row r="209" spans="1:23" hidden="1">
      <c r="A209" s="118" t="str">
        <v>2009.TW</v>
      </c>
      <c r="B209" s="118">
        <v>-0.04</v>
      </c>
      <c r="C209" s="118">
        <v>0</v>
      </c>
      <c r="D209" s="118">
        <v>55.979377999999997</v>
      </c>
      <c r="E209" s="118">
        <v>-1.9699998999999999E-3</v>
      </c>
      <c r="F209" s="118">
        <v>-5.3100003999999998E-3</v>
      </c>
      <c r="G209" s="118">
        <v>-5.13E-3</v>
      </c>
      <c r="H209" s="118">
        <v>-1.6199999999999999E-3</v>
      </c>
      <c r="I209" s="118">
        <v>0</v>
      </c>
      <c r="J209" s="118">
        <v>3.2655761000000001</v>
      </c>
      <c r="K209" s="118">
        <v>7.3579999999999997</v>
      </c>
      <c r="L209" s="118">
        <v>0</v>
      </c>
      <c r="M209" s="118">
        <v>0</v>
      </c>
      <c r="N209" s="118">
        <v>0</v>
      </c>
      <c r="O209" s="118">
        <v>0</v>
      </c>
      <c r="P209" s="118">
        <v>0</v>
      </c>
      <c r="Q209" s="118">
        <v>0</v>
      </c>
      <c r="R209" s="118">
        <v>0</v>
      </c>
      <c r="S209" s="118">
        <v>0</v>
      </c>
      <c r="T209" s="118">
        <v>0</v>
      </c>
      <c r="U209" s="118">
        <v>0</v>
      </c>
      <c r="V209" s="118">
        <v>0</v>
      </c>
      <c r="W209" s="118">
        <v>0</v>
      </c>
    </row>
    <row r="210" spans="1:23" hidden="1">
      <c r="A210" s="118" t="str">
        <v>2010.TW</v>
      </c>
      <c r="B210" s="118">
        <v>1.34</v>
      </c>
      <c r="C210" s="118">
        <v>0.79900000000000004</v>
      </c>
      <c r="D210" s="118">
        <v>17.820515</v>
      </c>
      <c r="E210" s="118">
        <v>7.5370000000000006E-2</v>
      </c>
      <c r="F210" s="118">
        <v>2.8219999999999999E-2</v>
      </c>
      <c r="G210" s="118">
        <v>8.3239999999999995E-2</v>
      </c>
      <c r="H210" s="118">
        <v>5.2580000000000002E-2</v>
      </c>
      <c r="I210" s="118">
        <v>15.559701</v>
      </c>
      <c r="J210" s="118">
        <v>1.1549327</v>
      </c>
      <c r="K210" s="118">
        <v>32.725000000000001</v>
      </c>
      <c r="L210" s="118">
        <v>0</v>
      </c>
      <c r="M210" s="118">
        <v>0</v>
      </c>
      <c r="N210" s="118">
        <v>0</v>
      </c>
      <c r="O210" s="118">
        <v>0</v>
      </c>
      <c r="P210" s="118">
        <v>0</v>
      </c>
      <c r="Q210" s="118">
        <v>0</v>
      </c>
      <c r="R210" s="118">
        <v>0</v>
      </c>
      <c r="S210" s="118">
        <v>0</v>
      </c>
      <c r="T210" s="118">
        <v>0</v>
      </c>
      <c r="U210" s="118">
        <v>0</v>
      </c>
      <c r="V210" s="118">
        <v>0</v>
      </c>
      <c r="W210" s="118">
        <v>0</v>
      </c>
    </row>
    <row r="211" spans="1:23" hidden="1">
      <c r="A211" s="118" t="str">
        <v>2012.TW</v>
      </c>
      <c r="B211" s="118">
        <v>0.83</v>
      </c>
      <c r="C211" s="118">
        <v>0.64700000000000002</v>
      </c>
      <c r="D211" s="118">
        <v>6.7226889999999999</v>
      </c>
      <c r="E211" s="118">
        <v>7.1080000000000004E-2</v>
      </c>
      <c r="F211" s="118">
        <v>2.3009999999999999E-2</v>
      </c>
      <c r="G211" s="118">
        <v>0.15590999999999999</v>
      </c>
      <c r="H211" s="118">
        <v>5.289E-2</v>
      </c>
      <c r="I211" s="118">
        <v>28.915662999999999</v>
      </c>
      <c r="J211" s="118">
        <v>1.5638236000000001</v>
      </c>
      <c r="K211" s="118">
        <v>30.353999999999999</v>
      </c>
      <c r="L211" s="118">
        <v>0</v>
      </c>
      <c r="M211" s="118">
        <v>0</v>
      </c>
      <c r="N211" s="118">
        <v>0</v>
      </c>
      <c r="O211" s="118">
        <v>0</v>
      </c>
      <c r="P211" s="118">
        <v>0</v>
      </c>
      <c r="Q211" s="118">
        <v>0</v>
      </c>
      <c r="R211" s="118">
        <v>0</v>
      </c>
      <c r="S211" s="118">
        <v>0</v>
      </c>
      <c r="T211" s="118">
        <v>0</v>
      </c>
      <c r="U211" s="118">
        <v>0</v>
      </c>
      <c r="V211" s="118">
        <v>0</v>
      </c>
      <c r="W211" s="118">
        <v>0</v>
      </c>
    </row>
    <row r="212" spans="1:23" hidden="1">
      <c r="A212" s="118" t="str">
        <v>2013.TW</v>
      </c>
      <c r="B212" s="118">
        <v>2.78</v>
      </c>
      <c r="C212" s="118">
        <v>0.72199999999999998</v>
      </c>
      <c r="D212" s="118">
        <v>0</v>
      </c>
      <c r="E212" s="118">
        <v>0.10288999</v>
      </c>
      <c r="F212" s="118">
        <v>2.4039999999999999E-2</v>
      </c>
      <c r="G212" s="118">
        <v>4.9939999999999998E-2</v>
      </c>
      <c r="H212" s="118">
        <v>3.2379999999999999E-2</v>
      </c>
      <c r="I212" s="118">
        <v>21.115107999999999</v>
      </c>
      <c r="J212" s="118">
        <v>2.1557107000000002</v>
      </c>
      <c r="K212" s="118">
        <v>93.001000000000005</v>
      </c>
      <c r="L212" s="118">
        <v>0</v>
      </c>
      <c r="M212" s="118">
        <v>0</v>
      </c>
      <c r="N212" s="118">
        <v>0</v>
      </c>
      <c r="O212" s="118">
        <v>0</v>
      </c>
      <c r="P212" s="118">
        <v>0</v>
      </c>
      <c r="Q212" s="118">
        <v>0</v>
      </c>
      <c r="R212" s="118">
        <v>0</v>
      </c>
      <c r="S212" s="118">
        <v>0</v>
      </c>
      <c r="T212" s="118">
        <v>0</v>
      </c>
      <c r="U212" s="118">
        <v>0</v>
      </c>
      <c r="V212" s="118">
        <v>0</v>
      </c>
      <c r="W212" s="118">
        <v>0</v>
      </c>
    </row>
    <row r="213" spans="1:23" hidden="1">
      <c r="A213" s="118" t="str">
        <v>2014.TW</v>
      </c>
      <c r="B213" s="118">
        <v>-0.13</v>
      </c>
      <c r="C213" s="118">
        <v>1.5620000000000001</v>
      </c>
      <c r="D213" s="118">
        <v>12.734807</v>
      </c>
      <c r="E213" s="118">
        <v>-1.048E-2</v>
      </c>
      <c r="F213" s="118">
        <v>-8.2799999999999992E-3</v>
      </c>
      <c r="G213" s="118">
        <v>1.9300000000000001E-3</v>
      </c>
      <c r="H213" s="118">
        <v>5.62E-3</v>
      </c>
      <c r="I213" s="118">
        <v>0</v>
      </c>
      <c r="J213" s="118">
        <v>2.1745280999999999</v>
      </c>
      <c r="K213" s="118">
        <v>25.652000000000001</v>
      </c>
      <c r="L213" s="118">
        <v>0</v>
      </c>
      <c r="M213" s="118">
        <v>0</v>
      </c>
      <c r="N213" s="118">
        <v>0</v>
      </c>
      <c r="O213" s="118">
        <v>0</v>
      </c>
      <c r="P213" s="118">
        <v>0</v>
      </c>
      <c r="Q213" s="118">
        <v>0</v>
      </c>
      <c r="R213" s="118">
        <v>0</v>
      </c>
      <c r="S213" s="118">
        <v>0</v>
      </c>
      <c r="T213" s="118">
        <v>0</v>
      </c>
      <c r="U213" s="118">
        <v>0</v>
      </c>
      <c r="V213" s="118">
        <v>0</v>
      </c>
      <c r="W213" s="118">
        <v>0</v>
      </c>
    </row>
    <row r="214" spans="1:23" hidden="1">
      <c r="A214" s="118" t="str">
        <v>2015.TW</v>
      </c>
      <c r="B214" s="118">
        <v>4.08</v>
      </c>
      <c r="C214" s="118">
        <v>0.71599999999999997</v>
      </c>
      <c r="D214" s="118">
        <v>16.252822999999999</v>
      </c>
      <c r="E214" s="118">
        <v>0.11726</v>
      </c>
      <c r="F214" s="118">
        <v>6.3079999999999997E-2</v>
      </c>
      <c r="G214" s="118">
        <v>0.102919996</v>
      </c>
      <c r="H214" s="118">
        <v>8.1619999999999998E-2</v>
      </c>
      <c r="I214" s="118">
        <v>17.647058000000001</v>
      </c>
      <c r="J214" s="118">
        <v>2.0470247000000001</v>
      </c>
      <c r="K214" s="118">
        <v>59.55</v>
      </c>
      <c r="L214" s="118">
        <v>0</v>
      </c>
      <c r="M214" s="118">
        <v>0</v>
      </c>
      <c r="N214" s="118">
        <v>0</v>
      </c>
      <c r="O214" s="118">
        <v>0</v>
      </c>
      <c r="P214" s="118">
        <v>0</v>
      </c>
      <c r="Q214" s="118">
        <v>0</v>
      </c>
      <c r="R214" s="118">
        <v>0</v>
      </c>
      <c r="S214" s="118">
        <v>0</v>
      </c>
      <c r="T214" s="118">
        <v>0</v>
      </c>
      <c r="U214" s="118">
        <v>0</v>
      </c>
      <c r="V214" s="118">
        <v>0</v>
      </c>
      <c r="W214" s="118">
        <v>0</v>
      </c>
    </row>
    <row r="215" spans="1:23" hidden="1">
      <c r="A215" s="118" t="str">
        <v>2017.TW</v>
      </c>
      <c r="B215" s="118">
        <v>0.06</v>
      </c>
      <c r="C215" s="118">
        <v>0.65</v>
      </c>
      <c r="D215" s="118">
        <v>0</v>
      </c>
      <c r="E215" s="118">
        <v>-3.3230000000000003E-2</v>
      </c>
      <c r="F215" s="118">
        <v>-2.5579999999999999E-2</v>
      </c>
      <c r="G215" s="118">
        <v>-1.635E-2</v>
      </c>
      <c r="H215" s="118">
        <v>-0.20752999999999999</v>
      </c>
      <c r="I215" s="118">
        <v>245.83333999999999</v>
      </c>
      <c r="J215" s="118">
        <v>1.1831235</v>
      </c>
      <c r="K215" s="118">
        <v>8.0020000000000007</v>
      </c>
      <c r="L215" s="118">
        <v>0</v>
      </c>
      <c r="M215" s="118">
        <v>0</v>
      </c>
      <c r="N215" s="118">
        <v>0</v>
      </c>
      <c r="O215" s="118">
        <v>0</v>
      </c>
      <c r="P215" s="118">
        <v>0</v>
      </c>
      <c r="Q215" s="118">
        <v>0</v>
      </c>
      <c r="R215" s="118">
        <v>0</v>
      </c>
      <c r="S215" s="118">
        <v>0</v>
      </c>
      <c r="T215" s="118">
        <v>0</v>
      </c>
      <c r="U215" s="118">
        <v>0</v>
      </c>
      <c r="V215" s="118">
        <v>0</v>
      </c>
      <c r="W215" s="118">
        <v>0</v>
      </c>
    </row>
    <row r="216" spans="1:23" hidden="1">
      <c r="A216" s="118" t="str">
        <v>2020.TW</v>
      </c>
      <c r="B216" s="118">
        <v>5.77</v>
      </c>
      <c r="C216" s="118">
        <v>0</v>
      </c>
      <c r="D216" s="118">
        <v>30.220586999999998</v>
      </c>
      <c r="E216" s="118">
        <v>0.35467997000000001</v>
      </c>
      <c r="F216" s="118">
        <v>3.9170000000000003E-2</v>
      </c>
      <c r="G216" s="118">
        <v>0.12401</v>
      </c>
      <c r="H216" s="118">
        <v>8.5070000000000007E-2</v>
      </c>
      <c r="I216" s="118">
        <v>7.1230500000000001</v>
      </c>
      <c r="J216" s="118">
        <v>2.2433274000000001</v>
      </c>
      <c r="K216" s="118">
        <v>30.477</v>
      </c>
      <c r="L216" s="118">
        <v>0</v>
      </c>
      <c r="M216" s="118">
        <v>0</v>
      </c>
      <c r="N216" s="118">
        <v>0</v>
      </c>
      <c r="O216" s="118">
        <v>0</v>
      </c>
      <c r="P216" s="118">
        <v>0</v>
      </c>
      <c r="Q216" s="118">
        <v>0</v>
      </c>
      <c r="R216" s="118">
        <v>0</v>
      </c>
      <c r="S216" s="118">
        <v>0</v>
      </c>
      <c r="T216" s="118">
        <v>0</v>
      </c>
      <c r="U216" s="118">
        <v>0</v>
      </c>
      <c r="V216" s="118">
        <v>0</v>
      </c>
      <c r="W216" s="118">
        <v>0</v>
      </c>
    </row>
    <row r="217" spans="1:23" hidden="1">
      <c r="A217" s="118" t="str">
        <v>2022.TW</v>
      </c>
      <c r="B217" s="118">
        <v>0.61</v>
      </c>
      <c r="C217" s="118">
        <v>1.056</v>
      </c>
      <c r="D217" s="118">
        <v>0</v>
      </c>
      <c r="E217" s="118">
        <v>5.1240000000000001E-2</v>
      </c>
      <c r="F217" s="118">
        <v>2.895E-2</v>
      </c>
      <c r="G217" s="118">
        <v>0.14102000000000001</v>
      </c>
      <c r="H217" s="118">
        <v>4.795E-2</v>
      </c>
      <c r="I217" s="118">
        <v>19.918032</v>
      </c>
      <c r="J217" s="118">
        <v>1.1328670999999999</v>
      </c>
      <c r="K217" s="118">
        <v>24.972999999999999</v>
      </c>
      <c r="L217" s="118">
        <v>0</v>
      </c>
      <c r="M217" s="118">
        <v>0</v>
      </c>
      <c r="N217" s="118">
        <v>0</v>
      </c>
      <c r="O217" s="118">
        <v>0</v>
      </c>
      <c r="P217" s="118">
        <v>0</v>
      </c>
      <c r="Q217" s="118">
        <v>0</v>
      </c>
      <c r="R217" s="118">
        <v>0</v>
      </c>
      <c r="S217" s="118">
        <v>0</v>
      </c>
      <c r="T217" s="118">
        <v>0</v>
      </c>
      <c r="U217" s="118">
        <v>0</v>
      </c>
      <c r="V217" s="118">
        <v>0</v>
      </c>
      <c r="W217" s="118">
        <v>0</v>
      </c>
    </row>
    <row r="218" spans="1:23" hidden="1">
      <c r="A218" s="118" t="str">
        <v>2023.TW</v>
      </c>
      <c r="B218" s="118">
        <v>-0.54</v>
      </c>
      <c r="C218" s="118">
        <v>0.748</v>
      </c>
      <c r="D218" s="118">
        <v>41.052630000000001</v>
      </c>
      <c r="E218" s="118">
        <v>-4.5969999999999997E-2</v>
      </c>
      <c r="F218" s="118">
        <v>1.0779999E-2</v>
      </c>
      <c r="G218" s="118">
        <v>9.1560000000000002E-2</v>
      </c>
      <c r="H218" s="118">
        <v>1.264E-2</v>
      </c>
      <c r="I218" s="118">
        <v>0</v>
      </c>
      <c r="J218" s="118">
        <v>1.0264508999999999</v>
      </c>
      <c r="K218" s="118">
        <v>37.341999999999999</v>
      </c>
      <c r="L218" s="118">
        <v>0</v>
      </c>
      <c r="M218" s="118">
        <v>0</v>
      </c>
      <c r="N218" s="118">
        <v>0</v>
      </c>
      <c r="O218" s="118">
        <v>0</v>
      </c>
      <c r="P218" s="118">
        <v>0</v>
      </c>
      <c r="Q218" s="118">
        <v>0</v>
      </c>
      <c r="R218" s="118">
        <v>0</v>
      </c>
      <c r="S218" s="118">
        <v>0</v>
      </c>
      <c r="T218" s="118">
        <v>0</v>
      </c>
      <c r="U218" s="118">
        <v>0</v>
      </c>
      <c r="V218" s="118">
        <v>0</v>
      </c>
      <c r="W218" s="118">
        <v>0</v>
      </c>
    </row>
    <row r="219" spans="1:23" hidden="1">
      <c r="A219" s="118" t="str">
        <v>2024.TW</v>
      </c>
      <c r="B219" s="118">
        <v>-0.41</v>
      </c>
      <c r="C219" s="118">
        <v>0.28799999999999998</v>
      </c>
      <c r="D219" s="118">
        <v>0</v>
      </c>
      <c r="E219" s="118">
        <v>-4.7840000000000001E-2</v>
      </c>
      <c r="F219" s="118">
        <v>-1.396E-2</v>
      </c>
      <c r="G219" s="118">
        <v>1.9949999999999999E-2</v>
      </c>
      <c r="H219" s="118">
        <v>-2.6020000000000001E-2</v>
      </c>
      <c r="I219" s="118">
        <v>0</v>
      </c>
      <c r="J219" s="118">
        <v>2.0814881000000001</v>
      </c>
      <c r="K219" s="118">
        <v>9.3989999999999991</v>
      </c>
      <c r="L219" s="118">
        <v>0</v>
      </c>
      <c r="M219" s="118">
        <v>0</v>
      </c>
      <c r="N219" s="118">
        <v>0</v>
      </c>
      <c r="O219" s="118">
        <v>0</v>
      </c>
      <c r="P219" s="118">
        <v>0</v>
      </c>
      <c r="Q219" s="118">
        <v>0</v>
      </c>
      <c r="R219" s="118">
        <v>0</v>
      </c>
      <c r="S219" s="118">
        <v>0</v>
      </c>
      <c r="T219" s="118">
        <v>0</v>
      </c>
      <c r="U219" s="118">
        <v>0</v>
      </c>
      <c r="V219" s="118">
        <v>0</v>
      </c>
      <c r="W219" s="118">
        <v>0</v>
      </c>
    </row>
    <row r="220" spans="1:23" hidden="1">
      <c r="A220" s="118" t="str">
        <v>2025.TW</v>
      </c>
      <c r="B220" s="118">
        <v>0.6</v>
      </c>
      <c r="C220" s="118">
        <v>0.495</v>
      </c>
      <c r="D220" s="118">
        <v>0</v>
      </c>
      <c r="E220" s="118">
        <v>0.14391999999999999</v>
      </c>
      <c r="F220" s="118">
        <v>-7.1129999999999999E-2</v>
      </c>
      <c r="G220" s="118">
        <v>-0.21096000000000001</v>
      </c>
      <c r="H220" s="118">
        <v>-0.25656000000000001</v>
      </c>
      <c r="I220" s="118">
        <v>20.916665999999999</v>
      </c>
      <c r="J220" s="118">
        <v>2.0702739000000001</v>
      </c>
      <c r="K220" s="118">
        <v>2.6269999999999998</v>
      </c>
      <c r="L220" s="118">
        <v>0</v>
      </c>
      <c r="M220" s="118">
        <v>0</v>
      </c>
      <c r="N220" s="118">
        <v>0</v>
      </c>
      <c r="O220" s="118">
        <v>0</v>
      </c>
      <c r="P220" s="118">
        <v>0</v>
      </c>
      <c r="Q220" s="118">
        <v>0</v>
      </c>
      <c r="R220" s="118">
        <v>0</v>
      </c>
      <c r="S220" s="118">
        <v>0</v>
      </c>
      <c r="T220" s="118">
        <v>0</v>
      </c>
      <c r="U220" s="118">
        <v>0</v>
      </c>
      <c r="V220" s="118">
        <v>0</v>
      </c>
      <c r="W220" s="118">
        <v>0</v>
      </c>
    </row>
    <row r="221" spans="1:23" hidden="1">
      <c r="A221" s="118" t="str">
        <v>2027.TW</v>
      </c>
      <c r="B221" s="118">
        <v>1.92</v>
      </c>
      <c r="C221" s="118">
        <v>0.73099999999999998</v>
      </c>
      <c r="D221" s="118">
        <v>13.065068</v>
      </c>
      <c r="E221" s="118">
        <v>9.1800004000000004E-2</v>
      </c>
      <c r="F221" s="118">
        <v>3.9379999999999998E-2</v>
      </c>
      <c r="G221" s="118">
        <v>0.19214999999999999</v>
      </c>
      <c r="H221" s="118">
        <v>4.5700002000000003E-2</v>
      </c>
      <c r="I221" s="118">
        <v>19.869793000000001</v>
      </c>
      <c r="J221" s="118">
        <v>1.2970014999999999</v>
      </c>
      <c r="K221" s="118">
        <v>43.603999999999999</v>
      </c>
      <c r="L221" s="118">
        <v>0</v>
      </c>
      <c r="M221" s="118">
        <v>0</v>
      </c>
      <c r="N221" s="118">
        <v>0</v>
      </c>
      <c r="O221" s="118">
        <v>0</v>
      </c>
      <c r="P221" s="118">
        <v>0</v>
      </c>
      <c r="Q221" s="118">
        <v>0</v>
      </c>
      <c r="R221" s="118">
        <v>0</v>
      </c>
      <c r="S221" s="118">
        <v>0</v>
      </c>
      <c r="T221" s="118">
        <v>0</v>
      </c>
      <c r="U221" s="118">
        <v>0</v>
      </c>
      <c r="V221" s="118">
        <v>0</v>
      </c>
      <c r="W221" s="118">
        <v>0</v>
      </c>
    </row>
    <row r="222" spans="1:23">
      <c r="A222" s="118" t="str">
        <v>2028.TW</v>
      </c>
      <c r="B222" s="118">
        <v>1.19</v>
      </c>
      <c r="C222" s="118">
        <v>1.244</v>
      </c>
      <c r="D222" s="118">
        <v>0</v>
      </c>
      <c r="E222" s="118">
        <v>9.4259999999999997E-2</v>
      </c>
      <c r="F222" s="118">
        <v>3.739E-2</v>
      </c>
      <c r="G222" s="118">
        <v>6.5349995999999994E-2</v>
      </c>
      <c r="H222" s="118">
        <v>5.0440001999999998E-2</v>
      </c>
      <c r="I222" s="118">
        <v>23.067226000000002</v>
      </c>
      <c r="J222" s="118">
        <v>1.9952027999999999</v>
      </c>
      <c r="K222" s="118">
        <v>32.316000000000003</v>
      </c>
      <c r="L222" s="118">
        <v>0</v>
      </c>
      <c r="M222" s="118">
        <v>0</v>
      </c>
      <c r="N222" s="118">
        <v>0</v>
      </c>
      <c r="O222" s="118">
        <v>0</v>
      </c>
      <c r="P222" s="118">
        <v>0</v>
      </c>
      <c r="Q222" s="118">
        <v>0</v>
      </c>
      <c r="R222" s="118">
        <v>0</v>
      </c>
      <c r="S222" s="118">
        <v>0</v>
      </c>
      <c r="T222" s="118">
        <v>0</v>
      </c>
      <c r="U222" s="118">
        <v>0</v>
      </c>
      <c r="V222" s="118">
        <v>0</v>
      </c>
      <c r="W222" s="118">
        <v>0</v>
      </c>
    </row>
    <row r="223" spans="1:23" hidden="1">
      <c r="A223" s="118" t="str">
        <v>2029.TW</v>
      </c>
      <c r="B223" s="118">
        <v>1.94</v>
      </c>
      <c r="C223" s="118">
        <v>0.88200000000000001</v>
      </c>
      <c r="D223" s="118">
        <v>45</v>
      </c>
      <c r="E223" s="118">
        <v>6.3719999999999999E-2</v>
      </c>
      <c r="F223" s="118">
        <v>4.3439999999999999E-2</v>
      </c>
      <c r="G223" s="118">
        <v>0.109639995</v>
      </c>
      <c r="H223" s="118">
        <v>7.0360000000000006E-2</v>
      </c>
      <c r="I223" s="118">
        <v>14.613401</v>
      </c>
      <c r="J223" s="118">
        <v>0.91487026000000005</v>
      </c>
      <c r="K223" s="118">
        <v>38.573999999999998</v>
      </c>
      <c r="L223" s="118">
        <v>0</v>
      </c>
      <c r="M223" s="118">
        <v>0</v>
      </c>
      <c r="N223" s="118">
        <v>0</v>
      </c>
      <c r="O223" s="118">
        <v>0</v>
      </c>
      <c r="P223" s="118">
        <v>0</v>
      </c>
      <c r="Q223" s="118">
        <v>0</v>
      </c>
      <c r="R223" s="118">
        <v>0</v>
      </c>
      <c r="S223" s="118">
        <v>0</v>
      </c>
      <c r="T223" s="118">
        <v>0</v>
      </c>
      <c r="U223" s="118">
        <v>0</v>
      </c>
      <c r="V223" s="118">
        <v>0</v>
      </c>
      <c r="W223" s="118">
        <v>0</v>
      </c>
    </row>
    <row r="224" spans="1:23">
      <c r="A224" s="118" t="str">
        <v>2030.TW</v>
      </c>
      <c r="B224" s="118">
        <v>-0.46</v>
      </c>
      <c r="C224" s="118">
        <v>0.56899999999999995</v>
      </c>
      <c r="D224" s="118">
        <v>12.000000999999999</v>
      </c>
      <c r="E224" s="118">
        <v>1.0140000999999999E-2</v>
      </c>
      <c r="F224" s="118">
        <v>1.2990000999999999E-2</v>
      </c>
      <c r="G224" s="118">
        <v>7.2889999999999996E-2</v>
      </c>
      <c r="H224" s="118">
        <v>1.0720001E-2</v>
      </c>
      <c r="I224" s="118">
        <v>0</v>
      </c>
      <c r="J224" s="118">
        <v>1.0825283999999999</v>
      </c>
      <c r="K224" s="118">
        <v>45.831000000000003</v>
      </c>
      <c r="L224" s="118">
        <v>0</v>
      </c>
      <c r="M224" s="118">
        <v>0</v>
      </c>
      <c r="N224" s="118">
        <v>0</v>
      </c>
      <c r="O224" s="118">
        <v>0</v>
      </c>
      <c r="P224" s="118">
        <v>0</v>
      </c>
      <c r="Q224" s="118">
        <v>0</v>
      </c>
      <c r="R224" s="118">
        <v>0</v>
      </c>
      <c r="S224" s="118">
        <v>0</v>
      </c>
      <c r="T224" s="118">
        <v>0</v>
      </c>
      <c r="U224" s="118">
        <v>0</v>
      </c>
      <c r="V224" s="118">
        <v>0</v>
      </c>
      <c r="W224" s="118">
        <v>0</v>
      </c>
    </row>
    <row r="225" spans="1:23" hidden="1">
      <c r="A225" s="118" t="str">
        <v>2031.TW</v>
      </c>
      <c r="B225" s="118">
        <v>6.07</v>
      </c>
      <c r="C225" s="118">
        <v>1.163</v>
      </c>
      <c r="D225" s="118">
        <v>10.770576999999999</v>
      </c>
      <c r="E225" s="118">
        <v>0.15642998999999999</v>
      </c>
      <c r="F225" s="118">
        <v>2.0320000000000001E-2</v>
      </c>
      <c r="G225" s="118">
        <v>8.9940004000000004E-2</v>
      </c>
      <c r="H225" s="118">
        <v>4.5440003E-2</v>
      </c>
      <c r="I225" s="118">
        <v>10.131796</v>
      </c>
      <c r="J225" s="118">
        <v>1.7418642</v>
      </c>
      <c r="K225" s="118">
        <v>50.055</v>
      </c>
      <c r="L225" s="118">
        <v>0</v>
      </c>
      <c r="M225" s="118">
        <v>0</v>
      </c>
      <c r="N225" s="118">
        <v>0</v>
      </c>
      <c r="O225" s="118">
        <v>0</v>
      </c>
      <c r="P225" s="118">
        <v>0</v>
      </c>
      <c r="Q225" s="118">
        <v>0</v>
      </c>
      <c r="R225" s="118">
        <v>0</v>
      </c>
      <c r="S225" s="118">
        <v>0</v>
      </c>
      <c r="T225" s="118">
        <v>0</v>
      </c>
      <c r="U225" s="118">
        <v>0</v>
      </c>
      <c r="V225" s="118">
        <v>0</v>
      </c>
      <c r="W225" s="118">
        <v>0</v>
      </c>
    </row>
    <row r="226" spans="1:23">
      <c r="A226" s="118" t="str">
        <v>2032.TW</v>
      </c>
      <c r="B226" s="118">
        <v>0.03</v>
      </c>
      <c r="C226" s="118">
        <v>0.94599999999999995</v>
      </c>
      <c r="D226" s="118">
        <v>0</v>
      </c>
      <c r="E226" s="118">
        <v>-1.239E-2</v>
      </c>
      <c r="F226" s="118">
        <v>-1.9279999999999999E-2</v>
      </c>
      <c r="G226" s="118">
        <v>1.5440000000000001E-2</v>
      </c>
      <c r="H226" s="118">
        <v>-2.341E-2</v>
      </c>
      <c r="I226" s="118">
        <v>586.66669999999999</v>
      </c>
      <c r="J226" s="118">
        <v>1.3870281</v>
      </c>
      <c r="K226" s="118">
        <v>21.928999999999998</v>
      </c>
      <c r="L226" s="118">
        <v>0</v>
      </c>
      <c r="M226" s="118">
        <v>0</v>
      </c>
      <c r="N226" s="118">
        <v>0</v>
      </c>
      <c r="O226" s="118">
        <v>0</v>
      </c>
      <c r="P226" s="118">
        <v>0</v>
      </c>
      <c r="Q226" s="118">
        <v>0</v>
      </c>
      <c r="R226" s="118">
        <v>0</v>
      </c>
      <c r="S226" s="118">
        <v>0</v>
      </c>
      <c r="T226" s="118">
        <v>0</v>
      </c>
      <c r="U226" s="118">
        <v>0</v>
      </c>
      <c r="V226" s="118">
        <v>0</v>
      </c>
      <c r="W226" s="118">
        <v>0</v>
      </c>
    </row>
    <row r="227" spans="1:23" hidden="1">
      <c r="A227" s="118" t="str">
        <v>2033.TW</v>
      </c>
      <c r="B227" s="118">
        <v>0.08</v>
      </c>
      <c r="C227" s="118">
        <v>0.75600000000000001</v>
      </c>
      <c r="D227" s="118">
        <v>70.652175999999997</v>
      </c>
      <c r="E227" s="118">
        <v>-3.0300000000000001E-3</v>
      </c>
      <c r="F227" s="118">
        <v>-2.9699997999999999E-3</v>
      </c>
      <c r="G227" s="118">
        <v>8.8859999999999995E-2</v>
      </c>
      <c r="H227" s="118">
        <v>2.479E-2</v>
      </c>
      <c r="I227" s="118">
        <v>203.125</v>
      </c>
      <c r="J227" s="118">
        <v>1.2748098000000001</v>
      </c>
      <c r="K227" s="118">
        <v>7.2690000000000001</v>
      </c>
      <c r="L227" s="118">
        <v>0</v>
      </c>
      <c r="M227" s="118">
        <v>0</v>
      </c>
      <c r="N227" s="118">
        <v>0</v>
      </c>
      <c r="O227" s="118">
        <v>0</v>
      </c>
      <c r="P227" s="118">
        <v>0</v>
      </c>
      <c r="Q227" s="118">
        <v>0</v>
      </c>
      <c r="R227" s="118">
        <v>0</v>
      </c>
      <c r="S227" s="118">
        <v>0</v>
      </c>
      <c r="T227" s="118">
        <v>0</v>
      </c>
      <c r="U227" s="118">
        <v>0</v>
      </c>
      <c r="V227" s="118">
        <v>0</v>
      </c>
      <c r="W227" s="118">
        <v>0</v>
      </c>
    </row>
    <row r="228" spans="1:23">
      <c r="A228" s="118" t="str">
        <v>2034.TW</v>
      </c>
      <c r="B228" s="118">
        <v>-0.49</v>
      </c>
      <c r="C228" s="118">
        <v>0</v>
      </c>
      <c r="D228" s="118">
        <v>19.11111</v>
      </c>
      <c r="E228" s="118">
        <v>-2.1059999999999999E-2</v>
      </c>
      <c r="F228" s="118">
        <v>1.401E-2</v>
      </c>
      <c r="G228" s="118">
        <v>8.695E-2</v>
      </c>
      <c r="H228" s="118">
        <v>7.1120000000000003E-2</v>
      </c>
      <c r="I228" s="118">
        <v>0</v>
      </c>
      <c r="J228" s="118">
        <v>1.3106426</v>
      </c>
      <c r="K228" s="118">
        <v>31.54</v>
      </c>
      <c r="L228" s="118">
        <v>0</v>
      </c>
      <c r="M228" s="118">
        <v>0</v>
      </c>
      <c r="N228" s="118">
        <v>0</v>
      </c>
      <c r="O228" s="118">
        <v>0</v>
      </c>
      <c r="P228" s="118">
        <v>0</v>
      </c>
      <c r="Q228" s="118">
        <v>0</v>
      </c>
      <c r="R228" s="118">
        <v>0</v>
      </c>
      <c r="S228" s="118">
        <v>0</v>
      </c>
      <c r="T228" s="118">
        <v>0</v>
      </c>
      <c r="U228" s="118">
        <v>0</v>
      </c>
      <c r="V228" s="118">
        <v>0</v>
      </c>
      <c r="W228" s="118">
        <v>0</v>
      </c>
    </row>
    <row r="229" spans="1:23" hidden="1">
      <c r="A229" s="118" t="str">
        <v>2038.TW</v>
      </c>
      <c r="B229" s="118">
        <v>0.25</v>
      </c>
      <c r="C229" s="118">
        <v>1.56</v>
      </c>
      <c r="D229" s="118">
        <v>0</v>
      </c>
      <c r="E229" s="118">
        <v>7.5900000000000004E-3</v>
      </c>
      <c r="F229" s="118">
        <v>3.2100000000000002E-3</v>
      </c>
      <c r="G229" s="118">
        <v>2.6939999999999999E-2</v>
      </c>
      <c r="H229" s="118">
        <v>6.4900000000000001E-3</v>
      </c>
      <c r="I229" s="118">
        <v>85.4</v>
      </c>
      <c r="J229" s="118">
        <v>1.0985336000000001</v>
      </c>
      <c r="K229" s="118">
        <v>49.204999999999998</v>
      </c>
      <c r="L229" s="118">
        <v>0</v>
      </c>
      <c r="M229" s="118">
        <v>0</v>
      </c>
      <c r="N229" s="118">
        <v>0</v>
      </c>
      <c r="O229" s="118">
        <v>0</v>
      </c>
      <c r="P229" s="118">
        <v>0</v>
      </c>
      <c r="Q229" s="118">
        <v>0</v>
      </c>
      <c r="R229" s="118">
        <v>0</v>
      </c>
      <c r="S229" s="118">
        <v>0</v>
      </c>
      <c r="T229" s="118">
        <v>0</v>
      </c>
      <c r="U229" s="118">
        <v>0</v>
      </c>
      <c r="V229" s="118">
        <v>0</v>
      </c>
      <c r="W229" s="118">
        <v>0</v>
      </c>
    </row>
    <row r="230" spans="1:23" hidden="1">
      <c r="A230" s="118" t="str">
        <v>2049.TW</v>
      </c>
      <c r="B230" s="118">
        <v>5.62</v>
      </c>
      <c r="C230" s="118">
        <v>1.409</v>
      </c>
      <c r="D230" s="118">
        <v>23.150963000000001</v>
      </c>
      <c r="E230" s="118">
        <v>5.2270003000000002E-2</v>
      </c>
      <c r="F230" s="118">
        <v>3.1989999999999998E-2</v>
      </c>
      <c r="G230" s="118">
        <v>0.31078</v>
      </c>
      <c r="H230" s="118">
        <v>3.1050000000000001E-2</v>
      </c>
      <c r="I230" s="118">
        <v>40.658363000000001</v>
      </c>
      <c r="J230" s="118">
        <v>2.3098774</v>
      </c>
      <c r="K230" s="118">
        <v>69.625</v>
      </c>
      <c r="L230" s="118">
        <v>0</v>
      </c>
      <c r="M230" s="118">
        <v>0</v>
      </c>
      <c r="N230" s="118">
        <v>0</v>
      </c>
      <c r="O230" s="118">
        <v>0</v>
      </c>
      <c r="P230" s="118">
        <v>0</v>
      </c>
      <c r="Q230" s="118">
        <v>0</v>
      </c>
      <c r="R230" s="118">
        <v>0</v>
      </c>
      <c r="S230" s="118">
        <v>0</v>
      </c>
      <c r="T230" s="118">
        <v>0</v>
      </c>
      <c r="U230" s="118">
        <v>0</v>
      </c>
      <c r="V230" s="118">
        <v>0</v>
      </c>
      <c r="W230" s="118">
        <v>0</v>
      </c>
    </row>
    <row r="231" spans="1:23">
      <c r="A231" s="118" t="str">
        <v>2059.TW</v>
      </c>
      <c r="B231" s="118">
        <v>37.74</v>
      </c>
      <c r="C231" s="118">
        <v>0</v>
      </c>
      <c r="D231" s="118">
        <v>22.317361999999999</v>
      </c>
      <c r="E231" s="118">
        <v>0.21405001000000001</v>
      </c>
      <c r="F231" s="118">
        <v>0.10067</v>
      </c>
      <c r="G231" s="118">
        <v>0.62111000000000005</v>
      </c>
      <c r="H231" s="118">
        <v>0.52182996000000004</v>
      </c>
      <c r="I231" s="118">
        <v>32.458927000000003</v>
      </c>
      <c r="J231" s="118">
        <v>6.5400305000000003</v>
      </c>
      <c r="K231" s="118">
        <v>68.628</v>
      </c>
      <c r="L231" s="118">
        <v>0</v>
      </c>
      <c r="M231" s="118">
        <v>0</v>
      </c>
      <c r="N231" s="118">
        <v>0</v>
      </c>
      <c r="O231" s="118">
        <v>0</v>
      </c>
      <c r="P231" s="118">
        <v>0</v>
      </c>
      <c r="Q231" s="118">
        <v>0</v>
      </c>
      <c r="R231" s="118">
        <v>0</v>
      </c>
      <c r="S231" s="118">
        <v>0</v>
      </c>
      <c r="T231" s="118">
        <v>0</v>
      </c>
      <c r="U231" s="118">
        <v>0</v>
      </c>
      <c r="V231" s="118">
        <v>0</v>
      </c>
      <c r="W231" s="118">
        <v>0</v>
      </c>
    </row>
    <row r="232" spans="1:23" hidden="1">
      <c r="A232" s="118" t="str">
        <v>2062.TW</v>
      </c>
      <c r="B232" s="118">
        <v>2.48</v>
      </c>
      <c r="C232" s="118">
        <v>0.68799999999999994</v>
      </c>
      <c r="D232" s="118">
        <v>11.310862</v>
      </c>
      <c r="E232" s="118">
        <v>4.2909999999999997E-2</v>
      </c>
      <c r="F232" s="118">
        <v>1.6889999999999999E-2</v>
      </c>
      <c r="G232" s="118">
        <v>0.119160004</v>
      </c>
      <c r="H232" s="118">
        <v>6.8059999999999996E-2</v>
      </c>
      <c r="I232" s="118">
        <v>12.17742</v>
      </c>
      <c r="J232" s="118">
        <v>0.82237289999999996</v>
      </c>
      <c r="K232" s="118">
        <v>37.835999999999999</v>
      </c>
      <c r="L232" s="118">
        <v>0</v>
      </c>
      <c r="M232" s="118">
        <v>0</v>
      </c>
      <c r="N232" s="118">
        <v>0</v>
      </c>
      <c r="O232" s="118">
        <v>0</v>
      </c>
      <c r="P232" s="118">
        <v>0</v>
      </c>
      <c r="Q232" s="118">
        <v>0</v>
      </c>
      <c r="R232" s="118">
        <v>0</v>
      </c>
      <c r="S232" s="118">
        <v>0</v>
      </c>
      <c r="T232" s="118">
        <v>0</v>
      </c>
      <c r="U232" s="118">
        <v>0</v>
      </c>
      <c r="V232" s="118">
        <v>0</v>
      </c>
      <c r="W232" s="118">
        <v>0</v>
      </c>
    </row>
    <row r="233" spans="1:23" hidden="1">
      <c r="A233" s="118" t="str">
        <v>2069.TW</v>
      </c>
      <c r="B233" s="118">
        <v>-1.18</v>
      </c>
      <c r="C233" s="118">
        <v>0.64200000000000002</v>
      </c>
      <c r="D233" s="118">
        <v>0</v>
      </c>
      <c r="E233" s="118">
        <v>-4.947E-2</v>
      </c>
      <c r="F233" s="118">
        <v>0</v>
      </c>
      <c r="G233" s="118">
        <v>3.3439999999999998E-2</v>
      </c>
      <c r="H233" s="118">
        <v>-2.8889999E-2</v>
      </c>
      <c r="I233" s="118">
        <v>0</v>
      </c>
      <c r="J233" s="118">
        <v>0.74378330000000004</v>
      </c>
      <c r="K233" s="118">
        <v>68.748000000000005</v>
      </c>
      <c r="L233" s="118">
        <v>0</v>
      </c>
      <c r="M233" s="118">
        <v>0</v>
      </c>
      <c r="N233" s="118">
        <v>0</v>
      </c>
      <c r="O233" s="118">
        <v>0</v>
      </c>
      <c r="P233" s="118">
        <v>0</v>
      </c>
      <c r="Q233" s="118">
        <v>0</v>
      </c>
      <c r="R233" s="118">
        <v>0</v>
      </c>
      <c r="S233" s="118">
        <v>0</v>
      </c>
      <c r="T233" s="118">
        <v>0</v>
      </c>
      <c r="U233" s="118">
        <v>0</v>
      </c>
      <c r="V233" s="118">
        <v>0</v>
      </c>
      <c r="W233" s="118">
        <v>0</v>
      </c>
    </row>
    <row r="234" spans="1:23" hidden="1">
      <c r="A234" s="118" t="str">
        <v>2101.TW</v>
      </c>
      <c r="B234" s="118">
        <v>0.24</v>
      </c>
      <c r="C234" s="118">
        <v>0.35699999999999998</v>
      </c>
      <c r="D234" s="118">
        <v>118.54167</v>
      </c>
      <c r="E234" s="118">
        <v>1.29700005E-2</v>
      </c>
      <c r="F234" s="118">
        <v>6.9999998000000001E-3</v>
      </c>
      <c r="G234" s="118">
        <v>0.19511998999999999</v>
      </c>
      <c r="H234" s="118">
        <v>9.9809999999999996E-2</v>
      </c>
      <c r="I234" s="118">
        <v>237.08333999999999</v>
      </c>
      <c r="J234" s="118">
        <v>4.5809517</v>
      </c>
      <c r="K234" s="118">
        <v>9.4160000000000004</v>
      </c>
      <c r="L234" s="118">
        <v>0</v>
      </c>
      <c r="M234" s="118">
        <v>0</v>
      </c>
      <c r="N234" s="118">
        <v>0</v>
      </c>
      <c r="O234" s="118">
        <v>0</v>
      </c>
      <c r="P234" s="118">
        <v>0</v>
      </c>
      <c r="Q234" s="118">
        <v>0</v>
      </c>
      <c r="R234" s="118">
        <v>0</v>
      </c>
      <c r="S234" s="118">
        <v>0</v>
      </c>
      <c r="T234" s="118">
        <v>0</v>
      </c>
      <c r="U234" s="118">
        <v>0</v>
      </c>
      <c r="V234" s="118">
        <v>0</v>
      </c>
      <c r="W234" s="118">
        <v>0</v>
      </c>
    </row>
    <row r="235" spans="1:23" hidden="1">
      <c r="A235" s="118" t="str">
        <v>2102.TW</v>
      </c>
      <c r="B235" s="118">
        <v>-2.88</v>
      </c>
      <c r="C235" s="118">
        <v>0.63900000000000001</v>
      </c>
      <c r="D235" s="118">
        <v>0</v>
      </c>
      <c r="E235" s="118">
        <v>-0.30963000000000002</v>
      </c>
      <c r="F235" s="118">
        <v>-5.6570000000000002E-2</v>
      </c>
      <c r="G235" s="118">
        <v>-0.62028000000000005</v>
      </c>
      <c r="H235" s="118">
        <v>-3.0824600000000002</v>
      </c>
      <c r="I235" s="118">
        <v>0</v>
      </c>
      <c r="J235" s="118">
        <v>1.2976220999999999</v>
      </c>
      <c r="K235" s="118">
        <v>1.0409999999999999</v>
      </c>
      <c r="L235" s="118">
        <v>0</v>
      </c>
      <c r="M235" s="118">
        <v>0</v>
      </c>
      <c r="N235" s="118">
        <v>0</v>
      </c>
      <c r="O235" s="118">
        <v>0</v>
      </c>
      <c r="P235" s="118">
        <v>0</v>
      </c>
      <c r="Q235" s="118">
        <v>0</v>
      </c>
      <c r="R235" s="118">
        <v>0</v>
      </c>
      <c r="S235" s="118">
        <v>0</v>
      </c>
      <c r="T235" s="118">
        <v>0</v>
      </c>
      <c r="U235" s="118">
        <v>0</v>
      </c>
      <c r="V235" s="118">
        <v>0</v>
      </c>
      <c r="W235" s="118">
        <v>0</v>
      </c>
    </row>
    <row r="236" spans="1:23" hidden="1">
      <c r="A236" s="118" t="str">
        <v>2103.TW</v>
      </c>
      <c r="B236" s="118">
        <v>0.83</v>
      </c>
      <c r="C236" s="118">
        <v>0</v>
      </c>
      <c r="D236" s="118">
        <v>25.860213999999999</v>
      </c>
      <c r="E236" s="118">
        <v>4.6100000000000002E-2</v>
      </c>
      <c r="F236" s="118">
        <v>1.694E-2</v>
      </c>
      <c r="G236" s="118">
        <v>0.10750999999999999</v>
      </c>
      <c r="H236" s="118">
        <v>4.7559999999999998E-2</v>
      </c>
      <c r="I236" s="118">
        <v>28.975902999999999</v>
      </c>
      <c r="J236" s="118">
        <v>0.98792310000000005</v>
      </c>
      <c r="K236" s="118">
        <v>38.938000000000002</v>
      </c>
      <c r="L236" s="118">
        <v>0</v>
      </c>
      <c r="M236" s="118">
        <v>0</v>
      </c>
      <c r="N236" s="118">
        <v>0</v>
      </c>
      <c r="O236" s="118">
        <v>0</v>
      </c>
      <c r="P236" s="118">
        <v>0</v>
      </c>
      <c r="Q236" s="118">
        <v>0</v>
      </c>
      <c r="R236" s="118">
        <v>0</v>
      </c>
      <c r="S236" s="118">
        <v>0</v>
      </c>
      <c r="T236" s="118">
        <v>0</v>
      </c>
      <c r="U236" s="118">
        <v>0</v>
      </c>
      <c r="V236" s="118">
        <v>0</v>
      </c>
      <c r="W236" s="118">
        <v>0</v>
      </c>
    </row>
    <row r="237" spans="1:23" hidden="1">
      <c r="A237" s="118" t="str">
        <v>2104.TW</v>
      </c>
      <c r="B237" s="118">
        <v>-0.78</v>
      </c>
      <c r="C237" s="118">
        <v>0.73099999999999998</v>
      </c>
      <c r="D237" s="118">
        <v>66.111109999999996</v>
      </c>
      <c r="E237" s="118">
        <v>-1.52900005E-2</v>
      </c>
      <c r="F237" s="118">
        <v>1.6300001E-3</v>
      </c>
      <c r="G237" s="118">
        <v>8.1999995000000006E-2</v>
      </c>
      <c r="H237" s="118">
        <v>3.424E-2</v>
      </c>
      <c r="I237" s="118">
        <v>0</v>
      </c>
      <c r="J237" s="118">
        <v>0.51576180000000005</v>
      </c>
      <c r="K237" s="118">
        <v>18.428000000000001</v>
      </c>
      <c r="L237" s="118">
        <v>0</v>
      </c>
      <c r="M237" s="118">
        <v>0</v>
      </c>
      <c r="N237" s="118">
        <v>0</v>
      </c>
      <c r="O237" s="118">
        <v>0</v>
      </c>
      <c r="P237" s="118">
        <v>0</v>
      </c>
      <c r="Q237" s="118">
        <v>0</v>
      </c>
      <c r="R237" s="118">
        <v>0</v>
      </c>
      <c r="S237" s="118">
        <v>0</v>
      </c>
      <c r="T237" s="118">
        <v>0</v>
      </c>
      <c r="U237" s="118">
        <v>0</v>
      </c>
      <c r="V237" s="118">
        <v>0</v>
      </c>
      <c r="W237" s="118">
        <v>0</v>
      </c>
    </row>
    <row r="238" spans="1:23">
      <c r="A238" s="118" t="str">
        <v>2105.TW</v>
      </c>
      <c r="B238" s="118">
        <v>2.0299999999999998</v>
      </c>
      <c r="C238" s="118">
        <v>0.51400000000000001</v>
      </c>
      <c r="D238" s="118">
        <v>18.790849999999999</v>
      </c>
      <c r="E238" s="118">
        <v>9.5219999999999999E-2</v>
      </c>
      <c r="F238" s="118">
        <v>4.8759999999999998E-2</v>
      </c>
      <c r="G238" s="118">
        <v>0.25247999999999998</v>
      </c>
      <c r="H238" s="118">
        <v>0.115830004</v>
      </c>
      <c r="I238" s="118">
        <v>28.325123000000001</v>
      </c>
      <c r="J238" s="118">
        <v>2.2639577000000002</v>
      </c>
      <c r="K238" s="118">
        <v>29.707999999999998</v>
      </c>
      <c r="L238" s="118">
        <v>0</v>
      </c>
      <c r="M238" s="118">
        <v>0</v>
      </c>
      <c r="N238" s="118">
        <v>0</v>
      </c>
      <c r="O238" s="118">
        <v>0</v>
      </c>
      <c r="P238" s="118">
        <v>0</v>
      </c>
      <c r="Q238" s="118">
        <v>0</v>
      </c>
      <c r="R238" s="118">
        <v>0</v>
      </c>
      <c r="S238" s="118">
        <v>0</v>
      </c>
      <c r="T238" s="118">
        <v>0</v>
      </c>
      <c r="U238" s="118">
        <v>0</v>
      </c>
      <c r="V238" s="118">
        <v>0</v>
      </c>
      <c r="W238" s="118">
        <v>0</v>
      </c>
    </row>
    <row r="239" spans="1:23" hidden="1">
      <c r="A239" s="118" t="str">
        <v>2106.TW</v>
      </c>
      <c r="B239" s="118">
        <v>1.78</v>
      </c>
      <c r="C239" s="118">
        <v>0.29299999999999998</v>
      </c>
      <c r="D239" s="118">
        <v>23.943663000000001</v>
      </c>
      <c r="E239" s="118">
        <v>4.5229997000000001E-2</v>
      </c>
      <c r="F239" s="118">
        <v>1.7919999999999998E-2</v>
      </c>
      <c r="G239" s="118">
        <v>0.19373000000000001</v>
      </c>
      <c r="H239" s="118">
        <v>7.4950000000000003E-2</v>
      </c>
      <c r="I239" s="118">
        <v>19.101123999999999</v>
      </c>
      <c r="J239" s="118">
        <v>1.6586984</v>
      </c>
      <c r="K239" s="118">
        <v>36.070999999999998</v>
      </c>
      <c r="L239" s="118">
        <v>0</v>
      </c>
      <c r="M239" s="118">
        <v>0</v>
      </c>
      <c r="N239" s="118">
        <v>0</v>
      </c>
      <c r="O239" s="118">
        <v>0</v>
      </c>
      <c r="P239" s="118">
        <v>0</v>
      </c>
      <c r="Q239" s="118">
        <v>0</v>
      </c>
      <c r="R239" s="118">
        <v>0</v>
      </c>
      <c r="S239" s="118">
        <v>0</v>
      </c>
      <c r="T239" s="118">
        <v>0</v>
      </c>
      <c r="U239" s="118">
        <v>0</v>
      </c>
      <c r="V239" s="118">
        <v>0</v>
      </c>
      <c r="W239" s="118">
        <v>0</v>
      </c>
    </row>
    <row r="240" spans="1:23" hidden="1">
      <c r="A240" s="118" t="str">
        <v>2107.TW</v>
      </c>
      <c r="B240" s="118">
        <v>1.8</v>
      </c>
      <c r="C240" s="118">
        <v>0.60299999999999998</v>
      </c>
      <c r="D240" s="118">
        <v>0</v>
      </c>
      <c r="E240" s="118">
        <v>4.2770000000000002E-2</v>
      </c>
      <c r="F240" s="118">
        <v>8.909999E-3</v>
      </c>
      <c r="G240" s="118">
        <v>0.30934</v>
      </c>
      <c r="H240" s="118">
        <v>9.9779989999999999E-2</v>
      </c>
      <c r="I240" s="118">
        <v>14.722222</v>
      </c>
      <c r="J240" s="118">
        <v>0.64868300000000001</v>
      </c>
      <c r="K240" s="118">
        <v>4.2060000000000004</v>
      </c>
      <c r="L240" s="118">
        <v>0</v>
      </c>
      <c r="M240" s="118">
        <v>0</v>
      </c>
      <c r="N240" s="118">
        <v>0</v>
      </c>
      <c r="O240" s="118">
        <v>0</v>
      </c>
      <c r="P240" s="118">
        <v>0</v>
      </c>
      <c r="Q240" s="118">
        <v>0</v>
      </c>
      <c r="R240" s="118">
        <v>0</v>
      </c>
      <c r="S240" s="118">
        <v>0</v>
      </c>
      <c r="T240" s="118">
        <v>0</v>
      </c>
      <c r="U240" s="118">
        <v>0</v>
      </c>
      <c r="V240" s="118">
        <v>0</v>
      </c>
      <c r="W240" s="118">
        <v>0</v>
      </c>
    </row>
    <row r="241" spans="1:23" hidden="1">
      <c r="A241" s="118" t="str">
        <v>2108.TW</v>
      </c>
      <c r="B241" s="118">
        <v>1.3</v>
      </c>
      <c r="C241" s="118">
        <v>0</v>
      </c>
      <c r="D241" s="118">
        <v>10.237389</v>
      </c>
      <c r="E241" s="118">
        <v>6.0049999999999999E-2</v>
      </c>
      <c r="F241" s="118">
        <v>2.8330000000000001E-2</v>
      </c>
      <c r="G241" s="118">
        <v>0.23066998999999999</v>
      </c>
      <c r="H241" s="118">
        <v>7.671E-2</v>
      </c>
      <c r="I241" s="118">
        <v>26.538461999999999</v>
      </c>
      <c r="J241" s="118">
        <v>1.2196847</v>
      </c>
      <c r="K241" s="118">
        <v>18.038</v>
      </c>
      <c r="L241" s="118">
        <v>0</v>
      </c>
      <c r="M241" s="118">
        <v>0</v>
      </c>
      <c r="N241" s="118">
        <v>0</v>
      </c>
      <c r="O241" s="118">
        <v>0</v>
      </c>
      <c r="P241" s="118">
        <v>0</v>
      </c>
      <c r="Q241" s="118">
        <v>0</v>
      </c>
      <c r="R241" s="118">
        <v>0</v>
      </c>
      <c r="S241" s="118">
        <v>0</v>
      </c>
      <c r="T241" s="118">
        <v>0</v>
      </c>
      <c r="U241" s="118">
        <v>0</v>
      </c>
      <c r="V241" s="118">
        <v>0</v>
      </c>
      <c r="W241" s="118">
        <v>0</v>
      </c>
    </row>
    <row r="242" spans="1:23" hidden="1">
      <c r="A242" s="118" t="str">
        <v>2109.TW</v>
      </c>
      <c r="B242" s="118">
        <v>1.75</v>
      </c>
      <c r="C242" s="118">
        <v>0.48299999999999998</v>
      </c>
      <c r="D242" s="118">
        <v>0</v>
      </c>
      <c r="E242" s="118">
        <v>0.10829999999999999</v>
      </c>
      <c r="F242" s="118">
        <v>3.5529999999999999E-2</v>
      </c>
      <c r="G242" s="118">
        <v>0.21945999999999999</v>
      </c>
      <c r="H242" s="118">
        <v>0.18432999999999999</v>
      </c>
      <c r="I242" s="118">
        <v>10.571427999999999</v>
      </c>
      <c r="J242" s="118">
        <v>1.4982184000000001</v>
      </c>
      <c r="K242" s="118">
        <v>16.733000000000001</v>
      </c>
      <c r="L242" s="118">
        <v>0</v>
      </c>
      <c r="M242" s="118">
        <v>0</v>
      </c>
      <c r="N242" s="118">
        <v>0</v>
      </c>
      <c r="O242" s="118">
        <v>0</v>
      </c>
      <c r="P242" s="118">
        <v>0</v>
      </c>
      <c r="Q242" s="118">
        <v>0</v>
      </c>
      <c r="R242" s="118">
        <v>0</v>
      </c>
      <c r="S242" s="118">
        <v>0</v>
      </c>
      <c r="T242" s="118">
        <v>0</v>
      </c>
      <c r="U242" s="118">
        <v>0</v>
      </c>
      <c r="V242" s="118">
        <v>0</v>
      </c>
      <c r="W242" s="118">
        <v>0</v>
      </c>
    </row>
    <row r="243" spans="1:23" hidden="1">
      <c r="A243" s="118" t="str">
        <v>2114.TW</v>
      </c>
      <c r="B243" s="118">
        <v>6.02</v>
      </c>
      <c r="C243" s="118">
        <v>0.39100000000000001</v>
      </c>
      <c r="D243" s="118">
        <v>0</v>
      </c>
      <c r="E243" s="118">
        <v>0.15404999999999999</v>
      </c>
      <c r="F243" s="118">
        <v>8.906E-2</v>
      </c>
      <c r="G243" s="118">
        <v>0.42312</v>
      </c>
      <c r="H243" s="118">
        <v>0.33838000000000001</v>
      </c>
      <c r="I243" s="118">
        <v>18.521595000000001</v>
      </c>
      <c r="J243" s="118">
        <v>2.8155142999999998</v>
      </c>
      <c r="K243" s="118">
        <v>19.978000000000002</v>
      </c>
      <c r="L243" s="118">
        <v>0</v>
      </c>
      <c r="M243" s="118">
        <v>0</v>
      </c>
      <c r="N243" s="118">
        <v>0</v>
      </c>
      <c r="O243" s="118">
        <v>0</v>
      </c>
      <c r="P243" s="118">
        <v>0</v>
      </c>
      <c r="Q243" s="118">
        <v>0</v>
      </c>
      <c r="R243" s="118">
        <v>0</v>
      </c>
      <c r="S243" s="118">
        <v>0</v>
      </c>
      <c r="T243" s="118">
        <v>0</v>
      </c>
      <c r="U243" s="118">
        <v>0</v>
      </c>
      <c r="V243" s="118">
        <v>0</v>
      </c>
      <c r="W243" s="118">
        <v>0</v>
      </c>
    </row>
    <row r="244" spans="1:23" hidden="1">
      <c r="A244" s="118" t="str">
        <v>2115.TW</v>
      </c>
      <c r="B244" s="118">
        <v>0.94</v>
      </c>
      <c r="C244" s="118">
        <v>0</v>
      </c>
      <c r="D244" s="118">
        <v>13.072288500000001</v>
      </c>
      <c r="E244" s="118">
        <v>2.9690001000000001E-2</v>
      </c>
      <c r="F244" s="118">
        <v>2.8269999000000001E-2</v>
      </c>
      <c r="G244" s="118">
        <v>0.20660999999999999</v>
      </c>
      <c r="H244" s="118">
        <v>0.10047</v>
      </c>
      <c r="I244" s="118">
        <v>34.627659999999999</v>
      </c>
      <c r="J244" s="118">
        <v>1.0154105</v>
      </c>
      <c r="K244" s="118">
        <v>27.498999999999999</v>
      </c>
      <c r="L244" s="118">
        <v>0</v>
      </c>
      <c r="M244" s="118">
        <v>0</v>
      </c>
      <c r="N244" s="118">
        <v>0</v>
      </c>
      <c r="O244" s="118">
        <v>0</v>
      </c>
      <c r="P244" s="118">
        <v>0</v>
      </c>
      <c r="Q244" s="118">
        <v>0</v>
      </c>
      <c r="R244" s="118">
        <v>0</v>
      </c>
      <c r="S244" s="118">
        <v>0</v>
      </c>
      <c r="T244" s="118">
        <v>0</v>
      </c>
      <c r="U244" s="118">
        <v>0</v>
      </c>
      <c r="V244" s="118">
        <v>0</v>
      </c>
      <c r="W244" s="118">
        <v>0</v>
      </c>
    </row>
    <row r="245" spans="1:23" hidden="1">
      <c r="A245" s="118" t="str">
        <v>2201.TW</v>
      </c>
      <c r="B245" s="118">
        <v>4.01</v>
      </c>
      <c r="C245" s="118">
        <v>0.92200000000000004</v>
      </c>
      <c r="D245" s="118">
        <v>11.860465</v>
      </c>
      <c r="E245" s="118">
        <v>0.105349995</v>
      </c>
      <c r="F245" s="118">
        <v>1.4710000000000001E-2</v>
      </c>
      <c r="G245" s="118">
        <v>0.35410999999999998</v>
      </c>
      <c r="H245" s="118">
        <v>7.1690000000000004E-2</v>
      </c>
      <c r="I245" s="118">
        <v>17.805485000000001</v>
      </c>
      <c r="J245" s="118">
        <v>1.2661595000000001</v>
      </c>
      <c r="K245" s="118">
        <v>81.069000000000003</v>
      </c>
      <c r="L245" s="118">
        <v>0</v>
      </c>
      <c r="M245" s="118">
        <v>0</v>
      </c>
      <c r="N245" s="118">
        <v>0</v>
      </c>
      <c r="O245" s="118">
        <v>0</v>
      </c>
      <c r="P245" s="118">
        <v>0</v>
      </c>
      <c r="Q245" s="118">
        <v>0</v>
      </c>
      <c r="R245" s="118">
        <v>0</v>
      </c>
      <c r="S245" s="118">
        <v>0</v>
      </c>
      <c r="T245" s="118">
        <v>0</v>
      </c>
      <c r="U245" s="118">
        <v>0</v>
      </c>
      <c r="V245" s="118">
        <v>0</v>
      </c>
      <c r="W245" s="118">
        <v>0</v>
      </c>
    </row>
    <row r="246" spans="1:23" hidden="1">
      <c r="A246" s="118" t="str">
        <v>2204.TW</v>
      </c>
      <c r="B246" s="118">
        <v>9.93</v>
      </c>
      <c r="C246" s="118">
        <v>0</v>
      </c>
      <c r="D246" s="118">
        <v>10.786802</v>
      </c>
      <c r="E246" s="118">
        <v>0.15473999999999999</v>
      </c>
      <c r="F246" s="118">
        <v>3.6199997999999997E-2</v>
      </c>
      <c r="G246" s="118">
        <v>0.15537999999999999</v>
      </c>
      <c r="H246" s="118">
        <v>7.2410000000000002E-2</v>
      </c>
      <c r="I246" s="118">
        <v>12.839879</v>
      </c>
      <c r="J246" s="118">
        <v>2.0526110000000002</v>
      </c>
      <c r="K246" s="118">
        <v>76.397000000000006</v>
      </c>
      <c r="L246" s="118">
        <v>0</v>
      </c>
      <c r="M246" s="118">
        <v>0</v>
      </c>
      <c r="N246" s="118">
        <v>0</v>
      </c>
      <c r="O246" s="118">
        <v>0</v>
      </c>
      <c r="P246" s="118">
        <v>0</v>
      </c>
      <c r="Q246" s="118">
        <v>0</v>
      </c>
      <c r="R246" s="118">
        <v>0</v>
      </c>
      <c r="S246" s="118">
        <v>0</v>
      </c>
      <c r="T246" s="118">
        <v>0</v>
      </c>
      <c r="U246" s="118">
        <v>0</v>
      </c>
      <c r="V246" s="118">
        <v>0</v>
      </c>
      <c r="W246" s="118">
        <v>0</v>
      </c>
    </row>
    <row r="247" spans="1:23" hidden="1">
      <c r="A247" s="118" t="str">
        <v>2206.TW</v>
      </c>
      <c r="B247" s="118">
        <v>7.98</v>
      </c>
      <c r="C247" s="118">
        <v>0.32600000000000001</v>
      </c>
      <c r="D247" s="118">
        <v>0</v>
      </c>
      <c r="E247" s="118">
        <v>0.29202</v>
      </c>
      <c r="F247" s="118">
        <v>6.3729999999999995E-2</v>
      </c>
      <c r="G247" s="118">
        <v>0.20802999999999999</v>
      </c>
      <c r="H247" s="118">
        <v>7.0949999999999999E-2</v>
      </c>
      <c r="I247" s="118">
        <v>9.7243110000000001</v>
      </c>
      <c r="J247" s="118">
        <v>2.7448619999999999</v>
      </c>
      <c r="K247" s="118">
        <v>81.328000000000003</v>
      </c>
      <c r="L247" s="118">
        <v>0</v>
      </c>
      <c r="M247" s="118">
        <v>0</v>
      </c>
      <c r="N247" s="118">
        <v>0</v>
      </c>
      <c r="O247" s="118">
        <v>0</v>
      </c>
      <c r="P247" s="118">
        <v>0</v>
      </c>
      <c r="Q247" s="118">
        <v>0</v>
      </c>
      <c r="R247" s="118">
        <v>0</v>
      </c>
      <c r="S247" s="118">
        <v>0</v>
      </c>
      <c r="T247" s="118">
        <v>0</v>
      </c>
      <c r="U247" s="118">
        <v>0</v>
      </c>
      <c r="V247" s="118">
        <v>0</v>
      </c>
      <c r="W247" s="118">
        <v>0</v>
      </c>
    </row>
    <row r="248" spans="1:23" hidden="1">
      <c r="A248" s="118" t="str">
        <v>2207.TW</v>
      </c>
      <c r="B248" s="118">
        <v>42.46</v>
      </c>
      <c r="C248" s="118">
        <v>0.83799999999999997</v>
      </c>
      <c r="D248" s="118">
        <v>12.988676999999999</v>
      </c>
      <c r="E248" s="118">
        <v>0.31234000000000001</v>
      </c>
      <c r="F248" s="118">
        <v>4.8839998000000003E-2</v>
      </c>
      <c r="G248" s="118">
        <v>0.21023000999999999</v>
      </c>
      <c r="H248" s="118">
        <v>0.14083000000000001</v>
      </c>
      <c r="I248" s="118">
        <v>14.31936</v>
      </c>
      <c r="J248" s="118">
        <v>5.1539396999999996</v>
      </c>
      <c r="K248" s="118">
        <v>506.75</v>
      </c>
      <c r="L248" s="118">
        <v>0</v>
      </c>
      <c r="M248" s="118">
        <v>0</v>
      </c>
      <c r="N248" s="118">
        <v>0</v>
      </c>
      <c r="O248" s="118">
        <v>0</v>
      </c>
      <c r="P248" s="118">
        <v>0</v>
      </c>
      <c r="Q248" s="118">
        <v>0</v>
      </c>
      <c r="R248" s="118">
        <v>0</v>
      </c>
      <c r="S248" s="118">
        <v>0</v>
      </c>
      <c r="T248" s="118">
        <v>0</v>
      </c>
      <c r="U248" s="118">
        <v>0</v>
      </c>
      <c r="V248" s="118">
        <v>0</v>
      </c>
      <c r="W248" s="118">
        <v>0</v>
      </c>
    </row>
    <row r="249" spans="1:23" hidden="1">
      <c r="A249" s="118" t="str">
        <v>2208.TW</v>
      </c>
      <c r="B249" s="118">
        <v>-2.77</v>
      </c>
      <c r="C249" s="118">
        <v>0.95799999999999996</v>
      </c>
      <c r="D249" s="118">
        <v>-4.2263279999999996</v>
      </c>
      <c r="E249" s="118">
        <v>-0.49145</v>
      </c>
      <c r="F249" s="118">
        <v>-4.1250000000000002E-2</v>
      </c>
      <c r="G249" s="118">
        <v>-0.11228</v>
      </c>
      <c r="H249" s="118">
        <v>-0.10536</v>
      </c>
      <c r="I249" s="118">
        <v>0</v>
      </c>
      <c r="J249" s="118">
        <v>2.5540821999999999</v>
      </c>
      <c r="K249" s="118">
        <v>23.015000000000001</v>
      </c>
      <c r="L249" s="118">
        <v>0</v>
      </c>
      <c r="M249" s="118">
        <v>0</v>
      </c>
      <c r="N249" s="118">
        <v>0</v>
      </c>
      <c r="O249" s="118">
        <v>0</v>
      </c>
      <c r="P249" s="118">
        <v>0</v>
      </c>
      <c r="Q249" s="118">
        <v>0</v>
      </c>
      <c r="R249" s="118">
        <v>0</v>
      </c>
      <c r="S249" s="118">
        <v>0</v>
      </c>
      <c r="T249" s="118">
        <v>0</v>
      </c>
      <c r="U249" s="118">
        <v>0</v>
      </c>
      <c r="V249" s="118">
        <v>0</v>
      </c>
      <c r="W249" s="118">
        <v>0</v>
      </c>
    </row>
    <row r="250" spans="1:23" hidden="1">
      <c r="A250" s="118" t="str">
        <v>2211.TW</v>
      </c>
      <c r="B250" s="118">
        <v>8.7799999999999994</v>
      </c>
      <c r="C250" s="118">
        <v>0.58499999999999996</v>
      </c>
      <c r="D250" s="118">
        <v>28.150406</v>
      </c>
      <c r="E250" s="118">
        <v>0.16409999</v>
      </c>
      <c r="F250" s="118">
        <v>6.1550002999999999E-2</v>
      </c>
      <c r="G250" s="118">
        <v>0.35127000000000003</v>
      </c>
      <c r="H250" s="118">
        <v>0.30717</v>
      </c>
      <c r="I250" s="118">
        <v>15.774487499999999</v>
      </c>
      <c r="J250" s="118">
        <v>2.3762546000000002</v>
      </c>
      <c r="K250" s="118">
        <v>26.59</v>
      </c>
      <c r="L250" s="118">
        <v>0</v>
      </c>
      <c r="M250" s="118">
        <v>0</v>
      </c>
      <c r="N250" s="118">
        <v>0</v>
      </c>
      <c r="O250" s="118">
        <v>0</v>
      </c>
      <c r="P250" s="118">
        <v>0</v>
      </c>
      <c r="Q250" s="118">
        <v>0</v>
      </c>
      <c r="R250" s="118">
        <v>0</v>
      </c>
      <c r="S250" s="118">
        <v>0</v>
      </c>
      <c r="T250" s="118">
        <v>0</v>
      </c>
      <c r="U250" s="118">
        <v>0</v>
      </c>
      <c r="V250" s="118">
        <v>0</v>
      </c>
      <c r="W250" s="118">
        <v>0</v>
      </c>
    </row>
    <row r="251" spans="1:23" hidden="1">
      <c r="A251" s="118" t="str">
        <v>2227.TW</v>
      </c>
      <c r="B251" s="118">
        <v>4.58</v>
      </c>
      <c r="C251" s="118">
        <v>0.52700000000000002</v>
      </c>
      <c r="D251" s="118">
        <v>6.9889783999999997</v>
      </c>
      <c r="E251" s="118">
        <v>7.1129999999999999E-2</v>
      </c>
      <c r="F251" s="118">
        <v>6.4099999999999999E-3</v>
      </c>
      <c r="G251" s="118">
        <v>0.12020001</v>
      </c>
      <c r="H251" s="118">
        <v>3.6389999999999999E-2</v>
      </c>
      <c r="I251" s="118">
        <v>30.458514999999998</v>
      </c>
      <c r="J251" s="118">
        <v>2.2060217999999998</v>
      </c>
      <c r="K251" s="118">
        <v>88.841999999999999</v>
      </c>
      <c r="L251" s="118">
        <v>0</v>
      </c>
      <c r="M251" s="118">
        <v>0</v>
      </c>
      <c r="N251" s="118">
        <v>0</v>
      </c>
      <c r="O251" s="118">
        <v>0</v>
      </c>
      <c r="P251" s="118">
        <v>0</v>
      </c>
      <c r="Q251" s="118">
        <v>0</v>
      </c>
      <c r="R251" s="118">
        <v>0</v>
      </c>
      <c r="S251" s="118">
        <v>0</v>
      </c>
      <c r="T251" s="118">
        <v>0</v>
      </c>
      <c r="U251" s="118">
        <v>0</v>
      </c>
      <c r="V251" s="118">
        <v>0</v>
      </c>
      <c r="W251" s="118">
        <v>0</v>
      </c>
    </row>
    <row r="252" spans="1:23">
      <c r="A252" s="118" t="str">
        <v>2228.TW</v>
      </c>
      <c r="B252" s="118">
        <v>9.02</v>
      </c>
      <c r="C252" s="118">
        <v>0.624</v>
      </c>
      <c r="D252" s="118">
        <v>13.836104000000001</v>
      </c>
      <c r="E252" s="118">
        <v>0.15221999999999999</v>
      </c>
      <c r="F252" s="118">
        <v>6.0939997000000003E-2</v>
      </c>
      <c r="G252" s="118">
        <v>0.25152999999999998</v>
      </c>
      <c r="H252" s="118">
        <v>0.11921</v>
      </c>
      <c r="I252" s="118">
        <v>12.915742</v>
      </c>
      <c r="J252" s="118">
        <v>1.8760365999999999</v>
      </c>
      <c r="K252" s="118">
        <v>66.14</v>
      </c>
      <c r="L252" s="118">
        <v>0</v>
      </c>
      <c r="M252" s="118">
        <v>0</v>
      </c>
      <c r="N252" s="118">
        <v>0</v>
      </c>
      <c r="O252" s="118">
        <v>0</v>
      </c>
      <c r="P252" s="118">
        <v>0</v>
      </c>
      <c r="Q252" s="118">
        <v>0</v>
      </c>
      <c r="R252" s="118">
        <v>0</v>
      </c>
      <c r="S252" s="118">
        <v>0</v>
      </c>
      <c r="T252" s="118">
        <v>0</v>
      </c>
      <c r="U252" s="118">
        <v>0</v>
      </c>
      <c r="V252" s="118">
        <v>0</v>
      </c>
      <c r="W252" s="118">
        <v>0</v>
      </c>
    </row>
    <row r="253" spans="1:23" hidden="1">
      <c r="A253" s="118" t="str">
        <v>2231.TW</v>
      </c>
      <c r="B253" s="118">
        <v>2.74</v>
      </c>
      <c r="C253" s="118">
        <v>0.874</v>
      </c>
      <c r="D253" s="118">
        <v>14.435389499999999</v>
      </c>
      <c r="E253" s="118">
        <v>6.1109999999999998E-2</v>
      </c>
      <c r="F253" s="118">
        <v>2.7650000000000001E-2</v>
      </c>
      <c r="G253" s="118">
        <v>0.39751998</v>
      </c>
      <c r="H253" s="118">
        <v>-4.2119999999999998E-2</v>
      </c>
      <c r="I253" s="118">
        <v>45.255474</v>
      </c>
      <c r="J253" s="118">
        <v>4.1504890000000003</v>
      </c>
      <c r="K253" s="118">
        <v>31.215</v>
      </c>
      <c r="L253" s="118">
        <v>0</v>
      </c>
      <c r="M253" s="118">
        <v>0</v>
      </c>
      <c r="N253" s="118">
        <v>0</v>
      </c>
      <c r="O253" s="118">
        <v>0</v>
      </c>
      <c r="P253" s="118">
        <v>0</v>
      </c>
      <c r="Q253" s="118">
        <v>0</v>
      </c>
      <c r="R253" s="118">
        <v>0</v>
      </c>
      <c r="S253" s="118">
        <v>0</v>
      </c>
      <c r="T253" s="118">
        <v>0</v>
      </c>
      <c r="U253" s="118">
        <v>0</v>
      </c>
      <c r="V253" s="118">
        <v>0</v>
      </c>
      <c r="W253" s="118">
        <v>0</v>
      </c>
    </row>
    <row r="254" spans="1:23">
      <c r="A254" s="118" t="str">
        <v>2233.TW</v>
      </c>
      <c r="B254" s="118">
        <v>9.6999999999999993</v>
      </c>
      <c r="C254" s="118">
        <v>0</v>
      </c>
      <c r="D254" s="118">
        <v>12.641508999999999</v>
      </c>
      <c r="E254" s="118">
        <v>0.15861</v>
      </c>
      <c r="F254" s="118">
        <v>7.1239999999999998E-2</v>
      </c>
      <c r="G254" s="118">
        <v>0.34429999999999999</v>
      </c>
      <c r="H254" s="118">
        <v>0.18740999999999999</v>
      </c>
      <c r="I254" s="118">
        <v>13.814432999999999</v>
      </c>
      <c r="J254" s="118">
        <v>2.1169704999999999</v>
      </c>
      <c r="K254" s="118">
        <v>56.71</v>
      </c>
      <c r="L254" s="118">
        <v>0</v>
      </c>
      <c r="M254" s="118">
        <v>0</v>
      </c>
      <c r="N254" s="118">
        <v>0</v>
      </c>
      <c r="O254" s="118">
        <v>0</v>
      </c>
      <c r="P254" s="118">
        <v>0</v>
      </c>
      <c r="Q254" s="118">
        <v>0</v>
      </c>
      <c r="R254" s="118">
        <v>0</v>
      </c>
      <c r="S254" s="118">
        <v>0</v>
      </c>
      <c r="T254" s="118">
        <v>0</v>
      </c>
      <c r="U254" s="118">
        <v>0</v>
      </c>
      <c r="V254" s="118">
        <v>0</v>
      </c>
      <c r="W254" s="118">
        <v>0</v>
      </c>
    </row>
    <row r="255" spans="1:23">
      <c r="A255" s="118" t="str">
        <v>2236.TW</v>
      </c>
      <c r="B255" s="118">
        <v>2.5</v>
      </c>
      <c r="C255" s="118">
        <v>0.90600000000000003</v>
      </c>
      <c r="D255" s="118">
        <v>17.678570000000001</v>
      </c>
      <c r="E255" s="118">
        <v>9.3280000000000002E-2</v>
      </c>
      <c r="F255" s="118">
        <v>4.9930000000000002E-2</v>
      </c>
      <c r="G255" s="118">
        <v>0.31859999999999999</v>
      </c>
      <c r="H255" s="118">
        <v>0.18391001000000001</v>
      </c>
      <c r="I255" s="118">
        <v>31.679998000000001</v>
      </c>
      <c r="J255" s="118">
        <v>2.5808973000000002</v>
      </c>
      <c r="K255" s="118">
        <v>39</v>
      </c>
      <c r="L255" s="118">
        <v>0</v>
      </c>
      <c r="M255" s="118">
        <v>0</v>
      </c>
      <c r="N255" s="118">
        <v>0</v>
      </c>
      <c r="O255" s="118">
        <v>0</v>
      </c>
      <c r="P255" s="118">
        <v>0</v>
      </c>
      <c r="Q255" s="118">
        <v>0</v>
      </c>
      <c r="R255" s="118">
        <v>0</v>
      </c>
      <c r="S255" s="118">
        <v>0</v>
      </c>
      <c r="T255" s="118">
        <v>0</v>
      </c>
      <c r="U255" s="118">
        <v>0</v>
      </c>
      <c r="V255" s="118">
        <v>0</v>
      </c>
      <c r="W255" s="118">
        <v>0</v>
      </c>
    </row>
    <row r="256" spans="1:23">
      <c r="A256" s="118" t="str">
        <v>2239.TW</v>
      </c>
      <c r="B256" s="118">
        <v>2.2000000000000002</v>
      </c>
      <c r="C256" s="118">
        <v>0.97499999999999998</v>
      </c>
      <c r="D256" s="118">
        <v>7.5261784</v>
      </c>
      <c r="E256" s="118">
        <v>1.512E-2</v>
      </c>
      <c r="F256" s="118">
        <v>1.0190001000000001E-2</v>
      </c>
      <c r="G256" s="118">
        <v>0.12925</v>
      </c>
      <c r="H256" s="118">
        <v>3.533E-2</v>
      </c>
      <c r="I256" s="118">
        <v>26.136364</v>
      </c>
      <c r="J256" s="118">
        <v>0.58596336999999998</v>
      </c>
      <c r="K256" s="118">
        <v>203.03700000000001</v>
      </c>
      <c r="L256" s="118">
        <v>0</v>
      </c>
      <c r="M256" s="118">
        <v>0</v>
      </c>
      <c r="N256" s="118">
        <v>0</v>
      </c>
      <c r="O256" s="118">
        <v>0</v>
      </c>
      <c r="P256" s="118">
        <v>0</v>
      </c>
      <c r="Q256" s="118">
        <v>0</v>
      </c>
      <c r="R256" s="118">
        <v>0</v>
      </c>
      <c r="S256" s="118">
        <v>0</v>
      </c>
      <c r="T256" s="118">
        <v>0</v>
      </c>
      <c r="U256" s="118">
        <v>0</v>
      </c>
      <c r="V256" s="118">
        <v>0</v>
      </c>
      <c r="W256" s="118">
        <v>0</v>
      </c>
    </row>
    <row r="257" spans="1:23" hidden="1">
      <c r="A257" s="118" t="str">
        <v>2241.TW</v>
      </c>
      <c r="B257" s="118">
        <v>-2.0299999999999998</v>
      </c>
      <c r="C257" s="118">
        <v>0.621</v>
      </c>
      <c r="D257" s="118">
        <v>0</v>
      </c>
      <c r="E257" s="118">
        <v>-0.15528</v>
      </c>
      <c r="F257" s="118">
        <v>-5.203E-2</v>
      </c>
      <c r="G257" s="118">
        <v>-6.7600000000000004E-3</v>
      </c>
      <c r="H257" s="118">
        <v>-0.28804000000000002</v>
      </c>
      <c r="I257" s="118">
        <v>0</v>
      </c>
      <c r="J257" s="118">
        <v>3.3069641999999999</v>
      </c>
      <c r="K257" s="118">
        <v>9.7840000000000007</v>
      </c>
      <c r="L257" s="118">
        <v>0</v>
      </c>
      <c r="M257" s="118">
        <v>0</v>
      </c>
      <c r="N257" s="118">
        <v>0</v>
      </c>
      <c r="O257" s="118">
        <v>0</v>
      </c>
      <c r="P257" s="118">
        <v>0</v>
      </c>
      <c r="Q257" s="118">
        <v>0</v>
      </c>
      <c r="R257" s="118">
        <v>0</v>
      </c>
      <c r="S257" s="118">
        <v>0</v>
      </c>
      <c r="T257" s="118">
        <v>0</v>
      </c>
      <c r="U257" s="118">
        <v>0</v>
      </c>
      <c r="V257" s="118">
        <v>0</v>
      </c>
      <c r="W257" s="118">
        <v>0</v>
      </c>
    </row>
    <row r="258" spans="1:23" hidden="1">
      <c r="A258" s="118" t="str">
        <v>2243.TW</v>
      </c>
      <c r="B258" s="118">
        <v>-1.33</v>
      </c>
      <c r="C258" s="118">
        <v>1.1060000000000001</v>
      </c>
      <c r="D258" s="118">
        <v>0</v>
      </c>
      <c r="E258" s="118">
        <v>-0.24681998999999999</v>
      </c>
      <c r="F258" s="118">
        <v>-2.1979999E-2</v>
      </c>
      <c r="G258" s="118">
        <v>6.6699999999999997E-3</v>
      </c>
      <c r="H258" s="118">
        <v>-0.10281</v>
      </c>
      <c r="I258" s="118">
        <v>0</v>
      </c>
      <c r="J258" s="118">
        <v>1.8401145999999999</v>
      </c>
      <c r="K258" s="118">
        <v>25.683</v>
      </c>
      <c r="L258" s="118">
        <v>0</v>
      </c>
      <c r="M258" s="118">
        <v>0</v>
      </c>
      <c r="N258" s="118">
        <v>0</v>
      </c>
      <c r="O258" s="118">
        <v>0</v>
      </c>
      <c r="P258" s="118">
        <v>0</v>
      </c>
      <c r="Q258" s="118">
        <v>0</v>
      </c>
      <c r="R258" s="118">
        <v>0</v>
      </c>
      <c r="S258" s="118">
        <v>0</v>
      </c>
      <c r="T258" s="118">
        <v>0</v>
      </c>
      <c r="U258" s="118">
        <v>0</v>
      </c>
      <c r="V258" s="118">
        <v>0</v>
      </c>
      <c r="W258" s="118">
        <v>0</v>
      </c>
    </row>
    <row r="259" spans="1:23">
      <c r="A259" s="118" t="str">
        <v>2247.TW</v>
      </c>
      <c r="B259" s="118">
        <v>22.35</v>
      </c>
      <c r="C259" s="118">
        <v>0</v>
      </c>
      <c r="D259" s="118">
        <v>0</v>
      </c>
      <c r="E259" s="118">
        <v>0.15554999999999999</v>
      </c>
      <c r="F259" s="118">
        <v>6.1780000000000002E-2</v>
      </c>
      <c r="G259" s="118">
        <v>0.11464000000000001</v>
      </c>
      <c r="H259" s="118">
        <v>3.8289999999999998E-2</v>
      </c>
      <c r="I259" s="118">
        <v>14.474273</v>
      </c>
      <c r="J259" s="118">
        <v>2.2178802000000002</v>
      </c>
      <c r="K259" s="118">
        <v>646.34100000000001</v>
      </c>
      <c r="L259" s="118">
        <v>0</v>
      </c>
      <c r="M259" s="118">
        <v>0</v>
      </c>
      <c r="N259" s="118">
        <v>0</v>
      </c>
      <c r="O259" s="118">
        <v>0</v>
      </c>
      <c r="P259" s="118">
        <v>0</v>
      </c>
      <c r="Q259" s="118">
        <v>0</v>
      </c>
      <c r="R259" s="118">
        <v>0</v>
      </c>
      <c r="S259" s="118">
        <v>0</v>
      </c>
      <c r="T259" s="118">
        <v>0</v>
      </c>
      <c r="U259" s="118">
        <v>0</v>
      </c>
      <c r="V259" s="118">
        <v>0</v>
      </c>
      <c r="W259" s="118">
        <v>0</v>
      </c>
    </row>
    <row r="260" spans="1:23">
      <c r="A260" s="118" t="str">
        <v>2250.TW</v>
      </c>
      <c r="B260" s="118">
        <v>5.48</v>
      </c>
      <c r="C260" s="118">
        <v>0</v>
      </c>
      <c r="D260" s="118">
        <v>0</v>
      </c>
      <c r="E260" s="118">
        <v>9.5290004999999997E-2</v>
      </c>
      <c r="F260" s="118">
        <v>4.2389999999999997E-2</v>
      </c>
      <c r="G260" s="118">
        <v>0.19554000999999999</v>
      </c>
      <c r="H260" s="118">
        <v>6.0370001999999999E-2</v>
      </c>
      <c r="I260" s="118">
        <v>23.448906000000001</v>
      </c>
      <c r="J260" s="118">
        <v>2.0784807000000001</v>
      </c>
      <c r="K260" s="118">
        <v>127.77</v>
      </c>
      <c r="L260" s="118">
        <v>0</v>
      </c>
      <c r="M260" s="118">
        <v>0</v>
      </c>
      <c r="N260" s="118">
        <v>0</v>
      </c>
      <c r="O260" s="118">
        <v>0</v>
      </c>
      <c r="P260" s="118">
        <v>0</v>
      </c>
      <c r="Q260" s="118">
        <v>0</v>
      </c>
      <c r="R260" s="118">
        <v>0</v>
      </c>
      <c r="S260" s="118">
        <v>0</v>
      </c>
      <c r="T260" s="118">
        <v>0</v>
      </c>
      <c r="U260" s="118">
        <v>0</v>
      </c>
      <c r="V260" s="118">
        <v>0</v>
      </c>
      <c r="W260" s="118">
        <v>0</v>
      </c>
    </row>
    <row r="261" spans="1:23" hidden="1">
      <c r="A261" s="118" t="str">
        <v>2301.TW</v>
      </c>
      <c r="B261" s="118">
        <v>6.3</v>
      </c>
      <c r="C261" s="118">
        <v>0.52700000000000002</v>
      </c>
      <c r="D261" s="118">
        <v>16.762589999999999</v>
      </c>
      <c r="E261" s="118">
        <v>0.18106001999999999</v>
      </c>
      <c r="F261" s="118">
        <v>4.9369999999999997E-2</v>
      </c>
      <c r="G261" s="118">
        <v>0.22453000000000001</v>
      </c>
      <c r="H261" s="118">
        <v>7.7520000000000006E-2</v>
      </c>
      <c r="I261" s="118">
        <v>18.492063999999999</v>
      </c>
      <c r="J261" s="118">
        <v>3.2190322999999998</v>
      </c>
      <c r="K261" s="118">
        <v>62.414000000000001</v>
      </c>
      <c r="L261" s="118">
        <v>0</v>
      </c>
      <c r="M261" s="118">
        <v>0</v>
      </c>
      <c r="N261" s="118">
        <v>0</v>
      </c>
      <c r="O261" s="118">
        <v>0</v>
      </c>
      <c r="P261" s="118">
        <v>0</v>
      </c>
      <c r="Q261" s="118">
        <v>0</v>
      </c>
      <c r="R261" s="118">
        <v>0</v>
      </c>
      <c r="S261" s="118">
        <v>0</v>
      </c>
      <c r="T261" s="118">
        <v>0</v>
      </c>
      <c r="U261" s="118">
        <v>0</v>
      </c>
      <c r="V261" s="118">
        <v>0</v>
      </c>
      <c r="W261" s="118">
        <v>0</v>
      </c>
    </row>
    <row r="262" spans="1:23">
      <c r="A262" s="118" t="str">
        <v>2302.TW</v>
      </c>
      <c r="B262" s="118">
        <v>0.56999999999999995</v>
      </c>
      <c r="C262" s="118">
        <v>0</v>
      </c>
      <c r="D262" s="118">
        <v>0</v>
      </c>
      <c r="E262" s="118">
        <v>5.4390002E-2</v>
      </c>
      <c r="F262" s="118">
        <v>2.0930000000000001E-2</v>
      </c>
      <c r="G262" s="118">
        <v>0.37109002000000002</v>
      </c>
      <c r="H262" s="118">
        <v>6.9830000000000003E-2</v>
      </c>
      <c r="I262" s="118">
        <v>33.68421</v>
      </c>
      <c r="J262" s="118">
        <v>1.8188709000000001</v>
      </c>
      <c r="K262" s="118">
        <v>4.2610000000000001</v>
      </c>
      <c r="L262" s="118">
        <v>0</v>
      </c>
      <c r="M262" s="118">
        <v>0</v>
      </c>
      <c r="N262" s="118">
        <v>0</v>
      </c>
      <c r="O262" s="118">
        <v>0</v>
      </c>
      <c r="P262" s="118">
        <v>0</v>
      </c>
      <c r="Q262" s="118">
        <v>0</v>
      </c>
      <c r="R262" s="118">
        <v>0</v>
      </c>
      <c r="S262" s="118">
        <v>0</v>
      </c>
      <c r="T262" s="118">
        <v>0</v>
      </c>
      <c r="U262" s="118">
        <v>0</v>
      </c>
      <c r="V262" s="118">
        <v>0</v>
      </c>
      <c r="W262" s="118">
        <v>0</v>
      </c>
    </row>
    <row r="263" spans="1:23" hidden="1">
      <c r="A263" s="118" t="str">
        <v>2303.TW</v>
      </c>
      <c r="B263" s="118">
        <v>4.37</v>
      </c>
      <c r="C263" s="118">
        <v>1.18</v>
      </c>
      <c r="D263" s="118">
        <v>12.287580999999999</v>
      </c>
      <c r="E263" s="118">
        <v>0.15123</v>
      </c>
      <c r="F263" s="118">
        <v>6.1379999999999997E-2</v>
      </c>
      <c r="G263" s="118">
        <v>0.33827000000000002</v>
      </c>
      <c r="H263" s="118">
        <v>0.21290999999999999</v>
      </c>
      <c r="I263" s="118">
        <v>12.906179</v>
      </c>
      <c r="J263" s="118">
        <v>1.8698406000000001</v>
      </c>
      <c r="K263" s="118">
        <v>17.998999999999999</v>
      </c>
      <c r="L263" s="118">
        <v>0</v>
      </c>
      <c r="M263" s="118">
        <v>0</v>
      </c>
      <c r="N263" s="118">
        <v>0</v>
      </c>
      <c r="O263" s="118">
        <v>0</v>
      </c>
      <c r="P263" s="118">
        <v>0</v>
      </c>
      <c r="Q263" s="118">
        <v>0</v>
      </c>
      <c r="R263" s="118">
        <v>0</v>
      </c>
      <c r="S263" s="118">
        <v>0</v>
      </c>
      <c r="T263" s="118">
        <v>0</v>
      </c>
      <c r="U263" s="118">
        <v>0</v>
      </c>
      <c r="V263" s="118">
        <v>0</v>
      </c>
      <c r="W263" s="118">
        <v>0</v>
      </c>
    </row>
    <row r="264" spans="1:23" hidden="1">
      <c r="A264" s="118" t="str">
        <v>2305.TW</v>
      </c>
      <c r="B264" s="118">
        <v>0.21</v>
      </c>
      <c r="C264" s="118">
        <v>0.65200000000000002</v>
      </c>
      <c r="D264" s="118">
        <v>0</v>
      </c>
      <c r="E264" s="118">
        <v>9.9800010000000005E-3</v>
      </c>
      <c r="F264" s="118">
        <v>-2.9899999999999999E-2</v>
      </c>
      <c r="G264" s="118">
        <v>0.30499999999999999</v>
      </c>
      <c r="H264" s="118">
        <v>-0.17988999999999999</v>
      </c>
      <c r="I264" s="118">
        <v>116.19047500000001</v>
      </c>
      <c r="J264" s="118">
        <v>2.2752705</v>
      </c>
      <c r="K264" s="118">
        <v>2.8410000000000002</v>
      </c>
      <c r="L264" s="118">
        <v>0</v>
      </c>
      <c r="M264" s="118">
        <v>0</v>
      </c>
      <c r="N264" s="118">
        <v>0</v>
      </c>
      <c r="O264" s="118">
        <v>0</v>
      </c>
      <c r="P264" s="118">
        <v>0</v>
      </c>
      <c r="Q264" s="118">
        <v>0</v>
      </c>
      <c r="R264" s="118">
        <v>0</v>
      </c>
      <c r="S264" s="118">
        <v>0</v>
      </c>
      <c r="T264" s="118">
        <v>0</v>
      </c>
      <c r="U264" s="118">
        <v>0</v>
      </c>
      <c r="V264" s="118">
        <v>0</v>
      </c>
      <c r="W264" s="118">
        <v>0</v>
      </c>
    </row>
    <row r="265" spans="1:23">
      <c r="A265" s="118" t="str">
        <v>2308.TW</v>
      </c>
      <c r="B265" s="118">
        <v>12.35</v>
      </c>
      <c r="C265" s="118">
        <v>1.139</v>
      </c>
      <c r="D265" s="118">
        <v>21.683354999999999</v>
      </c>
      <c r="E265" s="118">
        <v>0.15440999999999999</v>
      </c>
      <c r="F265" s="118">
        <v>5.5539999999999999E-2</v>
      </c>
      <c r="G265" s="118">
        <v>0.29672999999999999</v>
      </c>
      <c r="H265" s="118">
        <v>8.1000000000000003E-2</v>
      </c>
      <c r="I265" s="118">
        <v>28.056678999999999</v>
      </c>
      <c r="J265" s="118">
        <v>4.2634606000000002</v>
      </c>
      <c r="K265" s="118">
        <v>153.863</v>
      </c>
      <c r="L265" s="118">
        <v>0</v>
      </c>
      <c r="M265" s="118">
        <v>0</v>
      </c>
      <c r="N265" s="118">
        <v>0</v>
      </c>
      <c r="O265" s="118">
        <v>0</v>
      </c>
      <c r="P265" s="118">
        <v>0</v>
      </c>
      <c r="Q265" s="118">
        <v>0</v>
      </c>
      <c r="R265" s="118">
        <v>0</v>
      </c>
      <c r="S265" s="118">
        <v>0</v>
      </c>
      <c r="T265" s="118">
        <v>0</v>
      </c>
      <c r="U265" s="118">
        <v>0</v>
      </c>
      <c r="V265" s="118">
        <v>0</v>
      </c>
      <c r="W265" s="118">
        <v>0</v>
      </c>
    </row>
    <row r="266" spans="1:23">
      <c r="A266" s="118" t="str">
        <v>2312.TW</v>
      </c>
      <c r="B266" s="118">
        <v>0.64</v>
      </c>
      <c r="C266" s="118">
        <v>0.754</v>
      </c>
      <c r="D266" s="118">
        <v>0</v>
      </c>
      <c r="E266" s="118">
        <v>2.6400001999999999E-2</v>
      </c>
      <c r="F266" s="118">
        <v>1.549E-2</v>
      </c>
      <c r="G266" s="118">
        <v>6.1469999999999997E-2</v>
      </c>
      <c r="H266" s="118">
        <v>1.3250001000000001E-2</v>
      </c>
      <c r="I266" s="118">
        <v>26.171875</v>
      </c>
      <c r="J266" s="118">
        <v>1.1558899</v>
      </c>
      <c r="K266" s="118">
        <v>108.458</v>
      </c>
      <c r="L266" s="118">
        <v>0</v>
      </c>
      <c r="M266" s="118">
        <v>0</v>
      </c>
      <c r="N266" s="118">
        <v>0</v>
      </c>
      <c r="O266" s="118">
        <v>0</v>
      </c>
      <c r="P266" s="118">
        <v>0</v>
      </c>
      <c r="Q266" s="118">
        <v>0</v>
      </c>
      <c r="R266" s="118">
        <v>0</v>
      </c>
      <c r="S266" s="118">
        <v>0</v>
      </c>
      <c r="T266" s="118">
        <v>0</v>
      </c>
      <c r="U266" s="118">
        <v>0</v>
      </c>
      <c r="V266" s="118">
        <v>0</v>
      </c>
      <c r="W266" s="118">
        <v>0</v>
      </c>
    </row>
    <row r="267" spans="1:23">
      <c r="A267" s="118" t="str">
        <v>2313.TW</v>
      </c>
      <c r="B267" s="118">
        <v>4.01</v>
      </c>
      <c r="C267" s="118">
        <v>0.92500000000000004</v>
      </c>
      <c r="D267" s="118">
        <v>10.026809999999999</v>
      </c>
      <c r="E267" s="118">
        <v>0.106920004</v>
      </c>
      <c r="F267" s="118">
        <v>4.1050002000000002E-2</v>
      </c>
      <c r="G267" s="118">
        <v>0.15096999999999999</v>
      </c>
      <c r="H267" s="118">
        <v>0.10349999999999999</v>
      </c>
      <c r="I267" s="118">
        <v>18.653365999999998</v>
      </c>
      <c r="J267" s="118">
        <v>2.2711399999999999</v>
      </c>
      <c r="K267" s="118">
        <v>56.283000000000001</v>
      </c>
      <c r="L267" s="118">
        <v>0</v>
      </c>
      <c r="M267" s="118">
        <v>0</v>
      </c>
      <c r="N267" s="118">
        <v>0</v>
      </c>
      <c r="O267" s="118">
        <v>0</v>
      </c>
      <c r="P267" s="118">
        <v>0</v>
      </c>
      <c r="Q267" s="118">
        <v>0</v>
      </c>
      <c r="R267" s="118">
        <v>0</v>
      </c>
      <c r="S267" s="118">
        <v>0</v>
      </c>
      <c r="T267" s="118">
        <v>0</v>
      </c>
      <c r="U267" s="118">
        <v>0</v>
      </c>
      <c r="V267" s="118">
        <v>0</v>
      </c>
      <c r="W267" s="118">
        <v>0</v>
      </c>
    </row>
    <row r="268" spans="1:23" hidden="1">
      <c r="A268" s="118" t="str">
        <v>2314.TW</v>
      </c>
      <c r="B268" s="118">
        <v>-3.06</v>
      </c>
      <c r="C268" s="118">
        <v>1.236</v>
      </c>
      <c r="D268" s="118">
        <v>24.375</v>
      </c>
      <c r="E268" s="118">
        <v>-0.31304001999999997</v>
      </c>
      <c r="F268" s="118">
        <v>-5.4759997999999997E-2</v>
      </c>
      <c r="G268" s="118">
        <v>0.12926000000000001</v>
      </c>
      <c r="H268" s="118">
        <v>-0.48459997999999999</v>
      </c>
      <c r="I268" s="118">
        <v>0</v>
      </c>
      <c r="J268" s="118">
        <v>4.4395340000000001</v>
      </c>
      <c r="K268" s="118">
        <v>14.051</v>
      </c>
      <c r="L268" s="118">
        <v>0</v>
      </c>
      <c r="M268" s="118">
        <v>0</v>
      </c>
      <c r="N268" s="118">
        <v>0</v>
      </c>
      <c r="O268" s="118">
        <v>0</v>
      </c>
      <c r="P268" s="118">
        <v>0</v>
      </c>
      <c r="Q268" s="118">
        <v>0</v>
      </c>
      <c r="R268" s="118">
        <v>0</v>
      </c>
      <c r="S268" s="118">
        <v>0</v>
      </c>
      <c r="T268" s="118">
        <v>0</v>
      </c>
      <c r="U268" s="118">
        <v>0</v>
      </c>
      <c r="V268" s="118">
        <v>0</v>
      </c>
      <c r="W268" s="118">
        <v>0</v>
      </c>
    </row>
    <row r="269" spans="1:23" hidden="1">
      <c r="A269" s="118" t="str">
        <v>2316.TW</v>
      </c>
      <c r="B269" s="118">
        <v>5.79</v>
      </c>
      <c r="C269" s="118">
        <v>0</v>
      </c>
      <c r="D269" s="118">
        <v>0</v>
      </c>
      <c r="E269" s="118">
        <v>0.12164999999999999</v>
      </c>
      <c r="F269" s="118">
        <v>-2.7309999000000001E-2</v>
      </c>
      <c r="G269" s="118">
        <v>-6.1120000000000001E-2</v>
      </c>
      <c r="H269" s="118">
        <v>-0.14688999999999999</v>
      </c>
      <c r="I269" s="118">
        <v>7.9620030000000002</v>
      </c>
      <c r="J269" s="118">
        <v>0.91061723000000006</v>
      </c>
      <c r="K269" s="118">
        <v>19.309000000000001</v>
      </c>
      <c r="L269" s="118">
        <v>0</v>
      </c>
      <c r="M269" s="118">
        <v>0</v>
      </c>
      <c r="N269" s="118">
        <v>0</v>
      </c>
      <c r="O269" s="118">
        <v>0</v>
      </c>
      <c r="P269" s="118">
        <v>0</v>
      </c>
      <c r="Q269" s="118">
        <v>0</v>
      </c>
      <c r="R269" s="118">
        <v>0</v>
      </c>
      <c r="S269" s="118">
        <v>0</v>
      </c>
      <c r="T269" s="118">
        <v>0</v>
      </c>
      <c r="U269" s="118">
        <v>0</v>
      </c>
      <c r="V269" s="118">
        <v>0</v>
      </c>
      <c r="W269" s="118">
        <v>0</v>
      </c>
    </row>
    <row r="270" spans="1:23" hidden="1">
      <c r="A270" s="118" t="str">
        <v>2317.TW</v>
      </c>
      <c r="B270" s="118">
        <v>10.73</v>
      </c>
      <c r="C270" s="118">
        <v>0.61599999999999999</v>
      </c>
      <c r="D270" s="118">
        <v>13.202847</v>
      </c>
      <c r="E270" s="118">
        <v>0.100839995</v>
      </c>
      <c r="F270" s="118">
        <v>2.7369999999999998E-2</v>
      </c>
      <c r="G270" s="118">
        <v>6.3630000000000006E-2</v>
      </c>
      <c r="H270" s="118">
        <v>2.776E-2</v>
      </c>
      <c r="I270" s="118">
        <v>17.287980000000001</v>
      </c>
      <c r="J270" s="118">
        <v>1.7260150000000001</v>
      </c>
      <c r="K270" s="118">
        <v>434.56900000000002</v>
      </c>
      <c r="L270" s="118">
        <v>0</v>
      </c>
      <c r="M270" s="118">
        <v>0</v>
      </c>
      <c r="N270" s="118">
        <v>0</v>
      </c>
      <c r="O270" s="118">
        <v>0</v>
      </c>
      <c r="P270" s="118">
        <v>0</v>
      </c>
      <c r="Q270" s="118">
        <v>0</v>
      </c>
      <c r="R270" s="118">
        <v>0</v>
      </c>
      <c r="S270" s="118">
        <v>0</v>
      </c>
      <c r="T270" s="118">
        <v>0</v>
      </c>
      <c r="U270" s="118">
        <v>0</v>
      </c>
      <c r="V270" s="118">
        <v>0</v>
      </c>
      <c r="W270" s="118">
        <v>0</v>
      </c>
    </row>
    <row r="271" spans="1:23">
      <c r="A271" s="118" t="str">
        <v>2321.TW</v>
      </c>
      <c r="B271" s="118">
        <v>-1.88</v>
      </c>
      <c r="C271" s="118">
        <v>0.98499999999999999</v>
      </c>
      <c r="D271" s="118">
        <v>0</v>
      </c>
      <c r="E271" s="118">
        <v>-4.2969998000000002E-2</v>
      </c>
      <c r="F271" s="118">
        <v>-8.3300000000000006E-3</v>
      </c>
      <c r="G271" s="118">
        <v>0.25995000000000001</v>
      </c>
      <c r="H271" s="118">
        <v>2.1999999999999999E-2</v>
      </c>
      <c r="I271" s="118">
        <v>0</v>
      </c>
      <c r="J271" s="118">
        <v>4.9566298</v>
      </c>
      <c r="K271" s="118">
        <v>56.89</v>
      </c>
      <c r="L271" s="118">
        <v>0</v>
      </c>
      <c r="M271" s="118">
        <v>0</v>
      </c>
      <c r="N271" s="118">
        <v>0</v>
      </c>
      <c r="O271" s="118">
        <v>0</v>
      </c>
      <c r="P271" s="118">
        <v>0</v>
      </c>
      <c r="Q271" s="118">
        <v>0</v>
      </c>
      <c r="R271" s="118">
        <v>0</v>
      </c>
      <c r="S271" s="118">
        <v>0</v>
      </c>
      <c r="T271" s="118">
        <v>0</v>
      </c>
      <c r="U271" s="118">
        <v>0</v>
      </c>
      <c r="V271" s="118">
        <v>0</v>
      </c>
      <c r="W271" s="118">
        <v>0</v>
      </c>
    </row>
    <row r="272" spans="1:23" hidden="1">
      <c r="A272" s="118" t="str">
        <v>2323.TW</v>
      </c>
      <c r="B272" s="118">
        <v>0.74</v>
      </c>
      <c r="C272" s="118">
        <v>0.74</v>
      </c>
      <c r="D272" s="118">
        <v>0</v>
      </c>
      <c r="E272" s="118">
        <v>9.8599999999999993E-2</v>
      </c>
      <c r="F272" s="118">
        <v>-8.8699999999999994E-3</v>
      </c>
      <c r="G272" s="118">
        <v>0.22483</v>
      </c>
      <c r="H272" s="118">
        <v>-5.2399996999999997E-2</v>
      </c>
      <c r="I272" s="118">
        <v>17.635135999999999</v>
      </c>
      <c r="J272" s="118">
        <v>0.76927610000000002</v>
      </c>
      <c r="K272" s="118">
        <v>6.7789999999999999</v>
      </c>
      <c r="L272" s="118">
        <v>0</v>
      </c>
      <c r="M272" s="118">
        <v>0</v>
      </c>
      <c r="N272" s="118">
        <v>0</v>
      </c>
      <c r="O272" s="118">
        <v>0</v>
      </c>
      <c r="P272" s="118">
        <v>0</v>
      </c>
      <c r="Q272" s="118">
        <v>0</v>
      </c>
      <c r="R272" s="118">
        <v>0</v>
      </c>
      <c r="S272" s="118">
        <v>0</v>
      </c>
      <c r="T272" s="118">
        <v>0</v>
      </c>
      <c r="U272" s="118">
        <v>0</v>
      </c>
      <c r="V272" s="118">
        <v>0</v>
      </c>
      <c r="W272" s="118">
        <v>0</v>
      </c>
    </row>
    <row r="273" spans="1:23">
      <c r="A273" s="118" t="str">
        <v>2324.TW</v>
      </c>
      <c r="B273" s="118">
        <v>1.86</v>
      </c>
      <c r="C273" s="118">
        <v>0.41399999999999998</v>
      </c>
      <c r="D273" s="118">
        <v>13.935017999999999</v>
      </c>
      <c r="E273" s="118">
        <v>7.6409995999999994E-2</v>
      </c>
      <c r="F273" s="118">
        <v>1.7729999999999999E-2</v>
      </c>
      <c r="G273" s="118">
        <v>4.5739996999999998E-2</v>
      </c>
      <c r="H273" s="118">
        <v>1.422E-2</v>
      </c>
      <c r="I273" s="118">
        <v>20.752687000000002</v>
      </c>
      <c r="J273" s="118">
        <v>1.3988041</v>
      </c>
      <c r="K273" s="118">
        <v>215.01</v>
      </c>
      <c r="L273" s="118">
        <v>0</v>
      </c>
      <c r="M273" s="118">
        <v>0</v>
      </c>
      <c r="N273" s="118">
        <v>0</v>
      </c>
      <c r="O273" s="118">
        <v>0</v>
      </c>
      <c r="P273" s="118">
        <v>0</v>
      </c>
      <c r="Q273" s="118">
        <v>0</v>
      </c>
      <c r="R273" s="118">
        <v>0</v>
      </c>
      <c r="S273" s="118">
        <v>0</v>
      </c>
      <c r="T273" s="118">
        <v>0</v>
      </c>
      <c r="U273" s="118">
        <v>0</v>
      </c>
      <c r="V273" s="118">
        <v>0</v>
      </c>
      <c r="W273" s="118">
        <v>0</v>
      </c>
    </row>
    <row r="274" spans="1:23" hidden="1">
      <c r="A274" s="118" t="str">
        <v>2327.TW</v>
      </c>
      <c r="B274" s="118">
        <v>41.82</v>
      </c>
      <c r="C274" s="118">
        <v>1.5920000000000001</v>
      </c>
      <c r="D274" s="118">
        <v>11.548420999999999</v>
      </c>
      <c r="E274" s="118">
        <v>0.13897999999999999</v>
      </c>
      <c r="F274" s="118">
        <v>4.0770000000000001E-2</v>
      </c>
      <c r="G274" s="118">
        <v>0.33673999999999998</v>
      </c>
      <c r="H274" s="118">
        <v>0.17413998999999999</v>
      </c>
      <c r="I274" s="118">
        <v>15.99713</v>
      </c>
      <c r="J274" s="118">
        <v>2.0567465</v>
      </c>
      <c r="K274" s="118">
        <v>263.137</v>
      </c>
      <c r="L274" s="118">
        <v>0</v>
      </c>
      <c r="M274" s="118">
        <v>0</v>
      </c>
      <c r="N274" s="118">
        <v>0</v>
      </c>
      <c r="O274" s="118">
        <v>0</v>
      </c>
      <c r="P274" s="118">
        <v>0</v>
      </c>
      <c r="Q274" s="118">
        <v>0</v>
      </c>
      <c r="R274" s="118">
        <v>0</v>
      </c>
      <c r="S274" s="118">
        <v>0</v>
      </c>
      <c r="T274" s="118">
        <v>0</v>
      </c>
      <c r="U274" s="118">
        <v>0</v>
      </c>
      <c r="V274" s="118">
        <v>0</v>
      </c>
      <c r="W274" s="118">
        <v>0</v>
      </c>
    </row>
    <row r="275" spans="1:23">
      <c r="A275" s="118" t="str">
        <v>2328.TW</v>
      </c>
      <c r="B275" s="118">
        <v>2.17</v>
      </c>
      <c r="C275" s="118">
        <v>0.879</v>
      </c>
      <c r="D275" s="118">
        <v>17.995170000000002</v>
      </c>
      <c r="E275" s="118">
        <v>9.8929993999999993E-2</v>
      </c>
      <c r="F275" s="118">
        <v>4.02E-2</v>
      </c>
      <c r="G275" s="118">
        <v>0.123859994</v>
      </c>
      <c r="H275" s="118">
        <v>6.9839999999999999E-2</v>
      </c>
      <c r="I275" s="118">
        <v>17.165897000000001</v>
      </c>
      <c r="J275" s="118">
        <v>1.4402257000000001</v>
      </c>
      <c r="K275" s="118">
        <v>49.454000000000001</v>
      </c>
      <c r="L275" s="118">
        <v>0</v>
      </c>
      <c r="M275" s="118">
        <v>0</v>
      </c>
      <c r="N275" s="118">
        <v>0</v>
      </c>
      <c r="O275" s="118">
        <v>0</v>
      </c>
      <c r="P275" s="118">
        <v>0</v>
      </c>
      <c r="Q275" s="118">
        <v>0</v>
      </c>
      <c r="R275" s="118">
        <v>0</v>
      </c>
      <c r="S275" s="118">
        <v>0</v>
      </c>
      <c r="T275" s="118">
        <v>0</v>
      </c>
      <c r="U275" s="118">
        <v>0</v>
      </c>
      <c r="V275" s="118">
        <v>0</v>
      </c>
      <c r="W275" s="118">
        <v>0</v>
      </c>
    </row>
    <row r="276" spans="1:23" hidden="1">
      <c r="A276" s="118" t="str">
        <v>2329.TW</v>
      </c>
      <c r="B276" s="118">
        <v>2.98</v>
      </c>
      <c r="C276" s="118">
        <v>1.288</v>
      </c>
      <c r="D276" s="118">
        <v>21.478874000000001</v>
      </c>
      <c r="E276" s="118">
        <v>0.20743998999999999</v>
      </c>
      <c r="F276" s="118">
        <v>8.7849999999999998E-2</v>
      </c>
      <c r="G276" s="118">
        <v>0.21690999999999999</v>
      </c>
      <c r="H276" s="118">
        <v>0.12409000000000001</v>
      </c>
      <c r="I276" s="118">
        <v>20.469798999999998</v>
      </c>
      <c r="J276" s="118">
        <v>3.654226</v>
      </c>
      <c r="K276" s="118">
        <v>31.718</v>
      </c>
      <c r="L276" s="118">
        <v>0</v>
      </c>
      <c r="M276" s="118">
        <v>0</v>
      </c>
      <c r="N276" s="118">
        <v>0</v>
      </c>
      <c r="O276" s="118">
        <v>0</v>
      </c>
      <c r="P276" s="118">
        <v>0</v>
      </c>
      <c r="Q276" s="118">
        <v>0</v>
      </c>
      <c r="R276" s="118">
        <v>0</v>
      </c>
      <c r="S276" s="118">
        <v>0</v>
      </c>
      <c r="T276" s="118">
        <v>0</v>
      </c>
      <c r="U276" s="118">
        <v>0</v>
      </c>
      <c r="V276" s="118">
        <v>0</v>
      </c>
      <c r="W276" s="118">
        <v>0</v>
      </c>
    </row>
    <row r="277" spans="1:23">
      <c r="A277" s="118" t="str">
        <v>2330.TW</v>
      </c>
      <c r="B277" s="118">
        <v>33.54</v>
      </c>
      <c r="C277" s="118">
        <v>1.24</v>
      </c>
      <c r="D277" s="118">
        <v>17.732676999999999</v>
      </c>
      <c r="E277" s="118">
        <v>0.25331999999999999</v>
      </c>
      <c r="F277" s="118">
        <v>0.10836999999999999</v>
      </c>
      <c r="G277" s="118">
        <v>0.53573000000000004</v>
      </c>
      <c r="H277" s="118">
        <v>0.42018001999999999</v>
      </c>
      <c r="I277" s="118">
        <v>25.790099999999999</v>
      </c>
      <c r="J277" s="118">
        <v>6.1700214999999998</v>
      </c>
      <c r="K277" s="118">
        <v>86.611000000000004</v>
      </c>
      <c r="L277" s="118">
        <v>0</v>
      </c>
      <c r="M277" s="118">
        <v>0</v>
      </c>
      <c r="N277" s="118">
        <v>0</v>
      </c>
      <c r="O277" s="118">
        <v>0</v>
      </c>
      <c r="P277" s="118">
        <v>0</v>
      </c>
      <c r="Q277" s="118">
        <v>0</v>
      </c>
      <c r="R277" s="118">
        <v>0</v>
      </c>
      <c r="S277" s="118">
        <v>0</v>
      </c>
      <c r="T277" s="118">
        <v>0</v>
      </c>
      <c r="U277" s="118">
        <v>0</v>
      </c>
      <c r="V277" s="118">
        <v>0</v>
      </c>
      <c r="W277" s="118">
        <v>0</v>
      </c>
    </row>
    <row r="278" spans="1:23">
      <c r="A278" s="118" t="str">
        <v>2331.TW</v>
      </c>
      <c r="B278" s="118">
        <v>1.86</v>
      </c>
      <c r="C278" s="118">
        <v>0.88500000000000001</v>
      </c>
      <c r="D278" s="118">
        <v>-173.42106999999999</v>
      </c>
      <c r="E278" s="118">
        <v>8.5930005000000004E-2</v>
      </c>
      <c r="F278" s="118">
        <v>1.5709999999999998E-2</v>
      </c>
      <c r="G278" s="118">
        <v>0.16070999</v>
      </c>
      <c r="H278" s="118">
        <v>2.6870001000000001E-2</v>
      </c>
      <c r="I278" s="118">
        <v>17.715053999999999</v>
      </c>
      <c r="J278" s="118">
        <v>1.5250393</v>
      </c>
      <c r="K278" s="118">
        <v>35.417000000000002</v>
      </c>
      <c r="L278" s="118">
        <v>0</v>
      </c>
      <c r="M278" s="118">
        <v>0</v>
      </c>
      <c r="N278" s="118">
        <v>0</v>
      </c>
      <c r="O278" s="118">
        <v>0</v>
      </c>
      <c r="P278" s="118">
        <v>0</v>
      </c>
      <c r="Q278" s="118">
        <v>0</v>
      </c>
      <c r="R278" s="118">
        <v>0</v>
      </c>
      <c r="S278" s="118">
        <v>0</v>
      </c>
      <c r="T278" s="118">
        <v>0</v>
      </c>
      <c r="U278" s="118">
        <v>0</v>
      </c>
      <c r="V278" s="118">
        <v>0</v>
      </c>
      <c r="W278" s="118">
        <v>0</v>
      </c>
    </row>
    <row r="279" spans="1:23">
      <c r="A279" s="118" t="str">
        <v>2332.TW</v>
      </c>
      <c r="B279" s="118">
        <v>0.63</v>
      </c>
      <c r="C279" s="118">
        <v>0.72199999999999998</v>
      </c>
      <c r="D279" s="118">
        <v>62.833331999999999</v>
      </c>
      <c r="E279" s="118">
        <v>6.5949999999999995E-2</v>
      </c>
      <c r="F279" s="118">
        <v>4.9199999999999999E-3</v>
      </c>
      <c r="G279" s="118">
        <v>0.24115998999999999</v>
      </c>
      <c r="H279" s="118">
        <v>-2.3259999999999999E-2</v>
      </c>
      <c r="I279" s="118">
        <v>29.920635000000001</v>
      </c>
      <c r="J279" s="118">
        <v>1.2402131999999999</v>
      </c>
      <c r="K279" s="118">
        <v>26.651</v>
      </c>
      <c r="L279" s="118">
        <v>0</v>
      </c>
      <c r="M279" s="118">
        <v>0</v>
      </c>
      <c r="N279" s="118">
        <v>0</v>
      </c>
      <c r="O279" s="118">
        <v>0</v>
      </c>
      <c r="P279" s="118">
        <v>0</v>
      </c>
      <c r="Q279" s="118">
        <v>0</v>
      </c>
      <c r="R279" s="118">
        <v>0</v>
      </c>
      <c r="S279" s="118">
        <v>0</v>
      </c>
      <c r="T279" s="118">
        <v>0</v>
      </c>
      <c r="U279" s="118">
        <v>0</v>
      </c>
      <c r="V279" s="118">
        <v>0</v>
      </c>
      <c r="W279" s="118">
        <v>0</v>
      </c>
    </row>
    <row r="280" spans="1:23" hidden="1">
      <c r="A280" s="118" t="str">
        <v>2337.TW</v>
      </c>
      <c r="B280" s="118">
        <v>-1.31</v>
      </c>
      <c r="C280" s="118">
        <v>1.089</v>
      </c>
      <c r="D280" s="118">
        <v>33.475613000000003</v>
      </c>
      <c r="E280" s="118">
        <v>-4.8249997000000003E-2</v>
      </c>
      <c r="F280" s="118">
        <v>-2.5610002E-2</v>
      </c>
      <c r="G280" s="118">
        <v>0.23277001</v>
      </c>
      <c r="H280" s="118">
        <v>-0.22595999999999999</v>
      </c>
      <c r="I280" s="118">
        <v>0</v>
      </c>
      <c r="J280" s="118">
        <v>1.0645724999999999</v>
      </c>
      <c r="K280" s="118">
        <v>14.176</v>
      </c>
      <c r="L280" s="118">
        <v>0</v>
      </c>
      <c r="M280" s="118">
        <v>0</v>
      </c>
      <c r="N280" s="118">
        <v>0</v>
      </c>
      <c r="O280" s="118">
        <v>0</v>
      </c>
      <c r="P280" s="118">
        <v>0</v>
      </c>
      <c r="Q280" s="118">
        <v>0</v>
      </c>
      <c r="R280" s="118">
        <v>0</v>
      </c>
      <c r="S280" s="118">
        <v>0</v>
      </c>
      <c r="T280" s="118">
        <v>0</v>
      </c>
      <c r="U280" s="118">
        <v>0</v>
      </c>
      <c r="V280" s="118">
        <v>0</v>
      </c>
      <c r="W280" s="118">
        <v>0</v>
      </c>
    </row>
    <row r="281" spans="1:23" hidden="1">
      <c r="A281" s="118" t="str">
        <v>2338.TW</v>
      </c>
      <c r="B281" s="118">
        <v>3.62</v>
      </c>
      <c r="C281" s="118">
        <v>1.3879999999999999</v>
      </c>
      <c r="D281" s="118">
        <v>245.66664</v>
      </c>
      <c r="E281" s="118">
        <v>3.4649998000000001E-2</v>
      </c>
      <c r="F281" s="118">
        <v>2.4109999999999999E-2</v>
      </c>
      <c r="G281" s="118">
        <v>0.25505</v>
      </c>
      <c r="H281" s="118">
        <v>0.11384</v>
      </c>
      <c r="I281" s="118">
        <v>20.359116</v>
      </c>
      <c r="J281" s="118">
        <v>3.0663613999999999</v>
      </c>
      <c r="K281" s="118">
        <v>34.42</v>
      </c>
      <c r="L281" s="118">
        <v>0</v>
      </c>
      <c r="M281" s="118">
        <v>0</v>
      </c>
      <c r="N281" s="118">
        <v>0</v>
      </c>
      <c r="O281" s="118">
        <v>0</v>
      </c>
      <c r="P281" s="118">
        <v>0</v>
      </c>
      <c r="Q281" s="118">
        <v>0</v>
      </c>
      <c r="R281" s="118">
        <v>0</v>
      </c>
      <c r="S281" s="118">
        <v>0</v>
      </c>
      <c r="T281" s="118">
        <v>0</v>
      </c>
      <c r="U281" s="118">
        <v>0</v>
      </c>
      <c r="V281" s="118">
        <v>0</v>
      </c>
      <c r="W281" s="118">
        <v>0</v>
      </c>
    </row>
    <row r="282" spans="1:23" hidden="1">
      <c r="A282" s="118" t="str">
        <v>2340.TW</v>
      </c>
      <c r="B282" s="118">
        <v>0.46</v>
      </c>
      <c r="C282" s="118">
        <v>0.97499999999999998</v>
      </c>
      <c r="D282" s="118">
        <v>77.090909999999994</v>
      </c>
      <c r="E282" s="118">
        <v>3.5740000000000001E-2</v>
      </c>
      <c r="F282" s="118">
        <v>4.2700000000000004E-3</v>
      </c>
      <c r="G282" s="118">
        <v>0.23422999999999999</v>
      </c>
      <c r="H282" s="118">
        <v>-9.8099999999999993E-3</v>
      </c>
      <c r="I282" s="118">
        <v>92.173910000000006</v>
      </c>
      <c r="J282" s="118">
        <v>2.231344</v>
      </c>
      <c r="K282" s="118">
        <v>9.0719999999999992</v>
      </c>
      <c r="L282" s="118">
        <v>0</v>
      </c>
      <c r="M282" s="118">
        <v>0</v>
      </c>
      <c r="N282" s="118">
        <v>0</v>
      </c>
      <c r="O282" s="118">
        <v>0</v>
      </c>
      <c r="P282" s="118">
        <v>0</v>
      </c>
      <c r="Q282" s="118">
        <v>0</v>
      </c>
      <c r="R282" s="118">
        <v>0</v>
      </c>
      <c r="S282" s="118">
        <v>0</v>
      </c>
      <c r="T282" s="118">
        <v>0</v>
      </c>
      <c r="U282" s="118">
        <v>0</v>
      </c>
      <c r="V282" s="118">
        <v>0</v>
      </c>
      <c r="W282" s="118">
        <v>0</v>
      </c>
    </row>
    <row r="283" spans="1:23">
      <c r="A283" s="118" t="str">
        <v>2342.TW</v>
      </c>
      <c r="B283" s="118">
        <v>-0.88</v>
      </c>
      <c r="C283" s="118">
        <v>1.054</v>
      </c>
      <c r="D283" s="118">
        <v>17.880436</v>
      </c>
      <c r="E283" s="118">
        <v>-6.9949999999999998E-2</v>
      </c>
      <c r="F283" s="118">
        <v>-3.2169999999999997E-2</v>
      </c>
      <c r="G283" s="118">
        <v>4.3610000000000003E-2</v>
      </c>
      <c r="H283" s="118">
        <v>-0.34958</v>
      </c>
      <c r="I283" s="118">
        <v>0</v>
      </c>
      <c r="J283" s="118">
        <v>2.2089433999999999</v>
      </c>
      <c r="K283" s="118">
        <v>9.4979999999999993</v>
      </c>
      <c r="L283" s="118">
        <v>0</v>
      </c>
      <c r="M283" s="118">
        <v>0</v>
      </c>
      <c r="N283" s="118">
        <v>0</v>
      </c>
      <c r="O283" s="118">
        <v>0</v>
      </c>
      <c r="P283" s="118">
        <v>0</v>
      </c>
      <c r="Q283" s="118">
        <v>0</v>
      </c>
      <c r="R283" s="118">
        <v>0</v>
      </c>
      <c r="S283" s="118">
        <v>0</v>
      </c>
      <c r="T283" s="118">
        <v>0</v>
      </c>
      <c r="U283" s="118">
        <v>0</v>
      </c>
      <c r="V283" s="118">
        <v>0</v>
      </c>
      <c r="W283" s="118">
        <v>0</v>
      </c>
    </row>
    <row r="284" spans="1:23" hidden="1">
      <c r="A284" s="118" t="str">
        <v>2344.TW</v>
      </c>
      <c r="B284" s="118">
        <v>-0.15</v>
      </c>
      <c r="C284" s="118">
        <v>1.3109999999999999</v>
      </c>
      <c r="D284" s="118">
        <v>12.41784</v>
      </c>
      <c r="E284" s="118">
        <v>4.5999999999999999E-3</v>
      </c>
      <c r="F284" s="118">
        <v>-2.4199999999999998E-3</v>
      </c>
      <c r="G284" s="118">
        <v>0.29760998</v>
      </c>
      <c r="H284" s="118">
        <v>-9.2800000000000001E-3</v>
      </c>
      <c r="I284" s="118">
        <v>0</v>
      </c>
      <c r="J284" s="118">
        <v>1.2154772</v>
      </c>
      <c r="K284" s="118">
        <v>19.120999999999999</v>
      </c>
      <c r="L284" s="118">
        <v>0</v>
      </c>
      <c r="M284" s="118">
        <v>0</v>
      </c>
      <c r="N284" s="118">
        <v>0</v>
      </c>
      <c r="O284" s="118">
        <v>0</v>
      </c>
      <c r="P284" s="118">
        <v>0</v>
      </c>
      <c r="Q284" s="118">
        <v>0</v>
      </c>
      <c r="R284" s="118">
        <v>0</v>
      </c>
      <c r="S284" s="118">
        <v>0</v>
      </c>
      <c r="T284" s="118">
        <v>0</v>
      </c>
      <c r="U284" s="118">
        <v>0</v>
      </c>
      <c r="V284" s="118">
        <v>0</v>
      </c>
      <c r="W284" s="118">
        <v>0</v>
      </c>
    </row>
    <row r="285" spans="1:23" hidden="1">
      <c r="A285" s="118" t="str">
        <v>2345.TW</v>
      </c>
      <c r="B285" s="118">
        <v>16.239999999999998</v>
      </c>
      <c r="C285" s="118">
        <v>0.374</v>
      </c>
      <c r="D285" s="118">
        <v>20.821235999999999</v>
      </c>
      <c r="E285" s="118">
        <v>0.34539002000000002</v>
      </c>
      <c r="F285" s="118">
        <v>0.12203</v>
      </c>
      <c r="G285" s="118">
        <v>0.22656999999999999</v>
      </c>
      <c r="H285" s="118">
        <v>0.10193000000000001</v>
      </c>
      <c r="I285" s="118">
        <v>30.911331000000001</v>
      </c>
      <c r="J285" s="118">
        <v>9.2445959999999996</v>
      </c>
      <c r="K285" s="118">
        <v>149.36500000000001</v>
      </c>
      <c r="L285" s="118">
        <v>0</v>
      </c>
      <c r="M285" s="118">
        <v>0</v>
      </c>
      <c r="N285" s="118">
        <v>0</v>
      </c>
      <c r="O285" s="118">
        <v>0</v>
      </c>
      <c r="P285" s="118">
        <v>0</v>
      </c>
      <c r="Q285" s="118">
        <v>0</v>
      </c>
      <c r="R285" s="118">
        <v>0</v>
      </c>
      <c r="S285" s="118">
        <v>0</v>
      </c>
      <c r="T285" s="118">
        <v>0</v>
      </c>
      <c r="U285" s="118">
        <v>0</v>
      </c>
      <c r="V285" s="118">
        <v>0</v>
      </c>
      <c r="W285" s="118">
        <v>0</v>
      </c>
    </row>
    <row r="286" spans="1:23" hidden="1">
      <c r="A286" s="118" t="str">
        <v>2347.TW</v>
      </c>
      <c r="B286" s="118">
        <v>4.6500000000000004</v>
      </c>
      <c r="C286" s="118">
        <v>0.27200000000000002</v>
      </c>
      <c r="D286" s="118">
        <v>16.275229</v>
      </c>
      <c r="E286" s="118">
        <v>0.11663</v>
      </c>
      <c r="F286" s="118">
        <v>2.8119999999999999E-2</v>
      </c>
      <c r="G286" s="118">
        <v>4.3150000000000001E-2</v>
      </c>
      <c r="H286" s="118">
        <v>2.3359998999999999E-2</v>
      </c>
      <c r="I286" s="118">
        <v>19.075268000000001</v>
      </c>
      <c r="J286" s="118">
        <v>2.100104</v>
      </c>
      <c r="K286" s="118">
        <v>246.49600000000001</v>
      </c>
      <c r="L286" s="118">
        <v>0</v>
      </c>
      <c r="M286" s="118">
        <v>0</v>
      </c>
      <c r="N286" s="118">
        <v>0</v>
      </c>
      <c r="O286" s="118">
        <v>0</v>
      </c>
      <c r="P286" s="118">
        <v>0</v>
      </c>
      <c r="Q286" s="118">
        <v>0</v>
      </c>
      <c r="R286" s="118">
        <v>0</v>
      </c>
      <c r="S286" s="118">
        <v>0</v>
      </c>
      <c r="T286" s="118">
        <v>0</v>
      </c>
      <c r="U286" s="118">
        <v>0</v>
      </c>
      <c r="V286" s="118">
        <v>0</v>
      </c>
      <c r="W286" s="118">
        <v>0</v>
      </c>
    </row>
    <row r="287" spans="1:23">
      <c r="A287" s="118" t="str">
        <v>2348.TW</v>
      </c>
      <c r="B287" s="118">
        <v>21.48</v>
      </c>
      <c r="C287" s="118">
        <v>0.59299999999999997</v>
      </c>
      <c r="D287" s="118">
        <v>0</v>
      </c>
      <c r="E287" s="118">
        <v>0.23162000999999999</v>
      </c>
      <c r="F287" s="118">
        <v>4.1250000000000002E-2</v>
      </c>
      <c r="G287" s="118">
        <v>0.34596001999999998</v>
      </c>
      <c r="H287" s="118">
        <v>0.20624999999999999</v>
      </c>
      <c r="I287" s="118">
        <v>9.1480449999999998</v>
      </c>
      <c r="J287" s="118">
        <v>3.3856544</v>
      </c>
      <c r="K287" s="118">
        <v>66.867999999999995</v>
      </c>
      <c r="L287" s="118">
        <v>0</v>
      </c>
      <c r="M287" s="118">
        <v>0</v>
      </c>
      <c r="N287" s="118">
        <v>0</v>
      </c>
      <c r="O287" s="118">
        <v>0</v>
      </c>
      <c r="P287" s="118">
        <v>0</v>
      </c>
      <c r="Q287" s="118">
        <v>0</v>
      </c>
      <c r="R287" s="118">
        <v>0</v>
      </c>
      <c r="S287" s="118">
        <v>0</v>
      </c>
      <c r="T287" s="118">
        <v>0</v>
      </c>
      <c r="U287" s="118">
        <v>0</v>
      </c>
      <c r="V287" s="118">
        <v>0</v>
      </c>
      <c r="W287" s="118">
        <v>0</v>
      </c>
    </row>
    <row r="288" spans="1:23" hidden="1">
      <c r="A288" s="118" t="str">
        <v>2349.TW</v>
      </c>
      <c r="B288" s="118">
        <v>-0.28000000000000003</v>
      </c>
      <c r="C288" s="118">
        <v>0</v>
      </c>
      <c r="D288" s="118">
        <v>8.6915879999999994</v>
      </c>
      <c r="E288" s="118">
        <v>-2.325E-2</v>
      </c>
      <c r="F288" s="118">
        <v>-1.193E-2</v>
      </c>
      <c r="G288" s="118">
        <v>0.15507000000000001</v>
      </c>
      <c r="H288" s="118">
        <v>-3.1570002E-2</v>
      </c>
      <c r="I288" s="118">
        <v>0</v>
      </c>
      <c r="J288" s="118">
        <v>1.3014273999999999</v>
      </c>
      <c r="K288" s="118">
        <v>10.819000000000001</v>
      </c>
      <c r="L288" s="118">
        <v>0</v>
      </c>
      <c r="M288" s="118">
        <v>0</v>
      </c>
      <c r="N288" s="118">
        <v>0</v>
      </c>
      <c r="O288" s="118">
        <v>0</v>
      </c>
      <c r="P288" s="118">
        <v>0</v>
      </c>
      <c r="Q288" s="118">
        <v>0</v>
      </c>
      <c r="R288" s="118">
        <v>0</v>
      </c>
      <c r="S288" s="118">
        <v>0</v>
      </c>
      <c r="T288" s="118">
        <v>0</v>
      </c>
      <c r="U288" s="118">
        <v>0</v>
      </c>
      <c r="V288" s="118">
        <v>0</v>
      </c>
      <c r="W288" s="118">
        <v>0</v>
      </c>
    </row>
    <row r="289" spans="1:23">
      <c r="A289" s="118" t="str">
        <v>2351.TW</v>
      </c>
      <c r="B289" s="118">
        <v>3.76</v>
      </c>
      <c r="C289" s="118">
        <v>1.3120000000000001</v>
      </c>
      <c r="D289" s="118">
        <v>18.904322000000001</v>
      </c>
      <c r="E289" s="118">
        <v>0.11073</v>
      </c>
      <c r="F289" s="118">
        <v>4.8820000000000002E-2</v>
      </c>
      <c r="G289" s="118">
        <v>0.17080000000000001</v>
      </c>
      <c r="H289" s="118">
        <v>7.8320000000000001E-2</v>
      </c>
      <c r="I289" s="118">
        <v>32.579790000000003</v>
      </c>
      <c r="J289" s="118">
        <v>3.297088</v>
      </c>
      <c r="K289" s="118">
        <v>59.604999999999997</v>
      </c>
      <c r="L289" s="118">
        <v>0</v>
      </c>
      <c r="M289" s="118">
        <v>0</v>
      </c>
      <c r="N289" s="118">
        <v>0</v>
      </c>
      <c r="O289" s="118">
        <v>0</v>
      </c>
      <c r="P289" s="118">
        <v>0</v>
      </c>
      <c r="Q289" s="118">
        <v>0</v>
      </c>
      <c r="R289" s="118">
        <v>0</v>
      </c>
      <c r="S289" s="118">
        <v>0</v>
      </c>
      <c r="T289" s="118">
        <v>0</v>
      </c>
      <c r="U289" s="118">
        <v>0</v>
      </c>
      <c r="V289" s="118">
        <v>0</v>
      </c>
      <c r="W289" s="118">
        <v>0</v>
      </c>
    </row>
    <row r="290" spans="1:23">
      <c r="A290" s="118" t="str">
        <v>2352.TW</v>
      </c>
      <c r="B290" s="118">
        <v>1.48</v>
      </c>
      <c r="C290" s="118">
        <v>0.86</v>
      </c>
      <c r="D290" s="118">
        <v>15.304182000000001</v>
      </c>
      <c r="E290" s="118">
        <v>6.3240000000000005E-2</v>
      </c>
      <c r="F290" s="118">
        <v>1.4370000000000001E-2</v>
      </c>
      <c r="G290" s="118">
        <v>0.16291</v>
      </c>
      <c r="H290" s="118">
        <v>1.976E-2</v>
      </c>
      <c r="I290" s="118">
        <v>27.195945999999999</v>
      </c>
      <c r="J290" s="118">
        <v>2.1699283</v>
      </c>
      <c r="K290" s="118">
        <v>102.355</v>
      </c>
      <c r="L290" s="118">
        <v>0</v>
      </c>
      <c r="M290" s="118">
        <v>0</v>
      </c>
      <c r="N290" s="118">
        <v>0</v>
      </c>
      <c r="O290" s="118">
        <v>0</v>
      </c>
      <c r="P290" s="118">
        <v>0</v>
      </c>
      <c r="Q290" s="118">
        <v>0</v>
      </c>
      <c r="R290" s="118">
        <v>0</v>
      </c>
      <c r="S290" s="118">
        <v>0</v>
      </c>
      <c r="T290" s="118">
        <v>0</v>
      </c>
      <c r="U290" s="118">
        <v>0</v>
      </c>
      <c r="V290" s="118">
        <v>0</v>
      </c>
      <c r="W290" s="118">
        <v>0</v>
      </c>
    </row>
    <row r="291" spans="1:23" hidden="1">
      <c r="A291" s="118" t="str">
        <v>2353.TW</v>
      </c>
      <c r="B291" s="118">
        <v>1.87</v>
      </c>
      <c r="C291" s="118">
        <v>0.753</v>
      </c>
      <c r="D291" s="118">
        <v>25.178571999999999</v>
      </c>
      <c r="E291" s="118">
        <v>8.6219995999999993E-2</v>
      </c>
      <c r="F291" s="118">
        <v>1.4680001E-2</v>
      </c>
      <c r="G291" s="118">
        <v>0.10761999999999999</v>
      </c>
      <c r="H291" s="118">
        <v>1.3270000000000001E-2</v>
      </c>
      <c r="I291" s="118">
        <v>30.160429000000001</v>
      </c>
      <c r="J291" s="118">
        <v>2.2996943000000001</v>
      </c>
      <c r="K291" s="118">
        <v>82.495000000000005</v>
      </c>
      <c r="L291" s="118">
        <v>0</v>
      </c>
      <c r="M291" s="118">
        <v>0</v>
      </c>
      <c r="N291" s="118">
        <v>0</v>
      </c>
      <c r="O291" s="118">
        <v>0</v>
      </c>
      <c r="P291" s="118">
        <v>0</v>
      </c>
      <c r="Q291" s="118">
        <v>0</v>
      </c>
      <c r="R291" s="118">
        <v>0</v>
      </c>
      <c r="S291" s="118">
        <v>0</v>
      </c>
      <c r="T291" s="118">
        <v>0</v>
      </c>
      <c r="U291" s="118">
        <v>0</v>
      </c>
      <c r="V291" s="118">
        <v>0</v>
      </c>
      <c r="W291" s="118">
        <v>0</v>
      </c>
    </row>
    <row r="292" spans="1:23" hidden="1">
      <c r="A292" s="118" t="str">
        <v>2354.TW</v>
      </c>
      <c r="B292" s="118">
        <v>3.02</v>
      </c>
      <c r="C292" s="118">
        <v>0.753</v>
      </c>
      <c r="D292" s="118">
        <v>25.243053</v>
      </c>
      <c r="E292" s="118">
        <v>4.1410000000000002E-2</v>
      </c>
      <c r="F292" s="118">
        <v>6.43E-3</v>
      </c>
      <c r="G292" s="118">
        <v>7.6829999999999996E-2</v>
      </c>
      <c r="H292" s="118">
        <v>2.6020000000000001E-2</v>
      </c>
      <c r="I292" s="118">
        <v>24.072846999999999</v>
      </c>
      <c r="J292" s="118">
        <v>0.97670420000000002</v>
      </c>
      <c r="K292" s="118">
        <v>52.692999999999998</v>
      </c>
      <c r="L292" s="118">
        <v>0</v>
      </c>
      <c r="M292" s="118">
        <v>0</v>
      </c>
      <c r="N292" s="118">
        <v>0</v>
      </c>
      <c r="O292" s="118">
        <v>0</v>
      </c>
      <c r="P292" s="118">
        <v>0</v>
      </c>
      <c r="Q292" s="118">
        <v>0</v>
      </c>
      <c r="R292" s="118">
        <v>0</v>
      </c>
      <c r="S292" s="118">
        <v>0</v>
      </c>
      <c r="T292" s="118">
        <v>0</v>
      </c>
      <c r="U292" s="118">
        <v>0</v>
      </c>
      <c r="V292" s="118">
        <v>0</v>
      </c>
      <c r="W292" s="118">
        <v>0</v>
      </c>
    </row>
    <row r="293" spans="1:23" hidden="1">
      <c r="A293" s="118" t="str">
        <v>2355.TW</v>
      </c>
      <c r="B293" s="118">
        <v>2.62</v>
      </c>
      <c r="C293" s="118">
        <v>1.1020000000000001</v>
      </c>
      <c r="D293" s="118">
        <v>12.070845</v>
      </c>
      <c r="E293" s="118">
        <v>4.7739999999999998E-2</v>
      </c>
      <c r="F293" s="118">
        <v>2.2689999999999998E-2</v>
      </c>
      <c r="G293" s="118">
        <v>0.13073000000000001</v>
      </c>
      <c r="H293" s="118">
        <v>7.9469999999999999E-2</v>
      </c>
      <c r="I293" s="118">
        <v>16.908397999999998</v>
      </c>
      <c r="J293" s="118">
        <v>1.0935842</v>
      </c>
      <c r="K293" s="118">
        <v>42.137</v>
      </c>
      <c r="L293" s="118">
        <v>0</v>
      </c>
      <c r="M293" s="118">
        <v>0</v>
      </c>
      <c r="N293" s="118">
        <v>0</v>
      </c>
      <c r="O293" s="118">
        <v>0</v>
      </c>
      <c r="P293" s="118">
        <v>0</v>
      </c>
      <c r="Q293" s="118">
        <v>0</v>
      </c>
      <c r="R293" s="118">
        <v>0</v>
      </c>
      <c r="S293" s="118">
        <v>0</v>
      </c>
      <c r="T293" s="118">
        <v>0</v>
      </c>
      <c r="U293" s="118">
        <v>0</v>
      </c>
      <c r="V293" s="118">
        <v>0</v>
      </c>
      <c r="W293" s="118">
        <v>0</v>
      </c>
    </row>
    <row r="294" spans="1:23" hidden="1">
      <c r="A294" s="118" t="str">
        <v>2356.TW</v>
      </c>
      <c r="B294" s="118">
        <v>1.76</v>
      </c>
      <c r="C294" s="118">
        <v>0.45100000000000001</v>
      </c>
      <c r="D294" s="118">
        <v>17.904762000000002</v>
      </c>
      <c r="E294" s="118">
        <v>0.10949001</v>
      </c>
      <c r="F294" s="118">
        <v>2.1540001E-2</v>
      </c>
      <c r="G294" s="118">
        <v>5.1990000000000001E-2</v>
      </c>
      <c r="H294" s="118">
        <v>1.6379999999999999E-2</v>
      </c>
      <c r="I294" s="118">
        <v>32.045456000000001</v>
      </c>
      <c r="J294" s="118">
        <v>3.3782570000000001</v>
      </c>
      <c r="K294" s="118">
        <v>146.36199999999999</v>
      </c>
      <c r="L294" s="118">
        <v>0</v>
      </c>
      <c r="M294" s="118">
        <v>0</v>
      </c>
      <c r="N294" s="118">
        <v>0</v>
      </c>
      <c r="O294" s="118">
        <v>0</v>
      </c>
      <c r="P294" s="118">
        <v>0</v>
      </c>
      <c r="Q294" s="118">
        <v>0</v>
      </c>
      <c r="R294" s="118">
        <v>0</v>
      </c>
      <c r="S294" s="118">
        <v>0</v>
      </c>
      <c r="T294" s="118">
        <v>0</v>
      </c>
      <c r="U294" s="118">
        <v>0</v>
      </c>
      <c r="V294" s="118">
        <v>0</v>
      </c>
      <c r="W294" s="118">
        <v>0</v>
      </c>
    </row>
    <row r="295" spans="1:23" hidden="1">
      <c r="A295" s="118" t="str">
        <v>2357.TW</v>
      </c>
      <c r="B295" s="118">
        <v>30.94</v>
      </c>
      <c r="C295" s="118">
        <v>0.55900000000000005</v>
      </c>
      <c r="D295" s="118">
        <v>14.398908</v>
      </c>
      <c r="E295" s="118">
        <v>9.8960000000000006E-2</v>
      </c>
      <c r="F295" s="118">
        <v>2.478E-2</v>
      </c>
      <c r="G295" s="118">
        <v>0.16486000000000001</v>
      </c>
      <c r="H295" s="118">
        <v>3.9829999999999997E-2</v>
      </c>
      <c r="I295" s="118">
        <v>17.032966999999999</v>
      </c>
      <c r="J295" s="118">
        <v>1.5050433999999999</v>
      </c>
      <c r="K295" s="118">
        <v>663.22</v>
      </c>
      <c r="L295" s="118">
        <v>0</v>
      </c>
      <c r="M295" s="118">
        <v>0</v>
      </c>
      <c r="N295" s="118">
        <v>0</v>
      </c>
      <c r="O295" s="118">
        <v>0</v>
      </c>
      <c r="P295" s="118">
        <v>0</v>
      </c>
      <c r="Q295" s="118">
        <v>0</v>
      </c>
      <c r="R295" s="118">
        <v>0</v>
      </c>
      <c r="S295" s="118">
        <v>0</v>
      </c>
      <c r="T295" s="118">
        <v>0</v>
      </c>
      <c r="U295" s="118">
        <v>0</v>
      </c>
      <c r="V295" s="118">
        <v>0</v>
      </c>
      <c r="W295" s="118">
        <v>0</v>
      </c>
    </row>
    <row r="296" spans="1:23">
      <c r="A296" s="118" t="str">
        <v>2358.TW</v>
      </c>
      <c r="B296" s="118">
        <v>-3.47</v>
      </c>
      <c r="C296" s="118">
        <v>0.46300000000000002</v>
      </c>
      <c r="D296" s="118">
        <v>2.1923077000000002</v>
      </c>
      <c r="E296" s="118">
        <v>-0.28244000000000002</v>
      </c>
      <c r="F296" s="118">
        <v>-8.3890000000000006E-2</v>
      </c>
      <c r="G296" s="118">
        <v>-4.1989997000000001E-2</v>
      </c>
      <c r="H296" s="118">
        <v>-2.0143401999999999</v>
      </c>
      <c r="I296" s="118">
        <v>0</v>
      </c>
      <c r="J296" s="118">
        <v>0.41819513000000003</v>
      </c>
      <c r="K296" s="118">
        <v>10.994999999999999</v>
      </c>
      <c r="L296" s="118">
        <v>0</v>
      </c>
      <c r="M296" s="118">
        <v>0</v>
      </c>
      <c r="N296" s="118">
        <v>0</v>
      </c>
      <c r="O296" s="118">
        <v>0</v>
      </c>
      <c r="P296" s="118">
        <v>0</v>
      </c>
      <c r="Q296" s="118">
        <v>0</v>
      </c>
      <c r="R296" s="118">
        <v>0</v>
      </c>
      <c r="S296" s="118">
        <v>0</v>
      </c>
      <c r="T296" s="118">
        <v>0</v>
      </c>
      <c r="U296" s="118">
        <v>0</v>
      </c>
      <c r="V296" s="118">
        <v>0</v>
      </c>
      <c r="W296" s="118">
        <v>0</v>
      </c>
    </row>
    <row r="297" spans="1:23" hidden="1">
      <c r="A297" s="118" t="str">
        <v>2359.TW</v>
      </c>
      <c r="B297" s="118">
        <v>3.09</v>
      </c>
      <c r="C297" s="118">
        <v>0.89700000000000002</v>
      </c>
      <c r="D297" s="118">
        <v>0</v>
      </c>
      <c r="E297" s="118">
        <v>0.10154000000000001</v>
      </c>
      <c r="F297" s="118">
        <v>1.0279999999999999E-2</v>
      </c>
      <c r="G297" s="118">
        <v>0.22955998999999999</v>
      </c>
      <c r="H297" s="118">
        <v>5.781E-2</v>
      </c>
      <c r="I297" s="118">
        <v>56.634304</v>
      </c>
      <c r="J297" s="118">
        <v>5.7416580000000002</v>
      </c>
      <c r="K297" s="118">
        <v>24.623999999999999</v>
      </c>
      <c r="L297" s="118">
        <v>0</v>
      </c>
      <c r="M297" s="118">
        <v>0</v>
      </c>
      <c r="N297" s="118">
        <v>0</v>
      </c>
      <c r="O297" s="118">
        <v>0</v>
      </c>
      <c r="P297" s="118">
        <v>0</v>
      </c>
      <c r="Q297" s="118">
        <v>0</v>
      </c>
      <c r="R297" s="118">
        <v>0</v>
      </c>
      <c r="S297" s="118">
        <v>0</v>
      </c>
      <c r="T297" s="118">
        <v>0</v>
      </c>
      <c r="U297" s="118">
        <v>0</v>
      </c>
      <c r="V297" s="118">
        <v>0</v>
      </c>
      <c r="W297" s="118">
        <v>0</v>
      </c>
    </row>
    <row r="298" spans="1:23" hidden="1">
      <c r="A298" s="118" t="str">
        <v>2360.TW</v>
      </c>
      <c r="B298" s="118">
        <v>9.48</v>
      </c>
      <c r="C298" s="118">
        <v>0.80300000000000005</v>
      </c>
      <c r="D298" s="118">
        <v>20.233196</v>
      </c>
      <c r="E298" s="118">
        <v>0</v>
      </c>
      <c r="F298" s="118">
        <v>0</v>
      </c>
      <c r="G298" s="118">
        <v>0.56972003000000004</v>
      </c>
      <c r="H298" s="118">
        <v>0.20371</v>
      </c>
      <c r="I298" s="118">
        <v>31.118144999999998</v>
      </c>
      <c r="J298" s="118">
        <v>5.6930019999999999</v>
      </c>
      <c r="K298" s="118">
        <v>44.420999999999999</v>
      </c>
      <c r="L298" s="118">
        <v>0</v>
      </c>
      <c r="M298" s="118">
        <v>0</v>
      </c>
      <c r="N298" s="118">
        <v>0</v>
      </c>
      <c r="O298" s="118">
        <v>0</v>
      </c>
      <c r="P298" s="118">
        <v>0</v>
      </c>
      <c r="Q298" s="118">
        <v>0</v>
      </c>
      <c r="R298" s="118">
        <v>0</v>
      </c>
      <c r="S298" s="118">
        <v>0</v>
      </c>
      <c r="T298" s="118">
        <v>0</v>
      </c>
      <c r="U298" s="118">
        <v>0</v>
      </c>
      <c r="V298" s="118">
        <v>0</v>
      </c>
      <c r="W298" s="118">
        <v>0</v>
      </c>
    </row>
    <row r="299" spans="1:23" hidden="1">
      <c r="A299" s="118" t="str">
        <v>2362.TW</v>
      </c>
      <c r="B299" s="118">
        <v>2.85</v>
      </c>
      <c r="C299" s="118">
        <v>0.59499999999999997</v>
      </c>
      <c r="D299" s="118">
        <v>0</v>
      </c>
      <c r="E299" s="118">
        <v>2.555E-2</v>
      </c>
      <c r="F299" s="118">
        <v>1.149E-2</v>
      </c>
      <c r="G299" s="118">
        <v>0.20039000000000001</v>
      </c>
      <c r="H299" s="118">
        <v>6.3579999999999998E-2</v>
      </c>
      <c r="I299" s="118">
        <v>23.192983999999999</v>
      </c>
      <c r="J299" s="118">
        <v>0.93928060000000002</v>
      </c>
      <c r="K299" s="118">
        <v>41.658999999999999</v>
      </c>
      <c r="L299" s="118">
        <v>0</v>
      </c>
      <c r="M299" s="118">
        <v>0</v>
      </c>
      <c r="N299" s="118">
        <v>0</v>
      </c>
      <c r="O299" s="118">
        <v>0</v>
      </c>
      <c r="P299" s="118">
        <v>0</v>
      </c>
      <c r="Q299" s="118">
        <v>0</v>
      </c>
      <c r="R299" s="118">
        <v>0</v>
      </c>
      <c r="S299" s="118">
        <v>0</v>
      </c>
      <c r="T299" s="118">
        <v>0</v>
      </c>
      <c r="U299" s="118">
        <v>0</v>
      </c>
      <c r="V299" s="118">
        <v>0</v>
      </c>
      <c r="W299" s="118">
        <v>0</v>
      </c>
    </row>
    <row r="300" spans="1:23" hidden="1">
      <c r="A300" s="118" t="str">
        <v>2363.TW</v>
      </c>
      <c r="B300" s="118">
        <v>0.78</v>
      </c>
      <c r="C300" s="118">
        <v>0.51800000000000002</v>
      </c>
      <c r="D300" s="118">
        <v>0</v>
      </c>
      <c r="E300" s="118">
        <v>3.0159999999999999E-2</v>
      </c>
      <c r="F300" s="118">
        <v>-1.4989999E-2</v>
      </c>
      <c r="G300" s="118">
        <v>0.34909000000000001</v>
      </c>
      <c r="H300" s="118">
        <v>-3.01986</v>
      </c>
      <c r="I300" s="118">
        <v>77.948719999999994</v>
      </c>
      <c r="J300" s="118">
        <v>2.4256929999999999</v>
      </c>
      <c r="K300" s="118">
        <v>0.251</v>
      </c>
      <c r="L300" s="118">
        <v>0</v>
      </c>
      <c r="M300" s="118">
        <v>0</v>
      </c>
      <c r="N300" s="118">
        <v>0</v>
      </c>
      <c r="O300" s="118">
        <v>0</v>
      </c>
      <c r="P300" s="118">
        <v>0</v>
      </c>
      <c r="Q300" s="118">
        <v>0</v>
      </c>
      <c r="R300" s="118">
        <v>0</v>
      </c>
      <c r="S300" s="118">
        <v>0</v>
      </c>
      <c r="T300" s="118">
        <v>0</v>
      </c>
      <c r="U300" s="118">
        <v>0</v>
      </c>
      <c r="V300" s="118">
        <v>0</v>
      </c>
      <c r="W300" s="118">
        <v>0</v>
      </c>
    </row>
    <row r="301" spans="1:23">
      <c r="A301" s="118" t="str">
        <v>2364.TW</v>
      </c>
      <c r="B301" s="118">
        <v>3.81</v>
      </c>
      <c r="C301" s="118">
        <v>0</v>
      </c>
      <c r="D301" s="118">
        <v>0</v>
      </c>
      <c r="E301" s="118">
        <v>0.28460000000000002</v>
      </c>
      <c r="F301" s="118">
        <v>3.2230000000000002E-2</v>
      </c>
      <c r="G301" s="118">
        <v>0.36770000000000003</v>
      </c>
      <c r="H301" s="118">
        <v>3.4959999999999998E-2</v>
      </c>
      <c r="I301" s="118">
        <v>23.727035999999998</v>
      </c>
      <c r="J301" s="118">
        <v>5.808649</v>
      </c>
      <c r="K301" s="118">
        <v>34.6</v>
      </c>
      <c r="L301" s="118">
        <v>0</v>
      </c>
      <c r="M301" s="118">
        <v>0</v>
      </c>
      <c r="N301" s="118">
        <v>0</v>
      </c>
      <c r="O301" s="118">
        <v>0</v>
      </c>
      <c r="P301" s="118">
        <v>0</v>
      </c>
      <c r="Q301" s="118">
        <v>0</v>
      </c>
      <c r="R301" s="118">
        <v>0</v>
      </c>
      <c r="S301" s="118">
        <v>0</v>
      </c>
      <c r="T301" s="118">
        <v>0</v>
      </c>
      <c r="U301" s="118">
        <v>0</v>
      </c>
      <c r="V301" s="118">
        <v>0</v>
      </c>
      <c r="W301" s="118">
        <v>0</v>
      </c>
    </row>
    <row r="302" spans="1:23" hidden="1">
      <c r="A302" s="118" t="str">
        <v>2365.TW</v>
      </c>
      <c r="B302" s="118">
        <v>0.41</v>
      </c>
      <c r="C302" s="118">
        <v>0.497</v>
      </c>
      <c r="D302" s="118">
        <v>0</v>
      </c>
      <c r="E302" s="118">
        <v>2.3910000000000001E-2</v>
      </c>
      <c r="F302" s="118">
        <v>1.1800000000000001E-3</v>
      </c>
      <c r="G302" s="118">
        <v>0.37765998000000001</v>
      </c>
      <c r="H302" s="118">
        <v>-5.416E-2</v>
      </c>
      <c r="I302" s="118">
        <v>88.048775000000006</v>
      </c>
      <c r="J302" s="118">
        <v>2.6792340000000001</v>
      </c>
      <c r="K302" s="118">
        <v>3.4740000000000002</v>
      </c>
      <c r="L302" s="118">
        <v>0</v>
      </c>
      <c r="M302" s="118">
        <v>0</v>
      </c>
      <c r="N302" s="118">
        <v>0</v>
      </c>
      <c r="O302" s="118">
        <v>0</v>
      </c>
      <c r="P302" s="118">
        <v>0</v>
      </c>
      <c r="Q302" s="118">
        <v>0</v>
      </c>
      <c r="R302" s="118">
        <v>0</v>
      </c>
      <c r="S302" s="118">
        <v>0</v>
      </c>
      <c r="T302" s="118">
        <v>0</v>
      </c>
      <c r="U302" s="118">
        <v>0</v>
      </c>
      <c r="V302" s="118">
        <v>0</v>
      </c>
      <c r="W302" s="118">
        <v>0</v>
      </c>
    </row>
    <row r="303" spans="1:23">
      <c r="A303" s="118" t="str">
        <v>2367.TW</v>
      </c>
      <c r="B303" s="118">
        <v>0.49</v>
      </c>
      <c r="C303" s="118">
        <v>0.78500000000000003</v>
      </c>
      <c r="D303" s="118">
        <v>13.487083999999999</v>
      </c>
      <c r="E303" s="118">
        <v>-3.3509999999999998E-2</v>
      </c>
      <c r="F303" s="118">
        <v>-1.081E-2</v>
      </c>
      <c r="G303" s="118">
        <v>9.0500004999999994E-2</v>
      </c>
      <c r="H303" s="118">
        <v>-2.2630000000000001E-2</v>
      </c>
      <c r="I303" s="118">
        <v>74.591835000000003</v>
      </c>
      <c r="J303" s="118">
        <v>2.4904606</v>
      </c>
      <c r="K303" s="118">
        <v>22.349</v>
      </c>
      <c r="L303" s="118">
        <v>0</v>
      </c>
      <c r="M303" s="118">
        <v>0</v>
      </c>
      <c r="N303" s="118">
        <v>0</v>
      </c>
      <c r="O303" s="118">
        <v>0</v>
      </c>
      <c r="P303" s="118">
        <v>0</v>
      </c>
      <c r="Q303" s="118">
        <v>0</v>
      </c>
      <c r="R303" s="118">
        <v>0</v>
      </c>
      <c r="S303" s="118">
        <v>0</v>
      </c>
      <c r="T303" s="118">
        <v>0</v>
      </c>
      <c r="U303" s="118">
        <v>0</v>
      </c>
      <c r="V303" s="118">
        <v>0</v>
      </c>
      <c r="W303" s="118">
        <v>0</v>
      </c>
    </row>
    <row r="304" spans="1:23" hidden="1">
      <c r="A304" s="118" t="str">
        <v>2368.TW</v>
      </c>
      <c r="B304" s="118">
        <v>8.7899999999999991</v>
      </c>
      <c r="C304" s="118">
        <v>0.17199999999999999</v>
      </c>
      <c r="D304" s="118">
        <v>12.972454000000001</v>
      </c>
      <c r="E304" s="118">
        <v>0.29049000000000003</v>
      </c>
      <c r="F304" s="118">
        <v>0.12088</v>
      </c>
      <c r="G304" s="118">
        <v>0.27061000000000002</v>
      </c>
      <c r="H304" s="118">
        <v>0.19045000000000001</v>
      </c>
      <c r="I304" s="118">
        <v>23.037541999999998</v>
      </c>
      <c r="J304" s="118">
        <v>5.9217453000000004</v>
      </c>
      <c r="K304" s="118">
        <v>67.421000000000006</v>
      </c>
      <c r="L304" s="118">
        <v>0</v>
      </c>
      <c r="M304" s="118">
        <v>0</v>
      </c>
      <c r="N304" s="118">
        <v>0</v>
      </c>
      <c r="O304" s="118">
        <v>0</v>
      </c>
      <c r="P304" s="118">
        <v>0</v>
      </c>
      <c r="Q304" s="118">
        <v>0</v>
      </c>
      <c r="R304" s="118">
        <v>0</v>
      </c>
      <c r="S304" s="118">
        <v>0</v>
      </c>
      <c r="T304" s="118">
        <v>0</v>
      </c>
      <c r="U304" s="118">
        <v>0</v>
      </c>
      <c r="V304" s="118">
        <v>0</v>
      </c>
      <c r="W304" s="118">
        <v>0</v>
      </c>
    </row>
    <row r="305" spans="1:23">
      <c r="A305" s="118" t="str">
        <v>2369.TW</v>
      </c>
      <c r="B305" s="118">
        <v>-0.32</v>
      </c>
      <c r="C305" s="118">
        <v>0.98699999999999999</v>
      </c>
      <c r="D305" s="118">
        <v>14.375</v>
      </c>
      <c r="E305" s="118">
        <v>-2.1780000000000001E-2</v>
      </c>
      <c r="F305" s="118">
        <v>-1.5650000000000001E-2</v>
      </c>
      <c r="G305" s="118">
        <v>4.1799999999999997E-2</v>
      </c>
      <c r="H305" s="118">
        <v>-5.049E-2</v>
      </c>
      <c r="I305" s="118">
        <v>0</v>
      </c>
      <c r="J305" s="118">
        <v>1.6852757</v>
      </c>
      <c r="K305" s="118">
        <v>15.42</v>
      </c>
      <c r="L305" s="118">
        <v>0</v>
      </c>
      <c r="M305" s="118">
        <v>0</v>
      </c>
      <c r="N305" s="118">
        <v>0</v>
      </c>
      <c r="O305" s="118">
        <v>0</v>
      </c>
      <c r="P305" s="118">
        <v>0</v>
      </c>
      <c r="Q305" s="118">
        <v>0</v>
      </c>
      <c r="R305" s="118">
        <v>0</v>
      </c>
      <c r="S305" s="118">
        <v>0</v>
      </c>
      <c r="T305" s="118">
        <v>0</v>
      </c>
      <c r="U305" s="118">
        <v>0</v>
      </c>
      <c r="V305" s="118">
        <v>0</v>
      </c>
      <c r="W305" s="118">
        <v>0</v>
      </c>
    </row>
    <row r="306" spans="1:23" hidden="1">
      <c r="A306" s="118" t="str">
        <v>2371.TW</v>
      </c>
      <c r="B306" s="118">
        <v>1.21</v>
      </c>
      <c r="C306" s="118">
        <v>0</v>
      </c>
      <c r="D306" s="118">
        <v>26.509436000000001</v>
      </c>
      <c r="E306" s="118">
        <v>4.7230000000000001E-2</v>
      </c>
      <c r="F306" s="118">
        <v>5.3E-3</v>
      </c>
      <c r="G306" s="118">
        <v>0.16240999</v>
      </c>
      <c r="H306" s="118">
        <v>3.9280000000000002E-2</v>
      </c>
      <c r="I306" s="118">
        <v>46.446280000000002</v>
      </c>
      <c r="J306" s="118">
        <v>2.4002732999999998</v>
      </c>
      <c r="K306" s="118">
        <v>21.527999999999999</v>
      </c>
      <c r="L306" s="118">
        <v>0</v>
      </c>
      <c r="M306" s="118">
        <v>0</v>
      </c>
      <c r="N306" s="118">
        <v>0</v>
      </c>
      <c r="O306" s="118">
        <v>0</v>
      </c>
      <c r="P306" s="118">
        <v>0</v>
      </c>
      <c r="Q306" s="118">
        <v>0</v>
      </c>
      <c r="R306" s="118">
        <v>0</v>
      </c>
      <c r="S306" s="118">
        <v>0</v>
      </c>
      <c r="T306" s="118">
        <v>0</v>
      </c>
      <c r="U306" s="118">
        <v>0</v>
      </c>
      <c r="V306" s="118">
        <v>0</v>
      </c>
      <c r="W306" s="118">
        <v>0</v>
      </c>
    </row>
    <row r="307" spans="1:23" hidden="1">
      <c r="A307" s="118" t="str">
        <v>2373.TW</v>
      </c>
      <c r="B307" s="118">
        <v>4.8099999999999996</v>
      </c>
      <c r="C307" s="118">
        <v>9.2999999999999999E-2</v>
      </c>
      <c r="D307" s="118">
        <v>10.334262000000001</v>
      </c>
      <c r="E307" s="118">
        <v>0.13350001</v>
      </c>
      <c r="F307" s="118">
        <v>3.5619999999999999E-2</v>
      </c>
      <c r="G307" s="118">
        <v>0.46128000000000002</v>
      </c>
      <c r="H307" s="118">
        <v>0.11161</v>
      </c>
      <c r="I307" s="118">
        <v>15.426195</v>
      </c>
      <c r="J307" s="118">
        <v>2.2475312000000001</v>
      </c>
      <c r="K307" s="118">
        <v>51.302</v>
      </c>
      <c r="L307" s="118">
        <v>0</v>
      </c>
      <c r="M307" s="118">
        <v>0</v>
      </c>
      <c r="N307" s="118">
        <v>0</v>
      </c>
      <c r="O307" s="118">
        <v>0</v>
      </c>
      <c r="P307" s="118">
        <v>0</v>
      </c>
      <c r="Q307" s="118">
        <v>0</v>
      </c>
      <c r="R307" s="118">
        <v>0</v>
      </c>
      <c r="S307" s="118">
        <v>0</v>
      </c>
      <c r="T307" s="118">
        <v>0</v>
      </c>
      <c r="U307" s="118">
        <v>0</v>
      </c>
      <c r="V307" s="118">
        <v>0</v>
      </c>
      <c r="W307" s="118">
        <v>0</v>
      </c>
    </row>
    <row r="308" spans="1:23">
      <c r="A308" s="118" t="str">
        <v>2374.TW</v>
      </c>
      <c r="B308" s="118">
        <v>1.72</v>
      </c>
      <c r="C308" s="118">
        <v>0.66200000000000003</v>
      </c>
      <c r="D308" s="118">
        <v>-104.38596</v>
      </c>
      <c r="E308" s="118">
        <v>3.635E-2</v>
      </c>
      <c r="F308" s="118">
        <v>8.5599999999999999E-3</v>
      </c>
      <c r="G308" s="118">
        <v>0.26514998000000001</v>
      </c>
      <c r="H308" s="118">
        <v>6.6149995000000003E-2</v>
      </c>
      <c r="I308" s="118">
        <v>34.593020000000003</v>
      </c>
      <c r="J308" s="118">
        <v>2.6534070000000001</v>
      </c>
      <c r="K308" s="118">
        <v>17.305</v>
      </c>
      <c r="L308" s="118">
        <v>0</v>
      </c>
      <c r="M308" s="118">
        <v>0</v>
      </c>
      <c r="N308" s="118">
        <v>0</v>
      </c>
      <c r="O308" s="118">
        <v>0</v>
      </c>
      <c r="P308" s="118">
        <v>0</v>
      </c>
      <c r="Q308" s="118">
        <v>0</v>
      </c>
      <c r="R308" s="118">
        <v>0</v>
      </c>
      <c r="S308" s="118">
        <v>0</v>
      </c>
      <c r="T308" s="118">
        <v>0</v>
      </c>
      <c r="U308" s="118">
        <v>0</v>
      </c>
      <c r="V308" s="118">
        <v>0</v>
      </c>
      <c r="W308" s="118">
        <v>0</v>
      </c>
    </row>
    <row r="309" spans="1:23" hidden="1">
      <c r="A309" s="118" t="str">
        <v>2375.TW</v>
      </c>
      <c r="B309" s="118">
        <v>3.07</v>
      </c>
      <c r="C309" s="118">
        <v>1.54</v>
      </c>
      <c r="D309" s="118">
        <v>12.767526999999999</v>
      </c>
      <c r="E309" s="118">
        <v>2.9819999999999999E-2</v>
      </c>
      <c r="F309" s="118">
        <v>7.3699999999999998E-3</v>
      </c>
      <c r="G309" s="118">
        <v>0.15178000999999999</v>
      </c>
      <c r="H309" s="118">
        <v>2.341E-2</v>
      </c>
      <c r="I309" s="118">
        <v>22.540716</v>
      </c>
      <c r="J309" s="118">
        <v>0.8376709</v>
      </c>
      <c r="K309" s="118">
        <v>44.268000000000001</v>
      </c>
      <c r="L309" s="118">
        <v>0</v>
      </c>
      <c r="M309" s="118">
        <v>0</v>
      </c>
      <c r="N309" s="118">
        <v>0</v>
      </c>
      <c r="O309" s="118">
        <v>0</v>
      </c>
      <c r="P309" s="118">
        <v>0</v>
      </c>
      <c r="Q309" s="118">
        <v>0</v>
      </c>
      <c r="R309" s="118">
        <v>0</v>
      </c>
      <c r="S309" s="118">
        <v>0</v>
      </c>
      <c r="T309" s="118">
        <v>0</v>
      </c>
      <c r="U309" s="118">
        <v>0</v>
      </c>
      <c r="V309" s="118">
        <v>0</v>
      </c>
      <c r="W309" s="118">
        <v>0</v>
      </c>
    </row>
    <row r="310" spans="1:23" hidden="1">
      <c r="A310" s="118" t="str">
        <v>2376.TW</v>
      </c>
      <c r="B310" s="118">
        <v>8.94</v>
      </c>
      <c r="C310" s="118">
        <v>0.82499999999999996</v>
      </c>
      <c r="D310" s="118">
        <v>16.897081</v>
      </c>
      <c r="E310" s="118">
        <v>0.15074000000000001</v>
      </c>
      <c r="F310" s="118">
        <v>4.7300000000000002E-2</v>
      </c>
      <c r="G310" s="118">
        <v>0.11752</v>
      </c>
      <c r="H310" s="118">
        <v>5.5789999999999999E-2</v>
      </c>
      <c r="I310" s="118">
        <v>36.912754</v>
      </c>
      <c r="J310" s="118">
        <v>5.2866819999999999</v>
      </c>
      <c r="K310" s="118">
        <v>257.84300000000002</v>
      </c>
      <c r="L310" s="118">
        <v>0</v>
      </c>
      <c r="M310" s="118">
        <v>0</v>
      </c>
      <c r="N310" s="118">
        <v>0</v>
      </c>
      <c r="O310" s="118">
        <v>0</v>
      </c>
      <c r="P310" s="118">
        <v>0</v>
      </c>
      <c r="Q310" s="118">
        <v>0</v>
      </c>
      <c r="R310" s="118">
        <v>0</v>
      </c>
      <c r="S310" s="118">
        <v>0</v>
      </c>
      <c r="T310" s="118">
        <v>0</v>
      </c>
      <c r="U310" s="118">
        <v>0</v>
      </c>
      <c r="V310" s="118">
        <v>0</v>
      </c>
      <c r="W310" s="118">
        <v>0</v>
      </c>
    </row>
    <row r="311" spans="1:23" hidden="1">
      <c r="A311" s="118" t="str">
        <v>2377.TW</v>
      </c>
      <c r="B311" s="118">
        <v>8.92</v>
      </c>
      <c r="C311" s="118">
        <v>0.72399999999999998</v>
      </c>
      <c r="D311" s="118">
        <v>13.477088999999999</v>
      </c>
      <c r="E311" s="118">
        <v>0.16137000000000001</v>
      </c>
      <c r="F311" s="118">
        <v>5.4719999999999998E-2</v>
      </c>
      <c r="G311" s="118">
        <v>0.12196</v>
      </c>
      <c r="H311" s="118">
        <v>4.6800000000000001E-2</v>
      </c>
      <c r="I311" s="118">
        <v>22.421524000000002</v>
      </c>
      <c r="J311" s="118">
        <v>3.4929008000000001</v>
      </c>
      <c r="K311" s="118">
        <v>221.32900000000001</v>
      </c>
      <c r="L311" s="118">
        <v>0</v>
      </c>
      <c r="M311" s="118">
        <v>0</v>
      </c>
      <c r="N311" s="118">
        <v>0</v>
      </c>
      <c r="O311" s="118">
        <v>0</v>
      </c>
      <c r="P311" s="118">
        <v>0</v>
      </c>
      <c r="Q311" s="118">
        <v>0</v>
      </c>
      <c r="R311" s="118">
        <v>0</v>
      </c>
      <c r="S311" s="118">
        <v>0</v>
      </c>
      <c r="T311" s="118">
        <v>0</v>
      </c>
      <c r="U311" s="118">
        <v>0</v>
      </c>
      <c r="V311" s="118">
        <v>0</v>
      </c>
      <c r="W311" s="118">
        <v>0</v>
      </c>
    </row>
    <row r="312" spans="1:23">
      <c r="A312" s="118" t="str">
        <v>2379.TW</v>
      </c>
      <c r="B312" s="118">
        <v>20.22</v>
      </c>
      <c r="C312" s="118">
        <v>1.0489999999999999</v>
      </c>
      <c r="D312" s="118">
        <v>16.241367</v>
      </c>
      <c r="E312" s="118">
        <v>0.21922000999999999</v>
      </c>
      <c r="F312" s="118">
        <v>4.8070002000000001E-2</v>
      </c>
      <c r="G312" s="118">
        <v>0.44779997999999999</v>
      </c>
      <c r="H312" s="118">
        <v>0.10706</v>
      </c>
      <c r="I312" s="118">
        <v>26.755687999999999</v>
      </c>
      <c r="J312" s="118">
        <v>5.8313750000000004</v>
      </c>
      <c r="K312" s="118">
        <v>197.279</v>
      </c>
      <c r="L312" s="118">
        <v>0</v>
      </c>
      <c r="M312" s="118">
        <v>0</v>
      </c>
      <c r="N312" s="118">
        <v>0</v>
      </c>
      <c r="O312" s="118">
        <v>0</v>
      </c>
      <c r="P312" s="118">
        <v>0</v>
      </c>
      <c r="Q312" s="118">
        <v>0</v>
      </c>
      <c r="R312" s="118">
        <v>0</v>
      </c>
      <c r="S312" s="118">
        <v>0</v>
      </c>
      <c r="T312" s="118">
        <v>0</v>
      </c>
      <c r="U312" s="118">
        <v>0</v>
      </c>
      <c r="V312" s="118">
        <v>0</v>
      </c>
      <c r="W312" s="118">
        <v>0</v>
      </c>
    </row>
    <row r="313" spans="1:23" hidden="1">
      <c r="A313" s="118" t="str">
        <v>2380.TW</v>
      </c>
      <c r="B313" s="118">
        <v>-1.4</v>
      </c>
      <c r="C313" s="118">
        <v>1.1839999999999999</v>
      </c>
      <c r="D313" s="118">
        <v>0</v>
      </c>
      <c r="E313" s="118">
        <v>-0.41293999999999997</v>
      </c>
      <c r="F313" s="118">
        <v>-9.7320005000000001E-2</v>
      </c>
      <c r="G313" s="118">
        <v>0.19791001</v>
      </c>
      <c r="H313" s="118">
        <v>-2.3449999999999999E-2</v>
      </c>
      <c r="I313" s="118">
        <v>0</v>
      </c>
      <c r="J313" s="118">
        <v>1.8370127999999999</v>
      </c>
      <c r="K313" s="118">
        <v>9.1449999999999996</v>
      </c>
      <c r="L313" s="118">
        <v>0</v>
      </c>
      <c r="M313" s="118">
        <v>0</v>
      </c>
      <c r="N313" s="118">
        <v>0</v>
      </c>
      <c r="O313" s="118">
        <v>0</v>
      </c>
      <c r="P313" s="118">
        <v>0</v>
      </c>
      <c r="Q313" s="118">
        <v>0</v>
      </c>
      <c r="R313" s="118">
        <v>0</v>
      </c>
      <c r="S313" s="118">
        <v>0</v>
      </c>
      <c r="T313" s="118">
        <v>0</v>
      </c>
      <c r="U313" s="118">
        <v>0</v>
      </c>
      <c r="V313" s="118">
        <v>0</v>
      </c>
      <c r="W313" s="118">
        <v>0</v>
      </c>
    </row>
    <row r="314" spans="1:23">
      <c r="A314" s="118" t="str">
        <v>2382.TW</v>
      </c>
      <c r="B314" s="118">
        <v>11.68</v>
      </c>
      <c r="C314" s="118">
        <v>0.64800000000000002</v>
      </c>
      <c r="D314" s="118">
        <v>17.534825999999999</v>
      </c>
      <c r="E314" s="118">
        <v>0.27445000000000003</v>
      </c>
      <c r="F314" s="118">
        <v>4.1100003000000003E-2</v>
      </c>
      <c r="G314" s="118">
        <v>8.2779995999999995E-2</v>
      </c>
      <c r="H314" s="118">
        <v>4.5179999999999998E-2</v>
      </c>
      <c r="I314" s="118">
        <v>24.785957</v>
      </c>
      <c r="J314" s="118">
        <v>6.6104946</v>
      </c>
      <c r="K314" s="118">
        <v>279.76799999999997</v>
      </c>
      <c r="L314" s="118">
        <v>0</v>
      </c>
      <c r="M314" s="118">
        <v>0</v>
      </c>
      <c r="N314" s="118">
        <v>0</v>
      </c>
      <c r="O314" s="118">
        <v>0</v>
      </c>
      <c r="P314" s="118">
        <v>0</v>
      </c>
      <c r="Q314" s="118">
        <v>0</v>
      </c>
      <c r="R314" s="118">
        <v>0</v>
      </c>
      <c r="S314" s="118">
        <v>0</v>
      </c>
      <c r="T314" s="118">
        <v>0</v>
      </c>
      <c r="U314" s="118">
        <v>0</v>
      </c>
      <c r="V314" s="118">
        <v>0</v>
      </c>
      <c r="W314" s="118">
        <v>0</v>
      </c>
    </row>
    <row r="315" spans="1:23">
      <c r="A315" s="118" t="str">
        <v>2383.TW</v>
      </c>
      <c r="B315" s="118">
        <v>13.9</v>
      </c>
      <c r="C315" s="118">
        <v>1.0629999999999999</v>
      </c>
      <c r="D315" s="118">
        <v>14.111556</v>
      </c>
      <c r="E315" s="118">
        <v>0.30528998000000002</v>
      </c>
      <c r="F315" s="118">
        <v>0.10795999000000001</v>
      </c>
      <c r="G315" s="118">
        <v>0.28819</v>
      </c>
      <c r="H315" s="118">
        <v>0.19653000000000001</v>
      </c>
      <c r="I315" s="118">
        <v>30.395685</v>
      </c>
      <c r="J315" s="118">
        <v>5.6007004</v>
      </c>
      <c r="K315" s="118">
        <v>138.428</v>
      </c>
      <c r="L315" s="118">
        <v>0</v>
      </c>
      <c r="M315" s="118">
        <v>0</v>
      </c>
      <c r="N315" s="118">
        <v>0</v>
      </c>
      <c r="O315" s="118">
        <v>0</v>
      </c>
      <c r="P315" s="118">
        <v>0</v>
      </c>
      <c r="Q315" s="118">
        <v>0</v>
      </c>
      <c r="R315" s="118">
        <v>0</v>
      </c>
      <c r="S315" s="118">
        <v>0</v>
      </c>
      <c r="T315" s="118">
        <v>0</v>
      </c>
      <c r="U315" s="118">
        <v>0</v>
      </c>
      <c r="V315" s="118">
        <v>0</v>
      </c>
      <c r="W315" s="118">
        <v>0</v>
      </c>
    </row>
    <row r="316" spans="1:23" hidden="1">
      <c r="A316" s="118" t="str">
        <v>2385.TW</v>
      </c>
      <c r="B316" s="118">
        <v>10.6</v>
      </c>
      <c r="C316" s="118">
        <v>0.39700000000000002</v>
      </c>
      <c r="D316" s="118">
        <v>13.307031</v>
      </c>
      <c r="E316" s="118">
        <v>0.22711000000000001</v>
      </c>
      <c r="F316" s="118">
        <v>6.9599999999999995E-2</v>
      </c>
      <c r="G316" s="118">
        <v>0.20106001000000001</v>
      </c>
      <c r="H316" s="118">
        <v>9.9750005000000003E-2</v>
      </c>
      <c r="I316" s="118">
        <v>17.5</v>
      </c>
      <c r="J316" s="118">
        <v>3.124263</v>
      </c>
      <c r="K316" s="118">
        <v>135.97300000000001</v>
      </c>
      <c r="L316" s="118">
        <v>0</v>
      </c>
      <c r="M316" s="118">
        <v>0</v>
      </c>
      <c r="N316" s="118">
        <v>0</v>
      </c>
      <c r="O316" s="118">
        <v>0</v>
      </c>
      <c r="P316" s="118">
        <v>0</v>
      </c>
      <c r="Q316" s="118">
        <v>0</v>
      </c>
      <c r="R316" s="118">
        <v>0</v>
      </c>
      <c r="S316" s="118">
        <v>0</v>
      </c>
      <c r="T316" s="118">
        <v>0</v>
      </c>
      <c r="U316" s="118">
        <v>0</v>
      </c>
      <c r="V316" s="118">
        <v>0</v>
      </c>
      <c r="W316" s="118">
        <v>0</v>
      </c>
    </row>
    <row r="317" spans="1:23" hidden="1">
      <c r="A317" s="118" t="str">
        <v>2387.TW</v>
      </c>
      <c r="B317" s="118">
        <v>7.5</v>
      </c>
      <c r="C317" s="118">
        <v>0.85499999999999998</v>
      </c>
      <c r="D317" s="118">
        <v>6.9153675999999997</v>
      </c>
      <c r="E317" s="118">
        <v>0.119160004</v>
      </c>
      <c r="F317" s="118">
        <v>4.9959999999999997E-2</v>
      </c>
      <c r="G317" s="118">
        <v>0.15704000000000001</v>
      </c>
      <c r="H317" s="118">
        <v>8.3159999999999998E-2</v>
      </c>
      <c r="I317" s="118">
        <v>8.2799999999999994</v>
      </c>
      <c r="J317" s="118">
        <v>1.2768318999999999</v>
      </c>
      <c r="K317" s="118">
        <v>111.99299999999999</v>
      </c>
      <c r="L317" s="118">
        <v>0</v>
      </c>
      <c r="M317" s="118">
        <v>0</v>
      </c>
      <c r="N317" s="118">
        <v>0</v>
      </c>
      <c r="O317" s="118">
        <v>0</v>
      </c>
      <c r="P317" s="118">
        <v>0</v>
      </c>
      <c r="Q317" s="118">
        <v>0</v>
      </c>
      <c r="R317" s="118">
        <v>0</v>
      </c>
      <c r="S317" s="118">
        <v>0</v>
      </c>
      <c r="T317" s="118">
        <v>0</v>
      </c>
      <c r="U317" s="118">
        <v>0</v>
      </c>
      <c r="V317" s="118">
        <v>0</v>
      </c>
      <c r="W317" s="118">
        <v>0</v>
      </c>
    </row>
    <row r="318" spans="1:23">
      <c r="A318" s="118" t="str">
        <v>2388.TW</v>
      </c>
      <c r="B318" s="118">
        <v>1.1299999999999999</v>
      </c>
      <c r="C318" s="118">
        <v>1.843</v>
      </c>
      <c r="D318" s="118">
        <v>0</v>
      </c>
      <c r="E318" s="118">
        <v>3.3660000000000002E-2</v>
      </c>
      <c r="F318" s="118">
        <v>-6.7000003999999997E-4</v>
      </c>
      <c r="G318" s="118">
        <v>0.25280999999999998</v>
      </c>
      <c r="H318" s="118">
        <v>3.2849999999999997E-2</v>
      </c>
      <c r="I318" s="118">
        <v>105.30974000000001</v>
      </c>
      <c r="J318" s="118">
        <v>4.473516</v>
      </c>
      <c r="K318" s="118">
        <v>25.356000000000002</v>
      </c>
      <c r="L318" s="118">
        <v>0</v>
      </c>
      <c r="M318" s="118">
        <v>0</v>
      </c>
      <c r="N318" s="118">
        <v>0</v>
      </c>
      <c r="O318" s="118">
        <v>0</v>
      </c>
      <c r="P318" s="118">
        <v>0</v>
      </c>
      <c r="Q318" s="118">
        <v>0</v>
      </c>
      <c r="R318" s="118">
        <v>0</v>
      </c>
      <c r="S318" s="118">
        <v>0</v>
      </c>
      <c r="T318" s="118">
        <v>0</v>
      </c>
      <c r="U318" s="118">
        <v>0</v>
      </c>
      <c r="V318" s="118">
        <v>0</v>
      </c>
      <c r="W318" s="118">
        <v>0</v>
      </c>
    </row>
    <row r="319" spans="1:23" hidden="1">
      <c r="A319" s="118" t="str">
        <v>2390.TW</v>
      </c>
      <c r="B319" s="118">
        <v>-0.65</v>
      </c>
      <c r="C319" s="118">
        <v>0</v>
      </c>
      <c r="D319" s="118">
        <v>0</v>
      </c>
      <c r="E319" s="118">
        <v>-5.0549999999999998E-2</v>
      </c>
      <c r="F319" s="118">
        <v>-5.0000000000000001E-3</v>
      </c>
      <c r="G319" s="118">
        <v>0.24517</v>
      </c>
      <c r="H319" s="118">
        <v>-5.2529998000000001E-2</v>
      </c>
      <c r="I319" s="118">
        <v>0</v>
      </c>
      <c r="J319" s="118">
        <v>1.0744587999999999</v>
      </c>
      <c r="K319" s="118">
        <v>3.371</v>
      </c>
      <c r="L319" s="118">
        <v>0</v>
      </c>
      <c r="M319" s="118">
        <v>0</v>
      </c>
      <c r="N319" s="118">
        <v>0</v>
      </c>
      <c r="O319" s="118">
        <v>0</v>
      </c>
      <c r="P319" s="118">
        <v>0</v>
      </c>
      <c r="Q319" s="118">
        <v>0</v>
      </c>
      <c r="R319" s="118">
        <v>0</v>
      </c>
      <c r="S319" s="118">
        <v>0</v>
      </c>
      <c r="T319" s="118">
        <v>0</v>
      </c>
      <c r="U319" s="118">
        <v>0</v>
      </c>
      <c r="V319" s="118">
        <v>0</v>
      </c>
      <c r="W319" s="118">
        <v>0</v>
      </c>
    </row>
    <row r="320" spans="1:23" hidden="1">
      <c r="A320" s="118" t="str">
        <v>2392.TW</v>
      </c>
      <c r="B320" s="118">
        <v>5.2</v>
      </c>
      <c r="C320" s="118">
        <v>0.98</v>
      </c>
      <c r="D320" s="118">
        <v>16.127659999999999</v>
      </c>
      <c r="E320" s="118">
        <v>5.7520000000000002E-2</v>
      </c>
      <c r="F320" s="118">
        <v>1.7760001000000001E-2</v>
      </c>
      <c r="G320" s="118">
        <v>0.12913999000000001</v>
      </c>
      <c r="H320" s="118">
        <v>4.3070003000000003E-2</v>
      </c>
      <c r="I320" s="118">
        <v>14.576924</v>
      </c>
      <c r="J320" s="118">
        <v>1.4502459999999999</v>
      </c>
      <c r="K320" s="118">
        <v>192.03100000000001</v>
      </c>
      <c r="L320" s="118">
        <v>0</v>
      </c>
      <c r="M320" s="118">
        <v>0</v>
      </c>
      <c r="N320" s="118">
        <v>0</v>
      </c>
      <c r="O320" s="118">
        <v>0</v>
      </c>
      <c r="P320" s="118">
        <v>0</v>
      </c>
      <c r="Q320" s="118">
        <v>0</v>
      </c>
      <c r="R320" s="118">
        <v>0</v>
      </c>
      <c r="S320" s="118">
        <v>0</v>
      </c>
      <c r="T320" s="118">
        <v>0</v>
      </c>
      <c r="U320" s="118">
        <v>0</v>
      </c>
      <c r="V320" s="118">
        <v>0</v>
      </c>
      <c r="W320" s="118">
        <v>0</v>
      </c>
    </row>
    <row r="321" spans="1:23" hidden="1">
      <c r="A321" s="118" t="str">
        <v>2393.TW</v>
      </c>
      <c r="B321" s="118">
        <v>3.91</v>
      </c>
      <c r="C321" s="118">
        <v>0.85499999999999998</v>
      </c>
      <c r="D321" s="118">
        <v>14.723927</v>
      </c>
      <c r="E321" s="118">
        <v>8.0170006000000002E-2</v>
      </c>
      <c r="F321" s="118">
        <v>4.2919997000000001E-2</v>
      </c>
      <c r="G321" s="118">
        <v>0.29078999999999999</v>
      </c>
      <c r="H321" s="118">
        <v>9.3770000000000006E-2</v>
      </c>
      <c r="I321" s="118">
        <v>18.414321999999999</v>
      </c>
      <c r="J321" s="118">
        <v>1.7208824</v>
      </c>
      <c r="K321" s="118">
        <v>40.247</v>
      </c>
      <c r="L321" s="118">
        <v>0</v>
      </c>
      <c r="M321" s="118">
        <v>0</v>
      </c>
      <c r="N321" s="118">
        <v>0</v>
      </c>
      <c r="O321" s="118">
        <v>0</v>
      </c>
      <c r="P321" s="118">
        <v>0</v>
      </c>
      <c r="Q321" s="118">
        <v>0</v>
      </c>
      <c r="R321" s="118">
        <v>0</v>
      </c>
      <c r="S321" s="118">
        <v>0</v>
      </c>
      <c r="T321" s="118">
        <v>0</v>
      </c>
      <c r="U321" s="118">
        <v>0</v>
      </c>
      <c r="V321" s="118">
        <v>0</v>
      </c>
      <c r="W321" s="118">
        <v>0</v>
      </c>
    </row>
    <row r="322" spans="1:23">
      <c r="A322" s="118" t="str">
        <v>2395.TW</v>
      </c>
      <c r="B322" s="118">
        <v>11.42</v>
      </c>
      <c r="C322" s="118">
        <v>0.73299999999999998</v>
      </c>
      <c r="D322" s="118">
        <v>25.579761999999999</v>
      </c>
      <c r="E322" s="118">
        <v>0.23624999999999999</v>
      </c>
      <c r="F322" s="118">
        <v>9.3729999999999994E-2</v>
      </c>
      <c r="G322" s="118">
        <v>0.40619</v>
      </c>
      <c r="H322" s="118">
        <v>0.13814999</v>
      </c>
      <c r="I322" s="118">
        <v>31.873905000000001</v>
      </c>
      <c r="J322" s="118">
        <v>7.3038100000000004</v>
      </c>
      <c r="K322" s="118">
        <v>71.194000000000003</v>
      </c>
      <c r="L322" s="118">
        <v>0</v>
      </c>
      <c r="M322" s="118">
        <v>0</v>
      </c>
      <c r="N322" s="118">
        <v>0</v>
      </c>
      <c r="O322" s="118">
        <v>0</v>
      </c>
      <c r="P322" s="118">
        <v>0</v>
      </c>
      <c r="Q322" s="118">
        <v>0</v>
      </c>
      <c r="R322" s="118">
        <v>0</v>
      </c>
      <c r="S322" s="118">
        <v>0</v>
      </c>
      <c r="T322" s="118">
        <v>0</v>
      </c>
      <c r="U322" s="118">
        <v>0</v>
      </c>
      <c r="V322" s="118">
        <v>0</v>
      </c>
      <c r="W322" s="118">
        <v>0</v>
      </c>
    </row>
    <row r="323" spans="1:23" hidden="1">
      <c r="A323" s="118" t="str">
        <v>2397.TW</v>
      </c>
      <c r="B323" s="118">
        <v>2.5299999999999998</v>
      </c>
      <c r="C323" s="118">
        <v>0.38</v>
      </c>
      <c r="D323" s="118">
        <v>15.247934000000001</v>
      </c>
      <c r="E323" s="118">
        <v>6.7900000000000002E-2</v>
      </c>
      <c r="F323" s="118">
        <v>3.0569999E-2</v>
      </c>
      <c r="G323" s="118">
        <v>0.26512999999999998</v>
      </c>
      <c r="H323" s="118">
        <v>5.9320003000000003E-2</v>
      </c>
      <c r="I323" s="118">
        <v>29.169962000000002</v>
      </c>
      <c r="J323" s="118">
        <v>2.6720738000000002</v>
      </c>
      <c r="K323" s="118">
        <v>80.218999999999994</v>
      </c>
      <c r="L323" s="118">
        <v>0</v>
      </c>
      <c r="M323" s="118">
        <v>0</v>
      </c>
      <c r="N323" s="118">
        <v>0</v>
      </c>
      <c r="O323" s="118">
        <v>0</v>
      </c>
      <c r="P323" s="118">
        <v>0</v>
      </c>
      <c r="Q323" s="118">
        <v>0</v>
      </c>
      <c r="R323" s="118">
        <v>0</v>
      </c>
      <c r="S323" s="118">
        <v>0</v>
      </c>
      <c r="T323" s="118">
        <v>0</v>
      </c>
      <c r="U323" s="118">
        <v>0</v>
      </c>
      <c r="V323" s="118">
        <v>0</v>
      </c>
      <c r="W323" s="118">
        <v>0</v>
      </c>
    </row>
    <row r="324" spans="1:23" hidden="1">
      <c r="A324" s="118" t="str">
        <v>2399.TW</v>
      </c>
      <c r="B324" s="118">
        <v>-0.6</v>
      </c>
      <c r="C324" s="118">
        <v>0.876</v>
      </c>
      <c r="D324" s="118">
        <v>71.666663999999997</v>
      </c>
      <c r="E324" s="118">
        <v>-5.1609996999999998E-2</v>
      </c>
      <c r="F324" s="118">
        <v>-2.8979999999999999E-2</v>
      </c>
      <c r="G324" s="118">
        <v>5.7729996999999998E-2</v>
      </c>
      <c r="H324" s="118">
        <v>-0.11978999999999999</v>
      </c>
      <c r="I324" s="118">
        <v>0</v>
      </c>
      <c r="J324" s="118">
        <v>1.7846766999999999</v>
      </c>
      <c r="K324" s="118">
        <v>13.164</v>
      </c>
      <c r="L324" s="118">
        <v>0</v>
      </c>
      <c r="M324" s="118">
        <v>0</v>
      </c>
      <c r="N324" s="118">
        <v>0</v>
      </c>
      <c r="O324" s="118">
        <v>0</v>
      </c>
      <c r="P324" s="118">
        <v>0</v>
      </c>
      <c r="Q324" s="118">
        <v>0</v>
      </c>
      <c r="R324" s="118">
        <v>0</v>
      </c>
      <c r="S324" s="118">
        <v>0</v>
      </c>
      <c r="T324" s="118">
        <v>0</v>
      </c>
      <c r="U324" s="118">
        <v>0</v>
      </c>
      <c r="V324" s="118">
        <v>0</v>
      </c>
      <c r="W324" s="118">
        <v>0</v>
      </c>
    </row>
    <row r="325" spans="1:23">
      <c r="A325" s="118" t="str">
        <v>2401.TW</v>
      </c>
      <c r="B325" s="118">
        <v>-0.28999999999999998</v>
      </c>
      <c r="C325" s="118">
        <v>0.83099999999999996</v>
      </c>
      <c r="D325" s="118">
        <v>18.134329000000001</v>
      </c>
      <c r="E325" s="118">
        <v>-1.9640000000000001E-2</v>
      </c>
      <c r="F325" s="118">
        <v>-1.0670001E-2</v>
      </c>
      <c r="G325" s="118">
        <v>0.45601999999999998</v>
      </c>
      <c r="H325" s="118">
        <v>-7.6230004000000004E-2</v>
      </c>
      <c r="I325" s="118">
        <v>0</v>
      </c>
      <c r="J325" s="118">
        <v>2.5277392999999999</v>
      </c>
      <c r="K325" s="118">
        <v>9.407</v>
      </c>
      <c r="L325" s="118">
        <v>0</v>
      </c>
      <c r="M325" s="118">
        <v>0</v>
      </c>
      <c r="N325" s="118">
        <v>0</v>
      </c>
      <c r="O325" s="118">
        <v>0</v>
      </c>
      <c r="P325" s="118">
        <v>0</v>
      </c>
      <c r="Q325" s="118">
        <v>0</v>
      </c>
      <c r="R325" s="118">
        <v>0</v>
      </c>
      <c r="S325" s="118">
        <v>0</v>
      </c>
      <c r="T325" s="118">
        <v>0</v>
      </c>
      <c r="U325" s="118">
        <v>0</v>
      </c>
      <c r="V325" s="118">
        <v>0</v>
      </c>
      <c r="W325" s="118">
        <v>0</v>
      </c>
    </row>
    <row r="326" spans="1:23" hidden="1">
      <c r="A326" s="118" t="str">
        <v>2402.TW</v>
      </c>
      <c r="B326" s="118">
        <v>1.73</v>
      </c>
      <c r="C326" s="118">
        <v>0.59499999999999997</v>
      </c>
      <c r="D326" s="118">
        <v>12.283735999999999</v>
      </c>
      <c r="E326" s="118">
        <v>7.5789999999999996E-2</v>
      </c>
      <c r="F326" s="118">
        <v>3.0210000000000001E-2</v>
      </c>
      <c r="G326" s="118">
        <v>0.14879999999999999</v>
      </c>
      <c r="H326" s="118">
        <v>6.6879999999999995E-2</v>
      </c>
      <c r="I326" s="118">
        <v>20.520230999999999</v>
      </c>
      <c r="J326" s="118">
        <v>1.7163854000000001</v>
      </c>
      <c r="K326" s="118">
        <v>28.684999999999999</v>
      </c>
      <c r="L326" s="118">
        <v>0</v>
      </c>
      <c r="M326" s="118">
        <v>0</v>
      </c>
      <c r="N326" s="118">
        <v>0</v>
      </c>
      <c r="O326" s="118">
        <v>0</v>
      </c>
      <c r="P326" s="118">
        <v>0</v>
      </c>
      <c r="Q326" s="118">
        <v>0</v>
      </c>
      <c r="R326" s="118">
        <v>0</v>
      </c>
      <c r="S326" s="118">
        <v>0</v>
      </c>
      <c r="T326" s="118">
        <v>0</v>
      </c>
      <c r="U326" s="118">
        <v>0</v>
      </c>
      <c r="V326" s="118">
        <v>0</v>
      </c>
      <c r="W326" s="118">
        <v>0</v>
      </c>
    </row>
    <row r="327" spans="1:23" hidden="1">
      <c r="A327" s="118" t="str">
        <v>2404.TW</v>
      </c>
      <c r="B327" s="118">
        <v>25.27</v>
      </c>
      <c r="C327" s="118">
        <v>0.71899999999999997</v>
      </c>
      <c r="D327" s="118">
        <v>14.111288999999999</v>
      </c>
      <c r="E327" s="118">
        <v>0.42081000000000002</v>
      </c>
      <c r="F327" s="118">
        <v>9.4790003999999997E-2</v>
      </c>
      <c r="G327" s="118">
        <v>0.10932</v>
      </c>
      <c r="H327" s="118">
        <v>9.0389999999999998E-2</v>
      </c>
      <c r="I327" s="118">
        <v>13.949346999999999</v>
      </c>
      <c r="J327" s="118">
        <v>5.4516773000000001</v>
      </c>
      <c r="K327" s="118">
        <v>367.24099999999999</v>
      </c>
      <c r="L327" s="118">
        <v>0</v>
      </c>
      <c r="M327" s="118">
        <v>0</v>
      </c>
      <c r="N327" s="118">
        <v>0</v>
      </c>
      <c r="O327" s="118">
        <v>0</v>
      </c>
      <c r="P327" s="118">
        <v>0</v>
      </c>
      <c r="Q327" s="118">
        <v>0</v>
      </c>
      <c r="R327" s="118">
        <v>0</v>
      </c>
      <c r="S327" s="118">
        <v>0</v>
      </c>
      <c r="T327" s="118">
        <v>0</v>
      </c>
      <c r="U327" s="118">
        <v>0</v>
      </c>
      <c r="V327" s="118">
        <v>0</v>
      </c>
      <c r="W327" s="118">
        <v>0</v>
      </c>
    </row>
    <row r="328" spans="1:23">
      <c r="A328" s="118" t="str">
        <v>2405.TW</v>
      </c>
      <c r="B328" s="118">
        <v>0.13</v>
      </c>
      <c r="C328" s="118">
        <v>1.256</v>
      </c>
      <c r="D328" s="118">
        <v>0</v>
      </c>
      <c r="E328" s="118">
        <v>3.7799999999999999E-3</v>
      </c>
      <c r="F328" s="118">
        <v>-2.9300001999999999E-3</v>
      </c>
      <c r="G328" s="118">
        <v>0.40749002000000001</v>
      </c>
      <c r="H328" s="118">
        <v>5.1599997E-3</v>
      </c>
      <c r="I328" s="118">
        <v>163.46154999999999</v>
      </c>
      <c r="J328" s="118">
        <v>1.9891417</v>
      </c>
      <c r="K328" s="118">
        <v>4.9790000000000001</v>
      </c>
      <c r="L328" s="118">
        <v>0</v>
      </c>
      <c r="M328" s="118">
        <v>0</v>
      </c>
      <c r="N328" s="118">
        <v>0</v>
      </c>
      <c r="O328" s="118">
        <v>0</v>
      </c>
      <c r="P328" s="118">
        <v>0</v>
      </c>
      <c r="Q328" s="118">
        <v>0</v>
      </c>
      <c r="R328" s="118">
        <v>0</v>
      </c>
      <c r="S328" s="118">
        <v>0</v>
      </c>
      <c r="T328" s="118">
        <v>0</v>
      </c>
      <c r="U328" s="118">
        <v>0</v>
      </c>
      <c r="V328" s="118">
        <v>0</v>
      </c>
      <c r="W328" s="118">
        <v>0</v>
      </c>
    </row>
    <row r="329" spans="1:23" hidden="1">
      <c r="A329" s="118" t="str">
        <v>2406.TW</v>
      </c>
      <c r="B329" s="118">
        <v>-0.8</v>
      </c>
      <c r="C329" s="118">
        <v>0.379</v>
      </c>
      <c r="D329" s="118">
        <v>0</v>
      </c>
      <c r="E329" s="118">
        <v>-0.13020000000000001</v>
      </c>
      <c r="F329" s="118">
        <v>-4.1169999999999998E-2</v>
      </c>
      <c r="G329" s="118">
        <v>-1.6100000000000001E-3</v>
      </c>
      <c r="H329" s="118">
        <v>-0.22541</v>
      </c>
      <c r="I329" s="118">
        <v>0</v>
      </c>
      <c r="J329" s="118">
        <v>2.0257580000000002</v>
      </c>
      <c r="K329" s="118">
        <v>11.228</v>
      </c>
      <c r="L329" s="118">
        <v>0</v>
      </c>
      <c r="M329" s="118">
        <v>0</v>
      </c>
      <c r="N329" s="118">
        <v>0</v>
      </c>
      <c r="O329" s="118">
        <v>0</v>
      </c>
      <c r="P329" s="118">
        <v>0</v>
      </c>
      <c r="Q329" s="118">
        <v>0</v>
      </c>
      <c r="R329" s="118">
        <v>0</v>
      </c>
      <c r="S329" s="118">
        <v>0</v>
      </c>
      <c r="T329" s="118">
        <v>0</v>
      </c>
      <c r="U329" s="118">
        <v>0</v>
      </c>
      <c r="V329" s="118">
        <v>0</v>
      </c>
      <c r="W329" s="118">
        <v>0</v>
      </c>
    </row>
    <row r="330" spans="1:23" hidden="1">
      <c r="A330" s="118" t="str">
        <v>2408.TW</v>
      </c>
      <c r="B330" s="118">
        <v>-2.25</v>
      </c>
      <c r="C330" s="118">
        <v>1.081</v>
      </c>
      <c r="D330" s="118">
        <v>11.707746500000001</v>
      </c>
      <c r="E330" s="118">
        <v>-4.0949997000000002E-2</v>
      </c>
      <c r="F330" s="118">
        <v>-4.6120000000000001E-2</v>
      </c>
      <c r="G330" s="118">
        <v>-0.12755</v>
      </c>
      <c r="H330" s="118">
        <v>-0.30708997999999998</v>
      </c>
      <c r="I330" s="118">
        <v>0</v>
      </c>
      <c r="J330" s="118">
        <v>1.2277073999999999</v>
      </c>
      <c r="K330" s="118">
        <v>10.641999999999999</v>
      </c>
      <c r="L330" s="118">
        <v>0</v>
      </c>
      <c r="M330" s="118">
        <v>0</v>
      </c>
      <c r="N330" s="118">
        <v>0</v>
      </c>
      <c r="O330" s="118">
        <v>0</v>
      </c>
      <c r="P330" s="118">
        <v>0</v>
      </c>
      <c r="Q330" s="118">
        <v>0</v>
      </c>
      <c r="R330" s="118">
        <v>0</v>
      </c>
      <c r="S330" s="118">
        <v>0</v>
      </c>
      <c r="T330" s="118">
        <v>0</v>
      </c>
      <c r="U330" s="118">
        <v>0</v>
      </c>
      <c r="V330" s="118">
        <v>0</v>
      </c>
      <c r="W330" s="118">
        <v>0</v>
      </c>
    </row>
    <row r="331" spans="1:23" hidden="1">
      <c r="A331" s="118" t="str">
        <v>2409.TW</v>
      </c>
      <c r="B331" s="118">
        <v>-1.41</v>
      </c>
      <c r="C331" s="118">
        <v>1.2689999999999999</v>
      </c>
      <c r="D331" s="118">
        <v>24.078946999999999</v>
      </c>
      <c r="E331" s="118">
        <v>-6.4159999999999995E-2</v>
      </c>
      <c r="F331" s="118">
        <v>-2.5700000000000001E-2</v>
      </c>
      <c r="G331" s="118">
        <v>4.4600000000000001E-2</v>
      </c>
      <c r="H331" s="118">
        <v>-8.3059999999999995E-2</v>
      </c>
      <c r="I331" s="118">
        <v>0</v>
      </c>
      <c r="J331" s="118">
        <v>0.93267409999999995</v>
      </c>
      <c r="K331" s="118">
        <v>33.418999999999997</v>
      </c>
      <c r="L331" s="118">
        <v>0</v>
      </c>
      <c r="M331" s="118">
        <v>0</v>
      </c>
      <c r="N331" s="118">
        <v>0</v>
      </c>
      <c r="O331" s="118">
        <v>0</v>
      </c>
      <c r="P331" s="118">
        <v>0</v>
      </c>
      <c r="Q331" s="118">
        <v>0</v>
      </c>
      <c r="R331" s="118">
        <v>0</v>
      </c>
      <c r="S331" s="118">
        <v>0</v>
      </c>
      <c r="T331" s="118">
        <v>0</v>
      </c>
      <c r="U331" s="118">
        <v>0</v>
      </c>
      <c r="V331" s="118">
        <v>0</v>
      </c>
      <c r="W331" s="118">
        <v>0</v>
      </c>
    </row>
    <row r="332" spans="1:23" hidden="1">
      <c r="A332" s="118" t="str">
        <v>2412.TW</v>
      </c>
      <c r="B332" s="118">
        <v>4.7300000000000004</v>
      </c>
      <c r="C332" s="118">
        <v>0.06</v>
      </c>
      <c r="D332" s="118">
        <v>24.803149999999999</v>
      </c>
      <c r="E332" s="118">
        <v>9.3530000000000002E-2</v>
      </c>
      <c r="F332" s="118">
        <v>5.5480000000000002E-2</v>
      </c>
      <c r="G332" s="118">
        <v>0.36324000000000001</v>
      </c>
      <c r="H332" s="118">
        <v>0.21698000000000001</v>
      </c>
      <c r="I332" s="118">
        <v>26.638477000000002</v>
      </c>
      <c r="J332" s="118">
        <v>2.4902663</v>
      </c>
      <c r="K332" s="118">
        <v>28.867999999999999</v>
      </c>
      <c r="L332" s="118">
        <v>0</v>
      </c>
      <c r="M332" s="118">
        <v>0</v>
      </c>
      <c r="N332" s="118">
        <v>0</v>
      </c>
      <c r="O332" s="118">
        <v>0</v>
      </c>
      <c r="P332" s="118">
        <v>0</v>
      </c>
      <c r="Q332" s="118">
        <v>0</v>
      </c>
      <c r="R332" s="118">
        <v>0</v>
      </c>
      <c r="S332" s="118">
        <v>0</v>
      </c>
      <c r="T332" s="118">
        <v>0</v>
      </c>
      <c r="U332" s="118">
        <v>0</v>
      </c>
      <c r="V332" s="118">
        <v>0</v>
      </c>
      <c r="W332" s="118">
        <v>0</v>
      </c>
    </row>
    <row r="333" spans="1:23" hidden="1">
      <c r="A333" s="118" t="str">
        <v>2413.TW</v>
      </c>
      <c r="B333" s="118">
        <v>0.6</v>
      </c>
      <c r="C333" s="118">
        <v>1.228</v>
      </c>
      <c r="D333" s="118">
        <v>0</v>
      </c>
      <c r="E333" s="118">
        <v>5.2299999999999999E-2</v>
      </c>
      <c r="F333" s="118">
        <v>1.0290001E-2</v>
      </c>
      <c r="G333" s="118">
        <v>0.14876</v>
      </c>
      <c r="H333" s="118">
        <v>-2.3179999999999999E-2</v>
      </c>
      <c r="I333" s="118">
        <v>42.416668000000001</v>
      </c>
      <c r="J333" s="118">
        <v>1.5994219000000001</v>
      </c>
      <c r="K333" s="118">
        <v>36.301000000000002</v>
      </c>
      <c r="L333" s="118">
        <v>0</v>
      </c>
      <c r="M333" s="118">
        <v>0</v>
      </c>
      <c r="N333" s="118">
        <v>0</v>
      </c>
      <c r="O333" s="118">
        <v>0</v>
      </c>
      <c r="P333" s="118">
        <v>0</v>
      </c>
      <c r="Q333" s="118">
        <v>0</v>
      </c>
      <c r="R333" s="118">
        <v>0</v>
      </c>
      <c r="S333" s="118">
        <v>0</v>
      </c>
      <c r="T333" s="118">
        <v>0</v>
      </c>
      <c r="U333" s="118">
        <v>0</v>
      </c>
      <c r="V333" s="118">
        <v>0</v>
      </c>
      <c r="W333" s="118">
        <v>0</v>
      </c>
    </row>
    <row r="334" spans="1:23" hidden="1">
      <c r="A334" s="118" t="str">
        <v>2414.TW</v>
      </c>
      <c r="B334" s="118">
        <v>2.3199999999999998</v>
      </c>
      <c r="C334" s="118">
        <v>0.438</v>
      </c>
      <c r="D334" s="118">
        <v>0</v>
      </c>
      <c r="E334" s="118">
        <v>9.8820000000000005E-2</v>
      </c>
      <c r="F334" s="118">
        <v>3.492E-2</v>
      </c>
      <c r="G334" s="118">
        <v>8.3129994999999998E-2</v>
      </c>
      <c r="H334" s="118">
        <v>2.332E-2</v>
      </c>
      <c r="I334" s="118">
        <v>16.120691000000001</v>
      </c>
      <c r="J334" s="118">
        <v>1.9877757</v>
      </c>
      <c r="K334" s="118">
        <v>142.95099999999999</v>
      </c>
      <c r="L334" s="118">
        <v>0</v>
      </c>
      <c r="M334" s="118">
        <v>0</v>
      </c>
      <c r="N334" s="118">
        <v>0</v>
      </c>
      <c r="O334" s="118">
        <v>0</v>
      </c>
      <c r="P334" s="118">
        <v>0</v>
      </c>
      <c r="Q334" s="118">
        <v>0</v>
      </c>
      <c r="R334" s="118">
        <v>0</v>
      </c>
      <c r="S334" s="118">
        <v>0</v>
      </c>
      <c r="T334" s="118">
        <v>0</v>
      </c>
      <c r="U334" s="118">
        <v>0</v>
      </c>
      <c r="V334" s="118">
        <v>0</v>
      </c>
      <c r="W334" s="118">
        <v>0</v>
      </c>
    </row>
    <row r="335" spans="1:23" hidden="1">
      <c r="A335" s="118" t="str">
        <v>2415.TW</v>
      </c>
      <c r="B335" s="118">
        <v>0.21</v>
      </c>
      <c r="C335" s="118">
        <v>0</v>
      </c>
      <c r="D335" s="118">
        <v>0</v>
      </c>
      <c r="E335" s="118">
        <v>1.5360001E-2</v>
      </c>
      <c r="F335" s="118">
        <v>2.8309999999999998E-2</v>
      </c>
      <c r="G335" s="118">
        <v>0.31111</v>
      </c>
      <c r="H335" s="118">
        <v>0.11685</v>
      </c>
      <c r="I335" s="118">
        <v>131.42857000000001</v>
      </c>
      <c r="J335" s="118">
        <v>1.5179849000000001</v>
      </c>
      <c r="K335" s="118">
        <v>26.504999999999999</v>
      </c>
      <c r="L335" s="118">
        <v>0</v>
      </c>
      <c r="M335" s="118">
        <v>0</v>
      </c>
      <c r="N335" s="118">
        <v>0</v>
      </c>
      <c r="O335" s="118">
        <v>0</v>
      </c>
      <c r="P335" s="118">
        <v>0</v>
      </c>
      <c r="Q335" s="118">
        <v>0</v>
      </c>
      <c r="R335" s="118">
        <v>0</v>
      </c>
      <c r="S335" s="118">
        <v>0</v>
      </c>
      <c r="T335" s="118">
        <v>0</v>
      </c>
      <c r="U335" s="118">
        <v>0</v>
      </c>
      <c r="V335" s="118">
        <v>0</v>
      </c>
      <c r="W335" s="118">
        <v>0</v>
      </c>
    </row>
    <row r="336" spans="1:23">
      <c r="A336" s="118" t="str">
        <v>2417.TW</v>
      </c>
      <c r="B336" s="118">
        <v>0.36</v>
      </c>
      <c r="C336" s="118">
        <v>1.341</v>
      </c>
      <c r="D336" s="118">
        <v>0</v>
      </c>
      <c r="E336" s="118">
        <v>2.9979998000000001E-2</v>
      </c>
      <c r="F336" s="118">
        <v>-9.1299999999999992E-3</v>
      </c>
      <c r="G336" s="118">
        <v>0.55201</v>
      </c>
      <c r="H336" s="118">
        <v>4.2680003000000001E-2</v>
      </c>
      <c r="I336" s="118">
        <v>126.11111</v>
      </c>
      <c r="J336" s="118">
        <v>2.0883164000000001</v>
      </c>
      <c r="K336" s="118">
        <v>24.131</v>
      </c>
      <c r="L336" s="118">
        <v>0</v>
      </c>
      <c r="M336" s="118">
        <v>0</v>
      </c>
      <c r="N336" s="118">
        <v>0</v>
      </c>
      <c r="O336" s="118">
        <v>0</v>
      </c>
      <c r="P336" s="118">
        <v>0</v>
      </c>
      <c r="Q336" s="118">
        <v>0</v>
      </c>
      <c r="R336" s="118">
        <v>0</v>
      </c>
      <c r="S336" s="118">
        <v>0</v>
      </c>
      <c r="T336" s="118">
        <v>0</v>
      </c>
      <c r="U336" s="118">
        <v>0</v>
      </c>
      <c r="V336" s="118">
        <v>0</v>
      </c>
      <c r="W336" s="118">
        <v>0</v>
      </c>
    </row>
    <row r="337" spans="1:23">
      <c r="A337" s="118" t="str">
        <v>2419.TW</v>
      </c>
      <c r="B337" s="118">
        <v>-0.16</v>
      </c>
      <c r="C337" s="118">
        <v>1.127</v>
      </c>
      <c r="D337" s="118">
        <v>36.966293</v>
      </c>
      <c r="E337" s="118">
        <v>2.2509999999999999E-2</v>
      </c>
      <c r="F337" s="118">
        <v>9.3600000000000003E-3</v>
      </c>
      <c r="G337" s="118">
        <v>0.2147</v>
      </c>
      <c r="H337" s="118">
        <v>9.4900000000000002E-3</v>
      </c>
      <c r="I337" s="118">
        <v>0</v>
      </c>
      <c r="J337" s="118">
        <v>2.1472394000000001</v>
      </c>
      <c r="K337" s="118">
        <v>27.085000000000001</v>
      </c>
      <c r="L337" s="118">
        <v>0</v>
      </c>
      <c r="M337" s="118">
        <v>0</v>
      </c>
      <c r="N337" s="118">
        <v>0</v>
      </c>
      <c r="O337" s="118">
        <v>0</v>
      </c>
      <c r="P337" s="118">
        <v>0</v>
      </c>
      <c r="Q337" s="118">
        <v>0</v>
      </c>
      <c r="R337" s="118">
        <v>0</v>
      </c>
      <c r="S337" s="118">
        <v>0</v>
      </c>
      <c r="T337" s="118">
        <v>0</v>
      </c>
      <c r="U337" s="118">
        <v>0</v>
      </c>
      <c r="V337" s="118">
        <v>0</v>
      </c>
      <c r="W337" s="118">
        <v>0</v>
      </c>
    </row>
    <row r="338" spans="1:23" hidden="1">
      <c r="A338" s="118" t="str">
        <v>2420.TW</v>
      </c>
      <c r="B338" s="118">
        <v>3.91</v>
      </c>
      <c r="C338" s="118">
        <v>0</v>
      </c>
      <c r="D338" s="118">
        <v>15.995146999999999</v>
      </c>
      <c r="E338" s="118">
        <v>0.15404001</v>
      </c>
      <c r="F338" s="118">
        <v>6.2119998000000003E-2</v>
      </c>
      <c r="G338" s="118">
        <v>0.44306000000000001</v>
      </c>
      <c r="H338" s="118">
        <v>0.28192</v>
      </c>
      <c r="I338" s="118">
        <v>16.854220000000002</v>
      </c>
      <c r="J338" s="118">
        <v>2.6021717</v>
      </c>
      <c r="K338" s="118">
        <v>13.952999999999999</v>
      </c>
      <c r="L338" s="118">
        <v>0</v>
      </c>
      <c r="M338" s="118">
        <v>0</v>
      </c>
      <c r="N338" s="118">
        <v>0</v>
      </c>
      <c r="O338" s="118">
        <v>0</v>
      </c>
      <c r="P338" s="118">
        <v>0</v>
      </c>
      <c r="Q338" s="118">
        <v>0</v>
      </c>
      <c r="R338" s="118">
        <v>0</v>
      </c>
      <c r="S338" s="118">
        <v>0</v>
      </c>
      <c r="T338" s="118">
        <v>0</v>
      </c>
      <c r="U338" s="118">
        <v>0</v>
      </c>
      <c r="V338" s="118">
        <v>0</v>
      </c>
      <c r="W338" s="118">
        <v>0</v>
      </c>
    </row>
    <row r="339" spans="1:23" hidden="1">
      <c r="A339" s="118" t="str">
        <v>2421.TW</v>
      </c>
      <c r="B339" s="118">
        <v>5.16</v>
      </c>
      <c r="C339" s="118">
        <v>0.96799999999999997</v>
      </c>
      <c r="D339" s="118">
        <v>14.508095000000001</v>
      </c>
      <c r="E339" s="118">
        <v>0.20993999999999999</v>
      </c>
      <c r="F339" s="118">
        <v>7.374E-2</v>
      </c>
      <c r="G339" s="118">
        <v>0.27808001999999998</v>
      </c>
      <c r="H339" s="118">
        <v>8.9840000000000003E-2</v>
      </c>
      <c r="I339" s="118">
        <v>22.57752</v>
      </c>
      <c r="J339" s="118">
        <v>4.1525574000000001</v>
      </c>
      <c r="K339" s="118">
        <v>48.862000000000002</v>
      </c>
      <c r="L339" s="118">
        <v>0</v>
      </c>
      <c r="M339" s="118">
        <v>0</v>
      </c>
      <c r="N339" s="118">
        <v>0</v>
      </c>
      <c r="O339" s="118">
        <v>0</v>
      </c>
      <c r="P339" s="118">
        <v>0</v>
      </c>
      <c r="Q339" s="118">
        <v>0</v>
      </c>
      <c r="R339" s="118">
        <v>0</v>
      </c>
      <c r="S339" s="118">
        <v>0</v>
      </c>
      <c r="T339" s="118">
        <v>0</v>
      </c>
      <c r="U339" s="118">
        <v>0</v>
      </c>
      <c r="V339" s="118">
        <v>0</v>
      </c>
      <c r="W339" s="118">
        <v>0</v>
      </c>
    </row>
    <row r="340" spans="1:23" hidden="1">
      <c r="A340" s="118" t="str">
        <v>2423.TW</v>
      </c>
      <c r="B340" s="118">
        <v>2.97</v>
      </c>
      <c r="C340" s="118">
        <v>0.29399999999999998</v>
      </c>
      <c r="D340" s="118">
        <v>15.631769</v>
      </c>
      <c r="E340" s="118">
        <v>0.15038000000000001</v>
      </c>
      <c r="F340" s="118">
        <v>7.3130003999999998E-2</v>
      </c>
      <c r="G340" s="118">
        <v>0.50402000000000002</v>
      </c>
      <c r="H340" s="118">
        <v>0.14679</v>
      </c>
      <c r="I340" s="118">
        <v>14.579124</v>
      </c>
      <c r="J340" s="118">
        <v>2.4818020000000001</v>
      </c>
      <c r="K340" s="118">
        <v>20.215</v>
      </c>
      <c r="L340" s="118">
        <v>0</v>
      </c>
      <c r="M340" s="118">
        <v>0</v>
      </c>
      <c r="N340" s="118">
        <v>0</v>
      </c>
      <c r="O340" s="118">
        <v>0</v>
      </c>
      <c r="P340" s="118">
        <v>0</v>
      </c>
      <c r="Q340" s="118">
        <v>0</v>
      </c>
      <c r="R340" s="118">
        <v>0</v>
      </c>
      <c r="S340" s="118">
        <v>0</v>
      </c>
      <c r="T340" s="118">
        <v>0</v>
      </c>
      <c r="U340" s="118">
        <v>0</v>
      </c>
      <c r="V340" s="118">
        <v>0</v>
      </c>
      <c r="W340" s="118">
        <v>0</v>
      </c>
    </row>
    <row r="341" spans="1:23">
      <c r="A341" s="118" t="str">
        <v>2424.TW</v>
      </c>
      <c r="B341" s="118">
        <v>-4.41</v>
      </c>
      <c r="C341" s="118">
        <v>0</v>
      </c>
      <c r="D341" s="118">
        <v>0</v>
      </c>
      <c r="E341" s="118">
        <v>-0.82245999999999997</v>
      </c>
      <c r="F341" s="118">
        <v>-0.22775999</v>
      </c>
      <c r="G341" s="118">
        <v>-0.68024004000000005</v>
      </c>
      <c r="H341" s="118">
        <v>-3.3286699999999998</v>
      </c>
      <c r="I341" s="118">
        <v>0</v>
      </c>
      <c r="J341" s="118">
        <v>5.4654373999999999</v>
      </c>
      <c r="K341" s="118">
        <v>2.024</v>
      </c>
      <c r="L341" s="118">
        <v>0</v>
      </c>
      <c r="M341" s="118">
        <v>0</v>
      </c>
      <c r="N341" s="118">
        <v>0</v>
      </c>
      <c r="O341" s="118">
        <v>0</v>
      </c>
      <c r="P341" s="118">
        <v>0</v>
      </c>
      <c r="Q341" s="118">
        <v>0</v>
      </c>
      <c r="R341" s="118">
        <v>0</v>
      </c>
      <c r="S341" s="118">
        <v>0</v>
      </c>
      <c r="T341" s="118">
        <v>0</v>
      </c>
      <c r="U341" s="118">
        <v>0</v>
      </c>
      <c r="V341" s="118">
        <v>0</v>
      </c>
      <c r="W341" s="118">
        <v>0</v>
      </c>
    </row>
    <row r="342" spans="1:23" hidden="1">
      <c r="A342" s="118" t="str">
        <v>2425.TW</v>
      </c>
      <c r="B342" s="118">
        <v>1.67</v>
      </c>
      <c r="C342" s="118">
        <v>0.52200000000000002</v>
      </c>
      <c r="D342" s="118">
        <v>0</v>
      </c>
      <c r="E342" s="118">
        <v>9.6610000000000001E-2</v>
      </c>
      <c r="F342" s="118">
        <v>4.0980000000000003E-2</v>
      </c>
      <c r="G342" s="118">
        <v>0.10002</v>
      </c>
      <c r="H342" s="118">
        <v>2.3990000000000001E-2</v>
      </c>
      <c r="I342" s="118">
        <v>22.694613</v>
      </c>
      <c r="J342" s="118">
        <v>1.6788483000000001</v>
      </c>
      <c r="K342" s="118">
        <v>70.709999999999994</v>
      </c>
      <c r="L342" s="118">
        <v>0</v>
      </c>
      <c r="M342" s="118">
        <v>0</v>
      </c>
      <c r="N342" s="118">
        <v>0</v>
      </c>
      <c r="O342" s="118">
        <v>0</v>
      </c>
      <c r="P342" s="118">
        <v>0</v>
      </c>
      <c r="Q342" s="118">
        <v>0</v>
      </c>
      <c r="R342" s="118">
        <v>0</v>
      </c>
      <c r="S342" s="118">
        <v>0</v>
      </c>
      <c r="T342" s="118">
        <v>0</v>
      </c>
      <c r="U342" s="118">
        <v>0</v>
      </c>
      <c r="V342" s="118">
        <v>0</v>
      </c>
      <c r="W342" s="118">
        <v>0</v>
      </c>
    </row>
    <row r="343" spans="1:23" hidden="1">
      <c r="A343" s="118" t="str">
        <v>2426.TW</v>
      </c>
      <c r="B343" s="118">
        <v>-0.57999999999999996</v>
      </c>
      <c r="C343" s="118">
        <v>1.121</v>
      </c>
      <c r="D343" s="118">
        <v>15.327869</v>
      </c>
      <c r="E343" s="118">
        <v>-3.4459999999999998E-2</v>
      </c>
      <c r="F343" s="118">
        <v>-1.6670000000000001E-2</v>
      </c>
      <c r="G343" s="118">
        <v>0.10241</v>
      </c>
      <c r="H343" s="118">
        <v>-2.4230001000000001E-2</v>
      </c>
      <c r="I343" s="118">
        <v>0</v>
      </c>
      <c r="J343" s="118">
        <v>1.4645991</v>
      </c>
      <c r="K343" s="118">
        <v>7.5430000000000001</v>
      </c>
      <c r="L343" s="118">
        <v>0</v>
      </c>
      <c r="M343" s="118">
        <v>0</v>
      </c>
      <c r="N343" s="118">
        <v>0</v>
      </c>
      <c r="O343" s="118">
        <v>0</v>
      </c>
      <c r="P343" s="118">
        <v>0</v>
      </c>
      <c r="Q343" s="118">
        <v>0</v>
      </c>
      <c r="R343" s="118">
        <v>0</v>
      </c>
      <c r="S343" s="118">
        <v>0</v>
      </c>
      <c r="T343" s="118">
        <v>0</v>
      </c>
      <c r="U343" s="118">
        <v>0</v>
      </c>
      <c r="V343" s="118">
        <v>0</v>
      </c>
      <c r="W343" s="118">
        <v>0</v>
      </c>
    </row>
    <row r="344" spans="1:23" hidden="1">
      <c r="A344" s="118" t="str">
        <v>2427.TW</v>
      </c>
      <c r="B344" s="118">
        <v>1.41</v>
      </c>
      <c r="C344" s="118">
        <v>0.28499999999999998</v>
      </c>
      <c r="D344" s="118">
        <v>0</v>
      </c>
      <c r="E344" s="118">
        <v>9.1660000000000005E-2</v>
      </c>
      <c r="F344" s="118">
        <v>3.1199999999999999E-2</v>
      </c>
      <c r="G344" s="118">
        <v>0.35249999999999998</v>
      </c>
      <c r="H344" s="118">
        <v>0.11013000000000001</v>
      </c>
      <c r="I344" s="118">
        <v>19.539007000000002</v>
      </c>
      <c r="J344" s="118">
        <v>1.7745571</v>
      </c>
      <c r="K344" s="118">
        <v>21.492999999999999</v>
      </c>
      <c r="L344" s="118">
        <v>0</v>
      </c>
      <c r="M344" s="118">
        <v>0</v>
      </c>
      <c r="N344" s="118">
        <v>0</v>
      </c>
      <c r="O344" s="118">
        <v>0</v>
      </c>
      <c r="P344" s="118">
        <v>0</v>
      </c>
      <c r="Q344" s="118">
        <v>0</v>
      </c>
      <c r="R344" s="118">
        <v>0</v>
      </c>
      <c r="S344" s="118">
        <v>0</v>
      </c>
      <c r="T344" s="118">
        <v>0</v>
      </c>
      <c r="U344" s="118">
        <v>0</v>
      </c>
      <c r="V344" s="118">
        <v>0</v>
      </c>
      <c r="W344" s="118">
        <v>0</v>
      </c>
    </row>
    <row r="345" spans="1:23" hidden="1">
      <c r="A345" s="118" t="str">
        <v>2428.TW</v>
      </c>
      <c r="B345" s="118">
        <v>10.43</v>
      </c>
      <c r="C345" s="118">
        <v>0</v>
      </c>
      <c r="D345" s="118">
        <v>13.348946</v>
      </c>
      <c r="E345" s="118">
        <v>0.13814999</v>
      </c>
      <c r="F345" s="118">
        <v>7.0400000000000004E-2</v>
      </c>
      <c r="G345" s="118">
        <v>0.39440999999999998</v>
      </c>
      <c r="H345" s="118">
        <v>0.23669000000000001</v>
      </c>
      <c r="I345" s="118">
        <v>16.395014</v>
      </c>
      <c r="J345" s="118">
        <v>2.1813172999999999</v>
      </c>
      <c r="K345" s="118">
        <v>54.351999999999997</v>
      </c>
      <c r="L345" s="118">
        <v>0</v>
      </c>
      <c r="M345" s="118">
        <v>0</v>
      </c>
      <c r="N345" s="118">
        <v>0</v>
      </c>
      <c r="O345" s="118">
        <v>0</v>
      </c>
      <c r="P345" s="118">
        <v>0</v>
      </c>
      <c r="Q345" s="118">
        <v>0</v>
      </c>
      <c r="R345" s="118">
        <v>0</v>
      </c>
      <c r="S345" s="118">
        <v>0</v>
      </c>
      <c r="T345" s="118">
        <v>0</v>
      </c>
      <c r="U345" s="118">
        <v>0</v>
      </c>
      <c r="V345" s="118">
        <v>0</v>
      </c>
      <c r="W345" s="118">
        <v>0</v>
      </c>
    </row>
    <row r="346" spans="1:23" hidden="1">
      <c r="A346" s="118" t="str">
        <v>2429.TW</v>
      </c>
      <c r="B346" s="118">
        <v>-0.49</v>
      </c>
      <c r="C346" s="118">
        <v>0.65100000000000002</v>
      </c>
      <c r="D346" s="118">
        <v>0</v>
      </c>
      <c r="E346" s="118">
        <v>-0.18211000999999999</v>
      </c>
      <c r="F346" s="118">
        <v>-7.9369999999999996E-2</v>
      </c>
      <c r="G346" s="118">
        <v>4.6809999999999997E-2</v>
      </c>
      <c r="H346" s="118">
        <v>-0.32759997000000002</v>
      </c>
      <c r="I346" s="118">
        <v>0</v>
      </c>
      <c r="J346" s="118">
        <v>3.8965904999999998</v>
      </c>
      <c r="K346" s="118">
        <v>11.715999999999999</v>
      </c>
      <c r="L346" s="118">
        <v>0</v>
      </c>
      <c r="M346" s="118">
        <v>0</v>
      </c>
      <c r="N346" s="118">
        <v>0</v>
      </c>
      <c r="O346" s="118">
        <v>0</v>
      </c>
      <c r="P346" s="118">
        <v>0</v>
      </c>
      <c r="Q346" s="118">
        <v>0</v>
      </c>
      <c r="R346" s="118">
        <v>0</v>
      </c>
      <c r="S346" s="118">
        <v>0</v>
      </c>
      <c r="T346" s="118">
        <v>0</v>
      </c>
      <c r="U346" s="118">
        <v>0</v>
      </c>
      <c r="V346" s="118">
        <v>0</v>
      </c>
      <c r="W346" s="118">
        <v>0</v>
      </c>
    </row>
    <row r="347" spans="1:23" hidden="1">
      <c r="A347" s="118" t="str">
        <v>2430.TW</v>
      </c>
      <c r="B347" s="118">
        <v>1.92</v>
      </c>
      <c r="C347" s="118">
        <v>0.378</v>
      </c>
      <c r="D347" s="118">
        <v>0</v>
      </c>
      <c r="E347" s="118">
        <v>6.0060002000000001E-2</v>
      </c>
      <c r="F347" s="118">
        <v>1.5310001E-2</v>
      </c>
      <c r="G347" s="118">
        <v>0.14913999999999999</v>
      </c>
      <c r="H347" s="118">
        <v>2.1240002000000001E-2</v>
      </c>
      <c r="I347" s="118">
        <v>18.984375</v>
      </c>
      <c r="J347" s="118">
        <v>0.93483110000000003</v>
      </c>
      <c r="K347" s="118">
        <v>171.10300000000001</v>
      </c>
      <c r="L347" s="118">
        <v>0</v>
      </c>
      <c r="M347" s="118">
        <v>0</v>
      </c>
      <c r="N347" s="118">
        <v>0</v>
      </c>
      <c r="O347" s="118">
        <v>0</v>
      </c>
      <c r="P347" s="118">
        <v>0</v>
      </c>
      <c r="Q347" s="118">
        <v>0</v>
      </c>
      <c r="R347" s="118">
        <v>0</v>
      </c>
      <c r="S347" s="118">
        <v>0</v>
      </c>
      <c r="T347" s="118">
        <v>0</v>
      </c>
      <c r="U347" s="118">
        <v>0</v>
      </c>
      <c r="V347" s="118">
        <v>0</v>
      </c>
      <c r="W347" s="118">
        <v>0</v>
      </c>
    </row>
    <row r="348" spans="1:23" hidden="1">
      <c r="A348" s="118" t="str">
        <v>2431.TW</v>
      </c>
      <c r="B348" s="118">
        <v>-0.87</v>
      </c>
      <c r="C348" s="118">
        <v>0</v>
      </c>
      <c r="D348" s="118">
        <v>0</v>
      </c>
      <c r="E348" s="118">
        <v>-6.898E-2</v>
      </c>
      <c r="F348" s="118">
        <v>-5.262E-2</v>
      </c>
      <c r="G348" s="118">
        <v>-4.9970000000000001E-2</v>
      </c>
      <c r="H348" s="118">
        <v>-0.29342000000000001</v>
      </c>
      <c r="I348" s="118">
        <v>0</v>
      </c>
      <c r="J348" s="118">
        <v>1.0615711000000001</v>
      </c>
      <c r="K348" s="118">
        <v>4.8330000000000002</v>
      </c>
      <c r="L348" s="118">
        <v>0</v>
      </c>
      <c r="M348" s="118">
        <v>0</v>
      </c>
      <c r="N348" s="118">
        <v>0</v>
      </c>
      <c r="O348" s="118">
        <v>0</v>
      </c>
      <c r="P348" s="118">
        <v>0</v>
      </c>
      <c r="Q348" s="118">
        <v>0</v>
      </c>
      <c r="R348" s="118">
        <v>0</v>
      </c>
      <c r="S348" s="118">
        <v>0</v>
      </c>
      <c r="T348" s="118">
        <v>0</v>
      </c>
      <c r="U348" s="118">
        <v>0</v>
      </c>
      <c r="V348" s="118">
        <v>0</v>
      </c>
      <c r="W348" s="118">
        <v>0</v>
      </c>
    </row>
    <row r="349" spans="1:23" hidden="1">
      <c r="A349" s="118" t="str">
        <v>2433.TW</v>
      </c>
      <c r="B349" s="118">
        <v>3.33</v>
      </c>
      <c r="C349" s="118">
        <v>0.27100000000000002</v>
      </c>
      <c r="D349" s="118">
        <v>0</v>
      </c>
      <c r="E349" s="118">
        <v>0.11132</v>
      </c>
      <c r="F349" s="118">
        <v>3.5669997000000002E-2</v>
      </c>
      <c r="G349" s="118">
        <v>0.34255999999999998</v>
      </c>
      <c r="H349" s="118">
        <v>0.15773000000000001</v>
      </c>
      <c r="I349" s="118">
        <v>16.096095999999999</v>
      </c>
      <c r="J349" s="118">
        <v>2.019593</v>
      </c>
      <c r="K349" s="118">
        <v>20.026</v>
      </c>
      <c r="L349" s="118">
        <v>0</v>
      </c>
      <c r="M349" s="118">
        <v>0</v>
      </c>
      <c r="N349" s="118">
        <v>0</v>
      </c>
      <c r="O349" s="118">
        <v>0</v>
      </c>
      <c r="P349" s="118">
        <v>0</v>
      </c>
      <c r="Q349" s="118">
        <v>0</v>
      </c>
      <c r="R349" s="118">
        <v>0</v>
      </c>
      <c r="S349" s="118">
        <v>0</v>
      </c>
      <c r="T349" s="118">
        <v>0</v>
      </c>
      <c r="U349" s="118">
        <v>0</v>
      </c>
      <c r="V349" s="118">
        <v>0</v>
      </c>
      <c r="W349" s="118">
        <v>0</v>
      </c>
    </row>
    <row r="350" spans="1:23">
      <c r="A350" s="118" t="str">
        <v>2434.TW</v>
      </c>
      <c r="B350" s="118">
        <v>-1.66</v>
      </c>
      <c r="C350" s="118">
        <v>0</v>
      </c>
      <c r="D350" s="118">
        <v>0</v>
      </c>
      <c r="E350" s="118">
        <v>5.2679999999999998E-2</v>
      </c>
      <c r="F350" s="118">
        <v>-4.6519999999999999E-2</v>
      </c>
      <c r="G350" s="118">
        <v>3.9019999999999999E-2</v>
      </c>
      <c r="H350" s="118">
        <v>-1.3696699000000001</v>
      </c>
      <c r="I350" s="118">
        <v>0</v>
      </c>
      <c r="J350" s="118">
        <v>2.379067</v>
      </c>
      <c r="K350" s="118">
        <v>1.6819999999999999</v>
      </c>
      <c r="L350" s="118">
        <v>0</v>
      </c>
      <c r="M350" s="118">
        <v>0</v>
      </c>
      <c r="N350" s="118">
        <v>0</v>
      </c>
      <c r="O350" s="118">
        <v>0</v>
      </c>
      <c r="P350" s="118">
        <v>0</v>
      </c>
      <c r="Q350" s="118">
        <v>0</v>
      </c>
      <c r="R350" s="118">
        <v>0</v>
      </c>
      <c r="S350" s="118">
        <v>0</v>
      </c>
      <c r="T350" s="118">
        <v>0</v>
      </c>
      <c r="U350" s="118">
        <v>0</v>
      </c>
      <c r="V350" s="118">
        <v>0</v>
      </c>
      <c r="W350" s="118">
        <v>0</v>
      </c>
    </row>
    <row r="351" spans="1:23" hidden="1">
      <c r="A351" s="118" t="str">
        <v>2436.TW</v>
      </c>
      <c r="B351" s="118">
        <v>1.43</v>
      </c>
      <c r="C351" s="118">
        <v>0</v>
      </c>
      <c r="D351" s="118">
        <v>58.727269999999997</v>
      </c>
      <c r="E351" s="118">
        <v>6.9339999999999999E-2</v>
      </c>
      <c r="F351" s="118">
        <v>9.3800010000000007E-3</v>
      </c>
      <c r="G351" s="118">
        <v>0.28135001999999998</v>
      </c>
      <c r="H351" s="118">
        <v>-1.8000001E-3</v>
      </c>
      <c r="I351" s="118">
        <v>45.174827999999998</v>
      </c>
      <c r="J351" s="118">
        <v>3.1939087000000002</v>
      </c>
      <c r="K351" s="118">
        <v>16.946000000000002</v>
      </c>
      <c r="L351" s="118">
        <v>0</v>
      </c>
      <c r="M351" s="118">
        <v>0</v>
      </c>
      <c r="N351" s="118">
        <v>0</v>
      </c>
      <c r="O351" s="118">
        <v>0</v>
      </c>
      <c r="P351" s="118">
        <v>0</v>
      </c>
      <c r="Q351" s="118">
        <v>0</v>
      </c>
      <c r="R351" s="118">
        <v>0</v>
      </c>
      <c r="S351" s="118">
        <v>0</v>
      </c>
      <c r="T351" s="118">
        <v>0</v>
      </c>
      <c r="U351" s="118">
        <v>0</v>
      </c>
      <c r="V351" s="118">
        <v>0</v>
      </c>
      <c r="W351" s="118">
        <v>0</v>
      </c>
    </row>
    <row r="352" spans="1:23">
      <c r="A352" s="118" t="str">
        <v>2438.TW</v>
      </c>
      <c r="B352" s="118">
        <v>-1.45</v>
      </c>
      <c r="C352" s="118">
        <v>0.77400000000000002</v>
      </c>
      <c r="D352" s="118">
        <v>0</v>
      </c>
      <c r="E352" s="118">
        <v>-9.5460000000000003E-2</v>
      </c>
      <c r="F352" s="118">
        <v>-3.9019999999999999E-2</v>
      </c>
      <c r="G352" s="118">
        <v>-0.12973999999999999</v>
      </c>
      <c r="H352" s="118">
        <v>-1.3312999999999999</v>
      </c>
      <c r="I352" s="118">
        <v>0</v>
      </c>
      <c r="J352" s="118">
        <v>2.721009</v>
      </c>
      <c r="K352" s="118">
        <v>2.0430000000000001</v>
      </c>
      <c r="L352" s="118">
        <v>0</v>
      </c>
      <c r="M352" s="118">
        <v>0</v>
      </c>
      <c r="N352" s="118">
        <v>0</v>
      </c>
      <c r="O352" s="118">
        <v>0</v>
      </c>
      <c r="P352" s="118">
        <v>0</v>
      </c>
      <c r="Q352" s="118">
        <v>0</v>
      </c>
      <c r="R352" s="118">
        <v>0</v>
      </c>
      <c r="S352" s="118">
        <v>0</v>
      </c>
      <c r="T352" s="118">
        <v>0</v>
      </c>
      <c r="U352" s="118">
        <v>0</v>
      </c>
      <c r="V352" s="118">
        <v>0</v>
      </c>
      <c r="W352" s="118">
        <v>0</v>
      </c>
    </row>
    <row r="353" spans="1:23">
      <c r="A353" s="118" t="str">
        <v>2439.TW</v>
      </c>
      <c r="B353" s="118">
        <v>6.73</v>
      </c>
      <c r="C353" s="118">
        <v>0.68500000000000005</v>
      </c>
      <c r="D353" s="118">
        <v>13.76652</v>
      </c>
      <c r="E353" s="118">
        <v>0.13941999999999999</v>
      </c>
      <c r="F353" s="118">
        <v>2.4649999999999998E-2</v>
      </c>
      <c r="G353" s="118">
        <v>0.13016</v>
      </c>
      <c r="H353" s="118">
        <v>2.1579999999999998E-2</v>
      </c>
      <c r="I353" s="118">
        <v>18.573550999999998</v>
      </c>
      <c r="J353" s="118">
        <v>2.2343771000000001</v>
      </c>
      <c r="K353" s="118">
        <v>176.65100000000001</v>
      </c>
      <c r="L353" s="118">
        <v>0</v>
      </c>
      <c r="M353" s="118">
        <v>0</v>
      </c>
      <c r="N353" s="118">
        <v>0</v>
      </c>
      <c r="O353" s="118">
        <v>0</v>
      </c>
      <c r="P353" s="118">
        <v>0</v>
      </c>
      <c r="Q353" s="118">
        <v>0</v>
      </c>
      <c r="R353" s="118">
        <v>0</v>
      </c>
      <c r="S353" s="118">
        <v>0</v>
      </c>
      <c r="T353" s="118">
        <v>0</v>
      </c>
      <c r="U353" s="118">
        <v>0</v>
      </c>
      <c r="V353" s="118">
        <v>0</v>
      </c>
      <c r="W353" s="118">
        <v>0</v>
      </c>
    </row>
    <row r="354" spans="1:23" hidden="1">
      <c r="A354" s="118" t="str">
        <v>2440.TW</v>
      </c>
      <c r="B354" s="118">
        <v>-0.87</v>
      </c>
      <c r="C354" s="118">
        <v>0.74</v>
      </c>
      <c r="D354" s="118">
        <v>0</v>
      </c>
      <c r="E354" s="118">
        <v>-0.10462</v>
      </c>
      <c r="F354" s="118">
        <v>-2.2969997999999998E-2</v>
      </c>
      <c r="G354" s="118">
        <v>2.3400000000000001E-2</v>
      </c>
      <c r="H354" s="118">
        <v>-1.856E-2</v>
      </c>
      <c r="I354" s="118">
        <v>0</v>
      </c>
      <c r="J354" s="118">
        <v>1.9352290000000001</v>
      </c>
      <c r="K354" s="118">
        <v>21.257999999999999</v>
      </c>
      <c r="L354" s="118">
        <v>0</v>
      </c>
      <c r="M354" s="118">
        <v>0</v>
      </c>
      <c r="N354" s="118">
        <v>0</v>
      </c>
      <c r="O354" s="118">
        <v>0</v>
      </c>
      <c r="P354" s="118">
        <v>0</v>
      </c>
      <c r="Q354" s="118">
        <v>0</v>
      </c>
      <c r="R354" s="118">
        <v>0</v>
      </c>
      <c r="S354" s="118">
        <v>0</v>
      </c>
      <c r="T354" s="118">
        <v>0</v>
      </c>
      <c r="U354" s="118">
        <v>0</v>
      </c>
      <c r="V354" s="118">
        <v>0</v>
      </c>
      <c r="W354" s="118">
        <v>0</v>
      </c>
    </row>
    <row r="355" spans="1:23">
      <c r="A355" s="118" t="str">
        <v>2441.TW</v>
      </c>
      <c r="B355" s="118">
        <v>3.76</v>
      </c>
      <c r="C355" s="118">
        <v>0.625</v>
      </c>
      <c r="D355" s="118">
        <v>10.899653000000001</v>
      </c>
      <c r="E355" s="118">
        <v>9.7890000000000005E-2</v>
      </c>
      <c r="F355" s="118">
        <v>5.9339999999999997E-2</v>
      </c>
      <c r="G355" s="118">
        <v>0.21275999000000001</v>
      </c>
      <c r="H355" s="118">
        <v>0.15459000000000001</v>
      </c>
      <c r="I355" s="118">
        <v>16.755320000000001</v>
      </c>
      <c r="J355" s="118">
        <v>1.5714250999999999</v>
      </c>
      <c r="K355" s="118">
        <v>24.669</v>
      </c>
      <c r="L355" s="118">
        <v>0</v>
      </c>
      <c r="M355" s="118">
        <v>0</v>
      </c>
      <c r="N355" s="118">
        <v>0</v>
      </c>
      <c r="O355" s="118">
        <v>0</v>
      </c>
      <c r="P355" s="118">
        <v>0</v>
      </c>
      <c r="Q355" s="118">
        <v>0</v>
      </c>
      <c r="R355" s="118">
        <v>0</v>
      </c>
      <c r="S355" s="118">
        <v>0</v>
      </c>
      <c r="T355" s="118">
        <v>0</v>
      </c>
      <c r="U355" s="118">
        <v>0</v>
      </c>
      <c r="V355" s="118">
        <v>0</v>
      </c>
      <c r="W355" s="118">
        <v>0</v>
      </c>
    </row>
    <row r="356" spans="1:23" hidden="1">
      <c r="A356" s="118" t="str">
        <v>2442.TW</v>
      </c>
      <c r="B356" s="118">
        <v>2.61</v>
      </c>
      <c r="C356" s="118">
        <v>0.66200000000000003</v>
      </c>
      <c r="D356" s="118">
        <v>0</v>
      </c>
      <c r="E356" s="118">
        <v>8.9160000000000003E-2</v>
      </c>
      <c r="F356" s="118">
        <v>1.367E-2</v>
      </c>
      <c r="G356" s="118">
        <v>0.26978999999999997</v>
      </c>
      <c r="H356" s="118">
        <v>0.19606000000000001</v>
      </c>
      <c r="I356" s="118">
        <v>12.796936000000001</v>
      </c>
      <c r="J356" s="118">
        <v>1.973179</v>
      </c>
      <c r="K356" s="118">
        <v>9.8040000000000003</v>
      </c>
      <c r="L356" s="118">
        <v>0</v>
      </c>
      <c r="M356" s="118">
        <v>0</v>
      </c>
      <c r="N356" s="118">
        <v>0</v>
      </c>
      <c r="O356" s="118">
        <v>0</v>
      </c>
      <c r="P356" s="118">
        <v>0</v>
      </c>
      <c r="Q356" s="118">
        <v>0</v>
      </c>
      <c r="R356" s="118">
        <v>0</v>
      </c>
      <c r="S356" s="118">
        <v>0</v>
      </c>
      <c r="T356" s="118">
        <v>0</v>
      </c>
      <c r="U356" s="118">
        <v>0</v>
      </c>
      <c r="V356" s="118">
        <v>0</v>
      </c>
      <c r="W356" s="118">
        <v>0</v>
      </c>
    </row>
    <row r="357" spans="1:23">
      <c r="A357" s="118" t="str">
        <v>2443.TW</v>
      </c>
      <c r="B357" s="118">
        <v>1.1499999999999999</v>
      </c>
      <c r="C357" s="118">
        <v>0.315</v>
      </c>
      <c r="D357" s="118">
        <v>0</v>
      </c>
      <c r="E357" s="118">
        <v>0.39279997</v>
      </c>
      <c r="F357" s="118">
        <v>-6.3890000000000002E-2</v>
      </c>
      <c r="G357" s="118">
        <v>-0.32079999999999997</v>
      </c>
      <c r="H357" s="118">
        <v>-4.43011</v>
      </c>
      <c r="I357" s="118">
        <v>3.1043479999999999</v>
      </c>
      <c r="J357" s="118">
        <v>1.0650358</v>
      </c>
      <c r="K357" s="118">
        <v>8.1000000000000003E-2</v>
      </c>
      <c r="L357" s="118">
        <v>0</v>
      </c>
      <c r="M357" s="118">
        <v>0</v>
      </c>
      <c r="N357" s="118">
        <v>0</v>
      </c>
      <c r="O357" s="118">
        <v>0</v>
      </c>
      <c r="P357" s="118">
        <v>0</v>
      </c>
      <c r="Q357" s="118">
        <v>0</v>
      </c>
      <c r="R357" s="118">
        <v>0</v>
      </c>
      <c r="S357" s="118">
        <v>0</v>
      </c>
      <c r="T357" s="118">
        <v>0</v>
      </c>
      <c r="U357" s="118">
        <v>0</v>
      </c>
      <c r="V357" s="118">
        <v>0</v>
      </c>
      <c r="W357" s="118">
        <v>0</v>
      </c>
    </row>
    <row r="358" spans="1:23" hidden="1">
      <c r="A358" s="118" t="str">
        <v>2444.TW</v>
      </c>
      <c r="B358" s="118">
        <v>-0.13</v>
      </c>
      <c r="C358" s="118">
        <v>0.85699999999999998</v>
      </c>
      <c r="D358" s="118">
        <v>0</v>
      </c>
      <c r="E358" s="118">
        <v>-1.6080000000000001E-2</v>
      </c>
      <c r="F358" s="118">
        <v>5.1000000000000004E-4</v>
      </c>
      <c r="G358" s="118">
        <v>0.10571</v>
      </c>
      <c r="H358" s="118">
        <v>4.7489999999999997E-2</v>
      </c>
      <c r="I358" s="118">
        <v>0</v>
      </c>
      <c r="J358" s="118">
        <v>1.2793950999999999</v>
      </c>
      <c r="K358" s="118">
        <v>17.940000000000001</v>
      </c>
      <c r="L358" s="118">
        <v>0</v>
      </c>
      <c r="M358" s="118">
        <v>0</v>
      </c>
      <c r="N358" s="118">
        <v>0</v>
      </c>
      <c r="O358" s="118">
        <v>0</v>
      </c>
      <c r="P358" s="118">
        <v>0</v>
      </c>
      <c r="Q358" s="118">
        <v>0</v>
      </c>
      <c r="R358" s="118">
        <v>0</v>
      </c>
      <c r="S358" s="118">
        <v>0</v>
      </c>
      <c r="T358" s="118">
        <v>0</v>
      </c>
      <c r="U358" s="118">
        <v>0</v>
      </c>
      <c r="V358" s="118">
        <v>0</v>
      </c>
      <c r="W358" s="118">
        <v>0</v>
      </c>
    </row>
    <row r="359" spans="1:23" hidden="1">
      <c r="A359" s="118" t="str">
        <v>2449.TW</v>
      </c>
      <c r="B359" s="118">
        <v>4.8899999999999997</v>
      </c>
      <c r="C359" s="118">
        <v>0</v>
      </c>
      <c r="D359" s="118">
        <v>13.412817</v>
      </c>
      <c r="E359" s="118">
        <v>0.15298999999999999</v>
      </c>
      <c r="F359" s="118">
        <v>6.1979998000000001E-2</v>
      </c>
      <c r="G359" s="118">
        <v>0.33848998000000002</v>
      </c>
      <c r="H359" s="118">
        <v>0.21417</v>
      </c>
      <c r="I359" s="118">
        <v>18.404910000000001</v>
      </c>
      <c r="J359" s="118">
        <v>2.6824036000000002</v>
      </c>
      <c r="K359" s="118">
        <v>27.404</v>
      </c>
      <c r="L359" s="118">
        <v>0</v>
      </c>
      <c r="M359" s="118">
        <v>0</v>
      </c>
      <c r="N359" s="118">
        <v>0</v>
      </c>
      <c r="O359" s="118">
        <v>0</v>
      </c>
      <c r="P359" s="118">
        <v>0</v>
      </c>
      <c r="Q359" s="118">
        <v>0</v>
      </c>
      <c r="R359" s="118">
        <v>0</v>
      </c>
      <c r="S359" s="118">
        <v>0</v>
      </c>
      <c r="T359" s="118">
        <v>0</v>
      </c>
      <c r="U359" s="118">
        <v>0</v>
      </c>
      <c r="V359" s="118">
        <v>0</v>
      </c>
      <c r="W359" s="118">
        <v>0</v>
      </c>
    </row>
    <row r="360" spans="1:23" hidden="1">
      <c r="A360" s="118" t="str">
        <v>2450.TW</v>
      </c>
      <c r="B360" s="118">
        <v>2.48</v>
      </c>
      <c r="C360" s="118">
        <v>0.54</v>
      </c>
      <c r="D360" s="118">
        <v>11.642442000000001</v>
      </c>
      <c r="E360" s="118">
        <v>0.10697</v>
      </c>
      <c r="F360" s="118">
        <v>2.647E-2</v>
      </c>
      <c r="G360" s="118">
        <v>0.10931</v>
      </c>
      <c r="H360" s="118">
        <v>1.6039999999999999E-2</v>
      </c>
      <c r="I360" s="118">
        <v>16.149193</v>
      </c>
      <c r="J360" s="118">
        <v>1.7063609</v>
      </c>
      <c r="K360" s="118">
        <v>120.783</v>
      </c>
      <c r="L360" s="118">
        <v>0</v>
      </c>
      <c r="M360" s="118">
        <v>0</v>
      </c>
      <c r="N360" s="118">
        <v>0</v>
      </c>
      <c r="O360" s="118">
        <v>0</v>
      </c>
      <c r="P360" s="118">
        <v>0</v>
      </c>
      <c r="Q360" s="118">
        <v>0</v>
      </c>
      <c r="R360" s="118">
        <v>0</v>
      </c>
      <c r="S360" s="118">
        <v>0</v>
      </c>
      <c r="T360" s="118">
        <v>0</v>
      </c>
      <c r="U360" s="118">
        <v>0</v>
      </c>
      <c r="V360" s="118">
        <v>0</v>
      </c>
      <c r="W360" s="118">
        <v>0</v>
      </c>
    </row>
    <row r="361" spans="1:23" hidden="1">
      <c r="A361" s="118" t="str">
        <v>2451.TW</v>
      </c>
      <c r="B361" s="118">
        <v>3.5</v>
      </c>
      <c r="C361" s="118">
        <v>0.36</v>
      </c>
      <c r="D361" s="118">
        <v>19.893426999999999</v>
      </c>
      <c r="E361" s="118">
        <v>0.10226</v>
      </c>
      <c r="F361" s="118">
        <v>5.391E-2</v>
      </c>
      <c r="G361" s="118">
        <v>0.29006999999999999</v>
      </c>
      <c r="H361" s="118">
        <v>0.28495002000000003</v>
      </c>
      <c r="I361" s="118">
        <v>32</v>
      </c>
      <c r="J361" s="118">
        <v>2.4939322000000002</v>
      </c>
      <c r="K361" s="118">
        <v>24.463000000000001</v>
      </c>
      <c r="L361" s="118">
        <v>0</v>
      </c>
      <c r="M361" s="118">
        <v>0</v>
      </c>
      <c r="N361" s="118">
        <v>0</v>
      </c>
      <c r="O361" s="118">
        <v>0</v>
      </c>
      <c r="P361" s="118">
        <v>0</v>
      </c>
      <c r="Q361" s="118">
        <v>0</v>
      </c>
      <c r="R361" s="118">
        <v>0</v>
      </c>
      <c r="S361" s="118">
        <v>0</v>
      </c>
      <c r="T361" s="118">
        <v>0</v>
      </c>
      <c r="U361" s="118">
        <v>0</v>
      </c>
      <c r="V361" s="118">
        <v>0</v>
      </c>
      <c r="W361" s="118">
        <v>0</v>
      </c>
    </row>
    <row r="362" spans="1:23" hidden="1">
      <c r="A362" s="118" t="str">
        <v>2453.TW</v>
      </c>
      <c r="B362" s="118">
        <v>2.79</v>
      </c>
      <c r="C362" s="118">
        <v>0</v>
      </c>
      <c r="D362" s="118">
        <v>0</v>
      </c>
      <c r="E362" s="118">
        <v>0.13500000000000001</v>
      </c>
      <c r="F362" s="118">
        <v>4.054E-2</v>
      </c>
      <c r="G362" s="118">
        <v>0.25784000000000001</v>
      </c>
      <c r="H362" s="118">
        <v>6.5960005000000002E-2</v>
      </c>
      <c r="I362" s="118">
        <v>24.982078999999999</v>
      </c>
      <c r="J362" s="118">
        <v>3.5583010000000002</v>
      </c>
      <c r="K362" s="118">
        <v>65.510000000000005</v>
      </c>
      <c r="L362" s="118">
        <v>0</v>
      </c>
      <c r="M362" s="118">
        <v>0</v>
      </c>
      <c r="N362" s="118">
        <v>0</v>
      </c>
      <c r="O362" s="118">
        <v>0</v>
      </c>
      <c r="P362" s="118">
        <v>0</v>
      </c>
      <c r="Q362" s="118">
        <v>0</v>
      </c>
      <c r="R362" s="118">
        <v>0</v>
      </c>
      <c r="S362" s="118">
        <v>0</v>
      </c>
      <c r="T362" s="118">
        <v>0</v>
      </c>
      <c r="U362" s="118">
        <v>0</v>
      </c>
      <c r="V362" s="118">
        <v>0</v>
      </c>
      <c r="W362" s="118">
        <v>0</v>
      </c>
    </row>
    <row r="363" spans="1:23" hidden="1">
      <c r="A363" s="118" t="str">
        <v>2454.TW</v>
      </c>
      <c r="B363" s="118">
        <v>57.57</v>
      </c>
      <c r="C363" s="118">
        <v>1.1439999999999999</v>
      </c>
      <c r="D363" s="118">
        <v>18.743739999999999</v>
      </c>
      <c r="E363" s="118">
        <v>0.25763000000000003</v>
      </c>
      <c r="F363" s="118">
        <v>8.8920004999999996E-2</v>
      </c>
      <c r="G363" s="118">
        <v>0.49093999999999999</v>
      </c>
      <c r="H363" s="118">
        <v>0.24112</v>
      </c>
      <c r="I363" s="118">
        <v>22.754908</v>
      </c>
      <c r="J363" s="118">
        <v>5.6523013000000004</v>
      </c>
      <c r="K363" s="118">
        <v>296.84100000000001</v>
      </c>
      <c r="L363" s="118">
        <v>0</v>
      </c>
      <c r="M363" s="118">
        <v>0</v>
      </c>
      <c r="N363" s="118">
        <v>0</v>
      </c>
      <c r="O363" s="118">
        <v>0</v>
      </c>
      <c r="P363" s="118">
        <v>0</v>
      </c>
      <c r="Q363" s="118">
        <v>0</v>
      </c>
      <c r="R363" s="118">
        <v>0</v>
      </c>
      <c r="S363" s="118">
        <v>0</v>
      </c>
      <c r="T363" s="118">
        <v>0</v>
      </c>
      <c r="U363" s="118">
        <v>0</v>
      </c>
      <c r="V363" s="118">
        <v>0</v>
      </c>
      <c r="W363" s="118">
        <v>0</v>
      </c>
    </row>
    <row r="364" spans="1:23" hidden="1">
      <c r="A364" s="118" t="str">
        <v>2455.TW</v>
      </c>
      <c r="B364" s="118">
        <v>1.62</v>
      </c>
      <c r="C364" s="118">
        <v>1.526</v>
      </c>
      <c r="D364" s="118">
        <v>26.827093000000001</v>
      </c>
      <c r="E364" s="118">
        <v>0.19867000000000001</v>
      </c>
      <c r="F364" s="118">
        <v>9.9159999999999998E-2</v>
      </c>
      <c r="G364" s="118">
        <v>0.41319</v>
      </c>
      <c r="H364" s="118">
        <v>0.23791000000000001</v>
      </c>
      <c r="I364" s="118">
        <v>92.901240000000001</v>
      </c>
      <c r="J364" s="118">
        <v>8.5302950000000006</v>
      </c>
      <c r="K364" s="118">
        <v>16.966000000000001</v>
      </c>
      <c r="L364" s="118">
        <v>0</v>
      </c>
      <c r="M364" s="118">
        <v>0</v>
      </c>
      <c r="N364" s="118">
        <v>0</v>
      </c>
      <c r="O364" s="118">
        <v>0</v>
      </c>
      <c r="P364" s="118">
        <v>0</v>
      </c>
      <c r="Q364" s="118">
        <v>0</v>
      </c>
      <c r="R364" s="118">
        <v>0</v>
      </c>
      <c r="S364" s="118">
        <v>0</v>
      </c>
      <c r="T364" s="118">
        <v>0</v>
      </c>
      <c r="U364" s="118">
        <v>0</v>
      </c>
      <c r="V364" s="118">
        <v>0</v>
      </c>
      <c r="W364" s="118">
        <v>0</v>
      </c>
    </row>
    <row r="365" spans="1:23">
      <c r="A365" s="118" t="str">
        <v>2457.TW</v>
      </c>
      <c r="B365" s="118">
        <v>0.72</v>
      </c>
      <c r="C365" s="118">
        <v>0</v>
      </c>
      <c r="D365" s="118">
        <v>0</v>
      </c>
      <c r="E365" s="118">
        <v>3.576E-2</v>
      </c>
      <c r="F365" s="118">
        <v>1.1639999999999999E-2</v>
      </c>
      <c r="G365" s="118">
        <v>0.27450000000000002</v>
      </c>
      <c r="H365" s="118">
        <v>3.6999999999999999E-4</v>
      </c>
      <c r="I365" s="118">
        <v>72.222219999999993</v>
      </c>
      <c r="J365" s="118">
        <v>2.2369439999999998</v>
      </c>
      <c r="K365" s="118">
        <v>29.866</v>
      </c>
      <c r="L365" s="118">
        <v>0</v>
      </c>
      <c r="M365" s="118">
        <v>0</v>
      </c>
      <c r="N365" s="118">
        <v>0</v>
      </c>
      <c r="O365" s="118">
        <v>0</v>
      </c>
      <c r="P365" s="118">
        <v>0</v>
      </c>
      <c r="Q365" s="118">
        <v>0</v>
      </c>
      <c r="R365" s="118">
        <v>0</v>
      </c>
      <c r="S365" s="118">
        <v>0</v>
      </c>
      <c r="T365" s="118">
        <v>0</v>
      </c>
      <c r="U365" s="118">
        <v>0</v>
      </c>
      <c r="V365" s="118">
        <v>0</v>
      </c>
      <c r="W365" s="118">
        <v>0</v>
      </c>
    </row>
    <row r="366" spans="1:23" hidden="1">
      <c r="A366" s="118" t="str">
        <v>2458.TW</v>
      </c>
      <c r="B366" s="118">
        <v>8.77</v>
      </c>
      <c r="C366" s="118">
        <v>0</v>
      </c>
      <c r="D366" s="118">
        <v>15.163570999999999</v>
      </c>
      <c r="E366" s="118">
        <v>0.27679002000000003</v>
      </c>
      <c r="F366" s="118">
        <v>0.12559000000000001</v>
      </c>
      <c r="G366" s="118">
        <v>0.46550997999999999</v>
      </c>
      <c r="H366" s="118">
        <v>0.20905000000000001</v>
      </c>
      <c r="I366" s="118">
        <v>19.555302000000001</v>
      </c>
      <c r="J366" s="118">
        <v>5.5381536000000002</v>
      </c>
      <c r="K366" s="118">
        <v>44.808</v>
      </c>
      <c r="L366" s="118">
        <v>0</v>
      </c>
      <c r="M366" s="118">
        <v>0</v>
      </c>
      <c r="N366" s="118">
        <v>0</v>
      </c>
      <c r="O366" s="118">
        <v>0</v>
      </c>
      <c r="P366" s="118">
        <v>0</v>
      </c>
      <c r="Q366" s="118">
        <v>0</v>
      </c>
      <c r="R366" s="118">
        <v>0</v>
      </c>
      <c r="S366" s="118">
        <v>0</v>
      </c>
      <c r="T366" s="118">
        <v>0</v>
      </c>
      <c r="U366" s="118">
        <v>0</v>
      </c>
      <c r="V366" s="118">
        <v>0</v>
      </c>
      <c r="W366" s="118">
        <v>0</v>
      </c>
    </row>
    <row r="367" spans="1:23">
      <c r="A367" s="118" t="str">
        <v>2459.TW</v>
      </c>
      <c r="B367" s="118">
        <v>5.77</v>
      </c>
      <c r="C367" s="118">
        <v>0.31900000000000001</v>
      </c>
      <c r="D367" s="118">
        <v>16.651482000000001</v>
      </c>
      <c r="E367" s="118">
        <v>0.10695</v>
      </c>
      <c r="F367" s="118">
        <v>4.4510002999999999E-2</v>
      </c>
      <c r="G367" s="118">
        <v>0.19577</v>
      </c>
      <c r="H367" s="118">
        <v>0.12388</v>
      </c>
      <c r="I367" s="118">
        <v>12.668977</v>
      </c>
      <c r="J367" s="118">
        <v>1.461883</v>
      </c>
      <c r="K367" s="118">
        <v>70.269000000000005</v>
      </c>
      <c r="L367" s="118">
        <v>0</v>
      </c>
      <c r="M367" s="118">
        <v>0</v>
      </c>
      <c r="N367" s="118">
        <v>0</v>
      </c>
      <c r="O367" s="118">
        <v>0</v>
      </c>
      <c r="P367" s="118">
        <v>0</v>
      </c>
      <c r="Q367" s="118">
        <v>0</v>
      </c>
      <c r="R367" s="118">
        <v>0</v>
      </c>
      <c r="S367" s="118">
        <v>0</v>
      </c>
      <c r="T367" s="118">
        <v>0</v>
      </c>
      <c r="U367" s="118">
        <v>0</v>
      </c>
      <c r="V367" s="118">
        <v>0</v>
      </c>
      <c r="W367" s="118">
        <v>0</v>
      </c>
    </row>
    <row r="368" spans="1:23">
      <c r="A368" s="118" t="str">
        <v>2460.TW</v>
      </c>
      <c r="B368" s="118">
        <v>-1.24</v>
      </c>
      <c r="C368" s="118">
        <v>0</v>
      </c>
      <c r="D368" s="118">
        <v>34.705883</v>
      </c>
      <c r="E368" s="118">
        <v>-9.3830003999999995E-2</v>
      </c>
      <c r="F368" s="118">
        <v>-3.3669999999999999E-2</v>
      </c>
      <c r="G368" s="118">
        <v>2.657E-2</v>
      </c>
      <c r="H368" s="118">
        <v>-0.10284001</v>
      </c>
      <c r="I368" s="118">
        <v>0</v>
      </c>
      <c r="J368" s="118">
        <v>2.8347216</v>
      </c>
      <c r="K368" s="118">
        <v>15.920999999999999</v>
      </c>
      <c r="L368" s="118">
        <v>0</v>
      </c>
      <c r="M368" s="118">
        <v>0</v>
      </c>
      <c r="N368" s="118">
        <v>0</v>
      </c>
      <c r="O368" s="118">
        <v>0</v>
      </c>
      <c r="P368" s="118">
        <v>0</v>
      </c>
      <c r="Q368" s="118">
        <v>0</v>
      </c>
      <c r="R368" s="118">
        <v>0</v>
      </c>
      <c r="S368" s="118">
        <v>0</v>
      </c>
      <c r="T368" s="118">
        <v>0</v>
      </c>
      <c r="U368" s="118">
        <v>0</v>
      </c>
      <c r="V368" s="118">
        <v>0</v>
      </c>
      <c r="W368" s="118">
        <v>0</v>
      </c>
    </row>
    <row r="369" spans="1:23" hidden="1">
      <c r="A369" s="118" t="str">
        <v>2461.TW</v>
      </c>
      <c r="B369" s="118">
        <v>0.37</v>
      </c>
      <c r="C369" s="118">
        <v>0.68300000000000005</v>
      </c>
      <c r="D369" s="118">
        <v>26.648935000000002</v>
      </c>
      <c r="E369" s="118">
        <v>-2.0029999999999999E-2</v>
      </c>
      <c r="F369" s="118">
        <v>-2.7000001999999998E-4</v>
      </c>
      <c r="G369" s="118">
        <v>0.21288000000000001</v>
      </c>
      <c r="H369" s="118">
        <v>-3.3750000000000002E-2</v>
      </c>
      <c r="I369" s="118">
        <v>67.702699999999993</v>
      </c>
      <c r="J369" s="118">
        <v>1.4489818999999999</v>
      </c>
      <c r="K369" s="118">
        <v>35.826000000000001</v>
      </c>
      <c r="L369" s="118">
        <v>0</v>
      </c>
      <c r="M369" s="118">
        <v>0</v>
      </c>
      <c r="N369" s="118">
        <v>0</v>
      </c>
      <c r="O369" s="118">
        <v>0</v>
      </c>
      <c r="P369" s="118">
        <v>0</v>
      </c>
      <c r="Q369" s="118">
        <v>0</v>
      </c>
      <c r="R369" s="118">
        <v>0</v>
      </c>
      <c r="S369" s="118">
        <v>0</v>
      </c>
      <c r="T369" s="118">
        <v>0</v>
      </c>
      <c r="U369" s="118">
        <v>0</v>
      </c>
      <c r="V369" s="118">
        <v>0</v>
      </c>
      <c r="W369" s="118">
        <v>0</v>
      </c>
    </row>
    <row r="370" spans="1:23" hidden="1">
      <c r="A370" s="118" t="str">
        <v>2462.TW</v>
      </c>
      <c r="B370" s="118">
        <v>1.85</v>
      </c>
      <c r="C370" s="118">
        <v>0.56499999999999995</v>
      </c>
      <c r="D370" s="118">
        <v>10.481928</v>
      </c>
      <c r="E370" s="118">
        <v>9.8430009999999998E-2</v>
      </c>
      <c r="F370" s="118">
        <v>2.332E-2</v>
      </c>
      <c r="G370" s="118">
        <v>0.15453</v>
      </c>
      <c r="H370" s="118">
        <v>3.5200000000000001E-3</v>
      </c>
      <c r="I370" s="118">
        <v>18.81081</v>
      </c>
      <c r="J370" s="118">
        <v>1.6476492</v>
      </c>
      <c r="K370" s="118">
        <v>26.024999999999999</v>
      </c>
      <c r="L370" s="118">
        <v>0</v>
      </c>
      <c r="M370" s="118">
        <v>0</v>
      </c>
      <c r="N370" s="118">
        <v>0</v>
      </c>
      <c r="O370" s="118">
        <v>0</v>
      </c>
      <c r="P370" s="118">
        <v>0</v>
      </c>
      <c r="Q370" s="118">
        <v>0</v>
      </c>
      <c r="R370" s="118">
        <v>0</v>
      </c>
      <c r="S370" s="118">
        <v>0</v>
      </c>
      <c r="T370" s="118">
        <v>0</v>
      </c>
      <c r="U370" s="118">
        <v>0</v>
      </c>
      <c r="V370" s="118">
        <v>0</v>
      </c>
      <c r="W370" s="118">
        <v>0</v>
      </c>
    </row>
    <row r="371" spans="1:23">
      <c r="A371" s="118" t="str">
        <v>2464.TW</v>
      </c>
      <c r="B371" s="118">
        <v>0.9</v>
      </c>
      <c r="C371" s="118">
        <v>0.54400000000000004</v>
      </c>
      <c r="D371" s="118">
        <v>12.463236</v>
      </c>
      <c r="E371" s="118">
        <v>4.2579997000000001E-2</v>
      </c>
      <c r="F371" s="118">
        <v>3.2000002E-4</v>
      </c>
      <c r="G371" s="118">
        <v>0.17282</v>
      </c>
      <c r="H371" s="118">
        <v>-2.777E-2</v>
      </c>
      <c r="I371" s="118">
        <v>75.333336000000003</v>
      </c>
      <c r="J371" s="118">
        <v>3.1713366999999999</v>
      </c>
      <c r="K371" s="118">
        <v>45.070999999999998</v>
      </c>
      <c r="L371" s="118">
        <v>0</v>
      </c>
      <c r="M371" s="118">
        <v>0</v>
      </c>
      <c r="N371" s="118">
        <v>0</v>
      </c>
      <c r="O371" s="118">
        <v>0</v>
      </c>
      <c r="P371" s="118">
        <v>0</v>
      </c>
      <c r="Q371" s="118">
        <v>0</v>
      </c>
      <c r="R371" s="118">
        <v>0</v>
      </c>
      <c r="S371" s="118">
        <v>0</v>
      </c>
      <c r="T371" s="118">
        <v>0</v>
      </c>
      <c r="U371" s="118">
        <v>0</v>
      </c>
      <c r="V371" s="118">
        <v>0</v>
      </c>
      <c r="W371" s="118">
        <v>0</v>
      </c>
    </row>
    <row r="372" spans="1:23">
      <c r="A372" s="118" t="str">
        <v>2465.TW</v>
      </c>
      <c r="B372" s="118">
        <v>-2.36</v>
      </c>
      <c r="C372" s="118">
        <v>1.3580000000000001</v>
      </c>
      <c r="D372" s="118">
        <v>0</v>
      </c>
      <c r="E372" s="118">
        <v>-0.21065999999999999</v>
      </c>
      <c r="F372" s="118">
        <v>-2.8280000999999999E-2</v>
      </c>
      <c r="G372" s="118">
        <v>0.14693000000000001</v>
      </c>
      <c r="H372" s="118">
        <v>1.4659999999999999E-2</v>
      </c>
      <c r="I372" s="118">
        <v>0</v>
      </c>
      <c r="J372" s="118">
        <v>10.378612</v>
      </c>
      <c r="K372" s="118">
        <v>67.753</v>
      </c>
      <c r="L372" s="118">
        <v>0</v>
      </c>
      <c r="M372" s="118">
        <v>0</v>
      </c>
      <c r="N372" s="118">
        <v>0</v>
      </c>
      <c r="O372" s="118">
        <v>0</v>
      </c>
      <c r="P372" s="118">
        <v>0</v>
      </c>
      <c r="Q372" s="118">
        <v>0</v>
      </c>
      <c r="R372" s="118">
        <v>0</v>
      </c>
      <c r="S372" s="118">
        <v>0</v>
      </c>
      <c r="T372" s="118">
        <v>0</v>
      </c>
      <c r="U372" s="118">
        <v>0</v>
      </c>
      <c r="V372" s="118">
        <v>0</v>
      </c>
      <c r="W372" s="118">
        <v>0</v>
      </c>
    </row>
    <row r="373" spans="1:23" hidden="1">
      <c r="A373" s="118" t="str">
        <v>2466.TW</v>
      </c>
      <c r="B373" s="118">
        <v>-0.05</v>
      </c>
      <c r="C373" s="118">
        <v>0.26200000000000001</v>
      </c>
      <c r="D373" s="118">
        <v>0</v>
      </c>
      <c r="E373" s="118">
        <v>1.5910000000000001E-2</v>
      </c>
      <c r="F373" s="118">
        <v>-1.617E-2</v>
      </c>
      <c r="G373" s="118">
        <v>0.14793000000000001</v>
      </c>
      <c r="H373" s="118">
        <v>-0.62002000000000002</v>
      </c>
      <c r="I373" s="118">
        <v>0</v>
      </c>
      <c r="J373" s="118">
        <v>3.407124</v>
      </c>
      <c r="K373" s="118">
        <v>6.1440000000000001</v>
      </c>
      <c r="L373" s="118">
        <v>0</v>
      </c>
      <c r="M373" s="118">
        <v>0</v>
      </c>
      <c r="N373" s="118">
        <v>0</v>
      </c>
      <c r="O373" s="118">
        <v>0</v>
      </c>
      <c r="P373" s="118">
        <v>0</v>
      </c>
      <c r="Q373" s="118">
        <v>0</v>
      </c>
      <c r="R373" s="118">
        <v>0</v>
      </c>
      <c r="S373" s="118">
        <v>0</v>
      </c>
      <c r="T373" s="118">
        <v>0</v>
      </c>
      <c r="U373" s="118">
        <v>0</v>
      </c>
      <c r="V373" s="118">
        <v>0</v>
      </c>
      <c r="W373" s="118">
        <v>0</v>
      </c>
    </row>
    <row r="374" spans="1:23" hidden="1">
      <c r="A374" s="118" t="str">
        <v>2467.TW</v>
      </c>
      <c r="B374" s="118">
        <v>3.44</v>
      </c>
      <c r="C374" s="118">
        <v>0</v>
      </c>
      <c r="D374" s="118">
        <v>0</v>
      </c>
      <c r="E374" s="118">
        <v>0.16128000000000001</v>
      </c>
      <c r="F374" s="118">
        <v>3.1960000000000002E-2</v>
      </c>
      <c r="G374" s="118">
        <v>0.43103000000000002</v>
      </c>
      <c r="H374" s="118">
        <v>0.14345999000000001</v>
      </c>
      <c r="I374" s="118">
        <v>40.552326000000001</v>
      </c>
      <c r="J374" s="118">
        <v>6.0025816000000001</v>
      </c>
      <c r="K374" s="118">
        <v>24.291</v>
      </c>
      <c r="L374" s="118">
        <v>0</v>
      </c>
      <c r="M374" s="118">
        <v>0</v>
      </c>
      <c r="N374" s="118">
        <v>0</v>
      </c>
      <c r="O374" s="118">
        <v>0</v>
      </c>
      <c r="P374" s="118">
        <v>0</v>
      </c>
      <c r="Q374" s="118">
        <v>0</v>
      </c>
      <c r="R374" s="118">
        <v>0</v>
      </c>
      <c r="S374" s="118">
        <v>0</v>
      </c>
      <c r="T374" s="118">
        <v>0</v>
      </c>
      <c r="U374" s="118">
        <v>0</v>
      </c>
      <c r="V374" s="118">
        <v>0</v>
      </c>
      <c r="W374" s="118">
        <v>0</v>
      </c>
    </row>
    <row r="375" spans="1:23">
      <c r="A375" s="118" t="str">
        <v>2468.TW</v>
      </c>
      <c r="B375" s="118">
        <v>1.21</v>
      </c>
      <c r="C375" s="118">
        <v>0.64600000000000002</v>
      </c>
      <c r="D375" s="118">
        <v>0</v>
      </c>
      <c r="E375" s="118">
        <v>6.4460000000000003E-2</v>
      </c>
      <c r="F375" s="118">
        <v>2.6870001000000001E-2</v>
      </c>
      <c r="G375" s="118">
        <v>0.11579</v>
      </c>
      <c r="H375" s="118">
        <v>4.5640002999999998E-2</v>
      </c>
      <c r="I375" s="118">
        <v>22.603306</v>
      </c>
      <c r="J375" s="118">
        <v>1.5510691000000001</v>
      </c>
      <c r="K375" s="118">
        <v>33.423999999999999</v>
      </c>
      <c r="L375" s="118">
        <v>0</v>
      </c>
      <c r="M375" s="118">
        <v>0</v>
      </c>
      <c r="N375" s="118">
        <v>0</v>
      </c>
      <c r="O375" s="118">
        <v>0</v>
      </c>
      <c r="P375" s="118">
        <v>0</v>
      </c>
      <c r="Q375" s="118">
        <v>0</v>
      </c>
      <c r="R375" s="118">
        <v>0</v>
      </c>
      <c r="S375" s="118">
        <v>0</v>
      </c>
      <c r="T375" s="118">
        <v>0</v>
      </c>
      <c r="U375" s="118">
        <v>0</v>
      </c>
      <c r="V375" s="118">
        <v>0</v>
      </c>
      <c r="W375" s="118">
        <v>0</v>
      </c>
    </row>
    <row r="376" spans="1:23">
      <c r="A376" s="118" t="str">
        <v>2471.TW</v>
      </c>
      <c r="B376" s="118">
        <v>3.65</v>
      </c>
      <c r="C376" s="118">
        <v>0.29599999999999999</v>
      </c>
      <c r="D376" s="118">
        <v>0</v>
      </c>
      <c r="E376" s="118">
        <v>0.19319001</v>
      </c>
      <c r="F376" s="118">
        <v>4.4249999999999998E-2</v>
      </c>
      <c r="G376" s="118">
        <v>0.40838000000000002</v>
      </c>
      <c r="H376" s="118">
        <v>0.23300000000000001</v>
      </c>
      <c r="I376" s="118">
        <v>15.808218999999999</v>
      </c>
      <c r="J376" s="118">
        <v>2.9952242</v>
      </c>
      <c r="K376" s="118">
        <v>17.815000000000001</v>
      </c>
      <c r="L376" s="118">
        <v>0</v>
      </c>
      <c r="M376" s="118">
        <v>0</v>
      </c>
      <c r="N376" s="118">
        <v>0</v>
      </c>
      <c r="O376" s="118">
        <v>0</v>
      </c>
      <c r="P376" s="118">
        <v>0</v>
      </c>
      <c r="Q376" s="118">
        <v>0</v>
      </c>
      <c r="R376" s="118">
        <v>0</v>
      </c>
      <c r="S376" s="118">
        <v>0</v>
      </c>
      <c r="T376" s="118">
        <v>0</v>
      </c>
      <c r="U376" s="118">
        <v>0</v>
      </c>
      <c r="V376" s="118">
        <v>0</v>
      </c>
      <c r="W376" s="118">
        <v>0</v>
      </c>
    </row>
    <row r="377" spans="1:23" hidden="1">
      <c r="A377" s="118" t="str">
        <v>2472.TW</v>
      </c>
      <c r="B377" s="118">
        <v>6.01</v>
      </c>
      <c r="C377" s="118">
        <v>1.2969999999999999</v>
      </c>
      <c r="D377" s="118">
        <v>10.154043</v>
      </c>
      <c r="E377" s="118">
        <v>0.120670006</v>
      </c>
      <c r="F377" s="118">
        <v>6.2509999999999996E-2</v>
      </c>
      <c r="G377" s="118">
        <v>0.28681000000000001</v>
      </c>
      <c r="H377" s="118">
        <v>0.19040000000000001</v>
      </c>
      <c r="I377" s="118">
        <v>13.161396999999999</v>
      </c>
      <c r="J377" s="118">
        <v>1.8449838999999999</v>
      </c>
      <c r="K377" s="118">
        <v>54.673000000000002</v>
      </c>
      <c r="L377" s="118">
        <v>0</v>
      </c>
      <c r="M377" s="118">
        <v>0</v>
      </c>
      <c r="N377" s="118">
        <v>0</v>
      </c>
      <c r="O377" s="118">
        <v>0</v>
      </c>
      <c r="P377" s="118">
        <v>0</v>
      </c>
      <c r="Q377" s="118">
        <v>0</v>
      </c>
      <c r="R377" s="118">
        <v>0</v>
      </c>
      <c r="S377" s="118">
        <v>0</v>
      </c>
      <c r="T377" s="118">
        <v>0</v>
      </c>
      <c r="U377" s="118">
        <v>0</v>
      </c>
      <c r="V377" s="118">
        <v>0</v>
      </c>
      <c r="W377" s="118">
        <v>0</v>
      </c>
    </row>
    <row r="378" spans="1:23">
      <c r="A378" s="118" t="str">
        <v>2474.TW</v>
      </c>
      <c r="B378" s="118">
        <v>18.78</v>
      </c>
      <c r="C378" s="118">
        <v>0.54400000000000004</v>
      </c>
      <c r="D378" s="118">
        <v>16.046348999999999</v>
      </c>
      <c r="E378" s="118">
        <v>7.8460000000000002E-2</v>
      </c>
      <c r="F378" s="118">
        <v>4.8500000000000001E-3</v>
      </c>
      <c r="G378" s="118">
        <v>0.28265000000000001</v>
      </c>
      <c r="H378" s="118">
        <v>7.8750000000000001E-2</v>
      </c>
      <c r="I378" s="118">
        <v>12.167199</v>
      </c>
      <c r="J378" s="118">
        <v>0.93369347000000003</v>
      </c>
      <c r="K378" s="118">
        <v>26.74</v>
      </c>
      <c r="L378" s="118">
        <v>0</v>
      </c>
      <c r="M378" s="118">
        <v>0</v>
      </c>
      <c r="N378" s="118">
        <v>0</v>
      </c>
      <c r="O378" s="118">
        <v>0</v>
      </c>
      <c r="P378" s="118">
        <v>0</v>
      </c>
      <c r="Q378" s="118">
        <v>0</v>
      </c>
      <c r="R378" s="118">
        <v>0</v>
      </c>
      <c r="S378" s="118">
        <v>0</v>
      </c>
      <c r="T378" s="118">
        <v>0</v>
      </c>
      <c r="U378" s="118">
        <v>0</v>
      </c>
      <c r="V378" s="118">
        <v>0</v>
      </c>
      <c r="W378" s="118">
        <v>0</v>
      </c>
    </row>
    <row r="379" spans="1:23" hidden="1">
      <c r="A379" s="118" t="str">
        <v>2476.TW</v>
      </c>
      <c r="B379" s="118">
        <v>4.3</v>
      </c>
      <c r="C379" s="118">
        <v>0.90100000000000002</v>
      </c>
      <c r="D379" s="118">
        <v>0</v>
      </c>
      <c r="E379" s="118">
        <v>0.11512999</v>
      </c>
      <c r="F379" s="118">
        <v>4.861E-2</v>
      </c>
      <c r="G379" s="118">
        <v>0.28965000000000002</v>
      </c>
      <c r="H379" s="118">
        <v>0.15038000000000001</v>
      </c>
      <c r="I379" s="118">
        <v>21.651160999999998</v>
      </c>
      <c r="J379" s="118">
        <v>2.9281332</v>
      </c>
      <c r="K379" s="118">
        <v>30.138999999999999</v>
      </c>
      <c r="L379" s="118">
        <v>0</v>
      </c>
      <c r="M379" s="118">
        <v>0</v>
      </c>
      <c r="N379" s="118">
        <v>0</v>
      </c>
      <c r="O379" s="118">
        <v>0</v>
      </c>
      <c r="P379" s="118">
        <v>0</v>
      </c>
      <c r="Q379" s="118">
        <v>0</v>
      </c>
      <c r="R379" s="118">
        <v>0</v>
      </c>
      <c r="S379" s="118">
        <v>0</v>
      </c>
      <c r="T379" s="118">
        <v>0</v>
      </c>
      <c r="U379" s="118">
        <v>0</v>
      </c>
      <c r="V379" s="118">
        <v>0</v>
      </c>
      <c r="W379" s="118">
        <v>0</v>
      </c>
    </row>
    <row r="380" spans="1:23">
      <c r="A380" s="118" t="str">
        <v>2477.TW</v>
      </c>
      <c r="B380" s="118">
        <v>0.63</v>
      </c>
      <c r="C380" s="118">
        <v>0.46300000000000002</v>
      </c>
      <c r="D380" s="118">
        <v>0</v>
      </c>
      <c r="E380" s="118">
        <v>5.8799999999999998E-3</v>
      </c>
      <c r="F380" s="118">
        <v>-1.3309998999999999E-2</v>
      </c>
      <c r="G380" s="118">
        <v>0.13819000000000001</v>
      </c>
      <c r="H380" s="118">
        <v>-0.10356</v>
      </c>
      <c r="I380" s="118">
        <v>34.841270000000002</v>
      </c>
      <c r="J380" s="118">
        <v>0.88163239999999998</v>
      </c>
      <c r="K380" s="118">
        <v>14.698</v>
      </c>
      <c r="L380" s="118">
        <v>0</v>
      </c>
      <c r="M380" s="118">
        <v>0</v>
      </c>
      <c r="N380" s="118">
        <v>0</v>
      </c>
      <c r="O380" s="118">
        <v>0</v>
      </c>
      <c r="P380" s="118">
        <v>0</v>
      </c>
      <c r="Q380" s="118">
        <v>0</v>
      </c>
      <c r="R380" s="118">
        <v>0</v>
      </c>
      <c r="S380" s="118">
        <v>0</v>
      </c>
      <c r="T380" s="118">
        <v>0</v>
      </c>
      <c r="U380" s="118">
        <v>0</v>
      </c>
      <c r="V380" s="118">
        <v>0</v>
      </c>
      <c r="W380" s="118">
        <v>0</v>
      </c>
    </row>
    <row r="381" spans="1:23" hidden="1">
      <c r="A381" s="118" t="str">
        <v>2478.TW</v>
      </c>
      <c r="B381" s="118">
        <v>2.89</v>
      </c>
      <c r="C381" s="118">
        <v>0</v>
      </c>
      <c r="D381" s="118">
        <v>7.5586205</v>
      </c>
      <c r="E381" s="118">
        <v>6.2880000000000005E-2</v>
      </c>
      <c r="F381" s="118">
        <v>2.9399999999999999E-2</v>
      </c>
      <c r="G381" s="118">
        <v>0.20444999999999999</v>
      </c>
      <c r="H381" s="118">
        <v>8.2430000000000003E-2</v>
      </c>
      <c r="I381" s="118">
        <v>18.961936999999999</v>
      </c>
      <c r="J381" s="118">
        <v>1.1838154000000001</v>
      </c>
      <c r="K381" s="118">
        <v>31.46</v>
      </c>
      <c r="L381" s="118">
        <v>0</v>
      </c>
      <c r="M381" s="118">
        <v>0</v>
      </c>
      <c r="N381" s="118">
        <v>0</v>
      </c>
      <c r="O381" s="118">
        <v>0</v>
      </c>
      <c r="P381" s="118">
        <v>0</v>
      </c>
      <c r="Q381" s="118">
        <v>0</v>
      </c>
      <c r="R381" s="118">
        <v>0</v>
      </c>
      <c r="S381" s="118">
        <v>0</v>
      </c>
      <c r="T381" s="118">
        <v>0</v>
      </c>
      <c r="U381" s="118">
        <v>0</v>
      </c>
      <c r="V381" s="118">
        <v>0</v>
      </c>
      <c r="W381" s="118">
        <v>0</v>
      </c>
    </row>
    <row r="382" spans="1:23" hidden="1">
      <c r="A382" s="118" t="str">
        <v>2480.TW</v>
      </c>
      <c r="B382" s="118">
        <v>7.27</v>
      </c>
      <c r="C382" s="118">
        <v>0.27700000000000002</v>
      </c>
      <c r="D382" s="118">
        <v>15.517241500000001</v>
      </c>
      <c r="E382" s="118">
        <v>0.28378999999999999</v>
      </c>
      <c r="F382" s="118">
        <v>8.0479999999999996E-2</v>
      </c>
      <c r="G382" s="118">
        <v>0.24475999000000001</v>
      </c>
      <c r="H382" s="118">
        <v>0.12851000000000001</v>
      </c>
      <c r="I382" s="118">
        <v>17.331499999999998</v>
      </c>
      <c r="J382" s="118">
        <v>4.8029275</v>
      </c>
      <c r="K382" s="118">
        <v>68.710999999999999</v>
      </c>
      <c r="L382" s="118">
        <v>0</v>
      </c>
      <c r="M382" s="118">
        <v>0</v>
      </c>
      <c r="N382" s="118">
        <v>0</v>
      </c>
      <c r="O382" s="118">
        <v>0</v>
      </c>
      <c r="P382" s="118">
        <v>0</v>
      </c>
      <c r="Q382" s="118">
        <v>0</v>
      </c>
      <c r="R382" s="118">
        <v>0</v>
      </c>
      <c r="S382" s="118">
        <v>0</v>
      </c>
      <c r="T382" s="118">
        <v>0</v>
      </c>
      <c r="U382" s="118">
        <v>0</v>
      </c>
      <c r="V382" s="118">
        <v>0</v>
      </c>
      <c r="W382" s="118">
        <v>0</v>
      </c>
    </row>
    <row r="383" spans="1:23">
      <c r="A383" s="118" t="str">
        <v>2481.TW</v>
      </c>
      <c r="B383" s="118">
        <v>2.15</v>
      </c>
      <c r="C383" s="118">
        <v>1.3720000000000001</v>
      </c>
      <c r="D383" s="118">
        <v>15.163728000000001</v>
      </c>
      <c r="E383" s="118">
        <v>6.8569994999999995E-2</v>
      </c>
      <c r="F383" s="118">
        <v>1.8020000000000001E-2</v>
      </c>
      <c r="G383" s="118">
        <v>0.25246000000000002</v>
      </c>
      <c r="H383" s="118">
        <v>5.0009999999999999E-2</v>
      </c>
      <c r="I383" s="118">
        <v>28</v>
      </c>
      <c r="J383" s="118">
        <v>1.7394822000000001</v>
      </c>
      <c r="K383" s="118">
        <v>33.255000000000003</v>
      </c>
      <c r="L383" s="118">
        <v>0</v>
      </c>
      <c r="M383" s="118">
        <v>0</v>
      </c>
      <c r="N383" s="118">
        <v>0</v>
      </c>
      <c r="O383" s="118">
        <v>0</v>
      </c>
      <c r="P383" s="118">
        <v>0</v>
      </c>
      <c r="Q383" s="118">
        <v>0</v>
      </c>
      <c r="R383" s="118">
        <v>0</v>
      </c>
      <c r="S383" s="118">
        <v>0</v>
      </c>
      <c r="T383" s="118">
        <v>0</v>
      </c>
      <c r="U383" s="118">
        <v>0</v>
      </c>
      <c r="V383" s="118">
        <v>0</v>
      </c>
      <c r="W383" s="118">
        <v>0</v>
      </c>
    </row>
    <row r="384" spans="1:23" hidden="1">
      <c r="A384" s="118" t="str">
        <v>2482.TW</v>
      </c>
      <c r="B384" s="118">
        <v>1.98</v>
      </c>
      <c r="C384" s="118">
        <v>0.66900000000000004</v>
      </c>
      <c r="D384" s="118">
        <v>0</v>
      </c>
      <c r="E384" s="118">
        <v>0.15009</v>
      </c>
      <c r="F384" s="118">
        <v>8.7230000000000002E-2</v>
      </c>
      <c r="G384" s="118">
        <v>0.42664000000000002</v>
      </c>
      <c r="H384" s="118">
        <v>7.3620000000000005E-2</v>
      </c>
      <c r="I384" s="118">
        <v>17.575755999999998</v>
      </c>
      <c r="J384" s="118">
        <v>2.0247860000000002</v>
      </c>
      <c r="K384" s="118">
        <v>18.503</v>
      </c>
      <c r="L384" s="118">
        <v>0</v>
      </c>
      <c r="M384" s="118">
        <v>0</v>
      </c>
      <c r="N384" s="118">
        <v>0</v>
      </c>
      <c r="O384" s="118">
        <v>0</v>
      </c>
      <c r="P384" s="118">
        <v>0</v>
      </c>
      <c r="Q384" s="118">
        <v>0</v>
      </c>
      <c r="R384" s="118">
        <v>0</v>
      </c>
      <c r="S384" s="118">
        <v>0</v>
      </c>
      <c r="T384" s="118">
        <v>0</v>
      </c>
      <c r="U384" s="118">
        <v>0</v>
      </c>
      <c r="V384" s="118">
        <v>0</v>
      </c>
      <c r="W384" s="118">
        <v>0</v>
      </c>
    </row>
    <row r="385" spans="1:23">
      <c r="A385" s="118" t="str">
        <v>2483.TW</v>
      </c>
      <c r="B385" s="118">
        <v>0.48</v>
      </c>
      <c r="C385" s="118">
        <v>0.255</v>
      </c>
      <c r="D385" s="118">
        <v>0</v>
      </c>
      <c r="E385" s="118">
        <v>1.4359999E-2</v>
      </c>
      <c r="F385" s="118">
        <v>-4.5100000000000001E-3</v>
      </c>
      <c r="G385" s="118">
        <v>0.13900000000000001</v>
      </c>
      <c r="H385" s="118">
        <v>-2.3470000000000001E-2</v>
      </c>
      <c r="I385" s="118">
        <v>56.666668000000001</v>
      </c>
      <c r="J385" s="118">
        <v>1.1769797</v>
      </c>
      <c r="K385" s="118">
        <v>16.466999999999999</v>
      </c>
      <c r="L385" s="118">
        <v>0</v>
      </c>
      <c r="M385" s="118">
        <v>0</v>
      </c>
      <c r="N385" s="118">
        <v>0</v>
      </c>
      <c r="O385" s="118">
        <v>0</v>
      </c>
      <c r="P385" s="118">
        <v>0</v>
      </c>
      <c r="Q385" s="118">
        <v>0</v>
      </c>
      <c r="R385" s="118">
        <v>0</v>
      </c>
      <c r="S385" s="118">
        <v>0</v>
      </c>
      <c r="T385" s="118">
        <v>0</v>
      </c>
      <c r="U385" s="118">
        <v>0</v>
      </c>
      <c r="V385" s="118">
        <v>0</v>
      </c>
      <c r="W385" s="118">
        <v>0</v>
      </c>
    </row>
    <row r="386" spans="1:23">
      <c r="A386" s="118" t="str">
        <v>2484.TW</v>
      </c>
      <c r="B386" s="118">
        <v>1.33</v>
      </c>
      <c r="C386" s="118">
        <v>0</v>
      </c>
      <c r="D386" s="118">
        <v>0</v>
      </c>
      <c r="E386" s="118">
        <v>5.1769999999999997E-2</v>
      </c>
      <c r="F386" s="118">
        <v>2.0729999999999998E-2</v>
      </c>
      <c r="G386" s="118">
        <v>0.23760000000000001</v>
      </c>
      <c r="H386" s="118">
        <v>8.7399999999999995E-3</v>
      </c>
      <c r="I386" s="118">
        <v>24.736843</v>
      </c>
      <c r="J386" s="118">
        <v>1.3084633000000001</v>
      </c>
      <c r="K386" s="118">
        <v>14.106999999999999</v>
      </c>
      <c r="L386" s="118">
        <v>0</v>
      </c>
      <c r="M386" s="118">
        <v>0</v>
      </c>
      <c r="N386" s="118">
        <v>0</v>
      </c>
      <c r="O386" s="118">
        <v>0</v>
      </c>
      <c r="P386" s="118">
        <v>0</v>
      </c>
      <c r="Q386" s="118">
        <v>0</v>
      </c>
      <c r="R386" s="118">
        <v>0</v>
      </c>
      <c r="S386" s="118">
        <v>0</v>
      </c>
      <c r="T386" s="118">
        <v>0</v>
      </c>
      <c r="U386" s="118">
        <v>0</v>
      </c>
      <c r="V386" s="118">
        <v>0</v>
      </c>
      <c r="W386" s="118">
        <v>0</v>
      </c>
    </row>
    <row r="387" spans="1:23">
      <c r="A387" s="118" t="str">
        <v>2485.TW</v>
      </c>
      <c r="B387" s="118">
        <v>-0.39</v>
      </c>
      <c r="C387" s="118">
        <v>0.53200000000000003</v>
      </c>
      <c r="D387" s="118">
        <v>0</v>
      </c>
      <c r="E387" s="118">
        <v>-4.496E-2</v>
      </c>
      <c r="F387" s="118">
        <v>-1.043E-2</v>
      </c>
      <c r="G387" s="118">
        <v>9.9820000000000006E-2</v>
      </c>
      <c r="H387" s="118">
        <v>4.0000002999999998E-5</v>
      </c>
      <c r="I387" s="118">
        <v>0</v>
      </c>
      <c r="J387" s="118">
        <v>1.1241829999999999</v>
      </c>
      <c r="K387" s="118">
        <v>18.309999999999999</v>
      </c>
      <c r="L387" s="118">
        <v>0</v>
      </c>
      <c r="M387" s="118">
        <v>0</v>
      </c>
      <c r="N387" s="118">
        <v>0</v>
      </c>
      <c r="O387" s="118">
        <v>0</v>
      </c>
      <c r="P387" s="118">
        <v>0</v>
      </c>
      <c r="Q387" s="118">
        <v>0</v>
      </c>
      <c r="R387" s="118">
        <v>0</v>
      </c>
      <c r="S387" s="118">
        <v>0</v>
      </c>
      <c r="T387" s="118">
        <v>0</v>
      </c>
      <c r="U387" s="118">
        <v>0</v>
      </c>
      <c r="V387" s="118">
        <v>0</v>
      </c>
      <c r="W387" s="118">
        <v>0</v>
      </c>
    </row>
    <row r="388" spans="1:23" hidden="1">
      <c r="A388" s="118" t="str">
        <v>2486.TW</v>
      </c>
      <c r="B388" s="118">
        <v>0.81</v>
      </c>
      <c r="C388" s="118">
        <v>0</v>
      </c>
      <c r="D388" s="118">
        <v>20</v>
      </c>
      <c r="E388" s="118">
        <v>4.1339997000000003E-2</v>
      </c>
      <c r="F388" s="118">
        <v>5.9800000000000001E-3</v>
      </c>
      <c r="G388" s="118">
        <v>0.14207</v>
      </c>
      <c r="H388" s="118">
        <v>-6.8709999999999993E-2</v>
      </c>
      <c r="I388" s="118">
        <v>122.22221999999999</v>
      </c>
      <c r="J388" s="118">
        <v>5.1761999999999997</v>
      </c>
      <c r="K388" s="118">
        <v>23.548999999999999</v>
      </c>
      <c r="L388" s="118">
        <v>0</v>
      </c>
      <c r="M388" s="118">
        <v>0</v>
      </c>
      <c r="N388" s="118">
        <v>0</v>
      </c>
      <c r="O388" s="118">
        <v>0</v>
      </c>
      <c r="P388" s="118">
        <v>0</v>
      </c>
      <c r="Q388" s="118">
        <v>0</v>
      </c>
      <c r="R388" s="118">
        <v>0</v>
      </c>
      <c r="S388" s="118">
        <v>0</v>
      </c>
      <c r="T388" s="118">
        <v>0</v>
      </c>
      <c r="U388" s="118">
        <v>0</v>
      </c>
      <c r="V388" s="118">
        <v>0</v>
      </c>
      <c r="W388" s="118">
        <v>0</v>
      </c>
    </row>
    <row r="389" spans="1:23" hidden="1">
      <c r="A389" s="118" t="str">
        <v>2488.TW</v>
      </c>
      <c r="B389" s="118">
        <v>4.58</v>
      </c>
      <c r="C389" s="118">
        <v>0</v>
      </c>
      <c r="D389" s="118">
        <v>0</v>
      </c>
      <c r="E389" s="118">
        <v>0.15049000000000001</v>
      </c>
      <c r="F389" s="118">
        <v>7.1209999999999996E-2</v>
      </c>
      <c r="G389" s="118">
        <v>0.26829999999999998</v>
      </c>
      <c r="H389" s="118">
        <v>8.5919999999999996E-2</v>
      </c>
      <c r="I389" s="118">
        <v>10.469433</v>
      </c>
      <c r="J389" s="118">
        <v>1.4838312</v>
      </c>
      <c r="K389" s="118">
        <v>32.363</v>
      </c>
      <c r="L389" s="118">
        <v>0</v>
      </c>
      <c r="M389" s="118">
        <v>0</v>
      </c>
      <c r="N389" s="118">
        <v>0</v>
      </c>
      <c r="O389" s="118">
        <v>0</v>
      </c>
      <c r="P389" s="118">
        <v>0</v>
      </c>
      <c r="Q389" s="118">
        <v>0</v>
      </c>
      <c r="R389" s="118">
        <v>0</v>
      </c>
      <c r="S389" s="118">
        <v>0</v>
      </c>
      <c r="T389" s="118">
        <v>0</v>
      </c>
      <c r="U389" s="118">
        <v>0</v>
      </c>
      <c r="V389" s="118">
        <v>0</v>
      </c>
      <c r="W389" s="118">
        <v>0</v>
      </c>
    </row>
    <row r="390" spans="1:23" hidden="1">
      <c r="A390" s="118" t="str">
        <v>2489.TW</v>
      </c>
      <c r="B390" s="118">
        <v>0.65</v>
      </c>
      <c r="C390" s="118">
        <v>0.93300000000000005</v>
      </c>
      <c r="D390" s="118">
        <v>224</v>
      </c>
      <c r="E390" s="118">
        <v>3.3730000000000003E-2</v>
      </c>
      <c r="F390" s="118">
        <v>-5.6999999999999998E-4</v>
      </c>
      <c r="G390" s="118">
        <v>9.5909999999999995E-2</v>
      </c>
      <c r="H390" s="118">
        <v>3.31E-3</v>
      </c>
      <c r="I390" s="118">
        <v>34.461539999999999</v>
      </c>
      <c r="J390" s="118">
        <v>1.2449977000000001</v>
      </c>
      <c r="K390" s="118">
        <v>21.533999999999999</v>
      </c>
      <c r="L390" s="118">
        <v>0</v>
      </c>
      <c r="M390" s="118">
        <v>0</v>
      </c>
      <c r="N390" s="118">
        <v>0</v>
      </c>
      <c r="O390" s="118">
        <v>0</v>
      </c>
      <c r="P390" s="118">
        <v>0</v>
      </c>
      <c r="Q390" s="118">
        <v>0</v>
      </c>
      <c r="R390" s="118">
        <v>0</v>
      </c>
      <c r="S390" s="118">
        <v>0</v>
      </c>
      <c r="T390" s="118">
        <v>0</v>
      </c>
      <c r="U390" s="118">
        <v>0</v>
      </c>
      <c r="V390" s="118">
        <v>0</v>
      </c>
      <c r="W390" s="118">
        <v>0</v>
      </c>
    </row>
    <row r="391" spans="1:23">
      <c r="A391" s="118" t="str">
        <v>2491.TW</v>
      </c>
      <c r="B391" s="118">
        <v>0.27</v>
      </c>
      <c r="C391" s="118">
        <v>0.54900000000000004</v>
      </c>
      <c r="D391" s="118">
        <v>0</v>
      </c>
      <c r="E391" s="118">
        <v>4.8270001999999999E-2</v>
      </c>
      <c r="F391" s="118">
        <v>-6.0010000000000001E-2</v>
      </c>
      <c r="G391" s="118">
        <v>0.26647999999999999</v>
      </c>
      <c r="H391" s="118">
        <v>-0.63502000000000003</v>
      </c>
      <c r="I391" s="118">
        <v>60</v>
      </c>
      <c r="J391" s="118">
        <v>1.6050728999999999</v>
      </c>
      <c r="K391" s="118">
        <v>2.3479999999999999</v>
      </c>
      <c r="L391" s="118">
        <v>0</v>
      </c>
      <c r="M391" s="118">
        <v>0</v>
      </c>
      <c r="N391" s="118">
        <v>0</v>
      </c>
      <c r="O391" s="118">
        <v>0</v>
      </c>
      <c r="P391" s="118">
        <v>0</v>
      </c>
      <c r="Q391" s="118">
        <v>0</v>
      </c>
      <c r="R391" s="118">
        <v>0</v>
      </c>
      <c r="S391" s="118">
        <v>0</v>
      </c>
      <c r="T391" s="118">
        <v>0</v>
      </c>
      <c r="U391" s="118">
        <v>0</v>
      </c>
      <c r="V391" s="118">
        <v>0</v>
      </c>
      <c r="W391" s="118">
        <v>0</v>
      </c>
    </row>
    <row r="392" spans="1:23" hidden="1">
      <c r="A392" s="118" t="str">
        <v>2492.TW</v>
      </c>
      <c r="B392" s="118">
        <v>4.67</v>
      </c>
      <c r="C392" s="118">
        <v>0</v>
      </c>
      <c r="D392" s="118">
        <v>6.6743389999999998</v>
      </c>
      <c r="E392" s="118">
        <v>4.0730000000000002E-2</v>
      </c>
      <c r="F392" s="118">
        <v>1.043E-2</v>
      </c>
      <c r="G392" s="118">
        <v>0.19760999000000001</v>
      </c>
      <c r="H392" s="118">
        <v>4.9619999999999997E-2</v>
      </c>
      <c r="I392" s="118">
        <v>24.839400000000001</v>
      </c>
      <c r="J392" s="118">
        <v>0.58078693999999997</v>
      </c>
      <c r="K392" s="118">
        <v>68.91</v>
      </c>
      <c r="L392" s="118">
        <v>0</v>
      </c>
      <c r="M392" s="118">
        <v>0</v>
      </c>
      <c r="N392" s="118">
        <v>0</v>
      </c>
      <c r="O392" s="118">
        <v>0</v>
      </c>
      <c r="P392" s="118">
        <v>0</v>
      </c>
      <c r="Q392" s="118">
        <v>0</v>
      </c>
      <c r="R392" s="118">
        <v>0</v>
      </c>
      <c r="S392" s="118">
        <v>0</v>
      </c>
      <c r="T392" s="118">
        <v>0</v>
      </c>
      <c r="U392" s="118">
        <v>0</v>
      </c>
      <c r="V392" s="118">
        <v>0</v>
      </c>
      <c r="W392" s="118">
        <v>0</v>
      </c>
    </row>
    <row r="393" spans="1:23" hidden="1">
      <c r="A393" s="118" t="str">
        <v>2493.TW</v>
      </c>
      <c r="B393" s="118">
        <v>5.84</v>
      </c>
      <c r="C393" s="118">
        <v>0</v>
      </c>
      <c r="D393" s="118">
        <v>0</v>
      </c>
      <c r="E393" s="118">
        <v>0.26539000000000001</v>
      </c>
      <c r="F393" s="118">
        <v>0.107939996</v>
      </c>
      <c r="G393" s="118">
        <v>0.35376000000000002</v>
      </c>
      <c r="H393" s="118">
        <v>0.23261000000000001</v>
      </c>
      <c r="I393" s="118">
        <v>15.856164</v>
      </c>
      <c r="J393" s="118">
        <v>4.08812</v>
      </c>
      <c r="K393" s="118">
        <v>29.56</v>
      </c>
      <c r="L393" s="118">
        <v>0</v>
      </c>
      <c r="M393" s="118">
        <v>0</v>
      </c>
      <c r="N393" s="118">
        <v>0</v>
      </c>
      <c r="O393" s="118">
        <v>0</v>
      </c>
      <c r="P393" s="118">
        <v>0</v>
      </c>
      <c r="Q393" s="118">
        <v>0</v>
      </c>
      <c r="R393" s="118">
        <v>0</v>
      </c>
      <c r="S393" s="118">
        <v>0</v>
      </c>
      <c r="T393" s="118">
        <v>0</v>
      </c>
      <c r="U393" s="118">
        <v>0</v>
      </c>
      <c r="V393" s="118">
        <v>0</v>
      </c>
      <c r="W393" s="118">
        <v>0</v>
      </c>
    </row>
    <row r="394" spans="1:23" hidden="1">
      <c r="A394" s="118" t="str">
        <v>2495.TW</v>
      </c>
      <c r="B394" s="118">
        <v>1.07</v>
      </c>
      <c r="C394" s="118">
        <v>0.66</v>
      </c>
      <c r="D394" s="118">
        <v>0</v>
      </c>
      <c r="E394" s="118">
        <v>5.7779997999999999E-2</v>
      </c>
      <c r="F394" s="118">
        <v>1.9210000000000001E-2</v>
      </c>
      <c r="G394" s="118">
        <v>0.51100000000000001</v>
      </c>
      <c r="H394" s="118">
        <v>0.10152</v>
      </c>
      <c r="I394" s="118">
        <v>28.878504</v>
      </c>
      <c r="J394" s="118">
        <v>2.0045410000000001</v>
      </c>
      <c r="K394" s="118">
        <v>5.085</v>
      </c>
      <c r="L394" s="118">
        <v>0</v>
      </c>
      <c r="M394" s="118">
        <v>0</v>
      </c>
      <c r="N394" s="118">
        <v>0</v>
      </c>
      <c r="O394" s="118">
        <v>0</v>
      </c>
      <c r="P394" s="118">
        <v>0</v>
      </c>
      <c r="Q394" s="118">
        <v>0</v>
      </c>
      <c r="R394" s="118">
        <v>0</v>
      </c>
      <c r="S394" s="118">
        <v>0</v>
      </c>
      <c r="T394" s="118">
        <v>0</v>
      </c>
      <c r="U394" s="118">
        <v>0</v>
      </c>
      <c r="V394" s="118">
        <v>0</v>
      </c>
      <c r="W394" s="118">
        <v>0</v>
      </c>
    </row>
    <row r="395" spans="1:23">
      <c r="A395" s="118" t="str">
        <v>2496.TW</v>
      </c>
      <c r="B395" s="118">
        <v>6.01</v>
      </c>
      <c r="C395" s="118">
        <v>0.36899999999999999</v>
      </c>
      <c r="D395" s="118">
        <v>0</v>
      </c>
      <c r="E395" s="118">
        <v>0.12432</v>
      </c>
      <c r="F395" s="118">
        <v>5.6910000000000002E-2</v>
      </c>
      <c r="G395" s="118">
        <v>0.52583002999999995</v>
      </c>
      <c r="H395" s="118">
        <v>0.17695999000000001</v>
      </c>
      <c r="I395" s="118">
        <v>12.113144999999999</v>
      </c>
      <c r="J395" s="118">
        <v>1.6219589999999999</v>
      </c>
      <c r="K395" s="118">
        <v>40.418999999999997</v>
      </c>
      <c r="L395" s="118">
        <v>0</v>
      </c>
      <c r="M395" s="118">
        <v>0</v>
      </c>
      <c r="N395" s="118">
        <v>0</v>
      </c>
      <c r="O395" s="118">
        <v>0</v>
      </c>
      <c r="P395" s="118">
        <v>0</v>
      </c>
      <c r="Q395" s="118">
        <v>0</v>
      </c>
      <c r="R395" s="118">
        <v>0</v>
      </c>
      <c r="S395" s="118">
        <v>0</v>
      </c>
      <c r="T395" s="118">
        <v>0</v>
      </c>
      <c r="U395" s="118">
        <v>0</v>
      </c>
      <c r="V395" s="118">
        <v>0</v>
      </c>
      <c r="W395" s="118">
        <v>0</v>
      </c>
    </row>
    <row r="396" spans="1:23" hidden="1">
      <c r="A396" s="118" t="str">
        <v>2497.TW</v>
      </c>
      <c r="B396" s="118">
        <v>2.0099999999999998</v>
      </c>
      <c r="C396" s="118">
        <v>0.91300000000000003</v>
      </c>
      <c r="D396" s="118">
        <v>15.427808000000001</v>
      </c>
      <c r="E396" s="118">
        <v>0.10981</v>
      </c>
      <c r="F396" s="118">
        <v>3.7330000000000002E-2</v>
      </c>
      <c r="G396" s="118">
        <v>0.23871000000000001</v>
      </c>
      <c r="H396" s="118">
        <v>9.1749999999999998E-2</v>
      </c>
      <c r="I396" s="118">
        <v>28.706468999999998</v>
      </c>
      <c r="J396" s="118">
        <v>3.2395708999999999</v>
      </c>
      <c r="K396" s="118">
        <v>30.670999999999999</v>
      </c>
      <c r="L396" s="118">
        <v>0</v>
      </c>
      <c r="M396" s="118">
        <v>0</v>
      </c>
      <c r="N396" s="118">
        <v>0</v>
      </c>
      <c r="O396" s="118">
        <v>0</v>
      </c>
      <c r="P396" s="118">
        <v>0</v>
      </c>
      <c r="Q396" s="118">
        <v>0</v>
      </c>
      <c r="R396" s="118">
        <v>0</v>
      </c>
      <c r="S396" s="118">
        <v>0</v>
      </c>
      <c r="T396" s="118">
        <v>0</v>
      </c>
      <c r="U396" s="118">
        <v>0</v>
      </c>
      <c r="V396" s="118">
        <v>0</v>
      </c>
      <c r="W396" s="118">
        <v>0</v>
      </c>
    </row>
    <row r="397" spans="1:23" hidden="1">
      <c r="A397" s="118" t="str">
        <v>2498.TW</v>
      </c>
      <c r="B397" s="118">
        <v>-4.3499999999999996</v>
      </c>
      <c r="C397" s="118">
        <v>0.80600000000000005</v>
      </c>
      <c r="D397" s="118">
        <v>-34.72</v>
      </c>
      <c r="E397" s="118">
        <v>-0.14907000000000001</v>
      </c>
      <c r="F397" s="118">
        <v>-6.0900003000000001E-2</v>
      </c>
      <c r="G397" s="118">
        <v>0.41411999999999999</v>
      </c>
      <c r="H397" s="118">
        <v>-2.0285000000000002</v>
      </c>
      <c r="I397" s="118">
        <v>0</v>
      </c>
      <c r="J397" s="118">
        <v>1.5569507</v>
      </c>
      <c r="K397" s="118">
        <v>4.8550000000000004</v>
      </c>
      <c r="L397" s="118">
        <v>0</v>
      </c>
      <c r="M397" s="118">
        <v>0</v>
      </c>
      <c r="N397" s="118">
        <v>0</v>
      </c>
      <c r="O397" s="118">
        <v>0</v>
      </c>
      <c r="P397" s="118">
        <v>0</v>
      </c>
      <c r="Q397" s="118">
        <v>0</v>
      </c>
      <c r="R397" s="118">
        <v>0</v>
      </c>
      <c r="S397" s="118">
        <v>0</v>
      </c>
      <c r="T397" s="118">
        <v>0</v>
      </c>
      <c r="U397" s="118">
        <v>0</v>
      </c>
      <c r="V397" s="118">
        <v>0</v>
      </c>
      <c r="W397" s="118">
        <v>0</v>
      </c>
    </row>
    <row r="398" spans="1:23" hidden="1">
      <c r="A398" s="118" t="str">
        <v>2501.TW</v>
      </c>
      <c r="B398" s="118">
        <v>2.2200000000000002</v>
      </c>
      <c r="C398" s="118">
        <v>0.39200000000000002</v>
      </c>
      <c r="D398" s="118">
        <v>27.625</v>
      </c>
      <c r="E398" s="118">
        <v>8.0299995999999998E-2</v>
      </c>
      <c r="F398" s="118">
        <v>1.984E-2</v>
      </c>
      <c r="G398" s="118">
        <v>0.28167999999999999</v>
      </c>
      <c r="H398" s="118">
        <v>0.23047000000000001</v>
      </c>
      <c r="I398" s="118">
        <v>14.932433</v>
      </c>
      <c r="J398" s="118">
        <v>1.4610605000000001</v>
      </c>
      <c r="K398" s="118">
        <v>13.351000000000001</v>
      </c>
      <c r="L398" s="118">
        <v>0</v>
      </c>
      <c r="M398" s="118">
        <v>0</v>
      </c>
      <c r="N398" s="118">
        <v>0</v>
      </c>
      <c r="O398" s="118">
        <v>0</v>
      </c>
      <c r="P398" s="118">
        <v>0</v>
      </c>
      <c r="Q398" s="118">
        <v>0</v>
      </c>
      <c r="R398" s="118">
        <v>0</v>
      </c>
      <c r="S398" s="118">
        <v>0</v>
      </c>
      <c r="T398" s="118">
        <v>0</v>
      </c>
      <c r="U398" s="118">
        <v>0</v>
      </c>
      <c r="V398" s="118">
        <v>0</v>
      </c>
      <c r="W398" s="118">
        <v>0</v>
      </c>
    </row>
    <row r="399" spans="1:23" hidden="1">
      <c r="A399" s="118" t="str">
        <v>2504.TW</v>
      </c>
      <c r="B399" s="118">
        <v>2.97</v>
      </c>
      <c r="C399" s="118">
        <v>0.73399999999999999</v>
      </c>
      <c r="D399" s="118">
        <v>15.368589999999999</v>
      </c>
      <c r="E399" s="118">
        <v>0.14479998999999999</v>
      </c>
      <c r="F399" s="118">
        <v>6.3379995999999994E-2</v>
      </c>
      <c r="G399" s="118">
        <v>0.23696</v>
      </c>
      <c r="H399" s="118">
        <v>0.20030001</v>
      </c>
      <c r="I399" s="118">
        <v>16.144780999999998</v>
      </c>
      <c r="J399" s="118">
        <v>2.3038485</v>
      </c>
      <c r="K399" s="118">
        <v>17.879000000000001</v>
      </c>
      <c r="L399" s="118">
        <v>0</v>
      </c>
      <c r="M399" s="118">
        <v>0</v>
      </c>
      <c r="N399" s="118">
        <v>0</v>
      </c>
      <c r="O399" s="118">
        <v>0</v>
      </c>
      <c r="P399" s="118">
        <v>0</v>
      </c>
      <c r="Q399" s="118">
        <v>0</v>
      </c>
      <c r="R399" s="118">
        <v>0</v>
      </c>
      <c r="S399" s="118">
        <v>0</v>
      </c>
      <c r="T399" s="118">
        <v>0</v>
      </c>
      <c r="U399" s="118">
        <v>0</v>
      </c>
      <c r="V399" s="118">
        <v>0</v>
      </c>
      <c r="W399" s="118">
        <v>0</v>
      </c>
    </row>
    <row r="400" spans="1:23" hidden="1">
      <c r="A400" s="118" t="str">
        <v>2505.TW</v>
      </c>
      <c r="B400" s="118">
        <v>0.72</v>
      </c>
      <c r="C400" s="118">
        <v>0.61699999999999999</v>
      </c>
      <c r="D400" s="118">
        <v>101.34616</v>
      </c>
      <c r="E400" s="118">
        <v>3.0769998E-2</v>
      </c>
      <c r="F400" s="118">
        <v>3.7999997999999999E-4</v>
      </c>
      <c r="G400" s="118">
        <v>0.39640999999999998</v>
      </c>
      <c r="H400" s="118">
        <v>0.18745000000000001</v>
      </c>
      <c r="I400" s="118">
        <v>36.59722</v>
      </c>
      <c r="J400" s="118">
        <v>0.99142149999999996</v>
      </c>
      <c r="K400" s="118">
        <v>1.9350000000000001</v>
      </c>
      <c r="L400" s="118">
        <v>0</v>
      </c>
      <c r="M400" s="118">
        <v>0</v>
      </c>
      <c r="N400" s="118">
        <v>0</v>
      </c>
      <c r="O400" s="118">
        <v>0</v>
      </c>
      <c r="P400" s="118">
        <v>0</v>
      </c>
      <c r="Q400" s="118">
        <v>0</v>
      </c>
      <c r="R400" s="118">
        <v>0</v>
      </c>
      <c r="S400" s="118">
        <v>0</v>
      </c>
      <c r="T400" s="118">
        <v>0</v>
      </c>
      <c r="U400" s="118">
        <v>0</v>
      </c>
      <c r="V400" s="118">
        <v>0</v>
      </c>
      <c r="W400" s="118">
        <v>0</v>
      </c>
    </row>
    <row r="401" spans="1:23" hidden="1">
      <c r="A401" s="118" t="str">
        <v>2506.TW</v>
      </c>
      <c r="B401" s="118">
        <v>-0.18</v>
      </c>
      <c r="C401" s="118">
        <v>0.35799999999999998</v>
      </c>
      <c r="D401" s="118">
        <v>0</v>
      </c>
      <c r="E401" s="118">
        <v>1.3509999999999999E-2</v>
      </c>
      <c r="F401" s="118">
        <v>4.7699999999999999E-3</v>
      </c>
      <c r="G401" s="118">
        <v>0.37453997</v>
      </c>
      <c r="H401" s="118">
        <v>2.8049999999999999E-2</v>
      </c>
      <c r="I401" s="118">
        <v>0</v>
      </c>
      <c r="J401" s="118">
        <v>0.61381876000000002</v>
      </c>
      <c r="K401" s="118">
        <v>4.1109999999999998</v>
      </c>
      <c r="L401" s="118">
        <v>0</v>
      </c>
      <c r="M401" s="118">
        <v>0</v>
      </c>
      <c r="N401" s="118">
        <v>0</v>
      </c>
      <c r="O401" s="118">
        <v>0</v>
      </c>
      <c r="P401" s="118">
        <v>0</v>
      </c>
      <c r="Q401" s="118">
        <v>0</v>
      </c>
      <c r="R401" s="118">
        <v>0</v>
      </c>
      <c r="S401" s="118">
        <v>0</v>
      </c>
      <c r="T401" s="118">
        <v>0</v>
      </c>
      <c r="U401" s="118">
        <v>0</v>
      </c>
      <c r="V401" s="118">
        <v>0</v>
      </c>
      <c r="W401" s="118">
        <v>0</v>
      </c>
    </row>
    <row r="402" spans="1:23" hidden="1">
      <c r="A402" s="118" t="str">
        <v>2509.TW</v>
      </c>
      <c r="B402" s="118">
        <v>-1.1000000000000001</v>
      </c>
      <c r="C402" s="118">
        <v>0.17799999999999999</v>
      </c>
      <c r="D402" s="118">
        <v>0</v>
      </c>
      <c r="E402" s="118">
        <v>-5.3379997999999998E-2</v>
      </c>
      <c r="F402" s="118">
        <v>-5.9399995999999998E-3</v>
      </c>
      <c r="G402" s="118">
        <v>0.33560002</v>
      </c>
      <c r="H402" s="118">
        <v>-0.55806999999999995</v>
      </c>
      <c r="I402" s="118">
        <v>0</v>
      </c>
      <c r="J402" s="118">
        <v>1.2770961999999999</v>
      </c>
      <c r="K402" s="118">
        <v>0.995</v>
      </c>
      <c r="L402" s="118">
        <v>0</v>
      </c>
      <c r="M402" s="118">
        <v>0</v>
      </c>
      <c r="N402" s="118">
        <v>0</v>
      </c>
      <c r="O402" s="118">
        <v>0</v>
      </c>
      <c r="P402" s="118">
        <v>0</v>
      </c>
      <c r="Q402" s="118">
        <v>0</v>
      </c>
      <c r="R402" s="118">
        <v>0</v>
      </c>
      <c r="S402" s="118">
        <v>0</v>
      </c>
      <c r="T402" s="118">
        <v>0</v>
      </c>
      <c r="U402" s="118">
        <v>0</v>
      </c>
      <c r="V402" s="118">
        <v>0</v>
      </c>
      <c r="W402" s="118">
        <v>0</v>
      </c>
    </row>
    <row r="403" spans="1:23">
      <c r="A403" s="118" t="str">
        <v>2511.TW</v>
      </c>
      <c r="B403" s="118">
        <v>0.34</v>
      </c>
      <c r="C403" s="118">
        <v>0.47699999999999998</v>
      </c>
      <c r="D403" s="118">
        <v>19.666665999999999</v>
      </c>
      <c r="E403" s="118">
        <v>2.2519999999999998E-2</v>
      </c>
      <c r="F403" s="118">
        <v>8.3300000000000006E-3</v>
      </c>
      <c r="G403" s="118">
        <v>0.29504999999999998</v>
      </c>
      <c r="H403" s="118">
        <v>0.10854999999999999</v>
      </c>
      <c r="I403" s="118">
        <v>34.705883</v>
      </c>
      <c r="J403" s="118">
        <v>0.74438554000000001</v>
      </c>
      <c r="K403" s="118">
        <v>5.2290000000000001</v>
      </c>
      <c r="L403" s="118">
        <v>0</v>
      </c>
      <c r="M403" s="118">
        <v>0</v>
      </c>
      <c r="N403" s="118">
        <v>0</v>
      </c>
      <c r="O403" s="118">
        <v>0</v>
      </c>
      <c r="P403" s="118">
        <v>0</v>
      </c>
      <c r="Q403" s="118">
        <v>0</v>
      </c>
      <c r="R403" s="118">
        <v>0</v>
      </c>
      <c r="S403" s="118">
        <v>0</v>
      </c>
      <c r="T403" s="118">
        <v>0</v>
      </c>
      <c r="U403" s="118">
        <v>0</v>
      </c>
      <c r="V403" s="118">
        <v>0</v>
      </c>
      <c r="W403" s="118">
        <v>0</v>
      </c>
    </row>
    <row r="404" spans="1:23" hidden="1">
      <c r="A404" s="118" t="str">
        <v>2514.TW</v>
      </c>
      <c r="B404" s="118">
        <v>3.76</v>
      </c>
      <c r="C404" s="118">
        <v>0.11899999999999999</v>
      </c>
      <c r="D404" s="118">
        <v>0</v>
      </c>
      <c r="E404" s="118">
        <v>6.4720004999999997E-2</v>
      </c>
      <c r="F404" s="118">
        <v>1.685E-2</v>
      </c>
      <c r="G404" s="118">
        <v>0.113850005</v>
      </c>
      <c r="H404" s="118">
        <v>-1.9699998999999999E-3</v>
      </c>
      <c r="I404" s="118">
        <v>5.8244680000000004</v>
      </c>
      <c r="J404" s="118">
        <v>0.68606869999999998</v>
      </c>
      <c r="K404" s="118">
        <v>50.470999999999997</v>
      </c>
      <c r="L404" s="118">
        <v>0</v>
      </c>
      <c r="M404" s="118">
        <v>0</v>
      </c>
      <c r="N404" s="118">
        <v>0</v>
      </c>
      <c r="O404" s="118">
        <v>0</v>
      </c>
      <c r="P404" s="118">
        <v>0</v>
      </c>
      <c r="Q404" s="118">
        <v>0</v>
      </c>
      <c r="R404" s="118">
        <v>0</v>
      </c>
      <c r="S404" s="118">
        <v>0</v>
      </c>
      <c r="T404" s="118">
        <v>0</v>
      </c>
      <c r="U404" s="118">
        <v>0</v>
      </c>
      <c r="V404" s="118">
        <v>0</v>
      </c>
      <c r="W404" s="118">
        <v>0</v>
      </c>
    </row>
    <row r="405" spans="1:23" hidden="1">
      <c r="A405" s="118" t="str">
        <v>2515.TW</v>
      </c>
      <c r="B405" s="118">
        <v>0.41</v>
      </c>
      <c r="C405" s="118">
        <v>0.60199999999999998</v>
      </c>
      <c r="D405" s="118">
        <v>0</v>
      </c>
      <c r="E405" s="118">
        <v>2.7220000000000001E-2</v>
      </c>
      <c r="F405" s="118">
        <v>1.1510001000000001E-2</v>
      </c>
      <c r="G405" s="118">
        <v>8.0310000000000006E-2</v>
      </c>
      <c r="H405" s="118">
        <v>5.3000002999999997E-2</v>
      </c>
      <c r="I405" s="118">
        <v>38.780487000000001</v>
      </c>
      <c r="J405" s="118">
        <v>1.0836968</v>
      </c>
      <c r="K405" s="118">
        <v>12.384</v>
      </c>
      <c r="L405" s="118">
        <v>0</v>
      </c>
      <c r="M405" s="118">
        <v>0</v>
      </c>
      <c r="N405" s="118">
        <v>0</v>
      </c>
      <c r="O405" s="118">
        <v>0</v>
      </c>
      <c r="P405" s="118">
        <v>0</v>
      </c>
      <c r="Q405" s="118">
        <v>0</v>
      </c>
      <c r="R405" s="118">
        <v>0</v>
      </c>
      <c r="S405" s="118">
        <v>0</v>
      </c>
      <c r="T405" s="118">
        <v>0</v>
      </c>
      <c r="U405" s="118">
        <v>0</v>
      </c>
      <c r="V405" s="118">
        <v>0</v>
      </c>
      <c r="W405" s="118">
        <v>0</v>
      </c>
    </row>
    <row r="406" spans="1:23" hidden="1">
      <c r="A406" s="118" t="str">
        <v>2516.TW</v>
      </c>
      <c r="B406" s="118">
        <v>0.72</v>
      </c>
      <c r="C406" s="118">
        <v>0.48499999999999999</v>
      </c>
      <c r="D406" s="118">
        <v>0</v>
      </c>
      <c r="E406" s="118">
        <v>0.120459996</v>
      </c>
      <c r="F406" s="118">
        <v>1.444E-2</v>
      </c>
      <c r="G406" s="118">
        <v>3.61E-2</v>
      </c>
      <c r="H406" s="118">
        <v>9.2000000000000003E-4</v>
      </c>
      <c r="I406" s="118">
        <v>16.597221000000001</v>
      </c>
      <c r="J406" s="118">
        <v>1.7633171000000001</v>
      </c>
      <c r="K406" s="118">
        <v>38.137</v>
      </c>
      <c r="L406" s="118">
        <v>0</v>
      </c>
      <c r="M406" s="118">
        <v>0</v>
      </c>
      <c r="N406" s="118">
        <v>0</v>
      </c>
      <c r="O406" s="118">
        <v>0</v>
      </c>
      <c r="P406" s="118">
        <v>0</v>
      </c>
      <c r="Q406" s="118">
        <v>0</v>
      </c>
      <c r="R406" s="118">
        <v>0</v>
      </c>
      <c r="S406" s="118">
        <v>0</v>
      </c>
      <c r="T406" s="118">
        <v>0</v>
      </c>
      <c r="U406" s="118">
        <v>0</v>
      </c>
      <c r="V406" s="118">
        <v>0</v>
      </c>
      <c r="W406" s="118">
        <v>0</v>
      </c>
    </row>
    <row r="407" spans="1:23">
      <c r="A407" s="118" t="str">
        <v>2520.TW</v>
      </c>
      <c r="B407" s="118">
        <v>4.91</v>
      </c>
      <c r="C407" s="118">
        <v>0.46100000000000002</v>
      </c>
      <c r="D407" s="118">
        <v>10.966469</v>
      </c>
      <c r="E407" s="118">
        <v>0.13661999999999999</v>
      </c>
      <c r="F407" s="118">
        <v>4.3330002999999999E-2</v>
      </c>
      <c r="G407" s="118">
        <v>0.30198999999999998</v>
      </c>
      <c r="H407" s="118">
        <v>0.24573999999999999</v>
      </c>
      <c r="I407" s="118">
        <v>11.323829</v>
      </c>
      <c r="J407" s="118">
        <v>1.5109926</v>
      </c>
      <c r="K407" s="118">
        <v>35.905999999999999</v>
      </c>
      <c r="L407" s="118">
        <v>0</v>
      </c>
      <c r="M407" s="118">
        <v>0</v>
      </c>
      <c r="N407" s="118">
        <v>0</v>
      </c>
      <c r="O407" s="118">
        <v>0</v>
      </c>
      <c r="P407" s="118">
        <v>0</v>
      </c>
      <c r="Q407" s="118">
        <v>0</v>
      </c>
      <c r="R407" s="118">
        <v>0</v>
      </c>
      <c r="S407" s="118">
        <v>0</v>
      </c>
      <c r="T407" s="118">
        <v>0</v>
      </c>
      <c r="U407" s="118">
        <v>0</v>
      </c>
      <c r="V407" s="118">
        <v>0</v>
      </c>
      <c r="W407" s="118">
        <v>0</v>
      </c>
    </row>
    <row r="408" spans="1:23" hidden="1">
      <c r="A408" s="118" t="str">
        <v>2524.TW</v>
      </c>
      <c r="B408" s="118">
        <v>1.57</v>
      </c>
      <c r="C408" s="118">
        <v>0.27100000000000002</v>
      </c>
      <c r="D408" s="118">
        <v>27.732557</v>
      </c>
      <c r="E408" s="118">
        <v>2.5260000000000001E-2</v>
      </c>
      <c r="F408" s="118">
        <v>1.396E-2</v>
      </c>
      <c r="G408" s="118">
        <v>0.50029999999999997</v>
      </c>
      <c r="H408" s="118">
        <v>0.33972999999999998</v>
      </c>
      <c r="I408" s="118">
        <v>30.382166000000002</v>
      </c>
      <c r="J408" s="118">
        <v>0.99397784</v>
      </c>
      <c r="K408" s="118">
        <v>6.9139999999999997</v>
      </c>
      <c r="L408" s="118">
        <v>0</v>
      </c>
      <c r="M408" s="118">
        <v>0</v>
      </c>
      <c r="N408" s="118">
        <v>0</v>
      </c>
      <c r="O408" s="118">
        <v>0</v>
      </c>
      <c r="P408" s="118">
        <v>0</v>
      </c>
      <c r="Q408" s="118">
        <v>0</v>
      </c>
      <c r="R408" s="118">
        <v>0</v>
      </c>
      <c r="S408" s="118">
        <v>0</v>
      </c>
      <c r="T408" s="118">
        <v>0</v>
      </c>
      <c r="U408" s="118">
        <v>0</v>
      </c>
      <c r="V408" s="118">
        <v>0</v>
      </c>
      <c r="W408" s="118">
        <v>0</v>
      </c>
    </row>
    <row r="409" spans="1:23" hidden="1">
      <c r="A409" s="118" t="str">
        <v>2527.TW</v>
      </c>
      <c r="B409" s="118">
        <v>2.63</v>
      </c>
      <c r="C409" s="118">
        <v>0.54200000000000004</v>
      </c>
      <c r="D409" s="118">
        <v>0</v>
      </c>
      <c r="E409" s="118">
        <v>5.2639999999999999E-2</v>
      </c>
      <c r="F409" s="118">
        <v>9.3800010000000007E-3</v>
      </c>
      <c r="G409" s="118">
        <v>0.29163</v>
      </c>
      <c r="H409" s="118">
        <v>7.5130000000000002E-2</v>
      </c>
      <c r="I409" s="118">
        <v>17.832699000000002</v>
      </c>
      <c r="J409" s="118">
        <v>1.0751208999999999</v>
      </c>
      <c r="K409" s="118">
        <v>8.8450000000000006</v>
      </c>
      <c r="L409" s="118">
        <v>0</v>
      </c>
      <c r="M409" s="118">
        <v>0</v>
      </c>
      <c r="N409" s="118">
        <v>0</v>
      </c>
      <c r="O409" s="118">
        <v>0</v>
      </c>
      <c r="P409" s="118">
        <v>0</v>
      </c>
      <c r="Q409" s="118">
        <v>0</v>
      </c>
      <c r="R409" s="118">
        <v>0</v>
      </c>
      <c r="S409" s="118">
        <v>0</v>
      </c>
      <c r="T409" s="118">
        <v>0</v>
      </c>
      <c r="U409" s="118">
        <v>0</v>
      </c>
      <c r="V409" s="118">
        <v>0</v>
      </c>
      <c r="W409" s="118">
        <v>0</v>
      </c>
    </row>
    <row r="410" spans="1:23" hidden="1">
      <c r="A410" s="118" t="str">
        <v>2528.TW</v>
      </c>
      <c r="B410" s="118">
        <v>-0.35</v>
      </c>
      <c r="C410" s="118">
        <v>0.58799999999999997</v>
      </c>
      <c r="D410" s="118">
        <v>0</v>
      </c>
      <c r="E410" s="118">
        <v>4.6210000000000001E-2</v>
      </c>
      <c r="F410" s="118">
        <v>9.6100000000000005E-3</v>
      </c>
      <c r="G410" s="118">
        <v>0.27017000000000002</v>
      </c>
      <c r="H410" s="118">
        <v>-290.88776000000001</v>
      </c>
      <c r="I410" s="118">
        <v>0</v>
      </c>
      <c r="J410" s="118">
        <v>3.7899965999999998</v>
      </c>
      <c r="K410" s="118">
        <v>4.8680000000000003</v>
      </c>
      <c r="L410" s="118">
        <v>0</v>
      </c>
      <c r="M410" s="118">
        <v>0</v>
      </c>
      <c r="N410" s="118">
        <v>0</v>
      </c>
      <c r="O410" s="118">
        <v>0</v>
      </c>
      <c r="P410" s="118">
        <v>0</v>
      </c>
      <c r="Q410" s="118">
        <v>0</v>
      </c>
      <c r="R410" s="118">
        <v>0</v>
      </c>
      <c r="S410" s="118">
        <v>0</v>
      </c>
      <c r="T410" s="118">
        <v>0</v>
      </c>
      <c r="U410" s="118">
        <v>0</v>
      </c>
      <c r="V410" s="118">
        <v>0</v>
      </c>
      <c r="W410" s="118">
        <v>0</v>
      </c>
    </row>
    <row r="411" spans="1:23" hidden="1">
      <c r="A411" s="118" t="str">
        <v>2530.TW</v>
      </c>
      <c r="B411" s="118">
        <v>0.85</v>
      </c>
      <c r="C411" s="118">
        <v>0.13300000000000001</v>
      </c>
      <c r="D411" s="118">
        <v>0</v>
      </c>
      <c r="E411" s="118">
        <v>4.7519997000000001E-2</v>
      </c>
      <c r="F411" s="118">
        <v>1.8360000000000001E-2</v>
      </c>
      <c r="G411" s="118">
        <v>0.43660998000000001</v>
      </c>
      <c r="H411" s="118">
        <v>0.36183998000000001</v>
      </c>
      <c r="I411" s="118">
        <v>55.352939999999997</v>
      </c>
      <c r="J411" s="118">
        <v>3.7836750000000001</v>
      </c>
      <c r="K411" s="118">
        <v>2.323</v>
      </c>
      <c r="L411" s="118">
        <v>0</v>
      </c>
      <c r="M411" s="118">
        <v>0</v>
      </c>
      <c r="N411" s="118">
        <v>0</v>
      </c>
      <c r="O411" s="118">
        <v>0</v>
      </c>
      <c r="P411" s="118">
        <v>0</v>
      </c>
      <c r="Q411" s="118">
        <v>0</v>
      </c>
      <c r="R411" s="118">
        <v>0</v>
      </c>
      <c r="S411" s="118">
        <v>0</v>
      </c>
      <c r="T411" s="118">
        <v>0</v>
      </c>
      <c r="U411" s="118">
        <v>0</v>
      </c>
      <c r="V411" s="118">
        <v>0</v>
      </c>
      <c r="W411" s="118">
        <v>0</v>
      </c>
    </row>
    <row r="412" spans="1:23" hidden="1">
      <c r="A412" s="118" t="str">
        <v>2534.TW</v>
      </c>
      <c r="B412" s="118">
        <v>0.46</v>
      </c>
      <c r="C412" s="118">
        <v>0.46899999999999997</v>
      </c>
      <c r="D412" s="118">
        <v>5.0590552999999998</v>
      </c>
      <c r="E412" s="118">
        <v>3.5180000000000003E-2</v>
      </c>
      <c r="F412" s="118">
        <v>1.342E-2</v>
      </c>
      <c r="G412" s="118">
        <v>0.45082</v>
      </c>
      <c r="H412" s="118">
        <v>0.33450999999999997</v>
      </c>
      <c r="I412" s="118">
        <v>55.869563999999997</v>
      </c>
      <c r="J412" s="118">
        <v>0.82777727000000001</v>
      </c>
      <c r="K412" s="118">
        <v>5.3979999999999997</v>
      </c>
      <c r="L412" s="118">
        <v>0</v>
      </c>
      <c r="M412" s="118">
        <v>0</v>
      </c>
      <c r="N412" s="118">
        <v>0</v>
      </c>
      <c r="O412" s="118">
        <v>0</v>
      </c>
      <c r="P412" s="118">
        <v>0</v>
      </c>
      <c r="Q412" s="118">
        <v>0</v>
      </c>
      <c r="R412" s="118">
        <v>0</v>
      </c>
      <c r="S412" s="118">
        <v>0</v>
      </c>
      <c r="T412" s="118">
        <v>0</v>
      </c>
      <c r="U412" s="118">
        <v>0</v>
      </c>
      <c r="V412" s="118">
        <v>0</v>
      </c>
      <c r="W412" s="118">
        <v>0</v>
      </c>
    </row>
    <row r="413" spans="1:23" hidden="1">
      <c r="A413" s="118" t="str">
        <v>2535.TW</v>
      </c>
      <c r="B413" s="118">
        <v>3.83</v>
      </c>
      <c r="C413" s="118">
        <v>0</v>
      </c>
      <c r="D413" s="118">
        <v>0</v>
      </c>
      <c r="E413" s="118">
        <v>0.12737999999999999</v>
      </c>
      <c r="F413" s="118">
        <v>2.9049999999999999E-2</v>
      </c>
      <c r="G413" s="118">
        <v>0.10872999999999999</v>
      </c>
      <c r="H413" s="118">
        <v>1.6830000000000001E-2</v>
      </c>
      <c r="I413" s="118">
        <v>13.733682</v>
      </c>
      <c r="J413" s="118">
        <v>1.6104833999999999</v>
      </c>
      <c r="K413" s="118">
        <v>49.591999999999999</v>
      </c>
      <c r="L413" s="118">
        <v>0</v>
      </c>
      <c r="M413" s="118">
        <v>0</v>
      </c>
      <c r="N413" s="118">
        <v>0</v>
      </c>
      <c r="O413" s="118">
        <v>0</v>
      </c>
      <c r="P413" s="118">
        <v>0</v>
      </c>
      <c r="Q413" s="118">
        <v>0</v>
      </c>
      <c r="R413" s="118">
        <v>0</v>
      </c>
      <c r="S413" s="118">
        <v>0</v>
      </c>
      <c r="T413" s="118">
        <v>0</v>
      </c>
      <c r="U413" s="118">
        <v>0</v>
      </c>
      <c r="V413" s="118">
        <v>0</v>
      </c>
      <c r="W413" s="118">
        <v>0</v>
      </c>
    </row>
    <row r="414" spans="1:23">
      <c r="A414" s="118" t="str">
        <v>2536.TW</v>
      </c>
      <c r="B414" s="118">
        <v>0.95</v>
      </c>
      <c r="C414" s="118">
        <v>0.36599999999999999</v>
      </c>
      <c r="D414" s="118">
        <v>26.183206999999999</v>
      </c>
      <c r="E414" s="118">
        <v>1.789E-2</v>
      </c>
      <c r="F414" s="118">
        <v>1.0299999000000001E-2</v>
      </c>
      <c r="G414" s="118">
        <v>0.28105999999999998</v>
      </c>
      <c r="H414" s="118">
        <v>0.21010999999999999</v>
      </c>
      <c r="I414" s="118">
        <v>36.105263000000001</v>
      </c>
      <c r="J414" s="118">
        <v>0.97346383000000003</v>
      </c>
      <c r="K414" s="118">
        <v>9.7149999999999999</v>
      </c>
      <c r="L414" s="118">
        <v>0</v>
      </c>
      <c r="M414" s="118">
        <v>0</v>
      </c>
      <c r="N414" s="118">
        <v>0</v>
      </c>
      <c r="O414" s="118">
        <v>0</v>
      </c>
      <c r="P414" s="118">
        <v>0</v>
      </c>
      <c r="Q414" s="118">
        <v>0</v>
      </c>
      <c r="R414" s="118">
        <v>0</v>
      </c>
      <c r="S414" s="118">
        <v>0</v>
      </c>
      <c r="T414" s="118">
        <v>0</v>
      </c>
      <c r="U414" s="118">
        <v>0</v>
      </c>
      <c r="V414" s="118">
        <v>0</v>
      </c>
      <c r="W414" s="118">
        <v>0</v>
      </c>
    </row>
    <row r="415" spans="1:23" hidden="1">
      <c r="A415" s="118" t="str">
        <v>2537.TW</v>
      </c>
      <c r="B415" s="118">
        <v>-0.02</v>
      </c>
      <c r="C415" s="118">
        <v>0.52600000000000002</v>
      </c>
      <c r="D415" s="118">
        <v>0</v>
      </c>
      <c r="E415" s="118">
        <v>-1.465E-2</v>
      </c>
      <c r="F415" s="118">
        <v>1.5100000000000001E-3</v>
      </c>
      <c r="G415" s="118">
        <v>0.26523999999999998</v>
      </c>
      <c r="H415" s="118">
        <v>5.8319996999999998E-2</v>
      </c>
      <c r="I415" s="118">
        <v>0</v>
      </c>
      <c r="J415" s="118">
        <v>1.2574673000000001</v>
      </c>
      <c r="K415" s="118">
        <v>1.8160000000000001</v>
      </c>
      <c r="L415" s="118">
        <v>0</v>
      </c>
      <c r="M415" s="118">
        <v>0</v>
      </c>
      <c r="N415" s="118">
        <v>0</v>
      </c>
      <c r="O415" s="118">
        <v>0</v>
      </c>
      <c r="P415" s="118">
        <v>0</v>
      </c>
      <c r="Q415" s="118">
        <v>0</v>
      </c>
      <c r="R415" s="118">
        <v>0</v>
      </c>
      <c r="S415" s="118">
        <v>0</v>
      </c>
      <c r="T415" s="118">
        <v>0</v>
      </c>
      <c r="U415" s="118">
        <v>0</v>
      </c>
      <c r="V415" s="118">
        <v>0</v>
      </c>
      <c r="W415" s="118">
        <v>0</v>
      </c>
    </row>
    <row r="416" spans="1:23" hidden="1">
      <c r="A416" s="118" t="str">
        <v>2538.TW</v>
      </c>
      <c r="B416" s="118">
        <v>-0.2</v>
      </c>
      <c r="C416" s="118">
        <v>0.432</v>
      </c>
      <c r="D416" s="118">
        <v>0</v>
      </c>
      <c r="E416" s="118">
        <v>0.26485002000000002</v>
      </c>
      <c r="F416" s="118">
        <v>1.2099999999999999E-3</v>
      </c>
      <c r="G416" s="118">
        <v>0.71636003000000004</v>
      </c>
      <c r="H416" s="118">
        <v>0.42152000000000001</v>
      </c>
      <c r="I416" s="118">
        <v>0</v>
      </c>
      <c r="J416" s="118">
        <v>1.2720513</v>
      </c>
      <c r="K416" s="118">
        <v>0.85799999999999998</v>
      </c>
      <c r="L416" s="118">
        <v>0</v>
      </c>
      <c r="M416" s="118">
        <v>0</v>
      </c>
      <c r="N416" s="118">
        <v>0</v>
      </c>
      <c r="O416" s="118">
        <v>0</v>
      </c>
      <c r="P416" s="118">
        <v>0</v>
      </c>
      <c r="Q416" s="118">
        <v>0</v>
      </c>
      <c r="R416" s="118">
        <v>0</v>
      </c>
      <c r="S416" s="118">
        <v>0</v>
      </c>
      <c r="T416" s="118">
        <v>0</v>
      </c>
      <c r="U416" s="118">
        <v>0</v>
      </c>
      <c r="V416" s="118">
        <v>0</v>
      </c>
      <c r="W416" s="118">
        <v>0</v>
      </c>
    </row>
    <row r="417" spans="1:23" hidden="1">
      <c r="A417" s="118" t="str">
        <v>2539.TW</v>
      </c>
      <c r="B417" s="118">
        <v>2.15</v>
      </c>
      <c r="C417" s="118">
        <v>0.24</v>
      </c>
      <c r="D417" s="118">
        <v>0</v>
      </c>
      <c r="E417" s="118">
        <v>0.17603000999999999</v>
      </c>
      <c r="F417" s="118">
        <v>6.6689999999999999E-2</v>
      </c>
      <c r="G417" s="118">
        <v>0.45766996999999998</v>
      </c>
      <c r="H417" s="118">
        <v>0.44476001999999998</v>
      </c>
      <c r="I417" s="118">
        <v>32.465114999999997</v>
      </c>
      <c r="J417" s="118">
        <v>5.0723060000000002</v>
      </c>
      <c r="K417" s="118">
        <v>8.2579999999999991</v>
      </c>
      <c r="L417" s="118">
        <v>0</v>
      </c>
      <c r="M417" s="118">
        <v>0</v>
      </c>
      <c r="N417" s="118">
        <v>0</v>
      </c>
      <c r="O417" s="118">
        <v>0</v>
      </c>
      <c r="P417" s="118">
        <v>0</v>
      </c>
      <c r="Q417" s="118">
        <v>0</v>
      </c>
      <c r="R417" s="118">
        <v>0</v>
      </c>
      <c r="S417" s="118">
        <v>0</v>
      </c>
      <c r="T417" s="118">
        <v>0</v>
      </c>
      <c r="U417" s="118">
        <v>0</v>
      </c>
      <c r="V417" s="118">
        <v>0</v>
      </c>
      <c r="W417" s="118">
        <v>0</v>
      </c>
    </row>
    <row r="418" spans="1:23" hidden="1">
      <c r="A418" s="118" t="str">
        <v>2540.TW</v>
      </c>
      <c r="B418" s="118">
        <v>5.03</v>
      </c>
      <c r="C418" s="118">
        <v>0</v>
      </c>
      <c r="D418" s="118">
        <v>0</v>
      </c>
      <c r="E418" s="118">
        <v>0.20108000000000001</v>
      </c>
      <c r="F418" s="118">
        <v>5.4229997000000002E-2</v>
      </c>
      <c r="G418" s="118">
        <v>0.45193001999999999</v>
      </c>
      <c r="H418" s="118">
        <v>0.39712003000000001</v>
      </c>
      <c r="I418" s="118">
        <v>30.318090000000002</v>
      </c>
      <c r="J418" s="118">
        <v>5.1722970000000004</v>
      </c>
      <c r="K418" s="118">
        <v>22.745000000000001</v>
      </c>
      <c r="L418" s="118">
        <v>0</v>
      </c>
      <c r="M418" s="118">
        <v>0</v>
      </c>
      <c r="N418" s="118">
        <v>0</v>
      </c>
      <c r="O418" s="118">
        <v>0</v>
      </c>
      <c r="P418" s="118">
        <v>0</v>
      </c>
      <c r="Q418" s="118">
        <v>0</v>
      </c>
      <c r="R418" s="118">
        <v>0</v>
      </c>
      <c r="S418" s="118">
        <v>0</v>
      </c>
      <c r="T418" s="118">
        <v>0</v>
      </c>
      <c r="U418" s="118">
        <v>0</v>
      </c>
      <c r="V418" s="118">
        <v>0</v>
      </c>
      <c r="W418" s="118">
        <v>0</v>
      </c>
    </row>
    <row r="419" spans="1:23">
      <c r="A419" s="118" t="str">
        <v>2542.TW</v>
      </c>
      <c r="B419" s="118">
        <v>1.0900000000000001</v>
      </c>
      <c r="C419" s="118">
        <v>0</v>
      </c>
      <c r="D419" s="118">
        <v>10.266203000000001</v>
      </c>
      <c r="E419" s="118">
        <v>0.14940999999999999</v>
      </c>
      <c r="F419" s="118">
        <v>2.8590000000000001E-2</v>
      </c>
      <c r="G419" s="118">
        <v>0.34959000000000001</v>
      </c>
      <c r="H419" s="118">
        <v>0.18902000999999999</v>
      </c>
      <c r="I419" s="118">
        <v>40.688071999999998</v>
      </c>
      <c r="J419" s="118">
        <v>1.7789811</v>
      </c>
      <c r="K419" s="118">
        <v>21.922999999999998</v>
      </c>
      <c r="L419" s="118">
        <v>0</v>
      </c>
      <c r="M419" s="118">
        <v>0</v>
      </c>
      <c r="N419" s="118">
        <v>0</v>
      </c>
      <c r="O419" s="118">
        <v>0</v>
      </c>
      <c r="P419" s="118">
        <v>0</v>
      </c>
      <c r="Q419" s="118">
        <v>0</v>
      </c>
      <c r="R419" s="118">
        <v>0</v>
      </c>
      <c r="S419" s="118">
        <v>0</v>
      </c>
      <c r="T419" s="118">
        <v>0</v>
      </c>
      <c r="U419" s="118">
        <v>0</v>
      </c>
      <c r="V419" s="118">
        <v>0</v>
      </c>
      <c r="W419" s="118">
        <v>0</v>
      </c>
    </row>
    <row r="420" spans="1:23">
      <c r="A420" s="118" t="str">
        <v>2543.TW</v>
      </c>
      <c r="B420" s="118">
        <v>2.4500000000000002</v>
      </c>
      <c r="C420" s="118">
        <v>0.41299999999999998</v>
      </c>
      <c r="D420" s="118">
        <v>0</v>
      </c>
      <c r="E420" s="118">
        <v>0.19003001</v>
      </c>
      <c r="F420" s="118">
        <v>3.3619999999999997E-2</v>
      </c>
      <c r="G420" s="118">
        <v>8.9449994000000005E-2</v>
      </c>
      <c r="H420" s="118">
        <v>9.5759999999999998E-2</v>
      </c>
      <c r="I420" s="118">
        <v>22.408162999999998</v>
      </c>
      <c r="J420" s="118">
        <v>4.2961105999999996</v>
      </c>
      <c r="K420" s="118">
        <v>47.476999999999997</v>
      </c>
      <c r="L420" s="118">
        <v>0</v>
      </c>
      <c r="M420" s="118">
        <v>0</v>
      </c>
      <c r="N420" s="118">
        <v>0</v>
      </c>
      <c r="O420" s="118">
        <v>0</v>
      </c>
      <c r="P420" s="118">
        <v>0</v>
      </c>
      <c r="Q420" s="118">
        <v>0</v>
      </c>
      <c r="R420" s="118">
        <v>0</v>
      </c>
      <c r="S420" s="118">
        <v>0</v>
      </c>
      <c r="T420" s="118">
        <v>0</v>
      </c>
      <c r="U420" s="118">
        <v>0</v>
      </c>
      <c r="V420" s="118">
        <v>0</v>
      </c>
      <c r="W420" s="118">
        <v>0</v>
      </c>
    </row>
    <row r="421" spans="1:23">
      <c r="A421" s="118" t="str">
        <v>2545.TW</v>
      </c>
      <c r="B421" s="118">
        <v>4.32</v>
      </c>
      <c r="C421" s="118">
        <v>0.52500000000000002</v>
      </c>
      <c r="D421" s="118">
        <v>0</v>
      </c>
      <c r="E421" s="118">
        <v>6.4259999999999998E-2</v>
      </c>
      <c r="F421" s="118">
        <v>1.4970000000000001E-2</v>
      </c>
      <c r="G421" s="118">
        <v>0.41059000000000001</v>
      </c>
      <c r="H421" s="118">
        <v>0.37852000000000002</v>
      </c>
      <c r="I421" s="118">
        <v>13.518518</v>
      </c>
      <c r="J421" s="118">
        <v>1.6669046000000001</v>
      </c>
      <c r="K421" s="118">
        <v>14.481</v>
      </c>
      <c r="L421" s="118">
        <v>0</v>
      </c>
      <c r="M421" s="118">
        <v>0</v>
      </c>
      <c r="N421" s="118">
        <v>0</v>
      </c>
      <c r="O421" s="118">
        <v>0</v>
      </c>
      <c r="P421" s="118">
        <v>0</v>
      </c>
      <c r="Q421" s="118">
        <v>0</v>
      </c>
      <c r="R421" s="118">
        <v>0</v>
      </c>
      <c r="S421" s="118">
        <v>0</v>
      </c>
      <c r="T421" s="118">
        <v>0</v>
      </c>
      <c r="U421" s="118">
        <v>0</v>
      </c>
      <c r="V421" s="118">
        <v>0</v>
      </c>
      <c r="W421" s="118">
        <v>0</v>
      </c>
    </row>
    <row r="422" spans="1:23" hidden="1">
      <c r="A422" s="118" t="str">
        <v>2546.TW</v>
      </c>
      <c r="B422" s="118">
        <v>9.52</v>
      </c>
      <c r="C422" s="118">
        <v>0</v>
      </c>
      <c r="D422" s="118">
        <v>21.017697999999999</v>
      </c>
      <c r="E422" s="118">
        <v>0.21365998999999999</v>
      </c>
      <c r="F422" s="118">
        <v>5.8730002000000003E-2</v>
      </c>
      <c r="G422" s="118">
        <v>0.10298</v>
      </c>
      <c r="H422" s="118">
        <v>4.4249999999999998E-2</v>
      </c>
      <c r="I422" s="118">
        <v>9.9789914999999993</v>
      </c>
      <c r="J422" s="118">
        <v>2.5506096</v>
      </c>
      <c r="K422" s="118">
        <v>116.194</v>
      </c>
      <c r="L422" s="118">
        <v>0</v>
      </c>
      <c r="M422" s="118">
        <v>0</v>
      </c>
      <c r="N422" s="118">
        <v>0</v>
      </c>
      <c r="O422" s="118">
        <v>0</v>
      </c>
      <c r="P422" s="118">
        <v>0</v>
      </c>
      <c r="Q422" s="118">
        <v>0</v>
      </c>
      <c r="R422" s="118">
        <v>0</v>
      </c>
      <c r="S422" s="118">
        <v>0</v>
      </c>
      <c r="T422" s="118">
        <v>0</v>
      </c>
      <c r="U422" s="118">
        <v>0</v>
      </c>
      <c r="V422" s="118">
        <v>0</v>
      </c>
      <c r="W422" s="118">
        <v>0</v>
      </c>
    </row>
    <row r="423" spans="1:23" hidden="1">
      <c r="A423" s="118" t="str">
        <v>2547.TW</v>
      </c>
      <c r="B423" s="118">
        <v>-0.11</v>
      </c>
      <c r="C423" s="118">
        <v>0</v>
      </c>
      <c r="D423" s="118">
        <v>0</v>
      </c>
      <c r="E423" s="118">
        <v>-8.8000000000000003E-4</v>
      </c>
      <c r="F423" s="118">
        <v>1.1599999999999999E-2</v>
      </c>
      <c r="G423" s="118">
        <v>0.39062999999999998</v>
      </c>
      <c r="H423" s="118">
        <v>0.12856999999999999</v>
      </c>
      <c r="I423" s="118">
        <v>0</v>
      </c>
      <c r="J423" s="118">
        <v>0.81070750000000003</v>
      </c>
      <c r="K423" s="118">
        <v>8.8529999999999998</v>
      </c>
      <c r="L423" s="118">
        <v>0</v>
      </c>
      <c r="M423" s="118">
        <v>0</v>
      </c>
      <c r="N423" s="118">
        <v>0</v>
      </c>
      <c r="O423" s="118">
        <v>0</v>
      </c>
      <c r="P423" s="118">
        <v>0</v>
      </c>
      <c r="Q423" s="118">
        <v>0</v>
      </c>
      <c r="R423" s="118">
        <v>0</v>
      </c>
      <c r="S423" s="118">
        <v>0</v>
      </c>
      <c r="T423" s="118">
        <v>0</v>
      </c>
      <c r="U423" s="118">
        <v>0</v>
      </c>
      <c r="V423" s="118">
        <v>0</v>
      </c>
      <c r="W423" s="118">
        <v>0</v>
      </c>
    </row>
    <row r="424" spans="1:23" hidden="1">
      <c r="A424" s="118" t="str">
        <v>2548.TW</v>
      </c>
      <c r="B424" s="118">
        <v>8.33</v>
      </c>
      <c r="C424" s="118">
        <v>0</v>
      </c>
      <c r="D424" s="118">
        <v>15.3210125</v>
      </c>
      <c r="E424" s="118">
        <v>0.11848</v>
      </c>
      <c r="F424" s="118">
        <v>4.0900002999999997E-2</v>
      </c>
      <c r="G424" s="118">
        <v>0.31089001999999999</v>
      </c>
      <c r="H424" s="118">
        <v>-10.400359999999999</v>
      </c>
      <c r="I424" s="118">
        <v>18.907561999999999</v>
      </c>
      <c r="J424" s="118">
        <v>2.3536619999999999</v>
      </c>
      <c r="K424" s="118">
        <v>40.067</v>
      </c>
      <c r="L424" s="118">
        <v>0</v>
      </c>
      <c r="M424" s="118">
        <v>0</v>
      </c>
      <c r="N424" s="118">
        <v>0</v>
      </c>
      <c r="O424" s="118">
        <v>0</v>
      </c>
      <c r="P424" s="118">
        <v>0</v>
      </c>
      <c r="Q424" s="118">
        <v>0</v>
      </c>
      <c r="R424" s="118">
        <v>0</v>
      </c>
      <c r="S424" s="118">
        <v>0</v>
      </c>
      <c r="T424" s="118">
        <v>0</v>
      </c>
      <c r="U424" s="118">
        <v>0</v>
      </c>
      <c r="V424" s="118">
        <v>0</v>
      </c>
      <c r="W424" s="118">
        <v>0</v>
      </c>
    </row>
    <row r="425" spans="1:23" hidden="1">
      <c r="A425" s="118" t="str">
        <v>2597.TW</v>
      </c>
      <c r="B425" s="118">
        <v>11.14</v>
      </c>
      <c r="C425" s="118">
        <v>0.56699999999999995</v>
      </c>
      <c r="D425" s="118">
        <v>0</v>
      </c>
      <c r="E425" s="118">
        <v>0.25230999999999998</v>
      </c>
      <c r="F425" s="118">
        <v>6.9250000000000006E-2</v>
      </c>
      <c r="G425" s="118">
        <v>0.15506</v>
      </c>
      <c r="H425" s="118">
        <v>0.14850000999999999</v>
      </c>
      <c r="I425" s="118">
        <v>15.709156</v>
      </c>
      <c r="J425" s="118">
        <v>5.0031447</v>
      </c>
      <c r="K425" s="118">
        <v>120.748</v>
      </c>
      <c r="L425" s="118">
        <v>0</v>
      </c>
      <c r="M425" s="118">
        <v>0</v>
      </c>
      <c r="N425" s="118">
        <v>0</v>
      </c>
      <c r="O425" s="118">
        <v>0</v>
      </c>
      <c r="P425" s="118">
        <v>0</v>
      </c>
      <c r="Q425" s="118">
        <v>0</v>
      </c>
      <c r="R425" s="118">
        <v>0</v>
      </c>
      <c r="S425" s="118">
        <v>0</v>
      </c>
      <c r="T425" s="118">
        <v>0</v>
      </c>
      <c r="U425" s="118">
        <v>0</v>
      </c>
      <c r="V425" s="118">
        <v>0</v>
      </c>
      <c r="W425" s="118">
        <v>0</v>
      </c>
    </row>
    <row r="426" spans="1:23" hidden="1">
      <c r="A426" s="118" t="str">
        <v>2601.TW</v>
      </c>
      <c r="B426" s="118">
        <v>-2.17</v>
      </c>
      <c r="C426" s="118">
        <v>0</v>
      </c>
      <c r="D426" s="118">
        <v>0</v>
      </c>
      <c r="E426" s="118">
        <v>-0.21682999999999999</v>
      </c>
      <c r="F426" s="118">
        <v>-8.0900009999999994E-3</v>
      </c>
      <c r="G426" s="118">
        <v>0.64827000000000001</v>
      </c>
      <c r="H426" s="118">
        <v>6.5210000000000004E-2</v>
      </c>
      <c r="I426" s="118">
        <v>0</v>
      </c>
      <c r="J426" s="118">
        <v>0.76568020000000003</v>
      </c>
      <c r="K426" s="118">
        <v>6.306</v>
      </c>
      <c r="L426" s="118">
        <v>0</v>
      </c>
      <c r="M426" s="118">
        <v>0</v>
      </c>
      <c r="N426" s="118">
        <v>0</v>
      </c>
      <c r="O426" s="118">
        <v>0</v>
      </c>
      <c r="P426" s="118">
        <v>0</v>
      </c>
      <c r="Q426" s="118">
        <v>0</v>
      </c>
      <c r="R426" s="118">
        <v>0</v>
      </c>
      <c r="S426" s="118">
        <v>0</v>
      </c>
      <c r="T426" s="118">
        <v>0</v>
      </c>
      <c r="U426" s="118">
        <v>0</v>
      </c>
      <c r="V426" s="118">
        <v>0</v>
      </c>
      <c r="W426" s="118">
        <v>0</v>
      </c>
    </row>
    <row r="427" spans="1:23" hidden="1">
      <c r="A427" s="118" t="str">
        <v>2603.TW</v>
      </c>
      <c r="B427" s="118">
        <v>22.14</v>
      </c>
      <c r="C427" s="118">
        <v>1.5649999999999999</v>
      </c>
      <c r="D427" s="118">
        <v>21.569595</v>
      </c>
      <c r="E427" s="118">
        <v>9.5079999999999998E-2</v>
      </c>
      <c r="F427" s="118">
        <v>2.7720000000000002E-2</v>
      </c>
      <c r="G427" s="118">
        <v>0.18107999999999999</v>
      </c>
      <c r="H427" s="118">
        <v>0.16763</v>
      </c>
      <c r="I427" s="118">
        <v>9.8690160000000002</v>
      </c>
      <c r="J427" s="118">
        <v>0.99239239999999995</v>
      </c>
      <c r="K427" s="118">
        <v>140.75299999999999</v>
      </c>
      <c r="L427" s="118">
        <v>0</v>
      </c>
      <c r="M427" s="118">
        <v>0</v>
      </c>
      <c r="N427" s="118">
        <v>0</v>
      </c>
      <c r="O427" s="118">
        <v>0</v>
      </c>
      <c r="P427" s="118">
        <v>0</v>
      </c>
      <c r="Q427" s="118">
        <v>0</v>
      </c>
      <c r="R427" s="118">
        <v>0</v>
      </c>
      <c r="S427" s="118">
        <v>0</v>
      </c>
      <c r="T427" s="118">
        <v>0</v>
      </c>
      <c r="U427" s="118">
        <v>0</v>
      </c>
      <c r="V427" s="118">
        <v>0</v>
      </c>
      <c r="W427" s="118">
        <v>0</v>
      </c>
    </row>
    <row r="428" spans="1:23">
      <c r="A428" s="118" t="str">
        <v>2605.TW</v>
      </c>
      <c r="B428" s="118">
        <v>1.1299999999999999</v>
      </c>
      <c r="C428" s="118">
        <v>0</v>
      </c>
      <c r="D428" s="118">
        <v>15.862069</v>
      </c>
      <c r="E428" s="118">
        <v>4.4159996999999999E-2</v>
      </c>
      <c r="F428" s="118">
        <v>2.0230000000000001E-2</v>
      </c>
      <c r="G428" s="118">
        <v>0.23093</v>
      </c>
      <c r="H428" s="118">
        <v>0.27677000000000002</v>
      </c>
      <c r="I428" s="118">
        <v>28.495577000000001</v>
      </c>
      <c r="J428" s="118">
        <v>1.142695</v>
      </c>
      <c r="K428" s="118">
        <v>7.4809999999999999</v>
      </c>
      <c r="L428" s="118">
        <v>0</v>
      </c>
      <c r="M428" s="118">
        <v>0</v>
      </c>
      <c r="N428" s="118">
        <v>0</v>
      </c>
      <c r="O428" s="118">
        <v>0</v>
      </c>
      <c r="P428" s="118">
        <v>0</v>
      </c>
      <c r="Q428" s="118">
        <v>0</v>
      </c>
      <c r="R428" s="118">
        <v>0</v>
      </c>
      <c r="S428" s="118">
        <v>0</v>
      </c>
      <c r="T428" s="118">
        <v>0</v>
      </c>
      <c r="U428" s="118">
        <v>0</v>
      </c>
      <c r="V428" s="118">
        <v>0</v>
      </c>
      <c r="W428" s="118">
        <v>0</v>
      </c>
    </row>
    <row r="429" spans="1:23" hidden="1">
      <c r="A429" s="118" t="str">
        <v>2606.TW</v>
      </c>
      <c r="B429" s="118">
        <v>3.82</v>
      </c>
      <c r="C429" s="118">
        <v>0.871</v>
      </c>
      <c r="D429" s="118">
        <v>15.251256</v>
      </c>
      <c r="E429" s="118">
        <v>0.08</v>
      </c>
      <c r="F429" s="118">
        <v>2.155E-2</v>
      </c>
      <c r="G429" s="118">
        <v>0.23527001</v>
      </c>
      <c r="H429" s="118">
        <v>0.24379998</v>
      </c>
      <c r="I429" s="118">
        <v>15.890053</v>
      </c>
      <c r="J429" s="118">
        <v>1.5221807999999999</v>
      </c>
      <c r="K429" s="118">
        <v>17.010999999999999</v>
      </c>
      <c r="L429" s="118">
        <v>0</v>
      </c>
      <c r="M429" s="118">
        <v>0</v>
      </c>
      <c r="N429" s="118">
        <v>0</v>
      </c>
      <c r="O429" s="118">
        <v>0</v>
      </c>
      <c r="P429" s="118">
        <v>0</v>
      </c>
      <c r="Q429" s="118">
        <v>0</v>
      </c>
      <c r="R429" s="118">
        <v>0</v>
      </c>
      <c r="S429" s="118">
        <v>0</v>
      </c>
      <c r="T429" s="118">
        <v>0</v>
      </c>
      <c r="U429" s="118">
        <v>0</v>
      </c>
      <c r="V429" s="118">
        <v>0</v>
      </c>
      <c r="W429" s="118">
        <v>0</v>
      </c>
    </row>
    <row r="430" spans="1:23">
      <c r="A430" s="118" t="str">
        <v>2607.TW</v>
      </c>
      <c r="B430" s="118">
        <v>2.66</v>
      </c>
      <c r="C430" s="118">
        <v>0.625</v>
      </c>
      <c r="D430" s="118">
        <v>0</v>
      </c>
      <c r="E430" s="118">
        <v>9.182999E-2</v>
      </c>
      <c r="F430" s="118">
        <v>3.8120000000000001E-2</v>
      </c>
      <c r="G430" s="118">
        <v>0.24962999</v>
      </c>
      <c r="H430" s="118">
        <v>0.16016</v>
      </c>
      <c r="I430" s="118">
        <v>12.800751</v>
      </c>
      <c r="J430" s="118">
        <v>1.1509988</v>
      </c>
      <c r="K430" s="118">
        <v>15.363</v>
      </c>
      <c r="L430" s="118">
        <v>0</v>
      </c>
      <c r="M430" s="118">
        <v>0</v>
      </c>
      <c r="N430" s="118">
        <v>0</v>
      </c>
      <c r="O430" s="118">
        <v>0</v>
      </c>
      <c r="P430" s="118">
        <v>0</v>
      </c>
      <c r="Q430" s="118">
        <v>0</v>
      </c>
      <c r="R430" s="118">
        <v>0</v>
      </c>
      <c r="S430" s="118">
        <v>0</v>
      </c>
      <c r="T430" s="118">
        <v>0</v>
      </c>
      <c r="U430" s="118">
        <v>0</v>
      </c>
      <c r="V430" s="118">
        <v>0</v>
      </c>
      <c r="W430" s="118">
        <v>0</v>
      </c>
    </row>
    <row r="431" spans="1:23" hidden="1">
      <c r="A431" s="118" t="str">
        <v>2608.TW</v>
      </c>
      <c r="B431" s="118">
        <v>3.65</v>
      </c>
      <c r="C431" s="118">
        <v>0.50800000000000001</v>
      </c>
      <c r="D431" s="118">
        <v>19.372198000000001</v>
      </c>
      <c r="E431" s="118">
        <v>0.14534000999999999</v>
      </c>
      <c r="F431" s="118">
        <v>3.8949999999999999E-2</v>
      </c>
      <c r="G431" s="118">
        <v>0.18176001</v>
      </c>
      <c r="H431" s="118">
        <v>0.13517000000000001</v>
      </c>
      <c r="I431" s="118">
        <v>11.835616</v>
      </c>
      <c r="J431" s="118">
        <v>1.625894</v>
      </c>
      <c r="K431" s="118">
        <v>25.765999999999998</v>
      </c>
      <c r="L431" s="118">
        <v>0</v>
      </c>
      <c r="M431" s="118">
        <v>0</v>
      </c>
      <c r="N431" s="118">
        <v>0</v>
      </c>
      <c r="O431" s="118">
        <v>0</v>
      </c>
      <c r="P431" s="118">
        <v>0</v>
      </c>
      <c r="Q431" s="118">
        <v>0</v>
      </c>
      <c r="R431" s="118">
        <v>0</v>
      </c>
      <c r="S431" s="118">
        <v>0</v>
      </c>
      <c r="T431" s="118">
        <v>0</v>
      </c>
      <c r="U431" s="118">
        <v>0</v>
      </c>
      <c r="V431" s="118">
        <v>0</v>
      </c>
      <c r="W431" s="118">
        <v>0</v>
      </c>
    </row>
    <row r="432" spans="1:23" hidden="1">
      <c r="A432" s="118" t="str">
        <v>2609.TW</v>
      </c>
      <c r="B432" s="118">
        <v>3.08</v>
      </c>
      <c r="C432" s="118">
        <v>1.667</v>
      </c>
      <c r="D432" s="118">
        <v>57.194243999999998</v>
      </c>
      <c r="E432" s="118">
        <v>3.4730002000000003E-2</v>
      </c>
      <c r="F432" s="118">
        <v>6.3800000000000003E-3</v>
      </c>
      <c r="G432" s="118">
        <v>8.7519996000000003E-2</v>
      </c>
      <c r="H432" s="118">
        <v>0.17889999000000001</v>
      </c>
      <c r="I432" s="118">
        <v>25.811689999999999</v>
      </c>
      <c r="J432" s="118">
        <v>0.95727779999999996</v>
      </c>
      <c r="K432" s="118">
        <v>42.23</v>
      </c>
      <c r="L432" s="118">
        <v>0</v>
      </c>
      <c r="M432" s="118">
        <v>0</v>
      </c>
      <c r="N432" s="118">
        <v>0</v>
      </c>
      <c r="O432" s="118">
        <v>0</v>
      </c>
      <c r="P432" s="118">
        <v>0</v>
      </c>
      <c r="Q432" s="118">
        <v>0</v>
      </c>
      <c r="R432" s="118">
        <v>0</v>
      </c>
      <c r="S432" s="118">
        <v>0</v>
      </c>
      <c r="T432" s="118">
        <v>0</v>
      </c>
      <c r="U432" s="118">
        <v>0</v>
      </c>
      <c r="V432" s="118">
        <v>0</v>
      </c>
      <c r="W432" s="118">
        <v>0</v>
      </c>
    </row>
    <row r="433" spans="1:23" hidden="1">
      <c r="A433" s="118" t="str">
        <v>2610.TW</v>
      </c>
      <c r="B433" s="118">
        <v>1.4</v>
      </c>
      <c r="C433" s="118">
        <v>0.73799999999999999</v>
      </c>
      <c r="D433" s="118">
        <v>26.781609</v>
      </c>
      <c r="E433" s="118">
        <v>0.12271</v>
      </c>
      <c r="F433" s="118">
        <v>2.5669999999999998E-2</v>
      </c>
      <c r="G433" s="118">
        <v>0.13748999000000001</v>
      </c>
      <c r="H433" s="118">
        <v>7.9189999999999997E-2</v>
      </c>
      <c r="I433" s="118">
        <v>16.642856999999999</v>
      </c>
      <c r="J433" s="118">
        <v>1.8235891</v>
      </c>
      <c r="K433" s="118">
        <v>31.565999999999999</v>
      </c>
      <c r="L433" s="118">
        <v>0</v>
      </c>
      <c r="M433" s="118">
        <v>0</v>
      </c>
      <c r="N433" s="118">
        <v>0</v>
      </c>
      <c r="O433" s="118">
        <v>0</v>
      </c>
      <c r="P433" s="118">
        <v>0</v>
      </c>
      <c r="Q433" s="118">
        <v>0</v>
      </c>
      <c r="R433" s="118">
        <v>0</v>
      </c>
      <c r="S433" s="118">
        <v>0</v>
      </c>
      <c r="T433" s="118">
        <v>0</v>
      </c>
      <c r="U433" s="118">
        <v>0</v>
      </c>
      <c r="V433" s="118">
        <v>0</v>
      </c>
      <c r="W433" s="118">
        <v>0</v>
      </c>
    </row>
    <row r="434" spans="1:23">
      <c r="A434" s="118" t="str">
        <v>2611.TW</v>
      </c>
      <c r="B434" s="118">
        <v>3.56</v>
      </c>
      <c r="C434" s="118">
        <v>1.0149999999999999</v>
      </c>
      <c r="D434" s="118">
        <v>0</v>
      </c>
      <c r="E434" s="118">
        <v>0.15986</v>
      </c>
      <c r="F434" s="118">
        <v>-7.9399999999999991E-3</v>
      </c>
      <c r="G434" s="118">
        <v>0.23630999999999999</v>
      </c>
      <c r="H434" s="118">
        <v>-0.101239994</v>
      </c>
      <c r="I434" s="118">
        <v>9.0449439999999992</v>
      </c>
      <c r="J434" s="118">
        <v>2.0278356</v>
      </c>
      <c r="K434" s="118">
        <v>3.266</v>
      </c>
      <c r="L434" s="118">
        <v>0</v>
      </c>
      <c r="M434" s="118">
        <v>0</v>
      </c>
      <c r="N434" s="118">
        <v>0</v>
      </c>
      <c r="O434" s="118">
        <v>0</v>
      </c>
      <c r="P434" s="118">
        <v>0</v>
      </c>
      <c r="Q434" s="118">
        <v>0</v>
      </c>
      <c r="R434" s="118">
        <v>0</v>
      </c>
      <c r="S434" s="118">
        <v>0</v>
      </c>
      <c r="T434" s="118">
        <v>0</v>
      </c>
      <c r="U434" s="118">
        <v>0</v>
      </c>
      <c r="V434" s="118">
        <v>0</v>
      </c>
      <c r="W434" s="118">
        <v>0</v>
      </c>
    </row>
    <row r="435" spans="1:23" hidden="1">
      <c r="A435" s="118" t="str">
        <v>2612.TW</v>
      </c>
      <c r="B435" s="118">
        <v>1.43</v>
      </c>
      <c r="C435" s="118">
        <v>1.036</v>
      </c>
      <c r="D435" s="118">
        <v>13.082902000000001</v>
      </c>
      <c r="E435" s="118">
        <v>2.7799999999999998E-2</v>
      </c>
      <c r="F435" s="118">
        <v>1.0670001E-2</v>
      </c>
      <c r="G435" s="118">
        <v>0.21354999999999999</v>
      </c>
      <c r="H435" s="118">
        <v>0.11461</v>
      </c>
      <c r="I435" s="118">
        <v>35.314686000000002</v>
      </c>
      <c r="J435" s="118">
        <v>0.86089329999999997</v>
      </c>
      <c r="K435" s="118">
        <v>20.329999999999998</v>
      </c>
      <c r="L435" s="118">
        <v>0</v>
      </c>
      <c r="M435" s="118">
        <v>0</v>
      </c>
      <c r="N435" s="118">
        <v>0</v>
      </c>
      <c r="O435" s="118">
        <v>0</v>
      </c>
      <c r="P435" s="118">
        <v>0</v>
      </c>
      <c r="Q435" s="118">
        <v>0</v>
      </c>
      <c r="R435" s="118">
        <v>0</v>
      </c>
      <c r="S435" s="118">
        <v>0</v>
      </c>
      <c r="T435" s="118">
        <v>0</v>
      </c>
      <c r="U435" s="118">
        <v>0</v>
      </c>
      <c r="V435" s="118">
        <v>0</v>
      </c>
      <c r="W435" s="118">
        <v>0</v>
      </c>
    </row>
    <row r="436" spans="1:23" hidden="1">
      <c r="A436" s="118" t="str">
        <v>2613.TW</v>
      </c>
      <c r="B436" s="118">
        <v>1.0900000000000001</v>
      </c>
      <c r="C436" s="118">
        <v>0</v>
      </c>
      <c r="D436" s="118">
        <v>0</v>
      </c>
      <c r="E436" s="118">
        <v>4.9820000000000003E-2</v>
      </c>
      <c r="F436" s="118">
        <v>1.8540000000000001E-2</v>
      </c>
      <c r="G436" s="118">
        <v>0.15720001</v>
      </c>
      <c r="H436" s="118">
        <v>7.8439995999999998E-2</v>
      </c>
      <c r="I436" s="118">
        <v>35.091743000000001</v>
      </c>
      <c r="J436" s="118">
        <v>1.6886672</v>
      </c>
      <c r="K436" s="118">
        <v>23.343</v>
      </c>
      <c r="L436" s="118">
        <v>0</v>
      </c>
      <c r="M436" s="118">
        <v>0</v>
      </c>
      <c r="N436" s="118">
        <v>0</v>
      </c>
      <c r="O436" s="118">
        <v>0</v>
      </c>
      <c r="P436" s="118">
        <v>0</v>
      </c>
      <c r="Q436" s="118">
        <v>0</v>
      </c>
      <c r="R436" s="118">
        <v>0</v>
      </c>
      <c r="S436" s="118">
        <v>0</v>
      </c>
      <c r="T436" s="118">
        <v>0</v>
      </c>
      <c r="U436" s="118">
        <v>0</v>
      </c>
      <c r="V436" s="118">
        <v>0</v>
      </c>
      <c r="W436" s="118">
        <v>0</v>
      </c>
    </row>
    <row r="437" spans="1:23" hidden="1">
      <c r="A437" s="118" t="str">
        <v>2614.TW</v>
      </c>
      <c r="B437" s="118">
        <v>-1.06</v>
      </c>
      <c r="C437" s="118">
        <v>0</v>
      </c>
      <c r="D437" s="118">
        <v>0</v>
      </c>
      <c r="E437" s="118">
        <v>-9.2730000000000007E-2</v>
      </c>
      <c r="F437" s="118">
        <v>1.8699999999999999E-3</v>
      </c>
      <c r="G437" s="118">
        <v>0.30103000000000002</v>
      </c>
      <c r="H437" s="118">
        <v>6.4820000000000003E-2</v>
      </c>
      <c r="I437" s="118">
        <v>0</v>
      </c>
      <c r="J437" s="118">
        <v>2.0422327999999998</v>
      </c>
      <c r="K437" s="118">
        <v>19.175000000000001</v>
      </c>
      <c r="L437" s="118">
        <v>0</v>
      </c>
      <c r="M437" s="118">
        <v>0</v>
      </c>
      <c r="N437" s="118">
        <v>0</v>
      </c>
      <c r="O437" s="118">
        <v>0</v>
      </c>
      <c r="P437" s="118">
        <v>0</v>
      </c>
      <c r="Q437" s="118">
        <v>0</v>
      </c>
      <c r="R437" s="118">
        <v>0</v>
      </c>
      <c r="S437" s="118">
        <v>0</v>
      </c>
      <c r="T437" s="118">
        <v>0</v>
      </c>
      <c r="U437" s="118">
        <v>0</v>
      </c>
      <c r="V437" s="118">
        <v>0</v>
      </c>
      <c r="W437" s="118">
        <v>0</v>
      </c>
    </row>
    <row r="438" spans="1:23" hidden="1">
      <c r="A438" s="118" t="str">
        <v>2615.TW</v>
      </c>
      <c r="B438" s="118">
        <v>0.33</v>
      </c>
      <c r="C438" s="118">
        <v>1.4219999999999999</v>
      </c>
      <c r="D438" s="118">
        <v>138.09524999999999</v>
      </c>
      <c r="E438" s="118">
        <v>4.3400000000000001E-3</v>
      </c>
      <c r="F438" s="118">
        <v>-4.8799999999999998E-3</v>
      </c>
      <c r="G438" s="118">
        <v>3.6510002E-2</v>
      </c>
      <c r="H438" s="118">
        <v>7.1410000000000001E-2</v>
      </c>
      <c r="I438" s="118">
        <v>263.63634999999999</v>
      </c>
      <c r="J438" s="118">
        <v>1.1211918999999999</v>
      </c>
      <c r="K438" s="118">
        <v>36.448</v>
      </c>
      <c r="L438" s="118">
        <v>0</v>
      </c>
      <c r="M438" s="118">
        <v>0</v>
      </c>
      <c r="N438" s="118">
        <v>0</v>
      </c>
      <c r="O438" s="118">
        <v>0</v>
      </c>
      <c r="P438" s="118">
        <v>0</v>
      </c>
      <c r="Q438" s="118">
        <v>0</v>
      </c>
      <c r="R438" s="118">
        <v>0</v>
      </c>
      <c r="S438" s="118">
        <v>0</v>
      </c>
      <c r="T438" s="118">
        <v>0</v>
      </c>
      <c r="U438" s="118">
        <v>0</v>
      </c>
      <c r="V438" s="118">
        <v>0</v>
      </c>
      <c r="W438" s="118">
        <v>0</v>
      </c>
    </row>
    <row r="439" spans="1:23" hidden="1">
      <c r="A439" s="118" t="str">
        <v>2616.TW</v>
      </c>
      <c r="B439" s="118">
        <v>0.26</v>
      </c>
      <c r="C439" s="118">
        <v>0.14399999999999999</v>
      </c>
      <c r="D439" s="118">
        <v>0</v>
      </c>
      <c r="E439" s="118">
        <v>1.6379999999999999E-2</v>
      </c>
      <c r="F439" s="118">
        <v>-2.15E-3</v>
      </c>
      <c r="G439" s="118">
        <v>7.4219999999999994E-2</v>
      </c>
      <c r="H439" s="118">
        <v>-8.77E-3</v>
      </c>
      <c r="I439" s="118">
        <v>99.230770000000007</v>
      </c>
      <c r="J439" s="118">
        <v>0.71768330000000002</v>
      </c>
      <c r="K439" s="118">
        <v>120.828</v>
      </c>
      <c r="L439" s="118">
        <v>0</v>
      </c>
      <c r="M439" s="118">
        <v>0</v>
      </c>
      <c r="N439" s="118">
        <v>0</v>
      </c>
      <c r="O439" s="118">
        <v>0</v>
      </c>
      <c r="P439" s="118">
        <v>0</v>
      </c>
      <c r="Q439" s="118">
        <v>0</v>
      </c>
      <c r="R439" s="118">
        <v>0</v>
      </c>
      <c r="S439" s="118">
        <v>0</v>
      </c>
      <c r="T439" s="118">
        <v>0</v>
      </c>
      <c r="U439" s="118">
        <v>0</v>
      </c>
      <c r="V439" s="118">
        <v>0</v>
      </c>
      <c r="W439" s="118">
        <v>0</v>
      </c>
    </row>
    <row r="440" spans="1:23" hidden="1">
      <c r="A440" s="118" t="str">
        <v>2617.TW</v>
      </c>
      <c r="B440" s="118">
        <v>4.45</v>
      </c>
      <c r="C440" s="118">
        <v>0</v>
      </c>
      <c r="D440" s="118">
        <v>12.190476</v>
      </c>
      <c r="E440" s="118">
        <v>0.11512999</v>
      </c>
      <c r="F440" s="118">
        <v>3.4630000000000001E-2</v>
      </c>
      <c r="G440" s="118">
        <v>0.38501999999999997</v>
      </c>
      <c r="H440" s="118">
        <v>0.38336999999999999</v>
      </c>
      <c r="I440" s="118">
        <v>8.6292139999999993</v>
      </c>
      <c r="J440" s="118">
        <v>0.96830320000000003</v>
      </c>
      <c r="K440" s="118">
        <v>9.8010000000000002</v>
      </c>
      <c r="L440" s="118">
        <v>0</v>
      </c>
      <c r="M440" s="118">
        <v>0</v>
      </c>
      <c r="N440" s="118">
        <v>0</v>
      </c>
      <c r="O440" s="118">
        <v>0</v>
      </c>
      <c r="P440" s="118">
        <v>0</v>
      </c>
      <c r="Q440" s="118">
        <v>0</v>
      </c>
      <c r="R440" s="118">
        <v>0</v>
      </c>
      <c r="S440" s="118">
        <v>0</v>
      </c>
      <c r="T440" s="118">
        <v>0</v>
      </c>
      <c r="U440" s="118">
        <v>0</v>
      </c>
      <c r="V440" s="118">
        <v>0</v>
      </c>
      <c r="W440" s="118">
        <v>0</v>
      </c>
    </row>
    <row r="441" spans="1:23" hidden="1">
      <c r="A441" s="118" t="str">
        <v>2618.TW</v>
      </c>
      <c r="B441" s="118">
        <v>4.03</v>
      </c>
      <c r="C441" s="118">
        <v>0.91600000000000004</v>
      </c>
      <c r="D441" s="118">
        <v>14.215687000000001</v>
      </c>
      <c r="E441" s="118">
        <v>0.22591998999999999</v>
      </c>
      <c r="F441" s="118">
        <v>5.6230000000000002E-2</v>
      </c>
      <c r="G441" s="118">
        <v>0.21393000000000001</v>
      </c>
      <c r="H441" s="118">
        <v>0.12817999999999999</v>
      </c>
      <c r="I441" s="118">
        <v>8.9950369999999999</v>
      </c>
      <c r="J441" s="118">
        <v>1.9572377000000001</v>
      </c>
      <c r="K441" s="118">
        <v>38.558999999999997</v>
      </c>
      <c r="L441" s="118">
        <v>0</v>
      </c>
      <c r="M441" s="118">
        <v>0</v>
      </c>
      <c r="N441" s="118">
        <v>0</v>
      </c>
      <c r="O441" s="118">
        <v>0</v>
      </c>
      <c r="P441" s="118">
        <v>0</v>
      </c>
      <c r="Q441" s="118">
        <v>0</v>
      </c>
      <c r="R441" s="118">
        <v>0</v>
      </c>
      <c r="S441" s="118">
        <v>0</v>
      </c>
      <c r="T441" s="118">
        <v>0</v>
      </c>
      <c r="U441" s="118">
        <v>0</v>
      </c>
      <c r="V441" s="118">
        <v>0</v>
      </c>
      <c r="W441" s="118">
        <v>0</v>
      </c>
    </row>
    <row r="442" spans="1:23" hidden="1">
      <c r="A442" s="118" t="str">
        <v>2630.TW</v>
      </c>
      <c r="B442" s="118">
        <v>0.17</v>
      </c>
      <c r="C442" s="118">
        <v>0.64</v>
      </c>
      <c r="D442" s="118">
        <v>60.797103999999997</v>
      </c>
      <c r="E442" s="118">
        <v>3.5529999999999999E-2</v>
      </c>
      <c r="F442" s="118">
        <v>1.523E-2</v>
      </c>
      <c r="G442" s="118">
        <v>7.6109999999999997E-2</v>
      </c>
      <c r="H442" s="118">
        <v>4.1770000000000002E-2</v>
      </c>
      <c r="I442" s="118">
        <v>246.76471000000001</v>
      </c>
      <c r="J442" s="118">
        <v>2.6648456999999999</v>
      </c>
      <c r="K442" s="118">
        <v>24.518999999999998</v>
      </c>
      <c r="L442" s="118">
        <v>0</v>
      </c>
      <c r="M442" s="118">
        <v>0</v>
      </c>
      <c r="N442" s="118">
        <v>0</v>
      </c>
      <c r="O442" s="118">
        <v>0</v>
      </c>
      <c r="P442" s="118">
        <v>0</v>
      </c>
      <c r="Q442" s="118">
        <v>0</v>
      </c>
      <c r="R442" s="118">
        <v>0</v>
      </c>
      <c r="S442" s="118">
        <v>0</v>
      </c>
      <c r="T442" s="118">
        <v>0</v>
      </c>
      <c r="U442" s="118">
        <v>0</v>
      </c>
      <c r="V442" s="118">
        <v>0</v>
      </c>
      <c r="W442" s="118">
        <v>0</v>
      </c>
    </row>
    <row r="443" spans="1:23" hidden="1">
      <c r="A443" s="118" t="str">
        <v>2633.TW</v>
      </c>
      <c r="B443" s="118">
        <v>1.39</v>
      </c>
      <c r="C443" s="118">
        <v>0.28100000000000003</v>
      </c>
      <c r="D443" s="118">
        <v>25.862069999999999</v>
      </c>
      <c r="E443" s="118">
        <v>0.10927000000000001</v>
      </c>
      <c r="F443" s="118">
        <v>3.2919999999999998E-2</v>
      </c>
      <c r="G443" s="118">
        <v>0.44779997999999999</v>
      </c>
      <c r="H443" s="118">
        <v>0.44002997999999999</v>
      </c>
      <c r="I443" s="118">
        <v>21.582733000000001</v>
      </c>
      <c r="J443" s="118">
        <v>2.2990267000000002</v>
      </c>
      <c r="K443" s="118">
        <v>9.0690000000000008</v>
      </c>
      <c r="L443" s="118">
        <v>0</v>
      </c>
      <c r="M443" s="118">
        <v>0</v>
      </c>
      <c r="N443" s="118">
        <v>0</v>
      </c>
      <c r="O443" s="118">
        <v>0</v>
      </c>
      <c r="P443" s="118">
        <v>0</v>
      </c>
      <c r="Q443" s="118">
        <v>0</v>
      </c>
      <c r="R443" s="118">
        <v>0</v>
      </c>
      <c r="S443" s="118">
        <v>0</v>
      </c>
      <c r="T443" s="118">
        <v>0</v>
      </c>
      <c r="U443" s="118">
        <v>0</v>
      </c>
      <c r="V443" s="118">
        <v>0</v>
      </c>
      <c r="W443" s="118">
        <v>0</v>
      </c>
    </row>
    <row r="444" spans="1:23" hidden="1">
      <c r="A444" s="118" t="str">
        <v>2634.TW</v>
      </c>
      <c r="B444" s="118">
        <v>2.63</v>
      </c>
      <c r="C444" s="118">
        <v>0</v>
      </c>
      <c r="D444" s="118">
        <v>15.783476</v>
      </c>
      <c r="E444" s="118">
        <v>0.14482</v>
      </c>
      <c r="F444" s="118">
        <v>4.0849999999999997E-2</v>
      </c>
      <c r="G444" s="118">
        <v>0.11359999</v>
      </c>
      <c r="H444" s="118">
        <v>7.2680004000000006E-2</v>
      </c>
      <c r="I444" s="118">
        <v>21.064637999999999</v>
      </c>
      <c r="J444" s="118">
        <v>2.9177860999999998</v>
      </c>
      <c r="K444" s="118">
        <v>42.09</v>
      </c>
      <c r="L444" s="118">
        <v>0</v>
      </c>
      <c r="M444" s="118">
        <v>0</v>
      </c>
      <c r="N444" s="118">
        <v>0</v>
      </c>
      <c r="O444" s="118">
        <v>0</v>
      </c>
      <c r="P444" s="118">
        <v>0</v>
      </c>
      <c r="Q444" s="118">
        <v>0</v>
      </c>
      <c r="R444" s="118">
        <v>0</v>
      </c>
      <c r="S444" s="118">
        <v>0</v>
      </c>
      <c r="T444" s="118">
        <v>0</v>
      </c>
      <c r="U444" s="118">
        <v>0</v>
      </c>
      <c r="V444" s="118">
        <v>0</v>
      </c>
      <c r="W444" s="118">
        <v>0</v>
      </c>
    </row>
    <row r="445" spans="1:23">
      <c r="A445" s="118" t="str">
        <v>2636.TW</v>
      </c>
      <c r="B445" s="118">
        <v>10.58</v>
      </c>
      <c r="C445" s="118">
        <v>1.131</v>
      </c>
      <c r="D445" s="118">
        <v>11.867906</v>
      </c>
      <c r="E445" s="118">
        <v>0.17242001000000001</v>
      </c>
      <c r="F445" s="118">
        <v>3.2479998000000003E-2</v>
      </c>
      <c r="G445" s="118">
        <v>0.19954</v>
      </c>
      <c r="H445" s="118">
        <v>6.0300003999999997E-2</v>
      </c>
      <c r="I445" s="118">
        <v>10.869565</v>
      </c>
      <c r="J445" s="118">
        <v>1.8274564</v>
      </c>
      <c r="K445" s="118">
        <v>106.755</v>
      </c>
      <c r="L445" s="118">
        <v>0</v>
      </c>
      <c r="M445" s="118">
        <v>0</v>
      </c>
      <c r="N445" s="118">
        <v>0</v>
      </c>
      <c r="O445" s="118">
        <v>0</v>
      </c>
      <c r="P445" s="118">
        <v>0</v>
      </c>
      <c r="Q445" s="118">
        <v>0</v>
      </c>
      <c r="R445" s="118">
        <v>0</v>
      </c>
      <c r="S445" s="118">
        <v>0</v>
      </c>
      <c r="T445" s="118">
        <v>0</v>
      </c>
      <c r="U445" s="118">
        <v>0</v>
      </c>
      <c r="V445" s="118">
        <v>0</v>
      </c>
      <c r="W445" s="118">
        <v>0</v>
      </c>
    </row>
    <row r="446" spans="1:23">
      <c r="A446" s="118" t="str">
        <v>2637.TW</v>
      </c>
      <c r="B446" s="118">
        <v>4.1900000000000004</v>
      </c>
      <c r="C446" s="118">
        <v>0.97699999999999998</v>
      </c>
      <c r="D446" s="118">
        <v>9.8692810000000009</v>
      </c>
      <c r="E446" s="118">
        <v>0.102819994</v>
      </c>
      <c r="F446" s="118">
        <v>3.1070001E-2</v>
      </c>
      <c r="G446" s="118">
        <v>0.26235999999999998</v>
      </c>
      <c r="H446" s="118">
        <v>0.30819999999999997</v>
      </c>
      <c r="I446" s="118">
        <v>18.019093000000002</v>
      </c>
      <c r="J446" s="118">
        <v>37.228794000000001</v>
      </c>
      <c r="K446" s="118">
        <v>0.77300000000000002</v>
      </c>
      <c r="L446" s="118">
        <v>0</v>
      </c>
      <c r="M446" s="118">
        <v>0</v>
      </c>
      <c r="N446" s="118">
        <v>0</v>
      </c>
      <c r="O446" s="118">
        <v>0</v>
      </c>
      <c r="P446" s="118">
        <v>0</v>
      </c>
      <c r="Q446" s="118">
        <v>0</v>
      </c>
      <c r="R446" s="118">
        <v>0</v>
      </c>
      <c r="S446" s="118">
        <v>0</v>
      </c>
      <c r="T446" s="118">
        <v>0</v>
      </c>
      <c r="U446" s="118">
        <v>0</v>
      </c>
      <c r="V446" s="118">
        <v>0</v>
      </c>
      <c r="W446" s="118">
        <v>0</v>
      </c>
    </row>
    <row r="447" spans="1:23" hidden="1">
      <c r="A447" s="118" t="str">
        <v>2642.TW</v>
      </c>
      <c r="B447" s="118">
        <v>1.1299999999999999</v>
      </c>
      <c r="C447" s="118">
        <v>0</v>
      </c>
      <c r="D447" s="118">
        <v>53.75</v>
      </c>
      <c r="E447" s="118">
        <v>4.5969999999999997E-2</v>
      </c>
      <c r="F447" s="118">
        <v>1.6799999999999999E-2</v>
      </c>
      <c r="G447" s="118">
        <v>0.13552</v>
      </c>
      <c r="H447" s="118">
        <v>1.883E-2</v>
      </c>
      <c r="I447" s="118">
        <v>34.247787000000002</v>
      </c>
      <c r="J447" s="118">
        <v>1.6825356</v>
      </c>
      <c r="K447" s="118">
        <v>41.902000000000001</v>
      </c>
      <c r="L447" s="118">
        <v>0</v>
      </c>
      <c r="M447" s="118">
        <v>0</v>
      </c>
      <c r="N447" s="118">
        <v>0</v>
      </c>
      <c r="O447" s="118">
        <v>0</v>
      </c>
      <c r="P447" s="118">
        <v>0</v>
      </c>
      <c r="Q447" s="118">
        <v>0</v>
      </c>
      <c r="R447" s="118">
        <v>0</v>
      </c>
      <c r="S447" s="118">
        <v>0</v>
      </c>
      <c r="T447" s="118">
        <v>0</v>
      </c>
      <c r="U447" s="118">
        <v>0</v>
      </c>
      <c r="V447" s="118">
        <v>0</v>
      </c>
      <c r="W447" s="118">
        <v>0</v>
      </c>
    </row>
    <row r="448" spans="1:23">
      <c r="A448" s="118" t="str">
        <v>2645.TW</v>
      </c>
      <c r="B448" s="118">
        <v>5.4</v>
      </c>
      <c r="C448" s="118">
        <v>0.25800000000000001</v>
      </c>
      <c r="D448" s="118">
        <v>19.385964999999999</v>
      </c>
      <c r="E448" s="118">
        <v>0.15357999999999999</v>
      </c>
      <c r="F448" s="118">
        <v>5.3540003000000003E-2</v>
      </c>
      <c r="G448" s="118">
        <v>0.17860999999999999</v>
      </c>
      <c r="H448" s="118">
        <v>0.10657999999999999</v>
      </c>
      <c r="I448" s="118">
        <v>20.462962999999998</v>
      </c>
      <c r="J448" s="118">
        <v>3.1939185000000001</v>
      </c>
      <c r="K448" s="118">
        <v>39.895000000000003</v>
      </c>
      <c r="L448" s="118">
        <v>0</v>
      </c>
      <c r="M448" s="118">
        <v>0</v>
      </c>
      <c r="N448" s="118">
        <v>0</v>
      </c>
      <c r="O448" s="118">
        <v>0</v>
      </c>
      <c r="P448" s="118">
        <v>0</v>
      </c>
      <c r="Q448" s="118">
        <v>0</v>
      </c>
      <c r="R448" s="118">
        <v>0</v>
      </c>
      <c r="S448" s="118">
        <v>0</v>
      </c>
      <c r="T448" s="118">
        <v>0</v>
      </c>
      <c r="U448" s="118">
        <v>0</v>
      </c>
      <c r="V448" s="118">
        <v>0</v>
      </c>
      <c r="W448" s="118">
        <v>0</v>
      </c>
    </row>
    <row r="449" spans="1:23" hidden="1">
      <c r="A449" s="118" t="str">
        <v>2701.TW</v>
      </c>
      <c r="B449" s="118">
        <v>0.54</v>
      </c>
      <c r="C449" s="118">
        <v>0.25800000000000001</v>
      </c>
      <c r="D449" s="118">
        <v>0</v>
      </c>
      <c r="E449" s="118">
        <v>2.9289998000000001E-2</v>
      </c>
      <c r="F449" s="118">
        <v>1.43099995E-2</v>
      </c>
      <c r="G449" s="118">
        <v>0.77629000000000004</v>
      </c>
      <c r="H449" s="118">
        <v>0.60719999999999996</v>
      </c>
      <c r="I449" s="118">
        <v>25.277777</v>
      </c>
      <c r="J449" s="118">
        <v>0.74136429999999998</v>
      </c>
      <c r="K449" s="118">
        <v>0.76600000000000001</v>
      </c>
      <c r="L449" s="118">
        <v>0</v>
      </c>
      <c r="M449" s="118">
        <v>0</v>
      </c>
      <c r="N449" s="118">
        <v>0</v>
      </c>
      <c r="O449" s="118">
        <v>0</v>
      </c>
      <c r="P449" s="118">
        <v>0</v>
      </c>
      <c r="Q449" s="118">
        <v>0</v>
      </c>
      <c r="R449" s="118">
        <v>0</v>
      </c>
      <c r="S449" s="118">
        <v>0</v>
      </c>
      <c r="T449" s="118">
        <v>0</v>
      </c>
      <c r="U449" s="118">
        <v>0</v>
      </c>
      <c r="V449" s="118">
        <v>0</v>
      </c>
      <c r="W449" s="118">
        <v>0</v>
      </c>
    </row>
    <row r="450" spans="1:23" hidden="1">
      <c r="A450" s="118" t="str">
        <v>2702.TW</v>
      </c>
      <c r="B450" s="118">
        <v>0.7</v>
      </c>
      <c r="C450" s="118">
        <v>0.73</v>
      </c>
      <c r="D450" s="118">
        <v>0</v>
      </c>
      <c r="E450" s="118">
        <v>8.0699994999999993E-3</v>
      </c>
      <c r="F450" s="118">
        <v>5.3100003999999998E-3</v>
      </c>
      <c r="G450" s="118">
        <v>0.81342999999999999</v>
      </c>
      <c r="H450" s="118">
        <v>3.4389999999999997E-2</v>
      </c>
      <c r="I450" s="118">
        <v>28.500001999999999</v>
      </c>
      <c r="J450" s="118">
        <v>0.98024774000000003</v>
      </c>
      <c r="K450" s="118">
        <v>9.1509999999999998</v>
      </c>
      <c r="L450" s="118">
        <v>0</v>
      </c>
      <c r="M450" s="118">
        <v>0</v>
      </c>
      <c r="N450" s="118">
        <v>0</v>
      </c>
      <c r="O450" s="118">
        <v>0</v>
      </c>
      <c r="P450" s="118">
        <v>0</v>
      </c>
      <c r="Q450" s="118">
        <v>0</v>
      </c>
      <c r="R450" s="118">
        <v>0</v>
      </c>
      <c r="S450" s="118">
        <v>0</v>
      </c>
      <c r="T450" s="118">
        <v>0</v>
      </c>
      <c r="U450" s="118">
        <v>0</v>
      </c>
      <c r="V450" s="118">
        <v>0</v>
      </c>
      <c r="W450" s="118">
        <v>0</v>
      </c>
    </row>
    <row r="451" spans="1:23" hidden="1">
      <c r="A451" s="118" t="str">
        <v>2704.TW</v>
      </c>
      <c r="B451" s="118">
        <v>5.09</v>
      </c>
      <c r="C451" s="118">
        <v>0.16900000000000001</v>
      </c>
      <c r="D451" s="118">
        <v>66.886795000000006</v>
      </c>
      <c r="E451" s="118">
        <v>2.9719999E-2</v>
      </c>
      <c r="F451" s="118">
        <v>-7.2000003000000003E-3</v>
      </c>
      <c r="G451" s="118">
        <v>0.28888999999999998</v>
      </c>
      <c r="H451" s="118">
        <v>-0.75144</v>
      </c>
      <c r="I451" s="118">
        <v>13.929273</v>
      </c>
      <c r="J451" s="118">
        <v>1.3156186000000001</v>
      </c>
      <c r="K451" s="118">
        <v>3.4860000000000002</v>
      </c>
      <c r="L451" s="118">
        <v>0</v>
      </c>
      <c r="M451" s="118">
        <v>0</v>
      </c>
      <c r="N451" s="118">
        <v>0</v>
      </c>
      <c r="O451" s="118">
        <v>0</v>
      </c>
      <c r="P451" s="118">
        <v>0</v>
      </c>
      <c r="Q451" s="118">
        <v>0</v>
      </c>
      <c r="R451" s="118">
        <v>0</v>
      </c>
      <c r="S451" s="118">
        <v>0</v>
      </c>
      <c r="T451" s="118">
        <v>0</v>
      </c>
      <c r="U451" s="118">
        <v>0</v>
      </c>
      <c r="V451" s="118">
        <v>0</v>
      </c>
      <c r="W451" s="118">
        <v>0</v>
      </c>
    </row>
    <row r="452" spans="1:23" hidden="1">
      <c r="A452" s="118" t="str">
        <v>2705.TW</v>
      </c>
      <c r="B452" s="118">
        <v>-0.25</v>
      </c>
      <c r="C452" s="118">
        <v>0</v>
      </c>
      <c r="D452" s="118">
        <v>0</v>
      </c>
      <c r="E452" s="118">
        <v>-9.8799999999999999E-3</v>
      </c>
      <c r="F452" s="118">
        <v>2.5400000000000002E-3</v>
      </c>
      <c r="G452" s="118">
        <v>0.32991999999999999</v>
      </c>
      <c r="H452" s="118">
        <v>-3.2059999999999998E-2</v>
      </c>
      <c r="I452" s="118">
        <v>0</v>
      </c>
      <c r="J452" s="118">
        <v>0.8345226</v>
      </c>
      <c r="K452" s="118">
        <v>11.557</v>
      </c>
      <c r="L452" s="118">
        <v>0</v>
      </c>
      <c r="M452" s="118">
        <v>0</v>
      </c>
      <c r="N452" s="118">
        <v>0</v>
      </c>
      <c r="O452" s="118">
        <v>0</v>
      </c>
      <c r="P452" s="118">
        <v>0</v>
      </c>
      <c r="Q452" s="118">
        <v>0</v>
      </c>
      <c r="R452" s="118">
        <v>0</v>
      </c>
      <c r="S452" s="118">
        <v>0</v>
      </c>
      <c r="T452" s="118">
        <v>0</v>
      </c>
      <c r="U452" s="118">
        <v>0</v>
      </c>
      <c r="V452" s="118">
        <v>0</v>
      </c>
      <c r="W452" s="118">
        <v>0</v>
      </c>
    </row>
    <row r="453" spans="1:23" hidden="1">
      <c r="A453" s="118" t="str">
        <v>2706.TW</v>
      </c>
      <c r="B453" s="118">
        <v>0.59</v>
      </c>
      <c r="C453" s="118">
        <v>0.35399999999999998</v>
      </c>
      <c r="D453" s="118">
        <v>0</v>
      </c>
      <c r="E453" s="118">
        <v>3.0800000000000001E-2</v>
      </c>
      <c r="F453" s="118">
        <v>1.308E-2</v>
      </c>
      <c r="G453" s="118">
        <v>0.77415999999999996</v>
      </c>
      <c r="H453" s="118">
        <v>1.71776</v>
      </c>
      <c r="I453" s="118">
        <v>28.559324</v>
      </c>
      <c r="J453" s="118">
        <v>0.85092420000000002</v>
      </c>
      <c r="K453" s="118">
        <v>0.68700000000000006</v>
      </c>
      <c r="L453" s="118">
        <v>0</v>
      </c>
      <c r="M453" s="118">
        <v>0</v>
      </c>
      <c r="N453" s="118">
        <v>0</v>
      </c>
      <c r="O453" s="118">
        <v>0</v>
      </c>
      <c r="P453" s="118">
        <v>0</v>
      </c>
      <c r="Q453" s="118">
        <v>0</v>
      </c>
      <c r="R453" s="118">
        <v>0</v>
      </c>
      <c r="S453" s="118">
        <v>0</v>
      </c>
      <c r="T453" s="118">
        <v>0</v>
      </c>
      <c r="U453" s="118">
        <v>0</v>
      </c>
      <c r="V453" s="118">
        <v>0</v>
      </c>
      <c r="W453" s="118">
        <v>0</v>
      </c>
    </row>
    <row r="454" spans="1:23" hidden="1">
      <c r="A454" s="118" t="str">
        <v>2707.TW</v>
      </c>
      <c r="B454" s="118">
        <v>11.57</v>
      </c>
      <c r="C454" s="118">
        <v>0.53500000000000003</v>
      </c>
      <c r="D454" s="118">
        <v>18.874426</v>
      </c>
      <c r="E454" s="118">
        <v>0.39955002000000001</v>
      </c>
      <c r="F454" s="118">
        <v>0.10901</v>
      </c>
      <c r="G454" s="118">
        <v>0.37333</v>
      </c>
      <c r="H454" s="118">
        <v>0.28726997999999998</v>
      </c>
      <c r="I454" s="118">
        <v>21.305099999999999</v>
      </c>
      <c r="J454" s="118">
        <v>8.6631049999999998</v>
      </c>
      <c r="K454" s="118">
        <v>53.165999999999997</v>
      </c>
      <c r="L454" s="118">
        <v>0</v>
      </c>
      <c r="M454" s="118">
        <v>0</v>
      </c>
      <c r="N454" s="118">
        <v>0</v>
      </c>
      <c r="O454" s="118">
        <v>0</v>
      </c>
      <c r="P454" s="118">
        <v>0</v>
      </c>
      <c r="Q454" s="118">
        <v>0</v>
      </c>
      <c r="R454" s="118">
        <v>0</v>
      </c>
      <c r="S454" s="118">
        <v>0</v>
      </c>
      <c r="T454" s="118">
        <v>0</v>
      </c>
      <c r="U454" s="118">
        <v>0</v>
      </c>
      <c r="V454" s="118">
        <v>0</v>
      </c>
      <c r="W454" s="118">
        <v>0</v>
      </c>
    </row>
    <row r="455" spans="1:23" hidden="1">
      <c r="A455" s="118" t="str">
        <v>2712.TW</v>
      </c>
      <c r="B455" s="118">
        <v>0.25</v>
      </c>
      <c r="C455" s="118">
        <v>-6.5000000000000002E-2</v>
      </c>
      <c r="D455" s="118">
        <v>0</v>
      </c>
      <c r="E455" s="118">
        <v>3.9600000000000003E-2</v>
      </c>
      <c r="F455" s="118">
        <v>1.9539999999999998E-2</v>
      </c>
      <c r="G455" s="118">
        <v>0.30042000000000002</v>
      </c>
      <c r="H455" s="118">
        <v>-3.0280001000000001E-2</v>
      </c>
      <c r="I455" s="118">
        <v>125.4</v>
      </c>
      <c r="J455" s="118">
        <v>2.6172984000000001</v>
      </c>
      <c r="K455" s="118">
        <v>6.2489999999999997</v>
      </c>
      <c r="L455" s="118">
        <v>0</v>
      </c>
      <c r="M455" s="118">
        <v>0</v>
      </c>
      <c r="N455" s="118">
        <v>0</v>
      </c>
      <c r="O455" s="118">
        <v>0</v>
      </c>
      <c r="P455" s="118">
        <v>0</v>
      </c>
      <c r="Q455" s="118">
        <v>0</v>
      </c>
      <c r="R455" s="118">
        <v>0</v>
      </c>
      <c r="S455" s="118">
        <v>0</v>
      </c>
      <c r="T455" s="118">
        <v>0</v>
      </c>
      <c r="U455" s="118">
        <v>0</v>
      </c>
      <c r="V455" s="118">
        <v>0</v>
      </c>
      <c r="W455" s="118">
        <v>0</v>
      </c>
    </row>
    <row r="456" spans="1:23" hidden="1">
      <c r="A456" s="118" t="str">
        <v>2722.TW</v>
      </c>
      <c r="B456" s="118">
        <v>0.71</v>
      </c>
      <c r="C456" s="118">
        <v>0.312</v>
      </c>
      <c r="D456" s="118">
        <v>0</v>
      </c>
      <c r="E456" s="118">
        <v>3.6880000000000003E-2</v>
      </c>
      <c r="F456" s="118">
        <v>1.67E-2</v>
      </c>
      <c r="G456" s="118">
        <v>0.45340999999999998</v>
      </c>
      <c r="H456" s="118">
        <v>-0.13944999999999999</v>
      </c>
      <c r="I456" s="118">
        <v>88.873239999999996</v>
      </c>
      <c r="J456" s="118">
        <v>3.7907004</v>
      </c>
      <c r="K456" s="118">
        <v>6.47</v>
      </c>
      <c r="L456" s="118">
        <v>0</v>
      </c>
      <c r="M456" s="118">
        <v>0</v>
      </c>
      <c r="N456" s="118">
        <v>0</v>
      </c>
      <c r="O456" s="118">
        <v>0</v>
      </c>
      <c r="P456" s="118">
        <v>0</v>
      </c>
      <c r="Q456" s="118">
        <v>0</v>
      </c>
      <c r="R456" s="118">
        <v>0</v>
      </c>
      <c r="S456" s="118">
        <v>0</v>
      </c>
      <c r="T456" s="118">
        <v>0</v>
      </c>
      <c r="U456" s="118">
        <v>0</v>
      </c>
      <c r="V456" s="118">
        <v>0</v>
      </c>
      <c r="W456" s="118">
        <v>0</v>
      </c>
    </row>
    <row r="457" spans="1:23" hidden="1">
      <c r="A457" s="118" t="str">
        <v>2723.TW</v>
      </c>
      <c r="B457" s="118">
        <v>3.71</v>
      </c>
      <c r="C457" s="118">
        <v>0</v>
      </c>
      <c r="D457" s="118">
        <v>14.361370000000001</v>
      </c>
      <c r="E457" s="118">
        <v>6.0010000000000001E-2</v>
      </c>
      <c r="F457" s="118">
        <v>3.3509999999999998E-2</v>
      </c>
      <c r="G457" s="118">
        <v>0.59148999999999996</v>
      </c>
      <c r="H457" s="118">
        <v>6.6009999999999999E-2</v>
      </c>
      <c r="I457" s="118">
        <v>24.851751</v>
      </c>
      <c r="J457" s="118">
        <v>1.4711278999999999</v>
      </c>
      <c r="K457" s="118">
        <v>110.212</v>
      </c>
      <c r="L457" s="118">
        <v>0</v>
      </c>
      <c r="M457" s="118">
        <v>0</v>
      </c>
      <c r="N457" s="118">
        <v>0</v>
      </c>
      <c r="O457" s="118">
        <v>0</v>
      </c>
      <c r="P457" s="118">
        <v>0</v>
      </c>
      <c r="Q457" s="118">
        <v>0</v>
      </c>
      <c r="R457" s="118">
        <v>0</v>
      </c>
      <c r="S457" s="118">
        <v>0</v>
      </c>
      <c r="T457" s="118">
        <v>0</v>
      </c>
      <c r="U457" s="118">
        <v>0</v>
      </c>
      <c r="V457" s="118">
        <v>0</v>
      </c>
      <c r="W457" s="118">
        <v>0</v>
      </c>
    </row>
    <row r="458" spans="1:23" hidden="1">
      <c r="A458" s="118" t="str">
        <v>2727.TW</v>
      </c>
      <c r="B458" s="118">
        <v>15.68</v>
      </c>
      <c r="C458" s="118">
        <v>0</v>
      </c>
      <c r="D458" s="118">
        <v>14.441089</v>
      </c>
      <c r="E458" s="118">
        <v>0.33596999999999999</v>
      </c>
      <c r="F458" s="118">
        <v>6.7159999999999997E-2</v>
      </c>
      <c r="G458" s="118">
        <v>0.46856999999999999</v>
      </c>
      <c r="H458" s="118">
        <v>6.4740000000000006E-2</v>
      </c>
      <c r="I458" s="118">
        <v>15.242347000000001</v>
      </c>
      <c r="J458" s="118">
        <v>5.6166577000000002</v>
      </c>
      <c r="K458" s="118">
        <v>271.83800000000002</v>
      </c>
      <c r="L458" s="118">
        <v>0</v>
      </c>
      <c r="M458" s="118">
        <v>0</v>
      </c>
      <c r="N458" s="118">
        <v>0</v>
      </c>
      <c r="O458" s="118">
        <v>0</v>
      </c>
      <c r="P458" s="118">
        <v>0</v>
      </c>
      <c r="Q458" s="118">
        <v>0</v>
      </c>
      <c r="R458" s="118">
        <v>0</v>
      </c>
      <c r="S458" s="118">
        <v>0</v>
      </c>
      <c r="T458" s="118">
        <v>0</v>
      </c>
      <c r="U458" s="118">
        <v>0</v>
      </c>
      <c r="V458" s="118">
        <v>0</v>
      </c>
      <c r="W458" s="118">
        <v>0</v>
      </c>
    </row>
    <row r="459" spans="1:23" hidden="1">
      <c r="A459" s="118" t="str">
        <v>2731.TW</v>
      </c>
      <c r="B459" s="118">
        <v>17.489999999999998</v>
      </c>
      <c r="C459" s="118">
        <v>0.63600000000000001</v>
      </c>
      <c r="D459" s="118">
        <v>20.384615</v>
      </c>
      <c r="E459" s="118">
        <v>0.54635999999999996</v>
      </c>
      <c r="F459" s="118">
        <v>7.3599999999999999E-2</v>
      </c>
      <c r="G459" s="118">
        <v>0.15067</v>
      </c>
      <c r="H459" s="118">
        <v>5.0430004E-2</v>
      </c>
      <c r="I459" s="118">
        <v>9.0909089999999999</v>
      </c>
      <c r="J459" s="118">
        <v>3.9749007000000001</v>
      </c>
      <c r="K459" s="118">
        <v>234.95699999999999</v>
      </c>
      <c r="L459" s="118">
        <v>0</v>
      </c>
      <c r="M459" s="118">
        <v>0</v>
      </c>
      <c r="N459" s="118">
        <v>0</v>
      </c>
      <c r="O459" s="118">
        <v>0</v>
      </c>
      <c r="P459" s="118">
        <v>0</v>
      </c>
      <c r="Q459" s="118">
        <v>0</v>
      </c>
      <c r="R459" s="118">
        <v>0</v>
      </c>
      <c r="S459" s="118">
        <v>0</v>
      </c>
      <c r="T459" s="118">
        <v>0</v>
      </c>
      <c r="U459" s="118">
        <v>0</v>
      </c>
      <c r="V459" s="118">
        <v>0</v>
      </c>
      <c r="W459" s="118">
        <v>0</v>
      </c>
    </row>
    <row r="460" spans="1:23" hidden="1">
      <c r="A460" s="118" t="str">
        <v>2739.TW</v>
      </c>
      <c r="B460" s="118">
        <v>5.44</v>
      </c>
      <c r="C460" s="118">
        <v>0</v>
      </c>
      <c r="D460" s="118">
        <v>13.11637</v>
      </c>
      <c r="E460" s="118">
        <v>0.45893001999999999</v>
      </c>
      <c r="F460" s="118">
        <v>2.4899999999999999E-2</v>
      </c>
      <c r="G460" s="118">
        <v>0.39106997999999998</v>
      </c>
      <c r="H460" s="118">
        <v>0.16724000999999999</v>
      </c>
      <c r="I460" s="118">
        <v>12.224264</v>
      </c>
      <c r="J460" s="118">
        <v>4.7955579999999998</v>
      </c>
      <c r="K460" s="118">
        <v>54.462000000000003</v>
      </c>
      <c r="L460" s="118">
        <v>0</v>
      </c>
      <c r="M460" s="118">
        <v>0</v>
      </c>
      <c r="N460" s="118">
        <v>0</v>
      </c>
      <c r="O460" s="118">
        <v>0</v>
      </c>
      <c r="P460" s="118">
        <v>0</v>
      </c>
      <c r="Q460" s="118">
        <v>0</v>
      </c>
      <c r="R460" s="118">
        <v>0</v>
      </c>
      <c r="S460" s="118">
        <v>0</v>
      </c>
      <c r="T460" s="118">
        <v>0</v>
      </c>
      <c r="U460" s="118">
        <v>0</v>
      </c>
      <c r="V460" s="118">
        <v>0</v>
      </c>
      <c r="W460" s="118">
        <v>0</v>
      </c>
    </row>
    <row r="461" spans="1:23" hidden="1">
      <c r="A461" s="118" t="str">
        <v>2748.TW</v>
      </c>
      <c r="B461" s="118">
        <v>3.25</v>
      </c>
      <c r="C461" s="118">
        <v>0.38500000000000001</v>
      </c>
      <c r="D461" s="118">
        <v>14.84787</v>
      </c>
      <c r="E461" s="118">
        <v>0.116739996</v>
      </c>
      <c r="F461" s="118">
        <v>4.0939997999999998E-2</v>
      </c>
      <c r="G461" s="118">
        <v>0.33189999999999997</v>
      </c>
      <c r="H461" s="118">
        <v>0.18753</v>
      </c>
      <c r="I461" s="118">
        <v>22.523074999999999</v>
      </c>
      <c r="J461" s="118">
        <v>2.7329748</v>
      </c>
      <c r="K461" s="118">
        <v>23.041</v>
      </c>
      <c r="L461" s="118">
        <v>0</v>
      </c>
      <c r="M461" s="118">
        <v>0</v>
      </c>
      <c r="N461" s="118">
        <v>0</v>
      </c>
      <c r="O461" s="118">
        <v>0</v>
      </c>
      <c r="P461" s="118">
        <v>0</v>
      </c>
      <c r="Q461" s="118">
        <v>0</v>
      </c>
      <c r="R461" s="118">
        <v>0</v>
      </c>
      <c r="S461" s="118">
        <v>0</v>
      </c>
      <c r="T461" s="118">
        <v>0</v>
      </c>
      <c r="U461" s="118">
        <v>0</v>
      </c>
      <c r="V461" s="118">
        <v>0</v>
      </c>
      <c r="W461" s="118">
        <v>0</v>
      </c>
    </row>
    <row r="462" spans="1:23" hidden="1">
      <c r="A462" s="118" t="str">
        <v>2753.TW</v>
      </c>
      <c r="B462" s="118">
        <v>8.68</v>
      </c>
      <c r="C462" s="118">
        <v>-7.5999999999999998E-2</v>
      </c>
      <c r="D462" s="118">
        <v>14.182896</v>
      </c>
      <c r="E462" s="118">
        <v>0.15786</v>
      </c>
      <c r="F462" s="118">
        <v>6.9419999999999996E-2</v>
      </c>
      <c r="G462" s="118">
        <v>0.34777000000000002</v>
      </c>
      <c r="H462" s="118">
        <v>8.1199995999999997E-2</v>
      </c>
      <c r="I462" s="118">
        <v>19.297234</v>
      </c>
      <c r="J462" s="118">
        <v>3.2933542999999998</v>
      </c>
      <c r="K462" s="118">
        <v>110.584</v>
      </c>
      <c r="L462" s="118">
        <v>0</v>
      </c>
      <c r="M462" s="118">
        <v>0</v>
      </c>
      <c r="N462" s="118">
        <v>0</v>
      </c>
      <c r="O462" s="118">
        <v>0</v>
      </c>
      <c r="P462" s="118">
        <v>0</v>
      </c>
      <c r="Q462" s="118">
        <v>0</v>
      </c>
      <c r="R462" s="118">
        <v>0</v>
      </c>
      <c r="S462" s="118">
        <v>0</v>
      </c>
      <c r="T462" s="118">
        <v>0</v>
      </c>
      <c r="U462" s="118">
        <v>0</v>
      </c>
      <c r="V462" s="118">
        <v>0</v>
      </c>
      <c r="W462" s="118">
        <v>0</v>
      </c>
    </row>
    <row r="463" spans="1:23" hidden="1">
      <c r="A463" s="118" t="str">
        <v>2762.TW</v>
      </c>
      <c r="B463" s="118">
        <v>0</v>
      </c>
      <c r="C463" s="118">
        <v>0</v>
      </c>
      <c r="D463" s="118">
        <v>14.5747795</v>
      </c>
      <c r="E463" s="118">
        <v>0.10476000000000001</v>
      </c>
      <c r="F463" s="118">
        <v>1.7970000999999999E-2</v>
      </c>
      <c r="G463" s="118">
        <v>0.16408001</v>
      </c>
      <c r="H463" s="118">
        <v>6.0519999999999997E-2</v>
      </c>
      <c r="I463" s="118">
        <v>0</v>
      </c>
      <c r="J463" s="118">
        <v>0</v>
      </c>
      <c r="K463" s="118">
        <v>93.331000000000003</v>
      </c>
      <c r="L463" s="118">
        <v>0</v>
      </c>
      <c r="M463" s="118">
        <v>0</v>
      </c>
      <c r="N463" s="118">
        <v>0</v>
      </c>
      <c r="O463" s="118">
        <v>0</v>
      </c>
      <c r="P463" s="118">
        <v>0</v>
      </c>
      <c r="Q463" s="118">
        <v>0</v>
      </c>
      <c r="R463" s="118">
        <v>0</v>
      </c>
      <c r="S463" s="118">
        <v>0</v>
      </c>
      <c r="T463" s="118">
        <v>0</v>
      </c>
      <c r="U463" s="118">
        <v>0</v>
      </c>
      <c r="V463" s="118">
        <v>0</v>
      </c>
      <c r="W463" s="118">
        <v>0</v>
      </c>
    </row>
    <row r="464" spans="1:23" hidden="1">
      <c r="A464" s="118" t="str">
        <v>2801.TW</v>
      </c>
      <c r="B464" s="118">
        <v>1.22</v>
      </c>
      <c r="C464" s="118">
        <v>0.34699999999999998</v>
      </c>
      <c r="D464" s="118">
        <v>0</v>
      </c>
      <c r="E464" s="118">
        <v>7.2399995999999994E-2</v>
      </c>
      <c r="F464" s="118">
        <v>4.6299999999999996E-3</v>
      </c>
      <c r="G464" s="118">
        <v>0</v>
      </c>
      <c r="H464" s="118">
        <v>0.50205999999999995</v>
      </c>
      <c r="I464" s="118">
        <v>15.040983000000001</v>
      </c>
      <c r="J464" s="118">
        <v>1.0254835</v>
      </c>
      <c r="K464" s="118">
        <v>3.3170000000000002</v>
      </c>
      <c r="L464" s="118">
        <v>0</v>
      </c>
      <c r="M464" s="118">
        <v>0</v>
      </c>
      <c r="N464" s="118">
        <v>0</v>
      </c>
      <c r="O464" s="118">
        <v>0</v>
      </c>
      <c r="P464" s="118">
        <v>0</v>
      </c>
      <c r="Q464" s="118">
        <v>0</v>
      </c>
      <c r="R464" s="118">
        <v>0</v>
      </c>
      <c r="S464" s="118">
        <v>0</v>
      </c>
      <c r="T464" s="118">
        <v>0</v>
      </c>
      <c r="U464" s="118">
        <v>0</v>
      </c>
      <c r="V464" s="118">
        <v>0</v>
      </c>
      <c r="W464" s="118">
        <v>0</v>
      </c>
    </row>
    <row r="465" spans="1:23" hidden="1">
      <c r="A465" s="118" t="str">
        <v>2809.TW</v>
      </c>
      <c r="B465" s="118">
        <v>6.65</v>
      </c>
      <c r="C465" s="118">
        <v>0.623</v>
      </c>
      <c r="D465" s="118">
        <v>13.067226</v>
      </c>
      <c r="E465" s="118">
        <v>0.15293000000000001</v>
      </c>
      <c r="F465" s="118">
        <v>1.9170000999999999E-2</v>
      </c>
      <c r="G465" s="118">
        <v>0</v>
      </c>
      <c r="H465" s="118">
        <v>0.76514000000000004</v>
      </c>
      <c r="I465" s="118">
        <v>9.3533829999999991</v>
      </c>
      <c r="J465" s="118">
        <v>1.3171269000000001</v>
      </c>
      <c r="K465" s="118">
        <v>10.013999999999999</v>
      </c>
      <c r="L465" s="118">
        <v>0</v>
      </c>
      <c r="M465" s="118">
        <v>0</v>
      </c>
      <c r="N465" s="118">
        <v>0</v>
      </c>
      <c r="O465" s="118">
        <v>0</v>
      </c>
      <c r="P465" s="118">
        <v>0</v>
      </c>
      <c r="Q465" s="118">
        <v>0</v>
      </c>
      <c r="R465" s="118">
        <v>0</v>
      </c>
      <c r="S465" s="118">
        <v>0</v>
      </c>
      <c r="T465" s="118">
        <v>0</v>
      </c>
      <c r="U465" s="118">
        <v>0</v>
      </c>
      <c r="V465" s="118">
        <v>0</v>
      </c>
      <c r="W465" s="118">
        <v>0</v>
      </c>
    </row>
    <row r="466" spans="1:23" hidden="1">
      <c r="A466" s="118" t="str">
        <v>2812.TW</v>
      </c>
      <c r="B466" s="118">
        <v>1.42</v>
      </c>
      <c r="C466" s="118">
        <v>0</v>
      </c>
      <c r="D466" s="118">
        <v>0</v>
      </c>
      <c r="E466" s="118">
        <v>9.9010000000000001E-2</v>
      </c>
      <c r="F466" s="118">
        <v>8.7500000000000008E-3</v>
      </c>
      <c r="G466" s="118">
        <v>0</v>
      </c>
      <c r="H466" s="118">
        <v>0.56359999999999999</v>
      </c>
      <c r="I466" s="118">
        <v>12.922535999999999</v>
      </c>
      <c r="J466" s="118">
        <v>1.2147490999999999</v>
      </c>
      <c r="K466" s="118">
        <v>3.17</v>
      </c>
      <c r="L466" s="118">
        <v>0</v>
      </c>
      <c r="M466" s="118">
        <v>0</v>
      </c>
      <c r="N466" s="118">
        <v>0</v>
      </c>
      <c r="O466" s="118">
        <v>0</v>
      </c>
      <c r="P466" s="118">
        <v>0</v>
      </c>
      <c r="Q466" s="118">
        <v>0</v>
      </c>
      <c r="R466" s="118">
        <v>0</v>
      </c>
      <c r="S466" s="118">
        <v>0</v>
      </c>
      <c r="T466" s="118">
        <v>0</v>
      </c>
      <c r="U466" s="118">
        <v>0</v>
      </c>
      <c r="V466" s="118">
        <v>0</v>
      </c>
      <c r="W466" s="118">
        <v>0</v>
      </c>
    </row>
    <row r="467" spans="1:23" hidden="1">
      <c r="A467" s="118" t="str">
        <v>2816.TW</v>
      </c>
      <c r="B467" s="118">
        <v>6.29</v>
      </c>
      <c r="C467" s="118">
        <v>0</v>
      </c>
      <c r="D467" s="118">
        <v>0</v>
      </c>
      <c r="E467" s="118">
        <v>0.24174000000000001</v>
      </c>
      <c r="F467" s="118">
        <v>4.8619999999999997E-2</v>
      </c>
      <c r="G467" s="118">
        <v>0.34756002000000003</v>
      </c>
      <c r="H467" s="118">
        <v>0.16420999</v>
      </c>
      <c r="I467" s="118">
        <v>5.3020662999999999</v>
      </c>
      <c r="J467" s="118">
        <v>1.1421231999999999</v>
      </c>
      <c r="K467" s="118">
        <v>48.991</v>
      </c>
      <c r="L467" s="118">
        <v>0</v>
      </c>
      <c r="M467" s="118">
        <v>0</v>
      </c>
      <c r="N467" s="118">
        <v>0</v>
      </c>
      <c r="O467" s="118">
        <v>0</v>
      </c>
      <c r="P467" s="118">
        <v>0</v>
      </c>
      <c r="Q467" s="118">
        <v>0</v>
      </c>
      <c r="R467" s="118">
        <v>0</v>
      </c>
      <c r="S467" s="118">
        <v>0</v>
      </c>
      <c r="T467" s="118">
        <v>0</v>
      </c>
      <c r="U467" s="118">
        <v>0</v>
      </c>
      <c r="V467" s="118">
        <v>0</v>
      </c>
      <c r="W467" s="118">
        <v>0</v>
      </c>
    </row>
    <row r="468" spans="1:23" hidden="1">
      <c r="A468" s="118" t="str">
        <v>2820.TW</v>
      </c>
      <c r="B468" s="118">
        <v>0.96</v>
      </c>
      <c r="C468" s="118">
        <v>0.224</v>
      </c>
      <c r="D468" s="118">
        <v>0</v>
      </c>
      <c r="E468" s="118">
        <v>5.493E-2</v>
      </c>
      <c r="F468" s="118">
        <v>5.9899999999999997E-3</v>
      </c>
      <c r="G468" s="118">
        <v>1</v>
      </c>
      <c r="H468" s="118">
        <v>0.68828999999999996</v>
      </c>
      <c r="I468" s="118">
        <v>16.041665999999999</v>
      </c>
      <c r="J468" s="118">
        <v>0.82947320000000002</v>
      </c>
      <c r="K468" s="118">
        <v>1.528</v>
      </c>
      <c r="L468" s="118">
        <v>0</v>
      </c>
      <c r="M468" s="118">
        <v>0</v>
      </c>
      <c r="N468" s="118">
        <v>0</v>
      </c>
      <c r="O468" s="118">
        <v>0</v>
      </c>
      <c r="P468" s="118">
        <v>0</v>
      </c>
      <c r="Q468" s="118">
        <v>0</v>
      </c>
      <c r="R468" s="118">
        <v>0</v>
      </c>
      <c r="S468" s="118">
        <v>0</v>
      </c>
      <c r="T468" s="118">
        <v>0</v>
      </c>
      <c r="U468" s="118">
        <v>0</v>
      </c>
      <c r="V468" s="118">
        <v>0</v>
      </c>
      <c r="W468" s="118">
        <v>0</v>
      </c>
    </row>
    <row r="469" spans="1:23" hidden="1">
      <c r="A469" s="118" t="str">
        <v>2832.TW</v>
      </c>
      <c r="B469" s="118">
        <v>3.12</v>
      </c>
      <c r="C469" s="118">
        <v>0</v>
      </c>
      <c r="D469" s="118">
        <v>0</v>
      </c>
      <c r="E469" s="118">
        <v>0.10191</v>
      </c>
      <c r="F469" s="118">
        <v>3.5279999999999999E-2</v>
      </c>
      <c r="G469" s="118">
        <v>0.41166999999999998</v>
      </c>
      <c r="H469" s="118">
        <v>0.23558001000000001</v>
      </c>
      <c r="I469" s="118">
        <v>9.0224360000000008</v>
      </c>
      <c r="J469" s="118">
        <v>0.86006720000000003</v>
      </c>
      <c r="K469" s="118">
        <v>19.13</v>
      </c>
      <c r="L469" s="118">
        <v>0</v>
      </c>
      <c r="M469" s="118">
        <v>0</v>
      </c>
      <c r="N469" s="118">
        <v>0</v>
      </c>
      <c r="O469" s="118">
        <v>0</v>
      </c>
      <c r="P469" s="118">
        <v>0</v>
      </c>
      <c r="Q469" s="118">
        <v>0</v>
      </c>
      <c r="R469" s="118">
        <v>0</v>
      </c>
      <c r="S469" s="118">
        <v>0</v>
      </c>
      <c r="T469" s="118">
        <v>0</v>
      </c>
      <c r="U469" s="118">
        <v>0</v>
      </c>
      <c r="V469" s="118">
        <v>0</v>
      </c>
      <c r="W469" s="118">
        <v>0</v>
      </c>
    </row>
    <row r="470" spans="1:23" hidden="1">
      <c r="A470" s="118" t="str">
        <v>2834.TW</v>
      </c>
      <c r="B470" s="118">
        <v>1.21</v>
      </c>
      <c r="C470" s="118">
        <v>0.43099999999999999</v>
      </c>
      <c r="D470" s="118">
        <v>20</v>
      </c>
      <c r="E470" s="118">
        <v>8.5419999999999996E-2</v>
      </c>
      <c r="F470" s="118">
        <v>4.6200002999999996E-3</v>
      </c>
      <c r="G470" s="118">
        <v>0</v>
      </c>
      <c r="H470" s="118">
        <v>0.47273999999999999</v>
      </c>
      <c r="I470" s="118">
        <v>14.049586</v>
      </c>
      <c r="J470" s="118">
        <v>1.1324273</v>
      </c>
      <c r="K470" s="118">
        <v>3.3279999999999998</v>
      </c>
      <c r="L470" s="118">
        <v>0</v>
      </c>
      <c r="M470" s="118">
        <v>0</v>
      </c>
      <c r="N470" s="118">
        <v>0</v>
      </c>
      <c r="O470" s="118">
        <v>0</v>
      </c>
      <c r="P470" s="118">
        <v>0</v>
      </c>
      <c r="Q470" s="118">
        <v>0</v>
      </c>
      <c r="R470" s="118">
        <v>0</v>
      </c>
      <c r="S470" s="118">
        <v>0</v>
      </c>
      <c r="T470" s="118">
        <v>0</v>
      </c>
      <c r="U470" s="118">
        <v>0</v>
      </c>
      <c r="V470" s="118">
        <v>0</v>
      </c>
      <c r="W470" s="118">
        <v>0</v>
      </c>
    </row>
    <row r="471" spans="1:23" hidden="1">
      <c r="A471" s="118" t="str">
        <v>2836.TW</v>
      </c>
      <c r="B471" s="118">
        <v>0.63</v>
      </c>
      <c r="C471" s="118">
        <v>0.23799999999999999</v>
      </c>
      <c r="D471" s="118">
        <v>0</v>
      </c>
      <c r="E471" s="118">
        <v>4.9979999999999997E-2</v>
      </c>
      <c r="F471" s="118">
        <v>2.9499998999999999E-3</v>
      </c>
      <c r="G471" s="118">
        <v>0</v>
      </c>
      <c r="H471" s="118">
        <v>0.29043999999999998</v>
      </c>
      <c r="I471" s="118">
        <v>18.492063999999999</v>
      </c>
      <c r="J471" s="118">
        <v>0.79224753000000003</v>
      </c>
      <c r="K471" s="118">
        <v>3.17</v>
      </c>
      <c r="L471" s="118">
        <v>0</v>
      </c>
      <c r="M471" s="118">
        <v>0</v>
      </c>
      <c r="N471" s="118">
        <v>0</v>
      </c>
      <c r="O471" s="118">
        <v>0</v>
      </c>
      <c r="P471" s="118">
        <v>0</v>
      </c>
      <c r="Q471" s="118">
        <v>0</v>
      </c>
      <c r="R471" s="118">
        <v>0</v>
      </c>
      <c r="S471" s="118">
        <v>0</v>
      </c>
      <c r="T471" s="118">
        <v>0</v>
      </c>
      <c r="U471" s="118">
        <v>0</v>
      </c>
      <c r="V471" s="118">
        <v>0</v>
      </c>
      <c r="W471" s="118">
        <v>0</v>
      </c>
    </row>
    <row r="472" spans="1:23" hidden="1">
      <c r="A472" s="118" t="str">
        <v>2838.TW</v>
      </c>
      <c r="B472" s="118">
        <v>1.04</v>
      </c>
      <c r="C472" s="118">
        <v>0.315</v>
      </c>
      <c r="D472" s="118">
        <v>0</v>
      </c>
      <c r="E472" s="118">
        <v>6.4600000000000005E-2</v>
      </c>
      <c r="F472" s="118">
        <v>4.8399999999999997E-3</v>
      </c>
      <c r="G472" s="118">
        <v>0</v>
      </c>
      <c r="H472" s="118">
        <v>0.20323999000000001</v>
      </c>
      <c r="I472" s="118">
        <v>15.192308000000001</v>
      </c>
      <c r="J472" s="118">
        <v>0.89874860000000001</v>
      </c>
      <c r="K472" s="118">
        <v>4.5810000000000004</v>
      </c>
      <c r="L472" s="118">
        <v>0</v>
      </c>
      <c r="M472" s="118">
        <v>0</v>
      </c>
      <c r="N472" s="118">
        <v>0</v>
      </c>
      <c r="O472" s="118">
        <v>0</v>
      </c>
      <c r="P472" s="118">
        <v>0</v>
      </c>
      <c r="Q472" s="118">
        <v>0</v>
      </c>
      <c r="R472" s="118">
        <v>0</v>
      </c>
      <c r="S472" s="118">
        <v>0</v>
      </c>
      <c r="T472" s="118">
        <v>0</v>
      </c>
      <c r="U472" s="118">
        <v>0</v>
      </c>
      <c r="V472" s="118">
        <v>0</v>
      </c>
      <c r="W472" s="118">
        <v>0</v>
      </c>
    </row>
    <row r="473" spans="1:23" hidden="1">
      <c r="A473" s="118" t="str">
        <v>2845.TW</v>
      </c>
      <c r="B473" s="118">
        <v>1.1100000000000001</v>
      </c>
      <c r="C473" s="118">
        <v>0.39</v>
      </c>
      <c r="D473" s="118">
        <v>0</v>
      </c>
      <c r="E473" s="118">
        <v>7.3330000000000006E-2</v>
      </c>
      <c r="F473" s="118">
        <v>5.45E-3</v>
      </c>
      <c r="G473" s="118">
        <v>0</v>
      </c>
      <c r="H473" s="118">
        <v>0.28416999999999998</v>
      </c>
      <c r="I473" s="118">
        <v>14.234234000000001</v>
      </c>
      <c r="J473" s="118">
        <v>1.0921407999999999</v>
      </c>
      <c r="K473" s="118">
        <v>2.964</v>
      </c>
      <c r="L473" s="118">
        <v>0</v>
      </c>
      <c r="M473" s="118">
        <v>0</v>
      </c>
      <c r="N473" s="118">
        <v>0</v>
      </c>
      <c r="O473" s="118">
        <v>0</v>
      </c>
      <c r="P473" s="118">
        <v>0</v>
      </c>
      <c r="Q473" s="118">
        <v>0</v>
      </c>
      <c r="R473" s="118">
        <v>0</v>
      </c>
      <c r="S473" s="118">
        <v>0</v>
      </c>
      <c r="T473" s="118">
        <v>0</v>
      </c>
      <c r="U473" s="118">
        <v>0</v>
      </c>
      <c r="V473" s="118">
        <v>0</v>
      </c>
      <c r="W473" s="118">
        <v>0</v>
      </c>
    </row>
    <row r="474" spans="1:23" hidden="1">
      <c r="A474" s="118" t="str">
        <v>2849.TW</v>
      </c>
      <c r="B474" s="118">
        <v>1.02</v>
      </c>
      <c r="C474" s="118">
        <v>0</v>
      </c>
      <c r="D474" s="118">
        <v>0</v>
      </c>
      <c r="E474" s="118">
        <v>6.028E-2</v>
      </c>
      <c r="F474" s="118">
        <v>5.7999999999999996E-3</v>
      </c>
      <c r="G474" s="118">
        <v>0</v>
      </c>
      <c r="H474" s="118">
        <v>0.29725000000000001</v>
      </c>
      <c r="I474" s="118">
        <v>14.0196085</v>
      </c>
      <c r="J474" s="118">
        <v>0.80768143999999997</v>
      </c>
      <c r="K474" s="118">
        <v>2.879</v>
      </c>
      <c r="L474" s="118">
        <v>0</v>
      </c>
      <c r="M474" s="118">
        <v>0</v>
      </c>
      <c r="N474" s="118">
        <v>0</v>
      </c>
      <c r="O474" s="118">
        <v>0</v>
      </c>
      <c r="P474" s="118">
        <v>0</v>
      </c>
      <c r="Q474" s="118">
        <v>0</v>
      </c>
      <c r="R474" s="118">
        <v>0</v>
      </c>
      <c r="S474" s="118">
        <v>0</v>
      </c>
      <c r="T474" s="118">
        <v>0</v>
      </c>
      <c r="U474" s="118">
        <v>0</v>
      </c>
      <c r="V474" s="118">
        <v>0</v>
      </c>
      <c r="W474" s="118">
        <v>0</v>
      </c>
    </row>
    <row r="475" spans="1:23" hidden="1">
      <c r="A475" s="118" t="str">
        <v>2850.TW</v>
      </c>
      <c r="B475" s="118">
        <v>10.57</v>
      </c>
      <c r="C475" s="118">
        <v>0.372</v>
      </c>
      <c r="D475" s="118">
        <v>0</v>
      </c>
      <c r="E475" s="118">
        <v>0.17907000000000001</v>
      </c>
      <c r="F475" s="118">
        <v>4.7989997999999999E-2</v>
      </c>
      <c r="G475" s="118">
        <v>0.36432999999999999</v>
      </c>
      <c r="H475" s="118">
        <v>0.22827</v>
      </c>
      <c r="I475" s="118">
        <v>8.8174080000000004</v>
      </c>
      <c r="J475" s="118">
        <v>1.6809148</v>
      </c>
      <c r="K475" s="118">
        <v>62.929000000000002</v>
      </c>
      <c r="L475" s="118">
        <v>0</v>
      </c>
      <c r="M475" s="118">
        <v>0</v>
      </c>
      <c r="N475" s="118">
        <v>0</v>
      </c>
      <c r="O475" s="118">
        <v>0</v>
      </c>
      <c r="P475" s="118">
        <v>0</v>
      </c>
      <c r="Q475" s="118">
        <v>0</v>
      </c>
      <c r="R475" s="118">
        <v>0</v>
      </c>
      <c r="S475" s="118">
        <v>0</v>
      </c>
      <c r="T475" s="118">
        <v>0</v>
      </c>
      <c r="U475" s="118">
        <v>0</v>
      </c>
      <c r="V475" s="118">
        <v>0</v>
      </c>
      <c r="W475" s="118">
        <v>0</v>
      </c>
    </row>
    <row r="476" spans="1:23" hidden="1">
      <c r="A476" s="118" t="str">
        <v>2851.TW</v>
      </c>
      <c r="B476" s="118">
        <v>3.14</v>
      </c>
      <c r="C476" s="118">
        <v>0.47299999999999998</v>
      </c>
      <c r="D476" s="118">
        <v>0</v>
      </c>
      <c r="E476" s="118">
        <v>0.11594</v>
      </c>
      <c r="F476" s="118">
        <v>2.9560001999999998E-2</v>
      </c>
      <c r="G476" s="118">
        <v>0.14441000000000001</v>
      </c>
      <c r="H476" s="118">
        <v>0.22983000000000001</v>
      </c>
      <c r="I476" s="118">
        <v>8.8375800000000009</v>
      </c>
      <c r="J476" s="118">
        <v>1.1656724999999999</v>
      </c>
      <c r="K476" s="118">
        <v>27.420999999999999</v>
      </c>
      <c r="L476" s="118">
        <v>0</v>
      </c>
      <c r="M476" s="118">
        <v>0</v>
      </c>
      <c r="N476" s="118">
        <v>0</v>
      </c>
      <c r="O476" s="118">
        <v>0</v>
      </c>
      <c r="P476" s="118">
        <v>0</v>
      </c>
      <c r="Q476" s="118">
        <v>0</v>
      </c>
      <c r="R476" s="118">
        <v>0</v>
      </c>
      <c r="S476" s="118">
        <v>0</v>
      </c>
      <c r="T476" s="118">
        <v>0</v>
      </c>
      <c r="U476" s="118">
        <v>0</v>
      </c>
      <c r="V476" s="118">
        <v>0</v>
      </c>
      <c r="W476" s="118">
        <v>0</v>
      </c>
    </row>
    <row r="477" spans="1:23" hidden="1">
      <c r="A477" s="118" t="str">
        <v>2852.TW</v>
      </c>
      <c r="B477" s="118">
        <v>2.7</v>
      </c>
      <c r="C477" s="118">
        <v>0.23499999999999999</v>
      </c>
      <c r="D477" s="118">
        <v>0</v>
      </c>
      <c r="E477" s="118">
        <v>0.10019</v>
      </c>
      <c r="F477" s="118">
        <v>3.0859999999999999E-2</v>
      </c>
      <c r="G477" s="118">
        <v>0.3493</v>
      </c>
      <c r="H477" s="118">
        <v>0.15517001</v>
      </c>
      <c r="I477" s="118">
        <v>9.1296289999999996</v>
      </c>
      <c r="J477" s="118">
        <v>0.88310105000000005</v>
      </c>
      <c r="K477" s="118">
        <v>25.088999999999999</v>
      </c>
      <c r="L477" s="118">
        <v>0</v>
      </c>
      <c r="M477" s="118">
        <v>0</v>
      </c>
      <c r="N477" s="118">
        <v>0</v>
      </c>
      <c r="O477" s="118">
        <v>0</v>
      </c>
      <c r="P477" s="118">
        <v>0</v>
      </c>
      <c r="Q477" s="118">
        <v>0</v>
      </c>
      <c r="R477" s="118">
        <v>0</v>
      </c>
      <c r="S477" s="118">
        <v>0</v>
      </c>
      <c r="T477" s="118">
        <v>0</v>
      </c>
      <c r="U477" s="118">
        <v>0</v>
      </c>
      <c r="V477" s="118">
        <v>0</v>
      </c>
      <c r="W477" s="118">
        <v>0</v>
      </c>
    </row>
    <row r="478" spans="1:23" hidden="1">
      <c r="A478" s="118" t="str">
        <v>2855.TW</v>
      </c>
      <c r="B478" s="118">
        <v>2.84</v>
      </c>
      <c r="C478" s="118">
        <v>0.76500000000000001</v>
      </c>
      <c r="D478" s="118">
        <v>0</v>
      </c>
      <c r="E478" s="118">
        <v>9.3299999999999994E-2</v>
      </c>
      <c r="F478" s="118">
        <v>2.4539999999999999E-2</v>
      </c>
      <c r="G478" s="118">
        <v>0.90790999999999999</v>
      </c>
      <c r="H478" s="118">
        <v>0.22528999999999999</v>
      </c>
      <c r="I478" s="118">
        <v>9.3661980000000007</v>
      </c>
      <c r="J478" s="118">
        <v>1.2082671</v>
      </c>
      <c r="K478" s="118">
        <v>5.8339999999999996</v>
      </c>
      <c r="L478" s="118">
        <v>0</v>
      </c>
      <c r="M478" s="118">
        <v>0</v>
      </c>
      <c r="N478" s="118">
        <v>0</v>
      </c>
      <c r="O478" s="118">
        <v>0</v>
      </c>
      <c r="P478" s="118">
        <v>0</v>
      </c>
      <c r="Q478" s="118">
        <v>0</v>
      </c>
      <c r="R478" s="118">
        <v>0</v>
      </c>
      <c r="S478" s="118">
        <v>0</v>
      </c>
      <c r="T478" s="118">
        <v>0</v>
      </c>
      <c r="U478" s="118">
        <v>0</v>
      </c>
      <c r="V478" s="118">
        <v>0</v>
      </c>
      <c r="W478" s="118">
        <v>0</v>
      </c>
    </row>
    <row r="479" spans="1:23" hidden="1">
      <c r="A479" s="118" t="str">
        <v>2867.TW</v>
      </c>
      <c r="B479" s="118">
        <v>-2.13</v>
      </c>
      <c r="C479" s="118">
        <v>0.628</v>
      </c>
      <c r="D479" s="118">
        <v>0</v>
      </c>
      <c r="E479" s="118">
        <v>-0.27667000000000003</v>
      </c>
      <c r="F479" s="118">
        <v>-6.96E-3</v>
      </c>
      <c r="G479" s="118">
        <v>-0.1137</v>
      </c>
      <c r="H479" s="118">
        <v>0.34375998000000002</v>
      </c>
      <c r="I479" s="118">
        <v>0</v>
      </c>
      <c r="J479" s="118">
        <v>0.92185899999999998</v>
      </c>
      <c r="K479" s="118">
        <v>22.957000000000001</v>
      </c>
      <c r="L479" s="118">
        <v>0</v>
      </c>
      <c r="M479" s="118">
        <v>0</v>
      </c>
      <c r="N479" s="118">
        <v>0</v>
      </c>
      <c r="O479" s="118">
        <v>0</v>
      </c>
      <c r="P479" s="118">
        <v>0</v>
      </c>
      <c r="Q479" s="118">
        <v>0</v>
      </c>
      <c r="R479" s="118">
        <v>0</v>
      </c>
      <c r="S479" s="118">
        <v>0</v>
      </c>
      <c r="T479" s="118">
        <v>0</v>
      </c>
      <c r="U479" s="118">
        <v>0</v>
      </c>
      <c r="V479" s="118">
        <v>0</v>
      </c>
      <c r="W479" s="118">
        <v>0</v>
      </c>
    </row>
    <row r="480" spans="1:23" hidden="1">
      <c r="A480" s="118" t="str">
        <v>2880.TW</v>
      </c>
      <c r="B480" s="118">
        <v>1.58</v>
      </c>
      <c r="C480" s="118">
        <v>0.42899999999999999</v>
      </c>
      <c r="D480" s="118">
        <v>15.740741</v>
      </c>
      <c r="E480" s="118">
        <v>0.11012</v>
      </c>
      <c r="F480" s="118">
        <v>5.77E-3</v>
      </c>
      <c r="G480" s="118">
        <v>0</v>
      </c>
      <c r="H480" s="118">
        <v>0.44949</v>
      </c>
      <c r="I480" s="118">
        <v>16.139240000000001</v>
      </c>
      <c r="J480" s="118">
        <v>1.6741071000000001</v>
      </c>
      <c r="K480" s="118">
        <v>4.1950000000000003</v>
      </c>
      <c r="L480" s="118">
        <v>0</v>
      </c>
      <c r="M480" s="118">
        <v>0</v>
      </c>
      <c r="N480" s="118">
        <v>0</v>
      </c>
      <c r="O480" s="118">
        <v>0</v>
      </c>
      <c r="P480" s="118">
        <v>0</v>
      </c>
      <c r="Q480" s="118">
        <v>0</v>
      </c>
      <c r="R480" s="118">
        <v>0</v>
      </c>
      <c r="S480" s="118">
        <v>0</v>
      </c>
      <c r="T480" s="118">
        <v>0</v>
      </c>
      <c r="U480" s="118">
        <v>0</v>
      </c>
      <c r="V480" s="118">
        <v>0</v>
      </c>
      <c r="W480" s="118">
        <v>0</v>
      </c>
    </row>
    <row r="481" spans="1:23" hidden="1">
      <c r="A481" s="118" t="str">
        <v>2881.TW</v>
      </c>
      <c r="B481" s="118">
        <v>4.8</v>
      </c>
      <c r="C481" s="118">
        <v>0.73</v>
      </c>
      <c r="D481" s="118">
        <v>11.014926000000001</v>
      </c>
      <c r="E481" s="118">
        <v>9.357E-2</v>
      </c>
      <c r="F481" s="118">
        <v>1.0089999000000001E-2</v>
      </c>
      <c r="G481" s="118">
        <v>0.38132998000000001</v>
      </c>
      <c r="H481" s="118">
        <v>0.47011003000000001</v>
      </c>
      <c r="I481" s="118">
        <v>15.375</v>
      </c>
      <c r="J481" s="118">
        <v>1.2213286000000001</v>
      </c>
      <c r="K481" s="118">
        <v>53.945</v>
      </c>
      <c r="L481" s="118">
        <v>0</v>
      </c>
      <c r="M481" s="118">
        <v>0</v>
      </c>
      <c r="N481" s="118">
        <v>0</v>
      </c>
      <c r="O481" s="118">
        <v>0</v>
      </c>
      <c r="P481" s="118">
        <v>0</v>
      </c>
      <c r="Q481" s="118">
        <v>0</v>
      </c>
      <c r="R481" s="118">
        <v>0</v>
      </c>
      <c r="S481" s="118">
        <v>0</v>
      </c>
      <c r="T481" s="118">
        <v>0</v>
      </c>
      <c r="U481" s="118">
        <v>0</v>
      </c>
      <c r="V481" s="118">
        <v>0</v>
      </c>
      <c r="W481" s="118">
        <v>0</v>
      </c>
    </row>
    <row r="482" spans="1:23" hidden="1">
      <c r="A482" s="118" t="str">
        <v>2882.TW</v>
      </c>
      <c r="B482" s="118">
        <v>5.36</v>
      </c>
      <c r="C482" s="118">
        <v>0.64700000000000002</v>
      </c>
      <c r="D482" s="118">
        <v>11.428572000000001</v>
      </c>
      <c r="E482" s="118">
        <v>7.2909996000000005E-2</v>
      </c>
      <c r="F482" s="118">
        <v>4.3800000000000002E-3</v>
      </c>
      <c r="G482" s="118">
        <v>0.22503000000000001</v>
      </c>
      <c r="H482" s="118">
        <v>0.35810003000000001</v>
      </c>
      <c r="I482" s="118">
        <v>10.597014</v>
      </c>
      <c r="J482" s="118">
        <v>1.07829</v>
      </c>
      <c r="K482" s="118">
        <v>57.433999999999997</v>
      </c>
      <c r="L482" s="118">
        <v>0</v>
      </c>
      <c r="M482" s="118">
        <v>0</v>
      </c>
      <c r="N482" s="118">
        <v>0</v>
      </c>
      <c r="O482" s="118">
        <v>0</v>
      </c>
      <c r="P482" s="118">
        <v>0</v>
      </c>
      <c r="Q482" s="118">
        <v>0</v>
      </c>
      <c r="R482" s="118">
        <v>0</v>
      </c>
      <c r="S482" s="118">
        <v>0</v>
      </c>
      <c r="T482" s="118">
        <v>0</v>
      </c>
      <c r="U482" s="118">
        <v>0</v>
      </c>
      <c r="V482" s="118">
        <v>0</v>
      </c>
      <c r="W482" s="118">
        <v>0</v>
      </c>
    </row>
    <row r="483" spans="1:23" hidden="1">
      <c r="A483" s="118" t="str">
        <v>2883.TW</v>
      </c>
      <c r="B483" s="118">
        <v>1.41</v>
      </c>
      <c r="C483" s="118">
        <v>0.69</v>
      </c>
      <c r="D483" s="118">
        <v>10</v>
      </c>
      <c r="E483" s="118">
        <v>9.0329999999999994E-2</v>
      </c>
      <c r="F483" s="118">
        <v>6.4200000000000004E-3</v>
      </c>
      <c r="G483" s="118">
        <v>0</v>
      </c>
      <c r="H483" s="118">
        <v>0.53505999999999998</v>
      </c>
      <c r="I483" s="118">
        <v>10.070921999999999</v>
      </c>
      <c r="J483" s="118">
        <v>0.86972499999999997</v>
      </c>
      <c r="K483" s="118">
        <v>3.6230000000000002</v>
      </c>
      <c r="L483" s="118">
        <v>0</v>
      </c>
      <c r="M483" s="118">
        <v>0</v>
      </c>
      <c r="N483" s="118">
        <v>0</v>
      </c>
      <c r="O483" s="118">
        <v>0</v>
      </c>
      <c r="P483" s="118">
        <v>0</v>
      </c>
      <c r="Q483" s="118">
        <v>0</v>
      </c>
      <c r="R483" s="118">
        <v>0</v>
      </c>
      <c r="S483" s="118">
        <v>0</v>
      </c>
      <c r="T483" s="118">
        <v>0</v>
      </c>
      <c r="U483" s="118">
        <v>0</v>
      </c>
      <c r="V483" s="118">
        <v>0</v>
      </c>
      <c r="W483" s="118">
        <v>0</v>
      </c>
    </row>
    <row r="484" spans="1:23" hidden="1">
      <c r="A484" s="118" t="str">
        <v>2884.TW</v>
      </c>
      <c r="B484" s="118">
        <v>1.4</v>
      </c>
      <c r="C484" s="118">
        <v>0.45500000000000002</v>
      </c>
      <c r="D484" s="118">
        <v>17.974684</v>
      </c>
      <c r="E484" s="118">
        <v>9.7470000000000001E-2</v>
      </c>
      <c r="F484" s="118">
        <v>6.1299995999999999E-3</v>
      </c>
      <c r="G484" s="118">
        <v>0</v>
      </c>
      <c r="H484" s="118">
        <v>0.45206000000000002</v>
      </c>
      <c r="I484" s="118">
        <v>20.285715</v>
      </c>
      <c r="J484" s="118">
        <v>1.8124960999999999</v>
      </c>
      <c r="K484" s="118">
        <v>4.1849999999999996</v>
      </c>
      <c r="L484" s="118">
        <v>0</v>
      </c>
      <c r="M484" s="118">
        <v>0</v>
      </c>
      <c r="N484" s="118">
        <v>0</v>
      </c>
      <c r="O484" s="118">
        <v>0</v>
      </c>
      <c r="P484" s="118">
        <v>0</v>
      </c>
      <c r="Q484" s="118">
        <v>0</v>
      </c>
      <c r="R484" s="118">
        <v>0</v>
      </c>
      <c r="S484" s="118">
        <v>0</v>
      </c>
      <c r="T484" s="118">
        <v>0</v>
      </c>
      <c r="U484" s="118">
        <v>0</v>
      </c>
      <c r="V484" s="118">
        <v>0</v>
      </c>
      <c r="W484" s="118">
        <v>0</v>
      </c>
    </row>
    <row r="485" spans="1:23" hidden="1">
      <c r="A485" s="118" t="str">
        <v>2885.TW</v>
      </c>
      <c r="B485" s="118">
        <v>2.37</v>
      </c>
      <c r="C485" s="118">
        <v>0.73599999999999999</v>
      </c>
      <c r="D485" s="118">
        <v>12.683396999999999</v>
      </c>
      <c r="E485" s="118">
        <v>0.105170004</v>
      </c>
      <c r="F485" s="118">
        <v>5.0299999999999997E-3</v>
      </c>
      <c r="G485" s="118">
        <v>0.50312000000000001</v>
      </c>
      <c r="H485" s="118">
        <v>0.15529001000000001</v>
      </c>
      <c r="I485" s="118">
        <v>13.860760000000001</v>
      </c>
      <c r="J485" s="118">
        <v>1.3925981999999999</v>
      </c>
      <c r="K485" s="118">
        <v>12.337</v>
      </c>
      <c r="L485" s="118">
        <v>0</v>
      </c>
      <c r="M485" s="118">
        <v>0</v>
      </c>
      <c r="N485" s="118">
        <v>0</v>
      </c>
      <c r="O485" s="118">
        <v>0</v>
      </c>
      <c r="P485" s="118">
        <v>0</v>
      </c>
      <c r="Q485" s="118">
        <v>0</v>
      </c>
      <c r="R485" s="118">
        <v>0</v>
      </c>
      <c r="S485" s="118">
        <v>0</v>
      </c>
      <c r="T485" s="118">
        <v>0</v>
      </c>
      <c r="U485" s="118">
        <v>0</v>
      </c>
      <c r="V485" s="118">
        <v>0</v>
      </c>
      <c r="W485" s="118">
        <v>0</v>
      </c>
    </row>
    <row r="486" spans="1:23" hidden="1">
      <c r="A486" s="118" t="str">
        <v>2886.TW</v>
      </c>
      <c r="B486" s="118">
        <v>2.37</v>
      </c>
      <c r="C486" s="118">
        <v>0.47499999999999998</v>
      </c>
      <c r="D486" s="118">
        <v>17.008547</v>
      </c>
      <c r="E486" s="118">
        <v>0.10460999999999999</v>
      </c>
      <c r="F486" s="118">
        <v>7.8600000000000007E-3</v>
      </c>
      <c r="G486" s="118">
        <v>0</v>
      </c>
      <c r="H486" s="118">
        <v>0.43374002</v>
      </c>
      <c r="I486" s="118">
        <v>16.79325</v>
      </c>
      <c r="J486" s="118">
        <v>1.6653416000000001</v>
      </c>
      <c r="K486" s="118">
        <v>4.8540000000000001</v>
      </c>
      <c r="L486" s="118">
        <v>0</v>
      </c>
      <c r="M486" s="118">
        <v>0</v>
      </c>
      <c r="N486" s="118">
        <v>0</v>
      </c>
      <c r="O486" s="118">
        <v>0</v>
      </c>
      <c r="P486" s="118">
        <v>0</v>
      </c>
      <c r="Q486" s="118">
        <v>0</v>
      </c>
      <c r="R486" s="118">
        <v>0</v>
      </c>
      <c r="S486" s="118">
        <v>0</v>
      </c>
      <c r="T486" s="118">
        <v>0</v>
      </c>
      <c r="U486" s="118">
        <v>0</v>
      </c>
      <c r="V486" s="118">
        <v>0</v>
      </c>
      <c r="W486" s="118">
        <v>0</v>
      </c>
    </row>
    <row r="487" spans="1:23" hidden="1">
      <c r="A487" s="118" t="str">
        <v>2887.TW</v>
      </c>
      <c r="B487" s="118">
        <v>1</v>
      </c>
      <c r="C487" s="118">
        <v>0.58599999999999997</v>
      </c>
      <c r="D487" s="118">
        <v>14.198473999999999</v>
      </c>
      <c r="E487" s="118">
        <v>6.7290000000000003E-2</v>
      </c>
      <c r="F487" s="118">
        <v>4.7699999999999999E-3</v>
      </c>
      <c r="G487" s="118">
        <v>0</v>
      </c>
      <c r="H487" s="118">
        <v>0.41456001999999997</v>
      </c>
      <c r="I487" s="118">
        <v>18.600000000000001</v>
      </c>
      <c r="J487" s="118">
        <v>1.1022221999999999</v>
      </c>
      <c r="K487" s="118">
        <v>4.1310000000000002</v>
      </c>
      <c r="L487" s="118">
        <v>0</v>
      </c>
      <c r="M487" s="118">
        <v>0</v>
      </c>
      <c r="N487" s="118">
        <v>0</v>
      </c>
      <c r="O487" s="118">
        <v>0</v>
      </c>
      <c r="P487" s="118">
        <v>0</v>
      </c>
      <c r="Q487" s="118">
        <v>0</v>
      </c>
      <c r="R487" s="118">
        <v>0</v>
      </c>
      <c r="S487" s="118">
        <v>0</v>
      </c>
      <c r="T487" s="118">
        <v>0</v>
      </c>
      <c r="U487" s="118">
        <v>0</v>
      </c>
      <c r="V487" s="118">
        <v>0</v>
      </c>
      <c r="W487" s="118">
        <v>0</v>
      </c>
    </row>
    <row r="488" spans="1:23" hidden="1">
      <c r="A488" s="118" t="str">
        <v>2888.TW</v>
      </c>
      <c r="B488" s="118">
        <v>-0.48</v>
      </c>
      <c r="C488" s="118">
        <v>0.626</v>
      </c>
      <c r="D488" s="118">
        <v>12.328766999999999</v>
      </c>
      <c r="E488" s="118">
        <v>-3.1969999999999998E-2</v>
      </c>
      <c r="F488" s="118">
        <v>-2.3400000000000001E-3</v>
      </c>
      <c r="G488" s="118">
        <v>4.3979999999999998E-2</v>
      </c>
      <c r="H488" s="118">
        <v>0.40812999999999999</v>
      </c>
      <c r="I488" s="118">
        <v>0</v>
      </c>
      <c r="J488" s="118">
        <v>0.57438254</v>
      </c>
      <c r="K488" s="118">
        <v>17.137</v>
      </c>
      <c r="L488" s="118">
        <v>0</v>
      </c>
      <c r="M488" s="118">
        <v>0</v>
      </c>
      <c r="N488" s="118">
        <v>0</v>
      </c>
      <c r="O488" s="118">
        <v>0</v>
      </c>
      <c r="P488" s="118">
        <v>0</v>
      </c>
      <c r="Q488" s="118">
        <v>0</v>
      </c>
      <c r="R488" s="118">
        <v>0</v>
      </c>
      <c r="S488" s="118">
        <v>0</v>
      </c>
      <c r="T488" s="118">
        <v>0</v>
      </c>
      <c r="U488" s="118">
        <v>0</v>
      </c>
      <c r="V488" s="118">
        <v>0</v>
      </c>
      <c r="W488" s="118">
        <v>0</v>
      </c>
    </row>
    <row r="489" spans="1:23" hidden="1">
      <c r="A489" s="118" t="str">
        <v>2889.TW</v>
      </c>
      <c r="B489" s="118">
        <v>0.57999999999999996</v>
      </c>
      <c r="C489" s="118">
        <v>0</v>
      </c>
      <c r="D489" s="118">
        <v>18.333334000000001</v>
      </c>
      <c r="E489" s="118">
        <v>5.5059999999999998E-2</v>
      </c>
      <c r="F489" s="118">
        <v>6.8199999999999997E-3</v>
      </c>
      <c r="G489" s="118">
        <v>0.99251</v>
      </c>
      <c r="H489" s="118">
        <v>0.45733002</v>
      </c>
      <c r="I489" s="118">
        <v>26.551722999999999</v>
      </c>
      <c r="J489" s="118">
        <v>1.2633306</v>
      </c>
      <c r="K489" s="118">
        <v>2.0779999999999998</v>
      </c>
      <c r="L489" s="118">
        <v>0</v>
      </c>
      <c r="M489" s="118">
        <v>0</v>
      </c>
      <c r="N489" s="118">
        <v>0</v>
      </c>
      <c r="O489" s="118">
        <v>0</v>
      </c>
      <c r="P489" s="118">
        <v>0</v>
      </c>
      <c r="Q489" s="118">
        <v>0</v>
      </c>
      <c r="R489" s="118">
        <v>0</v>
      </c>
      <c r="S489" s="118">
        <v>0</v>
      </c>
      <c r="T489" s="118">
        <v>0</v>
      </c>
      <c r="U489" s="118">
        <v>0</v>
      </c>
      <c r="V489" s="118">
        <v>0</v>
      </c>
      <c r="W489" s="118">
        <v>0</v>
      </c>
    </row>
    <row r="490" spans="1:23" hidden="1">
      <c r="A490" s="118" t="str">
        <v>2890.TW</v>
      </c>
      <c r="B490" s="118">
        <v>1.78</v>
      </c>
      <c r="C490" s="118">
        <v>0.443</v>
      </c>
      <c r="D490" s="118">
        <v>13.267046000000001</v>
      </c>
      <c r="E490" s="118">
        <v>0.11823</v>
      </c>
      <c r="F490" s="118">
        <v>7.8799995000000001E-3</v>
      </c>
      <c r="G490" s="118">
        <v>0</v>
      </c>
      <c r="H490" s="118">
        <v>0.50555000000000005</v>
      </c>
      <c r="I490" s="118">
        <v>13.117978000000001</v>
      </c>
      <c r="J490" s="118">
        <v>1.4656959000000001</v>
      </c>
      <c r="K490" s="118">
        <v>4.4710000000000001</v>
      </c>
      <c r="L490" s="118">
        <v>0</v>
      </c>
      <c r="M490" s="118">
        <v>0</v>
      </c>
      <c r="N490" s="118">
        <v>0</v>
      </c>
      <c r="O490" s="118">
        <v>0</v>
      </c>
      <c r="P490" s="118">
        <v>0</v>
      </c>
      <c r="Q490" s="118">
        <v>0</v>
      </c>
      <c r="R490" s="118">
        <v>0</v>
      </c>
      <c r="S490" s="118">
        <v>0</v>
      </c>
      <c r="T490" s="118">
        <v>0</v>
      </c>
      <c r="U490" s="118">
        <v>0</v>
      </c>
      <c r="V490" s="118">
        <v>0</v>
      </c>
      <c r="W490" s="118">
        <v>0</v>
      </c>
    </row>
    <row r="491" spans="1:23" hidden="1">
      <c r="A491" s="118" t="str">
        <v>2891.TW</v>
      </c>
      <c r="B491" s="118">
        <v>3.23</v>
      </c>
      <c r="C491" s="118">
        <v>0.64900000000000002</v>
      </c>
      <c r="D491" s="118">
        <v>11.520376000000001</v>
      </c>
      <c r="E491" s="118">
        <v>0.14724000000000001</v>
      </c>
      <c r="F491" s="118">
        <v>1.0410000000000001E-2</v>
      </c>
      <c r="G491" s="118">
        <v>0.60416000000000003</v>
      </c>
      <c r="H491" s="118">
        <v>0.29293000000000002</v>
      </c>
      <c r="I491" s="118">
        <v>11.377708</v>
      </c>
      <c r="J491" s="118">
        <v>1.5512874000000001</v>
      </c>
      <c r="K491" s="118">
        <v>21.707000000000001</v>
      </c>
      <c r="L491" s="118">
        <v>0</v>
      </c>
      <c r="M491" s="118">
        <v>0</v>
      </c>
      <c r="N491" s="118">
        <v>0</v>
      </c>
      <c r="O491" s="118">
        <v>0</v>
      </c>
      <c r="P491" s="118">
        <v>0</v>
      </c>
      <c r="Q491" s="118">
        <v>0</v>
      </c>
      <c r="R491" s="118">
        <v>0</v>
      </c>
      <c r="S491" s="118">
        <v>0</v>
      </c>
      <c r="T491" s="118">
        <v>0</v>
      </c>
      <c r="U491" s="118">
        <v>0</v>
      </c>
      <c r="V491" s="118">
        <v>0</v>
      </c>
      <c r="W491" s="118">
        <v>0</v>
      </c>
    </row>
    <row r="492" spans="1:23" hidden="1">
      <c r="A492" s="118" t="str">
        <v>2892.TW</v>
      </c>
      <c r="B492" s="118">
        <v>1.65</v>
      </c>
      <c r="C492" s="118">
        <v>0.41199999999999998</v>
      </c>
      <c r="D492" s="118">
        <v>17.103659</v>
      </c>
      <c r="E492" s="118">
        <v>9.5060000000000006E-2</v>
      </c>
      <c r="F492" s="118">
        <v>5.2300002000000003E-3</v>
      </c>
      <c r="G492" s="118">
        <v>0</v>
      </c>
      <c r="H492" s="118">
        <v>0.33942001999999999</v>
      </c>
      <c r="I492" s="118">
        <v>17</v>
      </c>
      <c r="J492" s="118">
        <v>1.5377445999999999</v>
      </c>
      <c r="K492" s="118">
        <v>4.5110000000000001</v>
      </c>
      <c r="L492" s="118">
        <v>0</v>
      </c>
      <c r="M492" s="118">
        <v>0</v>
      </c>
      <c r="N492" s="118">
        <v>0</v>
      </c>
      <c r="O492" s="118">
        <v>0</v>
      </c>
      <c r="P492" s="118">
        <v>0</v>
      </c>
      <c r="Q492" s="118">
        <v>0</v>
      </c>
      <c r="R492" s="118">
        <v>0</v>
      </c>
      <c r="S492" s="118">
        <v>0</v>
      </c>
      <c r="T492" s="118">
        <v>0</v>
      </c>
      <c r="U492" s="118">
        <v>0</v>
      </c>
      <c r="V492" s="118">
        <v>0</v>
      </c>
      <c r="W492" s="118">
        <v>0</v>
      </c>
    </row>
    <row r="493" spans="1:23" hidden="1">
      <c r="A493" s="118" t="str">
        <v>2897.TW</v>
      </c>
      <c r="B493" s="118">
        <v>0.86</v>
      </c>
      <c r="C493" s="118">
        <v>0.39400000000000002</v>
      </c>
      <c r="D493" s="118">
        <v>0</v>
      </c>
      <c r="E493" s="118">
        <v>6.0890003999999998E-2</v>
      </c>
      <c r="F493" s="118">
        <v>5.6899999999999997E-3</v>
      </c>
      <c r="G493" s="118">
        <v>0</v>
      </c>
      <c r="H493" s="118">
        <v>0.27909001999999999</v>
      </c>
      <c r="I493" s="118">
        <v>12.267442000000001</v>
      </c>
      <c r="J493" s="118">
        <v>0.77221494999999996</v>
      </c>
      <c r="K493" s="118">
        <v>3.1709999999999998</v>
      </c>
      <c r="L493" s="118">
        <v>0</v>
      </c>
      <c r="M493" s="118">
        <v>0</v>
      </c>
      <c r="N493" s="118">
        <v>0</v>
      </c>
      <c r="O493" s="118">
        <v>0</v>
      </c>
      <c r="P493" s="118">
        <v>0</v>
      </c>
      <c r="Q493" s="118">
        <v>0</v>
      </c>
      <c r="R493" s="118">
        <v>0</v>
      </c>
      <c r="S493" s="118">
        <v>0</v>
      </c>
      <c r="T493" s="118">
        <v>0</v>
      </c>
      <c r="U493" s="118">
        <v>0</v>
      </c>
      <c r="V493" s="118">
        <v>0</v>
      </c>
      <c r="W493" s="118">
        <v>0</v>
      </c>
    </row>
    <row r="494" spans="1:23" hidden="1">
      <c r="A494" s="118" t="str">
        <v>2901.TW</v>
      </c>
      <c r="B494" s="118">
        <v>0.46</v>
      </c>
      <c r="C494" s="118">
        <v>8.4000000000000005E-2</v>
      </c>
      <c r="D494" s="118">
        <v>0</v>
      </c>
      <c r="E494" s="118">
        <v>3.3910000000000003E-2</v>
      </c>
      <c r="F494" s="118">
        <v>1.6490001000000001E-2</v>
      </c>
      <c r="G494" s="118">
        <v>0.84250999999999998</v>
      </c>
      <c r="H494" s="118">
        <v>0.20864000999999999</v>
      </c>
      <c r="I494" s="118">
        <v>59.456519999999998</v>
      </c>
      <c r="J494" s="118">
        <v>2.269333</v>
      </c>
      <c r="K494" s="118">
        <v>1.825</v>
      </c>
      <c r="L494" s="118">
        <v>0</v>
      </c>
      <c r="M494" s="118">
        <v>0</v>
      </c>
      <c r="N494" s="118">
        <v>0</v>
      </c>
      <c r="O494" s="118">
        <v>0</v>
      </c>
      <c r="P494" s="118">
        <v>0</v>
      </c>
      <c r="Q494" s="118">
        <v>0</v>
      </c>
      <c r="R494" s="118">
        <v>0</v>
      </c>
      <c r="S494" s="118">
        <v>0</v>
      </c>
      <c r="T494" s="118">
        <v>0</v>
      </c>
      <c r="U494" s="118">
        <v>0</v>
      </c>
      <c r="V494" s="118">
        <v>0</v>
      </c>
      <c r="W494" s="118">
        <v>0</v>
      </c>
    </row>
    <row r="495" spans="1:23" hidden="1">
      <c r="A495" s="118" t="str">
        <v>2903.TW</v>
      </c>
      <c r="B495" s="118">
        <v>1.8</v>
      </c>
      <c r="C495" s="118">
        <v>0.28100000000000003</v>
      </c>
      <c r="D495" s="118">
        <v>29.181816000000001</v>
      </c>
      <c r="E495" s="118">
        <v>0.10158</v>
      </c>
      <c r="F495" s="118">
        <v>2.6370000000000001E-2</v>
      </c>
      <c r="G495" s="118">
        <v>0.55942999999999998</v>
      </c>
      <c r="H495" s="118">
        <v>0.12734000000000001</v>
      </c>
      <c r="I495" s="118">
        <v>17.833331999999999</v>
      </c>
      <c r="J495" s="118">
        <v>1.4437348000000001</v>
      </c>
      <c r="K495" s="118">
        <v>26.07</v>
      </c>
      <c r="L495" s="118">
        <v>0</v>
      </c>
      <c r="M495" s="118">
        <v>0</v>
      </c>
      <c r="N495" s="118">
        <v>0</v>
      </c>
      <c r="O495" s="118">
        <v>0</v>
      </c>
      <c r="P495" s="118">
        <v>0</v>
      </c>
      <c r="Q495" s="118">
        <v>0</v>
      </c>
      <c r="R495" s="118">
        <v>0</v>
      </c>
      <c r="S495" s="118">
        <v>0</v>
      </c>
      <c r="T495" s="118">
        <v>0</v>
      </c>
      <c r="U495" s="118">
        <v>0</v>
      </c>
      <c r="V495" s="118">
        <v>0</v>
      </c>
      <c r="W495" s="118">
        <v>0</v>
      </c>
    </row>
    <row r="496" spans="1:23" hidden="1">
      <c r="A496" s="118" t="str">
        <v>2904.TW</v>
      </c>
      <c r="B496" s="118">
        <v>0.83</v>
      </c>
      <c r="C496" s="118">
        <v>0.36699999999999999</v>
      </c>
      <c r="D496" s="118">
        <v>0</v>
      </c>
      <c r="E496" s="118">
        <v>5.4350000000000002E-2</v>
      </c>
      <c r="F496" s="118">
        <v>1.8790000000000001E-2</v>
      </c>
      <c r="G496" s="118">
        <v>0.28753000000000001</v>
      </c>
      <c r="H496" s="118">
        <v>7.356E-2</v>
      </c>
      <c r="I496" s="118">
        <v>22.530123</v>
      </c>
      <c r="J496" s="118">
        <v>1.2013362999999999</v>
      </c>
      <c r="K496" s="118">
        <v>5.673</v>
      </c>
      <c r="L496" s="118">
        <v>0</v>
      </c>
      <c r="M496" s="118">
        <v>0</v>
      </c>
      <c r="N496" s="118">
        <v>0</v>
      </c>
      <c r="O496" s="118">
        <v>0</v>
      </c>
      <c r="P496" s="118">
        <v>0</v>
      </c>
      <c r="Q496" s="118">
        <v>0</v>
      </c>
      <c r="R496" s="118">
        <v>0</v>
      </c>
      <c r="S496" s="118">
        <v>0</v>
      </c>
      <c r="T496" s="118">
        <v>0</v>
      </c>
      <c r="U496" s="118">
        <v>0</v>
      </c>
      <c r="V496" s="118">
        <v>0</v>
      </c>
      <c r="W496" s="118">
        <v>0</v>
      </c>
    </row>
    <row r="497" spans="1:23" hidden="1">
      <c r="A497" s="118" t="str">
        <v>2905.TW</v>
      </c>
      <c r="B497" s="118">
        <v>-1.03</v>
      </c>
      <c r="C497" s="118">
        <v>0.51200000000000001</v>
      </c>
      <c r="D497" s="118">
        <v>0</v>
      </c>
      <c r="E497" s="118">
        <v>-0.21298</v>
      </c>
      <c r="F497" s="118">
        <v>-2.0600000000000002E-3</v>
      </c>
      <c r="G497" s="118">
        <v>6.3409999999999994E-2</v>
      </c>
      <c r="H497" s="118">
        <v>0.40625998000000002</v>
      </c>
      <c r="I497" s="118">
        <v>0</v>
      </c>
      <c r="J497" s="118">
        <v>1.0938779999999999</v>
      </c>
      <c r="K497" s="118">
        <v>148.31399999999999</v>
      </c>
      <c r="L497" s="118">
        <v>0</v>
      </c>
      <c r="M497" s="118">
        <v>0</v>
      </c>
      <c r="N497" s="118">
        <v>0</v>
      </c>
      <c r="O497" s="118">
        <v>0</v>
      </c>
      <c r="P497" s="118">
        <v>0</v>
      </c>
      <c r="Q497" s="118">
        <v>0</v>
      </c>
      <c r="R497" s="118">
        <v>0</v>
      </c>
      <c r="S497" s="118">
        <v>0</v>
      </c>
      <c r="T497" s="118">
        <v>0</v>
      </c>
      <c r="U497" s="118">
        <v>0</v>
      </c>
      <c r="V497" s="118">
        <v>0</v>
      </c>
      <c r="W497" s="118">
        <v>0</v>
      </c>
    </row>
    <row r="498" spans="1:23" hidden="1">
      <c r="A498" s="118" t="str">
        <v>2906.TW</v>
      </c>
      <c r="B498" s="118">
        <v>0.6</v>
      </c>
      <c r="C498" s="118">
        <v>0</v>
      </c>
      <c r="D498" s="118">
        <v>0</v>
      </c>
      <c r="E498" s="118">
        <v>5.6550004000000001E-2</v>
      </c>
      <c r="F498" s="118">
        <v>2.6040000000000001E-2</v>
      </c>
      <c r="G498" s="118">
        <v>0.30180000000000001</v>
      </c>
      <c r="H498" s="118">
        <v>5.1429999999999997E-2</v>
      </c>
      <c r="I498" s="118">
        <v>35.083331999999999</v>
      </c>
      <c r="J498" s="118">
        <v>1.2303466000000001</v>
      </c>
      <c r="K498" s="118">
        <v>40.363</v>
      </c>
      <c r="L498" s="118">
        <v>0</v>
      </c>
      <c r="M498" s="118">
        <v>0</v>
      </c>
      <c r="N498" s="118">
        <v>0</v>
      </c>
      <c r="O498" s="118">
        <v>0</v>
      </c>
      <c r="P498" s="118">
        <v>0</v>
      </c>
      <c r="Q498" s="118">
        <v>0</v>
      </c>
      <c r="R498" s="118">
        <v>0</v>
      </c>
      <c r="S498" s="118">
        <v>0</v>
      </c>
      <c r="T498" s="118">
        <v>0</v>
      </c>
      <c r="U498" s="118">
        <v>0</v>
      </c>
      <c r="V498" s="118">
        <v>0</v>
      </c>
      <c r="W498" s="118">
        <v>0</v>
      </c>
    </row>
    <row r="499" spans="1:23" hidden="1">
      <c r="A499" s="118" t="str">
        <v>2908.TW</v>
      </c>
      <c r="B499" s="118">
        <v>0.46</v>
      </c>
      <c r="C499" s="118">
        <v>0.253</v>
      </c>
      <c r="D499" s="118">
        <v>11.703911</v>
      </c>
      <c r="E499" s="118">
        <v>3.6639999999999999E-2</v>
      </c>
      <c r="F499" s="118">
        <v>7.0700003000000004E-3</v>
      </c>
      <c r="G499" s="118">
        <v>0.2492</v>
      </c>
      <c r="H499" s="118">
        <v>2.4260001E-2</v>
      </c>
      <c r="I499" s="118">
        <v>45.543480000000002</v>
      </c>
      <c r="J499" s="118">
        <v>1.5972857</v>
      </c>
      <c r="K499" s="118">
        <v>72.203000000000003</v>
      </c>
      <c r="L499" s="118">
        <v>0</v>
      </c>
      <c r="M499" s="118">
        <v>0</v>
      </c>
      <c r="N499" s="118">
        <v>0</v>
      </c>
      <c r="O499" s="118">
        <v>0</v>
      </c>
      <c r="P499" s="118">
        <v>0</v>
      </c>
      <c r="Q499" s="118">
        <v>0</v>
      </c>
      <c r="R499" s="118">
        <v>0</v>
      </c>
      <c r="S499" s="118">
        <v>0</v>
      </c>
      <c r="T499" s="118">
        <v>0</v>
      </c>
      <c r="U499" s="118">
        <v>0</v>
      </c>
      <c r="V499" s="118">
        <v>0</v>
      </c>
      <c r="W499" s="118">
        <v>0</v>
      </c>
    </row>
    <row r="500" spans="1:23" hidden="1">
      <c r="A500" s="118" t="str">
        <v>2910.TW</v>
      </c>
      <c r="B500" s="118">
        <v>1.1399999999999999</v>
      </c>
      <c r="C500" s="118">
        <v>0.621</v>
      </c>
      <c r="D500" s="118">
        <v>0</v>
      </c>
      <c r="E500" s="118">
        <v>8.2329996000000003E-2</v>
      </c>
      <c r="F500" s="118">
        <v>2.3120001000000001E-2</v>
      </c>
      <c r="G500" s="118">
        <v>0.58431999999999995</v>
      </c>
      <c r="H500" s="118">
        <v>0.20582001</v>
      </c>
      <c r="I500" s="118">
        <v>24.298245999999999</v>
      </c>
      <c r="J500" s="118">
        <v>1.8759313</v>
      </c>
      <c r="K500" s="118">
        <v>3.9</v>
      </c>
      <c r="L500" s="118">
        <v>0</v>
      </c>
      <c r="M500" s="118">
        <v>0</v>
      </c>
      <c r="N500" s="118">
        <v>0</v>
      </c>
      <c r="O500" s="118">
        <v>0</v>
      </c>
      <c r="P500" s="118">
        <v>0</v>
      </c>
      <c r="Q500" s="118">
        <v>0</v>
      </c>
      <c r="R500" s="118">
        <v>0</v>
      </c>
      <c r="S500" s="118">
        <v>0</v>
      </c>
      <c r="T500" s="118">
        <v>0</v>
      </c>
      <c r="U500" s="118">
        <v>0</v>
      </c>
      <c r="V500" s="118">
        <v>0</v>
      </c>
      <c r="W500" s="118">
        <v>0</v>
      </c>
    </row>
    <row r="501" spans="1:23" hidden="1">
      <c r="A501" s="118" t="str">
        <v>2911.TW</v>
      </c>
      <c r="B501" s="118">
        <v>-5.04</v>
      </c>
      <c r="C501" s="118">
        <v>0.44800000000000001</v>
      </c>
      <c r="D501" s="118">
        <v>-10.31884</v>
      </c>
      <c r="E501" s="118">
        <v>-0.46096999999999999</v>
      </c>
      <c r="F501" s="118">
        <v>-8.4779999999999994E-2</v>
      </c>
      <c r="G501" s="118">
        <v>0.40311000000000002</v>
      </c>
      <c r="H501" s="118">
        <v>-0.21127000000000001</v>
      </c>
      <c r="I501" s="118">
        <v>0</v>
      </c>
      <c r="J501" s="118">
        <v>1.1762762</v>
      </c>
      <c r="K501" s="118">
        <v>22.222000000000001</v>
      </c>
      <c r="L501" s="118">
        <v>0</v>
      </c>
      <c r="M501" s="118">
        <v>0</v>
      </c>
      <c r="N501" s="118">
        <v>0</v>
      </c>
      <c r="O501" s="118">
        <v>0</v>
      </c>
      <c r="P501" s="118">
        <v>0</v>
      </c>
      <c r="Q501" s="118">
        <v>0</v>
      </c>
      <c r="R501" s="118">
        <v>0</v>
      </c>
      <c r="S501" s="118">
        <v>0</v>
      </c>
      <c r="T501" s="118">
        <v>0</v>
      </c>
      <c r="U501" s="118">
        <v>0</v>
      </c>
      <c r="V501" s="118">
        <v>0</v>
      </c>
      <c r="W501" s="118">
        <v>0</v>
      </c>
    </row>
    <row r="502" spans="1:23" hidden="1">
      <c r="A502" s="118" t="str">
        <v>2912.TW</v>
      </c>
      <c r="B502" s="118">
        <v>10.31</v>
      </c>
      <c r="C502" s="118">
        <v>8.6999999999999994E-2</v>
      </c>
      <c r="D502" s="118">
        <v>21.986969999999999</v>
      </c>
      <c r="E502" s="118">
        <v>0.25333</v>
      </c>
      <c r="F502" s="118">
        <v>3.5540000000000002E-2</v>
      </c>
      <c r="G502" s="118">
        <v>0.34036</v>
      </c>
      <c r="H502" s="118">
        <v>4.5039999999999997E-2</v>
      </c>
      <c r="I502" s="118">
        <v>26.188165999999999</v>
      </c>
      <c r="J502" s="118">
        <v>6.6762275999999998</v>
      </c>
      <c r="K502" s="118">
        <v>310.34199999999998</v>
      </c>
      <c r="L502" s="118">
        <v>0</v>
      </c>
      <c r="M502" s="118">
        <v>0</v>
      </c>
      <c r="N502" s="118">
        <v>0</v>
      </c>
      <c r="O502" s="118">
        <v>0</v>
      </c>
      <c r="P502" s="118">
        <v>0</v>
      </c>
      <c r="Q502" s="118">
        <v>0</v>
      </c>
      <c r="R502" s="118">
        <v>0</v>
      </c>
      <c r="S502" s="118">
        <v>0</v>
      </c>
      <c r="T502" s="118">
        <v>0</v>
      </c>
      <c r="U502" s="118">
        <v>0</v>
      </c>
      <c r="V502" s="118">
        <v>0</v>
      </c>
      <c r="W502" s="118">
        <v>0</v>
      </c>
    </row>
    <row r="503" spans="1:23" hidden="1">
      <c r="A503" s="118" t="str">
        <v>2913.TW</v>
      </c>
      <c r="B503" s="118">
        <v>-0.34</v>
      </c>
      <c r="C503" s="118">
        <v>0.70899999999999996</v>
      </c>
      <c r="D503" s="118">
        <v>0</v>
      </c>
      <c r="E503" s="118">
        <v>-2.2380000000000001E-2</v>
      </c>
      <c r="F503" s="118">
        <v>-3.5899998999999998E-3</v>
      </c>
      <c r="G503" s="118">
        <v>0.36375000000000002</v>
      </c>
      <c r="H503" s="118">
        <v>-0.28892002</v>
      </c>
      <c r="I503" s="118">
        <v>0</v>
      </c>
      <c r="J503" s="118">
        <v>1.3212710000000001</v>
      </c>
      <c r="K503" s="118">
        <v>0.48</v>
      </c>
      <c r="L503" s="118">
        <v>0</v>
      </c>
      <c r="M503" s="118">
        <v>0</v>
      </c>
      <c r="N503" s="118">
        <v>0</v>
      </c>
      <c r="O503" s="118">
        <v>0</v>
      </c>
      <c r="P503" s="118">
        <v>0</v>
      </c>
      <c r="Q503" s="118">
        <v>0</v>
      </c>
      <c r="R503" s="118">
        <v>0</v>
      </c>
      <c r="S503" s="118">
        <v>0</v>
      </c>
      <c r="T503" s="118">
        <v>0</v>
      </c>
      <c r="U503" s="118">
        <v>0</v>
      </c>
      <c r="V503" s="118">
        <v>0</v>
      </c>
      <c r="W503" s="118">
        <v>0</v>
      </c>
    </row>
    <row r="504" spans="1:23" hidden="1">
      <c r="A504" s="118" t="str">
        <v>2915.TW</v>
      </c>
      <c r="B504" s="118">
        <v>11.32</v>
      </c>
      <c r="C504" s="118">
        <v>0</v>
      </c>
      <c r="D504" s="118">
        <v>8.2593040000000002</v>
      </c>
      <c r="E504" s="118">
        <v>0.121759996</v>
      </c>
      <c r="F504" s="118">
        <v>2.4000000999999999E-4</v>
      </c>
      <c r="G504" s="118">
        <v>0.35214000000000001</v>
      </c>
      <c r="H504" s="118">
        <v>1.359E-2</v>
      </c>
      <c r="I504" s="118">
        <v>6.0777390000000002</v>
      </c>
      <c r="J504" s="118">
        <v>0.69633513999999996</v>
      </c>
      <c r="K504" s="118">
        <v>2.5070000000000001</v>
      </c>
      <c r="L504" s="118">
        <v>0</v>
      </c>
      <c r="M504" s="118">
        <v>0</v>
      </c>
      <c r="N504" s="118">
        <v>0</v>
      </c>
      <c r="O504" s="118">
        <v>0</v>
      </c>
      <c r="P504" s="118">
        <v>0</v>
      </c>
      <c r="Q504" s="118">
        <v>0</v>
      </c>
      <c r="R504" s="118">
        <v>0</v>
      </c>
      <c r="S504" s="118">
        <v>0</v>
      </c>
      <c r="T504" s="118">
        <v>0</v>
      </c>
      <c r="U504" s="118">
        <v>0</v>
      </c>
      <c r="V504" s="118">
        <v>0</v>
      </c>
      <c r="W504" s="118">
        <v>0</v>
      </c>
    </row>
    <row r="505" spans="1:23" hidden="1">
      <c r="A505" s="118" t="str">
        <v>2923.TW</v>
      </c>
      <c r="B505" s="118">
        <v>0.47</v>
      </c>
      <c r="C505" s="118">
        <v>0.81699999999999995</v>
      </c>
      <c r="D505" s="118">
        <v>50.666663999999997</v>
      </c>
      <c r="E505" s="118">
        <v>1.1270000000000001E-2</v>
      </c>
      <c r="F505" s="118">
        <v>3.1669999999999997E-2</v>
      </c>
      <c r="G505" s="118">
        <v>0.55518000000000001</v>
      </c>
      <c r="H505" s="118">
        <v>0.57264999999999999</v>
      </c>
      <c r="I505" s="118">
        <v>64.680850000000007</v>
      </c>
      <c r="J505" s="118">
        <v>1.0827367000000001</v>
      </c>
      <c r="K505" s="118">
        <v>6.742</v>
      </c>
      <c r="L505" s="118">
        <v>0</v>
      </c>
      <c r="M505" s="118">
        <v>0</v>
      </c>
      <c r="N505" s="118">
        <v>0</v>
      </c>
      <c r="O505" s="118">
        <v>0</v>
      </c>
      <c r="P505" s="118">
        <v>0</v>
      </c>
      <c r="Q505" s="118">
        <v>0</v>
      </c>
      <c r="R505" s="118">
        <v>0</v>
      </c>
      <c r="S505" s="118">
        <v>0</v>
      </c>
      <c r="T505" s="118">
        <v>0</v>
      </c>
      <c r="U505" s="118">
        <v>0</v>
      </c>
      <c r="V505" s="118">
        <v>0</v>
      </c>
      <c r="W505" s="118">
        <v>0</v>
      </c>
    </row>
    <row r="506" spans="1:23" hidden="1">
      <c r="A506" s="118" t="str">
        <v>2929.TW</v>
      </c>
      <c r="B506" s="118">
        <v>-0.64</v>
      </c>
      <c r="C506" s="118">
        <v>0.751</v>
      </c>
      <c r="D506" s="118">
        <v>0.74762653999999995</v>
      </c>
      <c r="E506" s="118">
        <v>-2.3829998000000002E-2</v>
      </c>
      <c r="F506" s="118">
        <v>-5.9000000000000003E-4</v>
      </c>
      <c r="G506" s="118">
        <v>0.16441</v>
      </c>
      <c r="H506" s="118">
        <v>4.9730000000000003E-2</v>
      </c>
      <c r="I506" s="118">
        <v>0</v>
      </c>
      <c r="J506" s="118">
        <v>0.36766135999999999</v>
      </c>
      <c r="K506" s="118">
        <v>21.895</v>
      </c>
      <c r="L506" s="118">
        <v>0</v>
      </c>
      <c r="M506" s="118">
        <v>0</v>
      </c>
      <c r="N506" s="118">
        <v>0</v>
      </c>
      <c r="O506" s="118">
        <v>0</v>
      </c>
      <c r="P506" s="118">
        <v>0</v>
      </c>
      <c r="Q506" s="118">
        <v>0</v>
      </c>
      <c r="R506" s="118">
        <v>0</v>
      </c>
      <c r="S506" s="118">
        <v>0</v>
      </c>
      <c r="T506" s="118">
        <v>0</v>
      </c>
      <c r="U506" s="118">
        <v>0</v>
      </c>
      <c r="V506" s="118">
        <v>0</v>
      </c>
      <c r="W506" s="118">
        <v>0</v>
      </c>
    </row>
    <row r="507" spans="1:23" hidden="1">
      <c r="A507" s="118" t="str">
        <v>2939.TW</v>
      </c>
      <c r="B507" s="118">
        <v>-0.75</v>
      </c>
      <c r="C507" s="118">
        <v>-0.159</v>
      </c>
      <c r="D507" s="118">
        <v>0</v>
      </c>
      <c r="E507" s="118">
        <v>-8.899E-2</v>
      </c>
      <c r="F507" s="118">
        <v>-8.8719993999999996E-2</v>
      </c>
      <c r="G507" s="118">
        <v>0.23346001</v>
      </c>
      <c r="H507" s="118">
        <v>-0.25846999999999998</v>
      </c>
      <c r="I507" s="118">
        <v>0</v>
      </c>
      <c r="J507" s="118">
        <v>1.3539292999999999</v>
      </c>
      <c r="K507" s="118">
        <v>8.8629999999999995</v>
      </c>
      <c r="L507" s="118">
        <v>0</v>
      </c>
      <c r="M507" s="118">
        <v>0</v>
      </c>
      <c r="N507" s="118">
        <v>0</v>
      </c>
      <c r="O507" s="118">
        <v>0</v>
      </c>
      <c r="P507" s="118">
        <v>0</v>
      </c>
      <c r="Q507" s="118">
        <v>0</v>
      </c>
      <c r="R507" s="118">
        <v>0</v>
      </c>
      <c r="S507" s="118">
        <v>0</v>
      </c>
      <c r="T507" s="118">
        <v>0</v>
      </c>
      <c r="U507" s="118">
        <v>0</v>
      </c>
      <c r="V507" s="118">
        <v>0</v>
      </c>
      <c r="W507" s="118">
        <v>0</v>
      </c>
    </row>
    <row r="508" spans="1:23" hidden="1">
      <c r="A508" s="118" t="str">
        <v>2945.TW</v>
      </c>
      <c r="B508" s="118">
        <v>1.5</v>
      </c>
      <c r="C508" s="118">
        <v>0.52900000000000003</v>
      </c>
      <c r="D508" s="118">
        <v>0</v>
      </c>
      <c r="E508" s="118">
        <v>5.4629996E-2</v>
      </c>
      <c r="F508" s="118">
        <v>1.6239999000000001E-2</v>
      </c>
      <c r="G508" s="118">
        <v>0.26255000000000001</v>
      </c>
      <c r="H508" s="118">
        <v>1.191E-2</v>
      </c>
      <c r="I508" s="118">
        <v>30.066666000000001</v>
      </c>
      <c r="J508" s="118">
        <v>1.6241132</v>
      </c>
      <c r="K508" s="118">
        <v>208.952</v>
      </c>
      <c r="L508" s="118">
        <v>0</v>
      </c>
      <c r="M508" s="118">
        <v>0</v>
      </c>
      <c r="N508" s="118">
        <v>0</v>
      </c>
      <c r="O508" s="118">
        <v>0</v>
      </c>
      <c r="P508" s="118">
        <v>0</v>
      </c>
      <c r="Q508" s="118">
        <v>0</v>
      </c>
      <c r="R508" s="118">
        <v>0</v>
      </c>
      <c r="S508" s="118">
        <v>0</v>
      </c>
      <c r="T508" s="118">
        <v>0</v>
      </c>
      <c r="U508" s="118">
        <v>0</v>
      </c>
      <c r="V508" s="118">
        <v>0</v>
      </c>
      <c r="W508" s="118">
        <v>0</v>
      </c>
    </row>
    <row r="509" spans="1:23" hidden="1">
      <c r="A509" s="118" t="str">
        <v>3002.TW</v>
      </c>
      <c r="B509" s="118">
        <v>0.25</v>
      </c>
      <c r="C509" s="118">
        <v>0.32900000000000001</v>
      </c>
      <c r="D509" s="118">
        <v>0</v>
      </c>
      <c r="E509" s="118">
        <v>4.3499999999999997E-3</v>
      </c>
      <c r="F509" s="118">
        <v>-7.1799997000000001E-3</v>
      </c>
      <c r="G509" s="118">
        <v>0.21862000000000001</v>
      </c>
      <c r="H509" s="118">
        <v>-0.10579000400000001</v>
      </c>
      <c r="I509" s="118">
        <v>64.2</v>
      </c>
      <c r="J509" s="118">
        <v>1.2902966</v>
      </c>
      <c r="K509" s="118">
        <v>5.992</v>
      </c>
      <c r="L509" s="118">
        <v>0</v>
      </c>
      <c r="M509" s="118">
        <v>0</v>
      </c>
      <c r="N509" s="118">
        <v>0</v>
      </c>
      <c r="O509" s="118">
        <v>0</v>
      </c>
      <c r="P509" s="118">
        <v>0</v>
      </c>
      <c r="Q509" s="118">
        <v>0</v>
      </c>
      <c r="R509" s="118">
        <v>0</v>
      </c>
      <c r="S509" s="118">
        <v>0</v>
      </c>
      <c r="T509" s="118">
        <v>0</v>
      </c>
      <c r="U509" s="118">
        <v>0</v>
      </c>
      <c r="V509" s="118">
        <v>0</v>
      </c>
      <c r="W509" s="118">
        <v>0</v>
      </c>
    </row>
    <row r="510" spans="1:23" hidden="1">
      <c r="A510" s="118" t="str">
        <v>3003.TW</v>
      </c>
      <c r="B510" s="118">
        <v>3.57</v>
      </c>
      <c r="C510" s="118">
        <v>1.024</v>
      </c>
      <c r="D510" s="118">
        <v>20.473814000000001</v>
      </c>
      <c r="E510" s="118">
        <v>8.8580000000000006E-2</v>
      </c>
      <c r="F510" s="118">
        <v>5.3319998E-2</v>
      </c>
      <c r="G510" s="118">
        <v>0.30735000000000001</v>
      </c>
      <c r="H510" s="118">
        <v>0.15156001</v>
      </c>
      <c r="I510" s="118">
        <v>22.997198000000001</v>
      </c>
      <c r="J510" s="118">
        <v>2.0424920000000002</v>
      </c>
      <c r="K510" s="118">
        <v>26.788</v>
      </c>
      <c r="L510" s="118">
        <v>0</v>
      </c>
      <c r="M510" s="118">
        <v>0</v>
      </c>
      <c r="N510" s="118">
        <v>0</v>
      </c>
      <c r="O510" s="118">
        <v>0</v>
      </c>
      <c r="P510" s="118">
        <v>0</v>
      </c>
      <c r="Q510" s="118">
        <v>0</v>
      </c>
      <c r="R510" s="118">
        <v>0</v>
      </c>
      <c r="S510" s="118">
        <v>0</v>
      </c>
      <c r="T510" s="118">
        <v>0</v>
      </c>
      <c r="U510" s="118">
        <v>0</v>
      </c>
      <c r="V510" s="118">
        <v>0</v>
      </c>
      <c r="W510" s="118">
        <v>0</v>
      </c>
    </row>
    <row r="511" spans="1:23" hidden="1">
      <c r="A511" s="118" t="str">
        <v>3004.TW</v>
      </c>
      <c r="B511" s="118">
        <v>6.28</v>
      </c>
      <c r="C511" s="118">
        <v>0</v>
      </c>
      <c r="D511" s="118">
        <v>0</v>
      </c>
      <c r="E511" s="118">
        <v>0.15956001</v>
      </c>
      <c r="F511" s="118">
        <v>4.6210000000000001E-2</v>
      </c>
      <c r="G511" s="118">
        <v>0.26766002</v>
      </c>
      <c r="H511" s="118">
        <v>0.14560999999999999</v>
      </c>
      <c r="I511" s="118">
        <v>17.356687999999998</v>
      </c>
      <c r="J511" s="118">
        <v>2.5111737000000001</v>
      </c>
      <c r="K511" s="118">
        <v>59.805999999999997</v>
      </c>
      <c r="L511" s="118">
        <v>0</v>
      </c>
      <c r="M511" s="118">
        <v>0</v>
      </c>
      <c r="N511" s="118">
        <v>0</v>
      </c>
      <c r="O511" s="118">
        <v>0</v>
      </c>
      <c r="P511" s="118">
        <v>0</v>
      </c>
      <c r="Q511" s="118">
        <v>0</v>
      </c>
      <c r="R511" s="118">
        <v>0</v>
      </c>
      <c r="S511" s="118">
        <v>0</v>
      </c>
      <c r="T511" s="118">
        <v>0</v>
      </c>
      <c r="U511" s="118">
        <v>0</v>
      </c>
      <c r="V511" s="118">
        <v>0</v>
      </c>
      <c r="W511" s="118">
        <v>0</v>
      </c>
    </row>
    <row r="512" spans="1:23" hidden="1">
      <c r="A512" s="118" t="str">
        <v>3005.TW</v>
      </c>
      <c r="B512" s="118">
        <v>6.55</v>
      </c>
      <c r="C512" s="118">
        <v>0</v>
      </c>
      <c r="D512" s="118">
        <v>13.691195</v>
      </c>
      <c r="E512" s="118">
        <v>0.20199</v>
      </c>
      <c r="F512" s="118">
        <v>6.8640000000000007E-2</v>
      </c>
      <c r="G512" s="118">
        <v>0.29207</v>
      </c>
      <c r="H512" s="118">
        <v>0.14230999999999999</v>
      </c>
      <c r="I512" s="118">
        <v>17.328243000000001</v>
      </c>
      <c r="J512" s="118">
        <v>3.3970850000000001</v>
      </c>
      <c r="K512" s="118">
        <v>58.052999999999997</v>
      </c>
      <c r="L512" s="118">
        <v>0</v>
      </c>
      <c r="M512" s="118">
        <v>0</v>
      </c>
      <c r="N512" s="118">
        <v>0</v>
      </c>
      <c r="O512" s="118">
        <v>0</v>
      </c>
      <c r="P512" s="118">
        <v>0</v>
      </c>
      <c r="Q512" s="118">
        <v>0</v>
      </c>
      <c r="R512" s="118">
        <v>0</v>
      </c>
      <c r="S512" s="118">
        <v>0</v>
      </c>
      <c r="T512" s="118">
        <v>0</v>
      </c>
      <c r="U512" s="118">
        <v>0</v>
      </c>
      <c r="V512" s="118">
        <v>0</v>
      </c>
      <c r="W512" s="118">
        <v>0</v>
      </c>
    </row>
    <row r="513" spans="1:23" hidden="1">
      <c r="A513" s="118" t="str">
        <v>3006.TW</v>
      </c>
      <c r="B513" s="118">
        <v>-3.25</v>
      </c>
      <c r="C513" s="118">
        <v>1.33</v>
      </c>
      <c r="D513" s="118">
        <v>92.307689999999994</v>
      </c>
      <c r="E513" s="118">
        <v>-8.6360000000000006E-2</v>
      </c>
      <c r="F513" s="118">
        <v>-5.1370001999999998E-2</v>
      </c>
      <c r="G513" s="118">
        <v>2.8490000000000001E-2</v>
      </c>
      <c r="H513" s="118">
        <v>-8.1259999999999999E-2</v>
      </c>
      <c r="I513" s="118">
        <v>0</v>
      </c>
      <c r="J513" s="118">
        <v>2.671862</v>
      </c>
      <c r="K513" s="118">
        <v>44.552</v>
      </c>
      <c r="L513" s="118">
        <v>0</v>
      </c>
      <c r="M513" s="118">
        <v>0</v>
      </c>
      <c r="N513" s="118">
        <v>0</v>
      </c>
      <c r="O513" s="118">
        <v>0</v>
      </c>
      <c r="P513" s="118">
        <v>0</v>
      </c>
      <c r="Q513" s="118">
        <v>0</v>
      </c>
      <c r="R513" s="118">
        <v>0</v>
      </c>
      <c r="S513" s="118">
        <v>0</v>
      </c>
      <c r="T513" s="118">
        <v>0</v>
      </c>
      <c r="U513" s="118">
        <v>0</v>
      </c>
      <c r="V513" s="118">
        <v>0</v>
      </c>
      <c r="W513" s="118">
        <v>0</v>
      </c>
    </row>
    <row r="514" spans="1:23" hidden="1">
      <c r="A514" s="118" t="str">
        <v>3008.TW</v>
      </c>
      <c r="B514" s="118">
        <v>153.87</v>
      </c>
      <c r="C514" s="118">
        <v>0.91900000000000004</v>
      </c>
      <c r="D514" s="118">
        <v>13.054830000000001</v>
      </c>
      <c r="E514" s="118">
        <v>0.12922</v>
      </c>
      <c r="F514" s="118">
        <v>5.849E-2</v>
      </c>
      <c r="G514" s="118">
        <v>0.48633999999999999</v>
      </c>
      <c r="H514" s="118">
        <v>0.35009997999999998</v>
      </c>
      <c r="I514" s="118">
        <v>14.297784</v>
      </c>
      <c r="J514" s="118">
        <v>1.7482363999999999</v>
      </c>
      <c r="K514" s="118">
        <v>382.26</v>
      </c>
      <c r="L514" s="118">
        <v>0</v>
      </c>
      <c r="M514" s="118">
        <v>0</v>
      </c>
      <c r="N514" s="118">
        <v>0</v>
      </c>
      <c r="O514" s="118">
        <v>0</v>
      </c>
      <c r="P514" s="118">
        <v>0</v>
      </c>
      <c r="Q514" s="118">
        <v>0</v>
      </c>
      <c r="R514" s="118">
        <v>0</v>
      </c>
      <c r="S514" s="118">
        <v>0</v>
      </c>
      <c r="T514" s="118">
        <v>0</v>
      </c>
      <c r="U514" s="118">
        <v>0</v>
      </c>
      <c r="V514" s="118">
        <v>0</v>
      </c>
      <c r="W514" s="118">
        <v>0</v>
      </c>
    </row>
    <row r="515" spans="1:23" hidden="1">
      <c r="A515" s="118" t="str">
        <v>3010.TW</v>
      </c>
      <c r="B515" s="118">
        <v>8.67</v>
      </c>
      <c r="C515" s="118">
        <v>0.51100000000000001</v>
      </c>
      <c r="D515" s="118">
        <v>12.998976000000001</v>
      </c>
      <c r="E515" s="118">
        <v>0.11889</v>
      </c>
      <c r="F515" s="118">
        <v>3.3020000000000001E-2</v>
      </c>
      <c r="G515" s="118">
        <v>8.2749989999999995E-2</v>
      </c>
      <c r="H515" s="118">
        <v>4.3309998000000002E-2</v>
      </c>
      <c r="I515" s="118">
        <v>14.648211999999999</v>
      </c>
      <c r="J515" s="118">
        <v>1.6137025</v>
      </c>
      <c r="K515" s="118">
        <v>282.93200000000002</v>
      </c>
      <c r="L515" s="118">
        <v>0</v>
      </c>
      <c r="M515" s="118">
        <v>0</v>
      </c>
      <c r="N515" s="118">
        <v>0</v>
      </c>
      <c r="O515" s="118">
        <v>0</v>
      </c>
      <c r="P515" s="118">
        <v>0</v>
      </c>
      <c r="Q515" s="118">
        <v>0</v>
      </c>
      <c r="R515" s="118">
        <v>0</v>
      </c>
      <c r="S515" s="118">
        <v>0</v>
      </c>
      <c r="T515" s="118">
        <v>0</v>
      </c>
      <c r="U515" s="118">
        <v>0</v>
      </c>
      <c r="V515" s="118">
        <v>0</v>
      </c>
      <c r="W515" s="118">
        <v>0</v>
      </c>
    </row>
    <row r="516" spans="1:23" hidden="1">
      <c r="A516" s="118" t="str">
        <v>3011.TW</v>
      </c>
      <c r="B516" s="118">
        <v>-1.19</v>
      </c>
      <c r="C516" s="118">
        <v>0.64100000000000001</v>
      </c>
      <c r="D516" s="118">
        <v>0</v>
      </c>
      <c r="E516" s="118">
        <v>-0.13844000000000001</v>
      </c>
      <c r="F516" s="118">
        <v>-5.849E-2</v>
      </c>
      <c r="G516" s="118">
        <v>0.124689996</v>
      </c>
      <c r="H516" s="118">
        <v>-0.24304001</v>
      </c>
      <c r="I516" s="118">
        <v>0</v>
      </c>
      <c r="J516" s="118">
        <v>4.0105240000000002</v>
      </c>
      <c r="K516" s="118">
        <v>10.208</v>
      </c>
      <c r="L516" s="118">
        <v>0</v>
      </c>
      <c r="M516" s="118">
        <v>0</v>
      </c>
      <c r="N516" s="118">
        <v>0</v>
      </c>
      <c r="O516" s="118">
        <v>0</v>
      </c>
      <c r="P516" s="118">
        <v>0</v>
      </c>
      <c r="Q516" s="118">
        <v>0</v>
      </c>
      <c r="R516" s="118">
        <v>0</v>
      </c>
      <c r="S516" s="118">
        <v>0</v>
      </c>
      <c r="T516" s="118">
        <v>0</v>
      </c>
      <c r="U516" s="118">
        <v>0</v>
      </c>
      <c r="V516" s="118">
        <v>0</v>
      </c>
      <c r="W516" s="118">
        <v>0</v>
      </c>
    </row>
    <row r="517" spans="1:23" hidden="1">
      <c r="A517" s="118" t="str">
        <v>3013.TW</v>
      </c>
      <c r="B517" s="118">
        <v>1.53</v>
      </c>
      <c r="C517" s="118">
        <v>0</v>
      </c>
      <c r="D517" s="118">
        <v>0</v>
      </c>
      <c r="E517" s="118">
        <v>9.3780000000000002E-2</v>
      </c>
      <c r="F517" s="118">
        <v>2.392E-2</v>
      </c>
      <c r="G517" s="118">
        <v>0.12911001</v>
      </c>
      <c r="H517" s="118">
        <v>4.3659999999999997E-2</v>
      </c>
      <c r="I517" s="118">
        <v>59.869280000000003</v>
      </c>
      <c r="J517" s="118">
        <v>5.1918607000000003</v>
      </c>
      <c r="K517" s="118">
        <v>32.500999999999998</v>
      </c>
      <c r="L517" s="118">
        <v>0</v>
      </c>
      <c r="M517" s="118">
        <v>0</v>
      </c>
      <c r="N517" s="118">
        <v>0</v>
      </c>
      <c r="O517" s="118">
        <v>0</v>
      </c>
      <c r="P517" s="118">
        <v>0</v>
      </c>
      <c r="Q517" s="118">
        <v>0</v>
      </c>
      <c r="R517" s="118">
        <v>0</v>
      </c>
      <c r="S517" s="118">
        <v>0</v>
      </c>
      <c r="T517" s="118">
        <v>0</v>
      </c>
      <c r="U517" s="118">
        <v>0</v>
      </c>
      <c r="V517" s="118">
        <v>0</v>
      </c>
      <c r="W517" s="118">
        <v>0</v>
      </c>
    </row>
    <row r="518" spans="1:23" hidden="1">
      <c r="A518" s="118" t="str">
        <v>3014.TW</v>
      </c>
      <c r="B518" s="118">
        <v>10.1</v>
      </c>
      <c r="C518" s="118">
        <v>0</v>
      </c>
      <c r="D518" s="118">
        <v>37.960953000000003</v>
      </c>
      <c r="E518" s="118">
        <v>0.25685000000000002</v>
      </c>
      <c r="F518" s="118">
        <v>0.14071</v>
      </c>
      <c r="G518" s="118">
        <v>0.54107000000000005</v>
      </c>
      <c r="H518" s="118">
        <v>0.27304</v>
      </c>
      <c r="I518" s="118">
        <v>17.326733000000001</v>
      </c>
      <c r="J518" s="118">
        <v>4.1516419999999998</v>
      </c>
      <c r="K518" s="118">
        <v>40.159999999999997</v>
      </c>
      <c r="L518" s="118">
        <v>0</v>
      </c>
      <c r="M518" s="118">
        <v>0</v>
      </c>
      <c r="N518" s="118">
        <v>0</v>
      </c>
      <c r="O518" s="118">
        <v>0</v>
      </c>
      <c r="P518" s="118">
        <v>0</v>
      </c>
      <c r="Q518" s="118">
        <v>0</v>
      </c>
      <c r="R518" s="118">
        <v>0</v>
      </c>
      <c r="S518" s="118">
        <v>0</v>
      </c>
      <c r="T518" s="118">
        <v>0</v>
      </c>
      <c r="U518" s="118">
        <v>0</v>
      </c>
      <c r="V518" s="118">
        <v>0</v>
      </c>
      <c r="W518" s="118">
        <v>0</v>
      </c>
    </row>
    <row r="519" spans="1:23" hidden="1">
      <c r="A519" s="118" t="str">
        <v>3015.TW</v>
      </c>
      <c r="B519" s="118">
        <v>3.34</v>
      </c>
      <c r="C519" s="118">
        <v>0.69599999999999995</v>
      </c>
      <c r="D519" s="118">
        <v>0</v>
      </c>
      <c r="E519" s="118">
        <v>4.6379999999999998E-2</v>
      </c>
      <c r="F519" s="118">
        <v>1.039E-2</v>
      </c>
      <c r="G519" s="118">
        <v>0.18608999000000001</v>
      </c>
      <c r="H519" s="118">
        <v>-1.9499999999999999E-3</v>
      </c>
      <c r="I519" s="118">
        <v>19.131737000000001</v>
      </c>
      <c r="J519" s="118">
        <v>0.84416616</v>
      </c>
      <c r="K519" s="118">
        <v>66.491</v>
      </c>
      <c r="L519" s="118">
        <v>0</v>
      </c>
      <c r="M519" s="118">
        <v>0</v>
      </c>
      <c r="N519" s="118">
        <v>0</v>
      </c>
      <c r="O519" s="118">
        <v>0</v>
      </c>
      <c r="P519" s="118">
        <v>0</v>
      </c>
      <c r="Q519" s="118">
        <v>0</v>
      </c>
      <c r="R519" s="118">
        <v>0</v>
      </c>
      <c r="S519" s="118">
        <v>0</v>
      </c>
      <c r="T519" s="118">
        <v>0</v>
      </c>
      <c r="U519" s="118">
        <v>0</v>
      </c>
      <c r="V519" s="118">
        <v>0</v>
      </c>
      <c r="W519" s="118">
        <v>0</v>
      </c>
    </row>
    <row r="520" spans="1:23" hidden="1">
      <c r="A520" s="118" t="str">
        <v>3016.TW</v>
      </c>
      <c r="B520" s="118">
        <v>0.56999999999999995</v>
      </c>
      <c r="C520" s="118">
        <v>0.65</v>
      </c>
      <c r="D520" s="118">
        <v>55.614037000000003</v>
      </c>
      <c r="E520" s="118">
        <v>4.0960003000000002E-2</v>
      </c>
      <c r="F520" s="118">
        <v>1.9560000000000001E-2</v>
      </c>
      <c r="G520" s="118">
        <v>0.11979999400000001</v>
      </c>
      <c r="H520" s="118">
        <v>3.2669999999999998E-2</v>
      </c>
      <c r="I520" s="118">
        <v>111.22807</v>
      </c>
      <c r="J520" s="118">
        <v>3.7753828</v>
      </c>
      <c r="K520" s="118">
        <v>15.803000000000001</v>
      </c>
      <c r="L520" s="118">
        <v>0</v>
      </c>
      <c r="M520" s="118">
        <v>0</v>
      </c>
      <c r="N520" s="118">
        <v>0</v>
      </c>
      <c r="O520" s="118">
        <v>0</v>
      </c>
      <c r="P520" s="118">
        <v>0</v>
      </c>
      <c r="Q520" s="118">
        <v>0</v>
      </c>
      <c r="R520" s="118">
        <v>0</v>
      </c>
      <c r="S520" s="118">
        <v>0</v>
      </c>
      <c r="T520" s="118">
        <v>0</v>
      </c>
      <c r="U520" s="118">
        <v>0</v>
      </c>
      <c r="V520" s="118">
        <v>0</v>
      </c>
      <c r="W520" s="118">
        <v>0</v>
      </c>
    </row>
    <row r="521" spans="1:23" hidden="1">
      <c r="A521" s="118" t="str">
        <v>3017.TW</v>
      </c>
      <c r="B521" s="118">
        <v>14.83</v>
      </c>
      <c r="C521" s="118">
        <v>0</v>
      </c>
      <c r="D521" s="118">
        <v>28.338761999999999</v>
      </c>
      <c r="E521" s="118">
        <v>0.30150998000000001</v>
      </c>
      <c r="F521" s="118">
        <v>7.399E-2</v>
      </c>
      <c r="G521" s="118">
        <v>0.21420998999999999</v>
      </c>
      <c r="H521" s="118">
        <v>0.12639</v>
      </c>
      <c r="I521" s="118">
        <v>52.798380000000002</v>
      </c>
      <c r="J521" s="118">
        <v>13.963442000000001</v>
      </c>
      <c r="K521" s="118">
        <v>163.37299999999999</v>
      </c>
      <c r="L521" s="118">
        <v>0</v>
      </c>
      <c r="M521" s="118">
        <v>0</v>
      </c>
      <c r="N521" s="118">
        <v>0</v>
      </c>
      <c r="O521" s="118">
        <v>0</v>
      </c>
      <c r="P521" s="118">
        <v>0</v>
      </c>
      <c r="Q521" s="118">
        <v>0</v>
      </c>
      <c r="R521" s="118">
        <v>0</v>
      </c>
      <c r="S521" s="118">
        <v>0</v>
      </c>
      <c r="T521" s="118">
        <v>0</v>
      </c>
      <c r="U521" s="118">
        <v>0</v>
      </c>
      <c r="V521" s="118">
        <v>0</v>
      </c>
      <c r="W521" s="118">
        <v>0</v>
      </c>
    </row>
    <row r="522" spans="1:23" hidden="1">
      <c r="A522" s="118" t="str">
        <v>3018.TW</v>
      </c>
      <c r="B522" s="118">
        <v>-3.44</v>
      </c>
      <c r="C522" s="118">
        <v>0.69199999999999995</v>
      </c>
      <c r="D522" s="118">
        <v>1.7075893</v>
      </c>
      <c r="E522" s="118">
        <v>-0.7893</v>
      </c>
      <c r="F522" s="118">
        <v>-6.9260000000000002E-2</v>
      </c>
      <c r="G522" s="118">
        <v>4.0300000000000002E-2</v>
      </c>
      <c r="H522" s="118">
        <v>-0.40359001999999999</v>
      </c>
      <c r="I522" s="118">
        <v>0</v>
      </c>
      <c r="J522" s="118">
        <v>5.0049070000000002</v>
      </c>
      <c r="K522" s="118">
        <v>9.0440000000000005</v>
      </c>
      <c r="L522" s="118">
        <v>0</v>
      </c>
      <c r="M522" s="118">
        <v>0</v>
      </c>
      <c r="N522" s="118">
        <v>0</v>
      </c>
      <c r="O522" s="118">
        <v>0</v>
      </c>
      <c r="P522" s="118">
        <v>0</v>
      </c>
      <c r="Q522" s="118">
        <v>0</v>
      </c>
      <c r="R522" s="118">
        <v>0</v>
      </c>
      <c r="S522" s="118">
        <v>0</v>
      </c>
      <c r="T522" s="118">
        <v>0</v>
      </c>
      <c r="U522" s="118">
        <v>0</v>
      </c>
      <c r="V522" s="118">
        <v>0</v>
      </c>
      <c r="W522" s="118">
        <v>0</v>
      </c>
    </row>
    <row r="523" spans="1:23" hidden="1">
      <c r="A523" s="118" t="str">
        <v>3019.TW</v>
      </c>
      <c r="B523" s="118">
        <v>3.07</v>
      </c>
      <c r="C523" s="118">
        <v>1.1890000000000001</v>
      </c>
      <c r="D523" s="118">
        <v>24.558824999999999</v>
      </c>
      <c r="E523" s="118">
        <v>7.3669999999999999E-2</v>
      </c>
      <c r="F523" s="118">
        <v>2.7609998E-2</v>
      </c>
      <c r="G523" s="118">
        <v>0.17862</v>
      </c>
      <c r="H523" s="118">
        <v>4.82E-2</v>
      </c>
      <c r="I523" s="118">
        <v>21.758959000000001</v>
      </c>
      <c r="J523" s="118">
        <v>1.4855339999999999</v>
      </c>
      <c r="K523" s="118">
        <v>63.851999999999997</v>
      </c>
      <c r="L523" s="118">
        <v>0</v>
      </c>
      <c r="M523" s="118">
        <v>0</v>
      </c>
      <c r="N523" s="118">
        <v>0</v>
      </c>
      <c r="O523" s="118">
        <v>0</v>
      </c>
      <c r="P523" s="118">
        <v>0</v>
      </c>
      <c r="Q523" s="118">
        <v>0</v>
      </c>
      <c r="R523" s="118">
        <v>0</v>
      </c>
      <c r="S523" s="118">
        <v>0</v>
      </c>
      <c r="T523" s="118">
        <v>0</v>
      </c>
      <c r="U523" s="118">
        <v>0</v>
      </c>
      <c r="V523" s="118">
        <v>0</v>
      </c>
      <c r="W523" s="118">
        <v>0</v>
      </c>
    </row>
    <row r="524" spans="1:23" hidden="1">
      <c r="A524" s="118" t="str">
        <v>3021.TW</v>
      </c>
      <c r="B524" s="118">
        <v>1.35</v>
      </c>
      <c r="C524" s="118">
        <v>7.1999999999999995E-2</v>
      </c>
      <c r="D524" s="118">
        <v>14.532164</v>
      </c>
      <c r="E524" s="118">
        <v>8.5190000000000002E-2</v>
      </c>
      <c r="F524" s="118">
        <v>3.7850000000000002E-2</v>
      </c>
      <c r="G524" s="118">
        <v>0.19042000000000001</v>
      </c>
      <c r="H524" s="118">
        <v>7.4740000000000001E-2</v>
      </c>
      <c r="I524" s="118">
        <v>18.407408</v>
      </c>
      <c r="J524" s="118">
        <v>1.5527369</v>
      </c>
      <c r="K524" s="118">
        <v>31.251000000000001</v>
      </c>
      <c r="L524" s="118">
        <v>0</v>
      </c>
      <c r="M524" s="118">
        <v>0</v>
      </c>
      <c r="N524" s="118">
        <v>0</v>
      </c>
      <c r="O524" s="118">
        <v>0</v>
      </c>
      <c r="P524" s="118">
        <v>0</v>
      </c>
      <c r="Q524" s="118">
        <v>0</v>
      </c>
      <c r="R524" s="118">
        <v>0</v>
      </c>
      <c r="S524" s="118">
        <v>0</v>
      </c>
      <c r="T524" s="118">
        <v>0</v>
      </c>
      <c r="U524" s="118">
        <v>0</v>
      </c>
      <c r="V524" s="118">
        <v>0</v>
      </c>
      <c r="W524" s="118">
        <v>0</v>
      </c>
    </row>
    <row r="525" spans="1:23" hidden="1">
      <c r="A525" s="118" t="str">
        <v>3022.TW</v>
      </c>
      <c r="B525" s="118">
        <v>7.77</v>
      </c>
      <c r="C525" s="118">
        <v>1.2250000000000001</v>
      </c>
      <c r="D525" s="118">
        <v>10.775969999999999</v>
      </c>
      <c r="E525" s="118">
        <v>0.14299999999999999</v>
      </c>
      <c r="F525" s="118">
        <v>5.2170000000000001E-2</v>
      </c>
      <c r="G525" s="118">
        <v>0.37019999999999997</v>
      </c>
      <c r="H525" s="118">
        <v>0.13340001000000001</v>
      </c>
      <c r="I525" s="118">
        <v>11.08108</v>
      </c>
      <c r="J525" s="118">
        <v>1.5069572</v>
      </c>
      <c r="K525" s="118">
        <v>42.91</v>
      </c>
      <c r="L525" s="118">
        <v>0</v>
      </c>
      <c r="M525" s="118">
        <v>0</v>
      </c>
      <c r="N525" s="118">
        <v>0</v>
      </c>
      <c r="O525" s="118">
        <v>0</v>
      </c>
      <c r="P525" s="118">
        <v>0</v>
      </c>
      <c r="Q525" s="118">
        <v>0</v>
      </c>
      <c r="R525" s="118">
        <v>0</v>
      </c>
      <c r="S525" s="118">
        <v>0</v>
      </c>
      <c r="T525" s="118">
        <v>0</v>
      </c>
      <c r="U525" s="118">
        <v>0</v>
      </c>
      <c r="V525" s="118">
        <v>0</v>
      </c>
      <c r="W525" s="118">
        <v>0</v>
      </c>
    </row>
    <row r="526" spans="1:23" hidden="1">
      <c r="A526" s="118" t="str">
        <v>3023.TW</v>
      </c>
      <c r="B526" s="118">
        <v>13.64</v>
      </c>
      <c r="C526" s="118">
        <v>0.55200000000000005</v>
      </c>
      <c r="D526" s="118">
        <v>17.675255</v>
      </c>
      <c r="E526" s="118">
        <v>0.20705000000000001</v>
      </c>
      <c r="F526" s="118">
        <v>6.4070000000000002E-2</v>
      </c>
      <c r="G526" s="118">
        <v>0.25570999999999999</v>
      </c>
      <c r="H526" s="118">
        <v>0.111949995</v>
      </c>
      <c r="I526" s="118">
        <v>21.627565000000001</v>
      </c>
      <c r="J526" s="118">
        <v>4.7533880000000002</v>
      </c>
      <c r="K526" s="118">
        <v>134.78399999999999</v>
      </c>
      <c r="L526" s="118">
        <v>0</v>
      </c>
      <c r="M526" s="118">
        <v>0</v>
      </c>
      <c r="N526" s="118">
        <v>0</v>
      </c>
      <c r="O526" s="118">
        <v>0</v>
      </c>
      <c r="P526" s="118">
        <v>0</v>
      </c>
      <c r="Q526" s="118">
        <v>0</v>
      </c>
      <c r="R526" s="118">
        <v>0</v>
      </c>
      <c r="S526" s="118">
        <v>0</v>
      </c>
      <c r="T526" s="118">
        <v>0</v>
      </c>
      <c r="U526" s="118">
        <v>0</v>
      </c>
      <c r="V526" s="118">
        <v>0</v>
      </c>
      <c r="W526" s="118">
        <v>0</v>
      </c>
    </row>
    <row r="527" spans="1:23" hidden="1">
      <c r="A527" s="118" t="str">
        <v>3024.TW</v>
      </c>
      <c r="B527" s="118">
        <v>0.38</v>
      </c>
      <c r="C527" s="118">
        <v>0.72099999999999997</v>
      </c>
      <c r="D527" s="118">
        <v>0</v>
      </c>
      <c r="E527" s="118">
        <v>3.8640000000000001E-2</v>
      </c>
      <c r="F527" s="118">
        <v>1.3569999500000001E-2</v>
      </c>
      <c r="G527" s="118">
        <v>0.27703</v>
      </c>
      <c r="H527" s="118">
        <v>6.4890000000000003E-2</v>
      </c>
      <c r="I527" s="118">
        <v>57.63158</v>
      </c>
      <c r="J527" s="118">
        <v>2.1586987999999998</v>
      </c>
      <c r="K527" s="118">
        <v>5.508</v>
      </c>
      <c r="L527" s="118">
        <v>0</v>
      </c>
      <c r="M527" s="118">
        <v>0</v>
      </c>
      <c r="N527" s="118">
        <v>0</v>
      </c>
      <c r="O527" s="118">
        <v>0</v>
      </c>
      <c r="P527" s="118">
        <v>0</v>
      </c>
      <c r="Q527" s="118">
        <v>0</v>
      </c>
      <c r="R527" s="118">
        <v>0</v>
      </c>
      <c r="S527" s="118">
        <v>0</v>
      </c>
      <c r="T527" s="118">
        <v>0</v>
      </c>
      <c r="U527" s="118">
        <v>0</v>
      </c>
      <c r="V527" s="118">
        <v>0</v>
      </c>
      <c r="W527" s="118">
        <v>0</v>
      </c>
    </row>
    <row r="528" spans="1:23" hidden="1">
      <c r="A528" s="118" t="str">
        <v>3025.TW</v>
      </c>
      <c r="B528" s="118">
        <v>2.99</v>
      </c>
      <c r="C528" s="118">
        <v>1.202</v>
      </c>
      <c r="D528" s="118">
        <v>0</v>
      </c>
      <c r="E528" s="118">
        <v>0.23555000000000001</v>
      </c>
      <c r="F528" s="118">
        <v>0.10216</v>
      </c>
      <c r="G528" s="118">
        <v>0.68718999999999997</v>
      </c>
      <c r="H528" s="118">
        <v>0.49887002000000003</v>
      </c>
      <c r="I528" s="118">
        <v>23.244146000000001</v>
      </c>
      <c r="J528" s="118">
        <v>4.6766705999999996</v>
      </c>
      <c r="K528" s="118">
        <v>9.7620000000000005</v>
      </c>
      <c r="L528" s="118">
        <v>0</v>
      </c>
      <c r="M528" s="118">
        <v>0</v>
      </c>
      <c r="N528" s="118">
        <v>0</v>
      </c>
      <c r="O528" s="118">
        <v>0</v>
      </c>
      <c r="P528" s="118">
        <v>0</v>
      </c>
      <c r="Q528" s="118">
        <v>0</v>
      </c>
      <c r="R528" s="118">
        <v>0</v>
      </c>
      <c r="S528" s="118">
        <v>0</v>
      </c>
      <c r="T528" s="118">
        <v>0</v>
      </c>
      <c r="U528" s="118">
        <v>0</v>
      </c>
      <c r="V528" s="118">
        <v>0</v>
      </c>
      <c r="W528" s="118">
        <v>0</v>
      </c>
    </row>
    <row r="529" spans="1:23" hidden="1">
      <c r="A529" s="118" t="str">
        <v>3026.TW</v>
      </c>
      <c r="B529" s="118">
        <v>4.16</v>
      </c>
      <c r="C529" s="118">
        <v>0.67900000000000005</v>
      </c>
      <c r="D529" s="118">
        <v>11.894484</v>
      </c>
      <c r="E529" s="118">
        <v>6.5500000000000003E-2</v>
      </c>
      <c r="F529" s="118">
        <v>2.878E-2</v>
      </c>
      <c r="G529" s="118">
        <v>0.17308001000000001</v>
      </c>
      <c r="H529" s="118">
        <v>-7.1700000000000002E-3</v>
      </c>
      <c r="I529" s="118">
        <v>23.846153000000001</v>
      </c>
      <c r="J529" s="118">
        <v>1.6732731000000001</v>
      </c>
      <c r="K529" s="118">
        <v>79.813999999999993</v>
      </c>
      <c r="L529" s="118">
        <v>0</v>
      </c>
      <c r="M529" s="118">
        <v>0</v>
      </c>
      <c r="N529" s="118">
        <v>0</v>
      </c>
      <c r="O529" s="118">
        <v>0</v>
      </c>
      <c r="P529" s="118">
        <v>0</v>
      </c>
      <c r="Q529" s="118">
        <v>0</v>
      </c>
      <c r="R529" s="118">
        <v>0</v>
      </c>
      <c r="S529" s="118">
        <v>0</v>
      </c>
      <c r="T529" s="118">
        <v>0</v>
      </c>
      <c r="U529" s="118">
        <v>0</v>
      </c>
      <c r="V529" s="118">
        <v>0</v>
      </c>
      <c r="W529" s="118">
        <v>0</v>
      </c>
    </row>
    <row r="530" spans="1:23" hidden="1">
      <c r="A530" s="118" t="str">
        <v>3027.TW</v>
      </c>
      <c r="B530" s="118">
        <v>1.1200000000000001</v>
      </c>
      <c r="C530" s="118">
        <v>1.4550000000000001</v>
      </c>
      <c r="D530" s="118">
        <v>19.129463000000001</v>
      </c>
      <c r="E530" s="118">
        <v>5.4890000000000001E-2</v>
      </c>
      <c r="F530" s="118">
        <v>-4.2000000000000002E-4</v>
      </c>
      <c r="G530" s="118">
        <v>0.21851000000000001</v>
      </c>
      <c r="H530" s="118">
        <v>-3.3800002000000003E-2</v>
      </c>
      <c r="I530" s="118">
        <v>38.258926000000002</v>
      </c>
      <c r="J530" s="118">
        <v>2.2550256000000002</v>
      </c>
      <c r="K530" s="118">
        <v>16.495999999999999</v>
      </c>
      <c r="L530" s="118">
        <v>0</v>
      </c>
      <c r="M530" s="118">
        <v>0</v>
      </c>
      <c r="N530" s="118">
        <v>0</v>
      </c>
      <c r="O530" s="118">
        <v>0</v>
      </c>
      <c r="P530" s="118">
        <v>0</v>
      </c>
      <c r="Q530" s="118">
        <v>0</v>
      </c>
      <c r="R530" s="118">
        <v>0</v>
      </c>
      <c r="S530" s="118">
        <v>0</v>
      </c>
      <c r="T530" s="118">
        <v>0</v>
      </c>
      <c r="U530" s="118">
        <v>0</v>
      </c>
      <c r="V530" s="118">
        <v>0</v>
      </c>
      <c r="W530" s="118">
        <v>0</v>
      </c>
    </row>
    <row r="531" spans="1:23" hidden="1">
      <c r="A531" s="118" t="str">
        <v>3028.TW</v>
      </c>
      <c r="B531" s="118">
        <v>1.79</v>
      </c>
      <c r="C531" s="118">
        <v>0</v>
      </c>
      <c r="D531" s="118">
        <v>0</v>
      </c>
      <c r="E531" s="118">
        <v>7.9140000000000002E-2</v>
      </c>
      <c r="F531" s="118">
        <v>2.3570001E-2</v>
      </c>
      <c r="G531" s="118">
        <v>6.6919999999999993E-2</v>
      </c>
      <c r="H531" s="118">
        <v>1.289E-2</v>
      </c>
      <c r="I531" s="118">
        <v>20.279330000000002</v>
      </c>
      <c r="J531" s="118">
        <v>1.5313870999999999</v>
      </c>
      <c r="K531" s="118">
        <v>148.03800000000001</v>
      </c>
      <c r="L531" s="118">
        <v>0</v>
      </c>
      <c r="M531" s="118">
        <v>0</v>
      </c>
      <c r="N531" s="118">
        <v>0</v>
      </c>
      <c r="O531" s="118">
        <v>0</v>
      </c>
      <c r="P531" s="118">
        <v>0</v>
      </c>
      <c r="Q531" s="118">
        <v>0</v>
      </c>
      <c r="R531" s="118">
        <v>0</v>
      </c>
      <c r="S531" s="118">
        <v>0</v>
      </c>
      <c r="T531" s="118">
        <v>0</v>
      </c>
      <c r="U531" s="118">
        <v>0</v>
      </c>
      <c r="V531" s="118">
        <v>0</v>
      </c>
      <c r="W531" s="118">
        <v>0</v>
      </c>
    </row>
    <row r="532" spans="1:23" hidden="1">
      <c r="A532" s="118" t="str">
        <v>3029.TW</v>
      </c>
      <c r="B532" s="118">
        <v>4.5999999999999996</v>
      </c>
      <c r="C532" s="118">
        <v>0</v>
      </c>
      <c r="D532" s="118">
        <v>0</v>
      </c>
      <c r="E532" s="118">
        <v>0.17119999999999999</v>
      </c>
      <c r="F532" s="118">
        <v>6.0659999999999999E-2</v>
      </c>
      <c r="G532" s="118">
        <v>0.12325</v>
      </c>
      <c r="H532" s="118">
        <v>6.4299999999999996E-2</v>
      </c>
      <c r="I532" s="118">
        <v>16.217392</v>
      </c>
      <c r="J532" s="118">
        <v>3.0641582000000001</v>
      </c>
      <c r="K532" s="118">
        <v>92.179000000000002</v>
      </c>
      <c r="L532" s="118">
        <v>0</v>
      </c>
      <c r="M532" s="118">
        <v>0</v>
      </c>
      <c r="N532" s="118">
        <v>0</v>
      </c>
      <c r="O532" s="118">
        <v>0</v>
      </c>
      <c r="P532" s="118">
        <v>0</v>
      </c>
      <c r="Q532" s="118">
        <v>0</v>
      </c>
      <c r="R532" s="118">
        <v>0</v>
      </c>
      <c r="S532" s="118">
        <v>0</v>
      </c>
      <c r="T532" s="118">
        <v>0</v>
      </c>
      <c r="U532" s="118">
        <v>0</v>
      </c>
      <c r="V532" s="118">
        <v>0</v>
      </c>
      <c r="W532" s="118">
        <v>0</v>
      </c>
    </row>
    <row r="533" spans="1:23" hidden="1">
      <c r="A533" s="118" t="str">
        <v>3030.TW</v>
      </c>
      <c r="B533" s="118">
        <v>5.01</v>
      </c>
      <c r="C533" s="118">
        <v>0.27600000000000002</v>
      </c>
      <c r="D533" s="118">
        <v>0</v>
      </c>
      <c r="E533" s="118">
        <v>0.13855999999999999</v>
      </c>
      <c r="F533" s="118">
        <v>8.3549999999999999E-2</v>
      </c>
      <c r="G533" s="118">
        <v>0.59314</v>
      </c>
      <c r="H533" s="118">
        <v>0.31337999999999999</v>
      </c>
      <c r="I533" s="118">
        <v>37.025948</v>
      </c>
      <c r="J533" s="118">
        <v>6.0979619999999999</v>
      </c>
      <c r="K533" s="118">
        <v>18.776</v>
      </c>
      <c r="L533" s="118">
        <v>0</v>
      </c>
      <c r="M533" s="118">
        <v>0</v>
      </c>
      <c r="N533" s="118">
        <v>0</v>
      </c>
      <c r="O533" s="118">
        <v>0</v>
      </c>
      <c r="P533" s="118">
        <v>0</v>
      </c>
      <c r="Q533" s="118">
        <v>0</v>
      </c>
      <c r="R533" s="118">
        <v>0</v>
      </c>
      <c r="S533" s="118">
        <v>0</v>
      </c>
      <c r="T533" s="118">
        <v>0</v>
      </c>
      <c r="U533" s="118">
        <v>0</v>
      </c>
      <c r="V533" s="118">
        <v>0</v>
      </c>
      <c r="W533" s="118">
        <v>0</v>
      </c>
    </row>
    <row r="534" spans="1:23" hidden="1">
      <c r="A534" s="118" t="str">
        <v>3031.TW</v>
      </c>
      <c r="B534" s="118">
        <v>1</v>
      </c>
      <c r="C534" s="118">
        <v>0.501</v>
      </c>
      <c r="D534" s="118">
        <v>38.644069999999999</v>
      </c>
      <c r="E534" s="118">
        <v>5.9089999999999997E-2</v>
      </c>
      <c r="F534" s="118">
        <v>1.2E-2</v>
      </c>
      <c r="G534" s="118">
        <v>0.27063999999999999</v>
      </c>
      <c r="H534" s="118">
        <v>6.4409999999999995E-2</v>
      </c>
      <c r="I534" s="118">
        <v>22.8</v>
      </c>
      <c r="J534" s="118">
        <v>1.3403091</v>
      </c>
      <c r="K534" s="118">
        <v>6.5389999999999997</v>
      </c>
      <c r="L534" s="118">
        <v>0</v>
      </c>
      <c r="M534" s="118">
        <v>0</v>
      </c>
      <c r="N534" s="118">
        <v>0</v>
      </c>
      <c r="O534" s="118">
        <v>0</v>
      </c>
      <c r="P534" s="118">
        <v>0</v>
      </c>
      <c r="Q534" s="118">
        <v>0</v>
      </c>
      <c r="R534" s="118">
        <v>0</v>
      </c>
      <c r="S534" s="118">
        <v>0</v>
      </c>
      <c r="T534" s="118">
        <v>0</v>
      </c>
      <c r="U534" s="118">
        <v>0</v>
      </c>
      <c r="V534" s="118">
        <v>0</v>
      </c>
      <c r="W534" s="118">
        <v>0</v>
      </c>
    </row>
    <row r="535" spans="1:23" hidden="1">
      <c r="A535" s="118" t="str">
        <v>3032.TW</v>
      </c>
      <c r="B535" s="118">
        <v>5.9</v>
      </c>
      <c r="C535" s="118">
        <v>0.58599999999999997</v>
      </c>
      <c r="D535" s="118">
        <v>0</v>
      </c>
      <c r="E535" s="118">
        <v>0.18603</v>
      </c>
      <c r="F535" s="118">
        <v>6.5579999999999999E-2</v>
      </c>
      <c r="G535" s="118">
        <v>0.23021</v>
      </c>
      <c r="H535" s="118">
        <v>0.11177000400000001</v>
      </c>
      <c r="I535" s="118">
        <v>13.152542</v>
      </c>
      <c r="J535" s="118">
        <v>2.9155395</v>
      </c>
      <c r="K535" s="118">
        <v>72.688999999999993</v>
      </c>
      <c r="L535" s="118">
        <v>0</v>
      </c>
      <c r="M535" s="118">
        <v>0</v>
      </c>
      <c r="N535" s="118">
        <v>0</v>
      </c>
      <c r="O535" s="118">
        <v>0</v>
      </c>
      <c r="P535" s="118">
        <v>0</v>
      </c>
      <c r="Q535" s="118">
        <v>0</v>
      </c>
      <c r="R535" s="118">
        <v>0</v>
      </c>
      <c r="S535" s="118">
        <v>0</v>
      </c>
      <c r="T535" s="118">
        <v>0</v>
      </c>
      <c r="U535" s="118">
        <v>0</v>
      </c>
      <c r="V535" s="118">
        <v>0</v>
      </c>
      <c r="W535" s="118">
        <v>0</v>
      </c>
    </row>
    <row r="536" spans="1:23" hidden="1">
      <c r="A536" s="118" t="str">
        <v>3033.TW</v>
      </c>
      <c r="B536" s="118">
        <v>1.61</v>
      </c>
      <c r="C536" s="118">
        <v>0</v>
      </c>
      <c r="D536" s="118">
        <v>0</v>
      </c>
      <c r="E536" s="118">
        <v>8.4919999999999995E-2</v>
      </c>
      <c r="F536" s="118">
        <v>3.3959999999999997E-2</v>
      </c>
      <c r="G536" s="118">
        <v>6.1629999999999997E-2</v>
      </c>
      <c r="H536" s="118">
        <v>2.6300001999999999E-2</v>
      </c>
      <c r="I536" s="118">
        <v>24.068322999999999</v>
      </c>
      <c r="J536" s="118">
        <v>1.8272268</v>
      </c>
      <c r="K536" s="118">
        <v>170.221</v>
      </c>
      <c r="L536" s="118">
        <v>0</v>
      </c>
      <c r="M536" s="118">
        <v>0</v>
      </c>
      <c r="N536" s="118">
        <v>0</v>
      </c>
      <c r="O536" s="118">
        <v>0</v>
      </c>
      <c r="P536" s="118">
        <v>0</v>
      </c>
      <c r="Q536" s="118">
        <v>0</v>
      </c>
      <c r="R536" s="118">
        <v>0</v>
      </c>
      <c r="S536" s="118">
        <v>0</v>
      </c>
      <c r="T536" s="118">
        <v>0</v>
      </c>
      <c r="U536" s="118">
        <v>0</v>
      </c>
      <c r="V536" s="118">
        <v>0</v>
      </c>
      <c r="W536" s="118">
        <v>0</v>
      </c>
    </row>
    <row r="537" spans="1:23" hidden="1">
      <c r="A537" s="118" t="str">
        <v>3034.TW</v>
      </c>
      <c r="B537" s="118">
        <v>38.54</v>
      </c>
      <c r="C537" s="118">
        <v>1.071</v>
      </c>
      <c r="D537" s="118">
        <v>15.066506</v>
      </c>
      <c r="E537" s="118">
        <v>0.32799998000000002</v>
      </c>
      <c r="F537" s="118">
        <v>0.1512</v>
      </c>
      <c r="G537" s="118">
        <v>0.41665999999999997</v>
      </c>
      <c r="H537" s="118">
        <v>0.21059</v>
      </c>
      <c r="I537" s="118">
        <v>16.165023999999999</v>
      </c>
      <c r="J537" s="118">
        <v>5.2581379999999998</v>
      </c>
      <c r="K537" s="118">
        <v>182.101</v>
      </c>
      <c r="L537" s="118">
        <v>0</v>
      </c>
      <c r="M537" s="118">
        <v>0</v>
      </c>
      <c r="N537" s="118">
        <v>0</v>
      </c>
      <c r="O537" s="118">
        <v>0</v>
      </c>
      <c r="P537" s="118">
        <v>0</v>
      </c>
      <c r="Q537" s="118">
        <v>0</v>
      </c>
      <c r="R537" s="118">
        <v>0</v>
      </c>
      <c r="S537" s="118">
        <v>0</v>
      </c>
      <c r="T537" s="118">
        <v>0</v>
      </c>
      <c r="U537" s="118">
        <v>0</v>
      </c>
      <c r="V537" s="118">
        <v>0</v>
      </c>
      <c r="W537" s="118">
        <v>0</v>
      </c>
    </row>
    <row r="538" spans="1:23" hidden="1">
      <c r="A538" s="118" t="str">
        <v>3035.TW</v>
      </c>
      <c r="B538" s="118">
        <v>5.44</v>
      </c>
      <c r="C538" s="118">
        <v>0</v>
      </c>
      <c r="D538" s="118">
        <v>28.018433000000002</v>
      </c>
      <c r="E538" s="118">
        <v>0.11419</v>
      </c>
      <c r="F538" s="118">
        <v>6.3240000000000005E-2</v>
      </c>
      <c r="G538" s="118">
        <v>0.44746999999999998</v>
      </c>
      <c r="H538" s="118">
        <v>0.12275</v>
      </c>
      <c r="I538" s="118">
        <v>55.882350000000002</v>
      </c>
      <c r="J538" s="118">
        <v>5.5411763000000001</v>
      </c>
      <c r="K538" s="118">
        <v>45.411000000000001</v>
      </c>
      <c r="L538" s="118">
        <v>0</v>
      </c>
      <c r="M538" s="118">
        <v>0</v>
      </c>
      <c r="N538" s="118">
        <v>0</v>
      </c>
      <c r="O538" s="118">
        <v>0</v>
      </c>
      <c r="P538" s="118">
        <v>0</v>
      </c>
      <c r="Q538" s="118">
        <v>0</v>
      </c>
      <c r="R538" s="118">
        <v>0</v>
      </c>
      <c r="S538" s="118">
        <v>0</v>
      </c>
      <c r="T538" s="118">
        <v>0</v>
      </c>
      <c r="U538" s="118">
        <v>0</v>
      </c>
      <c r="V538" s="118">
        <v>0</v>
      </c>
      <c r="W538" s="118">
        <v>0</v>
      </c>
    </row>
    <row r="539" spans="1:23" hidden="1">
      <c r="A539" s="118" t="str">
        <v>3036.TW</v>
      </c>
      <c r="B539" s="118">
        <v>4.91</v>
      </c>
      <c r="C539" s="118">
        <v>0</v>
      </c>
      <c r="D539" s="118">
        <v>8.7159250000000004</v>
      </c>
      <c r="E539" s="118">
        <v>6.6309999999999994E-2</v>
      </c>
      <c r="F539" s="118">
        <v>2.2780001000000001E-2</v>
      </c>
      <c r="G539" s="118">
        <v>2.8680000000000001E-2</v>
      </c>
      <c r="H539" s="118">
        <v>1.355E-2</v>
      </c>
      <c r="I539" s="118">
        <v>24.745418999999998</v>
      </c>
      <c r="J539" s="118">
        <v>1.4611970999999999</v>
      </c>
      <c r="K539" s="118">
        <v>728.35799999999995</v>
      </c>
      <c r="L539" s="118">
        <v>0</v>
      </c>
      <c r="M539" s="118">
        <v>0</v>
      </c>
      <c r="N539" s="118">
        <v>0</v>
      </c>
      <c r="O539" s="118">
        <v>0</v>
      </c>
      <c r="P539" s="118">
        <v>0</v>
      </c>
      <c r="Q539" s="118">
        <v>0</v>
      </c>
      <c r="R539" s="118">
        <v>0</v>
      </c>
      <c r="S539" s="118">
        <v>0</v>
      </c>
      <c r="T539" s="118">
        <v>0</v>
      </c>
      <c r="U539" s="118">
        <v>0</v>
      </c>
      <c r="V539" s="118">
        <v>0</v>
      </c>
      <c r="W539" s="118">
        <v>0</v>
      </c>
    </row>
    <row r="540" spans="1:23" hidden="1">
      <c r="A540" s="118" t="str">
        <v>3037.TW</v>
      </c>
      <c r="B540" s="118">
        <v>6.68</v>
      </c>
      <c r="C540" s="118">
        <v>1.5720000000000001</v>
      </c>
      <c r="D540" s="118">
        <v>13.061225</v>
      </c>
      <c r="E540" s="118">
        <v>0.10614</v>
      </c>
      <c r="F540" s="118">
        <v>2.1300000999999999E-2</v>
      </c>
      <c r="G540" s="118">
        <v>0.18417998999999999</v>
      </c>
      <c r="H540" s="118">
        <v>5.978E-2</v>
      </c>
      <c r="I540" s="118">
        <v>28.742515999999998</v>
      </c>
      <c r="J540" s="118">
        <v>3.0933316</v>
      </c>
      <c r="K540" s="118">
        <v>68.341999999999999</v>
      </c>
      <c r="L540" s="118">
        <v>0</v>
      </c>
      <c r="M540" s="118">
        <v>0</v>
      </c>
      <c r="N540" s="118">
        <v>0</v>
      </c>
      <c r="O540" s="118">
        <v>0</v>
      </c>
      <c r="P540" s="118">
        <v>0</v>
      </c>
      <c r="Q540" s="118">
        <v>0</v>
      </c>
      <c r="R540" s="118">
        <v>0</v>
      </c>
      <c r="S540" s="118">
        <v>0</v>
      </c>
      <c r="T540" s="118">
        <v>0</v>
      </c>
      <c r="U540" s="118">
        <v>0</v>
      </c>
      <c r="V540" s="118">
        <v>0</v>
      </c>
      <c r="W540" s="118">
        <v>0</v>
      </c>
    </row>
    <row r="541" spans="1:23" hidden="1">
      <c r="A541" s="118" t="str">
        <v>3038.TW</v>
      </c>
      <c r="B541" s="118">
        <v>2.97</v>
      </c>
      <c r="C541" s="118">
        <v>0.29799999999999999</v>
      </c>
      <c r="D541" s="118">
        <v>11.648936000000001</v>
      </c>
      <c r="E541" s="118">
        <v>0.16893</v>
      </c>
      <c r="F541" s="118">
        <v>6.6640000000000005E-2</v>
      </c>
      <c r="G541" s="118">
        <v>0.23040000999999999</v>
      </c>
      <c r="H541" s="118">
        <v>0.13785</v>
      </c>
      <c r="I541" s="118">
        <v>11.060605000000001</v>
      </c>
      <c r="J541" s="118">
        <v>1.8861965000000001</v>
      </c>
      <c r="K541" s="118">
        <v>29.518000000000001</v>
      </c>
      <c r="L541" s="118">
        <v>0</v>
      </c>
      <c r="M541" s="118">
        <v>0</v>
      </c>
      <c r="N541" s="118">
        <v>0</v>
      </c>
      <c r="O541" s="118">
        <v>0</v>
      </c>
      <c r="P541" s="118">
        <v>0</v>
      </c>
      <c r="Q541" s="118">
        <v>0</v>
      </c>
      <c r="R541" s="118">
        <v>0</v>
      </c>
      <c r="S541" s="118">
        <v>0</v>
      </c>
      <c r="T541" s="118">
        <v>0</v>
      </c>
      <c r="U541" s="118">
        <v>0</v>
      </c>
      <c r="V541" s="118">
        <v>0</v>
      </c>
      <c r="W541" s="118">
        <v>0</v>
      </c>
    </row>
    <row r="542" spans="1:23" hidden="1">
      <c r="A542" s="118" t="str">
        <v>3040.TW</v>
      </c>
      <c r="B542" s="118">
        <v>1.06</v>
      </c>
      <c r="C542" s="118">
        <v>0</v>
      </c>
      <c r="D542" s="118">
        <v>0</v>
      </c>
      <c r="E542" s="118">
        <v>4.4760000000000001E-2</v>
      </c>
      <c r="F542" s="118">
        <v>2.5729999E-2</v>
      </c>
      <c r="G542" s="118">
        <v>0.68767</v>
      </c>
      <c r="H542" s="118">
        <v>0.31463000000000002</v>
      </c>
      <c r="I542" s="118">
        <v>32.264153</v>
      </c>
      <c r="J542" s="118">
        <v>1.461039</v>
      </c>
      <c r="K542" s="118">
        <v>2.411</v>
      </c>
      <c r="L542" s="118">
        <v>0</v>
      </c>
      <c r="M542" s="118">
        <v>0</v>
      </c>
      <c r="N542" s="118">
        <v>0</v>
      </c>
      <c r="O542" s="118">
        <v>0</v>
      </c>
      <c r="P542" s="118">
        <v>0</v>
      </c>
      <c r="Q542" s="118">
        <v>0</v>
      </c>
      <c r="R542" s="118">
        <v>0</v>
      </c>
      <c r="S542" s="118">
        <v>0</v>
      </c>
      <c r="T542" s="118">
        <v>0</v>
      </c>
      <c r="U542" s="118">
        <v>0</v>
      </c>
      <c r="V542" s="118">
        <v>0</v>
      </c>
      <c r="W542" s="118">
        <v>0</v>
      </c>
    </row>
    <row r="543" spans="1:23" hidden="1">
      <c r="A543" s="118" t="str">
        <v>3041.TW</v>
      </c>
      <c r="B543" s="118">
        <v>-8.81</v>
      </c>
      <c r="C543" s="118">
        <v>1.2829999999999999</v>
      </c>
      <c r="D543" s="118">
        <v>23.298970000000001</v>
      </c>
      <c r="E543" s="118">
        <v>-0.69454000000000005</v>
      </c>
      <c r="F543" s="118">
        <v>-0.12950999999999999</v>
      </c>
      <c r="G543" s="118">
        <v>0.21110001</v>
      </c>
      <c r="H543" s="118">
        <v>-0.26665001999999999</v>
      </c>
      <c r="I543" s="118">
        <v>0</v>
      </c>
      <c r="J543" s="118">
        <v>2.72519</v>
      </c>
      <c r="K543" s="118">
        <v>7.4809999999999999</v>
      </c>
      <c r="L543" s="118">
        <v>0</v>
      </c>
      <c r="M543" s="118">
        <v>0</v>
      </c>
      <c r="N543" s="118">
        <v>0</v>
      </c>
      <c r="O543" s="118">
        <v>0</v>
      </c>
      <c r="P543" s="118">
        <v>0</v>
      </c>
      <c r="Q543" s="118">
        <v>0</v>
      </c>
      <c r="R543" s="118">
        <v>0</v>
      </c>
      <c r="S543" s="118">
        <v>0</v>
      </c>
      <c r="T543" s="118">
        <v>0</v>
      </c>
      <c r="U543" s="118">
        <v>0</v>
      </c>
      <c r="V543" s="118">
        <v>0</v>
      </c>
      <c r="W543" s="118">
        <v>0</v>
      </c>
    </row>
    <row r="544" spans="1:23" hidden="1">
      <c r="A544" s="118" t="str">
        <v>3042.TW</v>
      </c>
      <c r="B544" s="118">
        <v>6.1</v>
      </c>
      <c r="C544" s="118">
        <v>0</v>
      </c>
      <c r="D544" s="118">
        <v>14.60177</v>
      </c>
      <c r="E544" s="118">
        <v>0.15371999</v>
      </c>
      <c r="F544" s="118">
        <v>6.3659999999999994E-2</v>
      </c>
      <c r="G544" s="118">
        <v>0.35965002000000001</v>
      </c>
      <c r="H544" s="118">
        <v>0.16911000000000001</v>
      </c>
      <c r="I544" s="118">
        <v>18.934426999999999</v>
      </c>
      <c r="J544" s="118">
        <v>2.8184480000000001</v>
      </c>
      <c r="K544" s="118">
        <v>36.436</v>
      </c>
      <c r="L544" s="118">
        <v>0</v>
      </c>
      <c r="M544" s="118">
        <v>0</v>
      </c>
      <c r="N544" s="118">
        <v>0</v>
      </c>
      <c r="O544" s="118">
        <v>0</v>
      </c>
      <c r="P544" s="118">
        <v>0</v>
      </c>
      <c r="Q544" s="118">
        <v>0</v>
      </c>
      <c r="R544" s="118">
        <v>0</v>
      </c>
      <c r="S544" s="118">
        <v>0</v>
      </c>
      <c r="T544" s="118">
        <v>0</v>
      </c>
      <c r="U544" s="118">
        <v>0</v>
      </c>
      <c r="V544" s="118">
        <v>0</v>
      </c>
      <c r="W544" s="118">
        <v>0</v>
      </c>
    </row>
    <row r="545" spans="1:23" hidden="1">
      <c r="A545" s="118" t="str">
        <v>3043.TW</v>
      </c>
      <c r="B545" s="118">
        <v>0.01</v>
      </c>
      <c r="C545" s="118">
        <v>0.55500000000000005</v>
      </c>
      <c r="D545" s="118">
        <v>0</v>
      </c>
      <c r="E545" s="118">
        <v>-1.8099998999999999E-3</v>
      </c>
      <c r="F545" s="118">
        <v>2.3120001000000001E-2</v>
      </c>
      <c r="G545" s="118">
        <v>0.21075000999999999</v>
      </c>
      <c r="H545" s="118">
        <v>-0.19627</v>
      </c>
      <c r="I545" s="118">
        <v>3160</v>
      </c>
      <c r="J545" s="118">
        <v>2.9030776</v>
      </c>
      <c r="K545" s="118">
        <v>34.045000000000002</v>
      </c>
      <c r="L545" s="118">
        <v>0</v>
      </c>
      <c r="M545" s="118">
        <v>0</v>
      </c>
      <c r="N545" s="118">
        <v>0</v>
      </c>
      <c r="O545" s="118">
        <v>0</v>
      </c>
      <c r="P545" s="118">
        <v>0</v>
      </c>
      <c r="Q545" s="118">
        <v>0</v>
      </c>
      <c r="R545" s="118">
        <v>0</v>
      </c>
      <c r="S545" s="118">
        <v>0</v>
      </c>
      <c r="T545" s="118">
        <v>0</v>
      </c>
      <c r="U545" s="118">
        <v>0</v>
      </c>
      <c r="V545" s="118">
        <v>0</v>
      </c>
      <c r="W545" s="118">
        <v>0</v>
      </c>
    </row>
    <row r="546" spans="1:23" hidden="1">
      <c r="A546" s="118" t="str">
        <v>3044.TW</v>
      </c>
      <c r="B546" s="118">
        <v>12.82</v>
      </c>
      <c r="C546" s="118">
        <v>0.71399999999999997</v>
      </c>
      <c r="D546" s="118">
        <v>11.561643999999999</v>
      </c>
      <c r="E546" s="118">
        <v>0.15065999999999999</v>
      </c>
      <c r="F546" s="118">
        <v>6.0949995999999999E-2</v>
      </c>
      <c r="G546" s="118">
        <v>0.20974001</v>
      </c>
      <c r="H546" s="118">
        <v>0.13986999999999999</v>
      </c>
      <c r="I546" s="118">
        <v>16.458658</v>
      </c>
      <c r="J546" s="118">
        <v>2.3706800000000001</v>
      </c>
      <c r="K546" s="118">
        <v>113.952</v>
      </c>
      <c r="L546" s="118">
        <v>0</v>
      </c>
      <c r="M546" s="118">
        <v>0</v>
      </c>
      <c r="N546" s="118">
        <v>0</v>
      </c>
      <c r="O546" s="118">
        <v>0</v>
      </c>
      <c r="P546" s="118">
        <v>0</v>
      </c>
      <c r="Q546" s="118">
        <v>0</v>
      </c>
      <c r="R546" s="118">
        <v>0</v>
      </c>
      <c r="S546" s="118">
        <v>0</v>
      </c>
      <c r="T546" s="118">
        <v>0</v>
      </c>
      <c r="U546" s="118">
        <v>0</v>
      </c>
      <c r="V546" s="118">
        <v>0</v>
      </c>
      <c r="W546" s="118">
        <v>0</v>
      </c>
    </row>
    <row r="547" spans="1:23" hidden="1">
      <c r="A547" s="118" t="str">
        <v>3045.TW</v>
      </c>
      <c r="B547" s="118">
        <v>4.34</v>
      </c>
      <c r="C547" s="118">
        <v>9.6000000000000002E-2</v>
      </c>
      <c r="D547" s="118">
        <v>23.127753999999999</v>
      </c>
      <c r="E547" s="118">
        <v>0.16866999999999999</v>
      </c>
      <c r="F547" s="118">
        <v>5.2010002999999999E-2</v>
      </c>
      <c r="G547" s="118">
        <v>0.18913000999999999</v>
      </c>
      <c r="H547" s="118">
        <v>9.6429996000000004E-2</v>
      </c>
      <c r="I547" s="118">
        <v>24.193548</v>
      </c>
      <c r="J547" s="118">
        <v>3.6154535000000001</v>
      </c>
      <c r="K547" s="118">
        <v>65.289000000000001</v>
      </c>
      <c r="L547" s="118">
        <v>0</v>
      </c>
      <c r="M547" s="118">
        <v>0</v>
      </c>
      <c r="N547" s="118">
        <v>0</v>
      </c>
      <c r="O547" s="118">
        <v>0</v>
      </c>
      <c r="P547" s="118">
        <v>0</v>
      </c>
      <c r="Q547" s="118">
        <v>0</v>
      </c>
      <c r="R547" s="118">
        <v>0</v>
      </c>
      <c r="S547" s="118">
        <v>0</v>
      </c>
      <c r="T547" s="118">
        <v>0</v>
      </c>
      <c r="U547" s="118">
        <v>0</v>
      </c>
      <c r="V547" s="118">
        <v>0</v>
      </c>
      <c r="W547" s="118">
        <v>0</v>
      </c>
    </row>
    <row r="548" spans="1:23" hidden="1">
      <c r="A548" s="118" t="str">
        <v>3046.TW</v>
      </c>
      <c r="B548" s="118">
        <v>3.37</v>
      </c>
      <c r="C548" s="118">
        <v>0</v>
      </c>
      <c r="D548" s="118">
        <v>67.263159999999999</v>
      </c>
      <c r="E548" s="118">
        <v>0.23818001</v>
      </c>
      <c r="F548" s="118">
        <v>4.2069997999999997E-2</v>
      </c>
      <c r="G548" s="118">
        <v>7.0419999999999996E-2</v>
      </c>
      <c r="H548" s="118">
        <v>3.959E-2</v>
      </c>
      <c r="I548" s="118">
        <v>18.961425999999999</v>
      </c>
      <c r="J548" s="118">
        <v>3.760151</v>
      </c>
      <c r="K548" s="118">
        <v>80.512</v>
      </c>
      <c r="L548" s="118">
        <v>0</v>
      </c>
      <c r="M548" s="118">
        <v>0</v>
      </c>
      <c r="N548" s="118">
        <v>0</v>
      </c>
      <c r="O548" s="118">
        <v>0</v>
      </c>
      <c r="P548" s="118">
        <v>0</v>
      </c>
      <c r="Q548" s="118">
        <v>0</v>
      </c>
      <c r="R548" s="118">
        <v>0</v>
      </c>
      <c r="S548" s="118">
        <v>0</v>
      </c>
      <c r="T548" s="118">
        <v>0</v>
      </c>
      <c r="U548" s="118">
        <v>0</v>
      </c>
      <c r="V548" s="118">
        <v>0</v>
      </c>
      <c r="W548" s="118">
        <v>0</v>
      </c>
    </row>
    <row r="549" spans="1:23" hidden="1">
      <c r="A549" s="118" t="str">
        <v>3047.TW</v>
      </c>
      <c r="B549" s="118">
        <v>-0.46</v>
      </c>
      <c r="C549" s="118">
        <v>0</v>
      </c>
      <c r="D549" s="118">
        <v>0</v>
      </c>
      <c r="E549" s="118">
        <v>-0.10902000000000001</v>
      </c>
      <c r="F549" s="118">
        <v>-3.4500000000000003E-2</v>
      </c>
      <c r="G549" s="118">
        <v>0.23096000999999999</v>
      </c>
      <c r="H549" s="118">
        <v>-0.21474001000000001</v>
      </c>
      <c r="I549" s="118">
        <v>0</v>
      </c>
      <c r="J549" s="118">
        <v>2.0618558</v>
      </c>
      <c r="K549" s="118">
        <v>19.021000000000001</v>
      </c>
      <c r="L549" s="118">
        <v>0</v>
      </c>
      <c r="M549" s="118">
        <v>0</v>
      </c>
      <c r="N549" s="118">
        <v>0</v>
      </c>
      <c r="O549" s="118">
        <v>0</v>
      </c>
      <c r="P549" s="118">
        <v>0</v>
      </c>
      <c r="Q549" s="118">
        <v>0</v>
      </c>
      <c r="R549" s="118">
        <v>0</v>
      </c>
      <c r="S549" s="118">
        <v>0</v>
      </c>
      <c r="T549" s="118">
        <v>0</v>
      </c>
      <c r="U549" s="118">
        <v>0</v>
      </c>
      <c r="V549" s="118">
        <v>0</v>
      </c>
      <c r="W549" s="118">
        <v>0</v>
      </c>
    </row>
    <row r="550" spans="1:23" hidden="1">
      <c r="A550" s="118" t="str">
        <v>3048.TW</v>
      </c>
      <c r="B550" s="118">
        <v>0.31</v>
      </c>
      <c r="C550" s="118">
        <v>0</v>
      </c>
      <c r="D550" s="118">
        <v>24.449541</v>
      </c>
      <c r="E550" s="118">
        <v>1.5829999000000001E-2</v>
      </c>
      <c r="F550" s="118">
        <v>3.209E-2</v>
      </c>
      <c r="G550" s="118">
        <v>3.0720001E-2</v>
      </c>
      <c r="H550" s="118">
        <v>1.3350001E-2</v>
      </c>
      <c r="I550" s="118">
        <v>85.967740000000006</v>
      </c>
      <c r="J550" s="118">
        <v>1.3585155</v>
      </c>
      <c r="K550" s="118">
        <v>431.661</v>
      </c>
      <c r="L550" s="118">
        <v>0</v>
      </c>
      <c r="M550" s="118">
        <v>0</v>
      </c>
      <c r="N550" s="118">
        <v>0</v>
      </c>
      <c r="O550" s="118">
        <v>0</v>
      </c>
      <c r="P550" s="118">
        <v>0</v>
      </c>
      <c r="Q550" s="118">
        <v>0</v>
      </c>
      <c r="R550" s="118">
        <v>0</v>
      </c>
      <c r="S550" s="118">
        <v>0</v>
      </c>
      <c r="T550" s="118">
        <v>0</v>
      </c>
      <c r="U550" s="118">
        <v>0</v>
      </c>
      <c r="V550" s="118">
        <v>0</v>
      </c>
      <c r="W550" s="118">
        <v>0</v>
      </c>
    </row>
    <row r="551" spans="1:23" hidden="1">
      <c r="A551" s="118" t="str">
        <v>3049.TW</v>
      </c>
      <c r="B551" s="118">
        <v>-1.2</v>
      </c>
      <c r="C551" s="118">
        <v>0</v>
      </c>
      <c r="D551" s="118">
        <v>28.322579999999999</v>
      </c>
      <c r="E551" s="118">
        <v>-0.10324999999999999</v>
      </c>
      <c r="F551" s="118">
        <v>-5.0090000000000003E-2</v>
      </c>
      <c r="G551" s="118">
        <v>-0.73811996000000002</v>
      </c>
      <c r="H551" s="118">
        <v>-0.98706000000000005</v>
      </c>
      <c r="I551" s="118">
        <v>0</v>
      </c>
      <c r="J551" s="118">
        <v>0.81131030000000004</v>
      </c>
      <c r="K551" s="118">
        <v>1.5169999999999999</v>
      </c>
      <c r="L551" s="118">
        <v>0</v>
      </c>
      <c r="M551" s="118">
        <v>0</v>
      </c>
      <c r="N551" s="118">
        <v>0</v>
      </c>
      <c r="O551" s="118">
        <v>0</v>
      </c>
      <c r="P551" s="118">
        <v>0</v>
      </c>
      <c r="Q551" s="118">
        <v>0</v>
      </c>
      <c r="R551" s="118">
        <v>0</v>
      </c>
      <c r="S551" s="118">
        <v>0</v>
      </c>
      <c r="T551" s="118">
        <v>0</v>
      </c>
      <c r="U551" s="118">
        <v>0</v>
      </c>
      <c r="V551" s="118">
        <v>0</v>
      </c>
      <c r="W551" s="118">
        <v>0</v>
      </c>
    </row>
    <row r="552" spans="1:23" hidden="1">
      <c r="A552" s="118" t="str">
        <v>3050.TW</v>
      </c>
      <c r="B552" s="118">
        <v>0.72</v>
      </c>
      <c r="C552" s="118">
        <v>0.627</v>
      </c>
      <c r="D552" s="118">
        <v>0</v>
      </c>
      <c r="E552" s="118">
        <v>3.3140000000000003E-2</v>
      </c>
      <c r="F552" s="118">
        <v>1.3789999000000001E-2</v>
      </c>
      <c r="G552" s="118">
        <v>0.38922000000000001</v>
      </c>
      <c r="H552" s="118">
        <v>1.82E-3</v>
      </c>
      <c r="I552" s="118">
        <v>30.694445000000002</v>
      </c>
      <c r="J552" s="118">
        <v>1.3538349000000001</v>
      </c>
      <c r="K552" s="118">
        <v>7.7850000000000001</v>
      </c>
      <c r="L552" s="118">
        <v>0</v>
      </c>
      <c r="M552" s="118">
        <v>0</v>
      </c>
      <c r="N552" s="118">
        <v>0</v>
      </c>
      <c r="O552" s="118">
        <v>0</v>
      </c>
      <c r="P552" s="118">
        <v>0</v>
      </c>
      <c r="Q552" s="118">
        <v>0</v>
      </c>
      <c r="R552" s="118">
        <v>0</v>
      </c>
      <c r="S552" s="118">
        <v>0</v>
      </c>
      <c r="T552" s="118">
        <v>0</v>
      </c>
      <c r="U552" s="118">
        <v>0</v>
      </c>
      <c r="V552" s="118">
        <v>0</v>
      </c>
      <c r="W552" s="118">
        <v>0</v>
      </c>
    </row>
    <row r="553" spans="1:23" hidden="1">
      <c r="A553" s="118" t="str">
        <v>3051.TW</v>
      </c>
      <c r="B553" s="118">
        <v>1.69</v>
      </c>
      <c r="C553" s="118">
        <v>1.359</v>
      </c>
      <c r="D553" s="118">
        <v>0</v>
      </c>
      <c r="E553" s="118">
        <v>7.0690000000000003E-2</v>
      </c>
      <c r="F553" s="118">
        <v>2.981E-2</v>
      </c>
      <c r="G553" s="118">
        <v>0.26596999999999998</v>
      </c>
      <c r="H553" s="118">
        <v>0.28021000000000001</v>
      </c>
      <c r="I553" s="118">
        <v>20.56213</v>
      </c>
      <c r="J553" s="118">
        <v>2.3870037000000002</v>
      </c>
      <c r="K553" s="118">
        <v>11.933</v>
      </c>
      <c r="L553" s="118">
        <v>0</v>
      </c>
      <c r="M553" s="118">
        <v>0</v>
      </c>
      <c r="N553" s="118">
        <v>0</v>
      </c>
      <c r="O553" s="118">
        <v>0</v>
      </c>
      <c r="P553" s="118">
        <v>0</v>
      </c>
      <c r="Q553" s="118">
        <v>0</v>
      </c>
      <c r="R553" s="118">
        <v>0</v>
      </c>
      <c r="S553" s="118">
        <v>0</v>
      </c>
      <c r="T553" s="118">
        <v>0</v>
      </c>
      <c r="U553" s="118">
        <v>0</v>
      </c>
      <c r="V553" s="118">
        <v>0</v>
      </c>
      <c r="W553" s="118">
        <v>0</v>
      </c>
    </row>
    <row r="554" spans="1:23" hidden="1">
      <c r="A554" s="118" t="str">
        <v>3052.TW</v>
      </c>
      <c r="B554" s="118">
        <v>1.06</v>
      </c>
      <c r="C554" s="118">
        <v>0.61599999999999999</v>
      </c>
      <c r="D554" s="118">
        <v>0</v>
      </c>
      <c r="E554" s="118">
        <v>6.3070000000000001E-2</v>
      </c>
      <c r="F554" s="118">
        <v>1.6299999999999999E-2</v>
      </c>
      <c r="G554" s="118">
        <v>0.11133999999999999</v>
      </c>
      <c r="H554" s="118">
        <v>5.1299999999999998E-2</v>
      </c>
      <c r="I554" s="118">
        <v>12.311321</v>
      </c>
      <c r="J554" s="118">
        <v>0.80880076000000001</v>
      </c>
      <c r="K554" s="118">
        <v>17.654</v>
      </c>
      <c r="L554" s="118">
        <v>0</v>
      </c>
      <c r="M554" s="118">
        <v>0</v>
      </c>
      <c r="N554" s="118">
        <v>0</v>
      </c>
      <c r="O554" s="118">
        <v>0</v>
      </c>
      <c r="P554" s="118">
        <v>0</v>
      </c>
      <c r="Q554" s="118">
        <v>0</v>
      </c>
      <c r="R554" s="118">
        <v>0</v>
      </c>
      <c r="S554" s="118">
        <v>0</v>
      </c>
      <c r="T554" s="118">
        <v>0</v>
      </c>
      <c r="U554" s="118">
        <v>0</v>
      </c>
      <c r="V554" s="118">
        <v>0</v>
      </c>
      <c r="W554" s="118">
        <v>0</v>
      </c>
    </row>
    <row r="555" spans="1:23" hidden="1">
      <c r="A555" s="118" t="str">
        <v>3054.TW</v>
      </c>
      <c r="B555" s="118">
        <v>-0.25</v>
      </c>
      <c r="C555" s="118">
        <v>0</v>
      </c>
      <c r="D555" s="118">
        <v>0</v>
      </c>
      <c r="E555" s="118">
        <v>-2.5870000000000001E-2</v>
      </c>
      <c r="F555" s="118">
        <v>-2.794E-2</v>
      </c>
      <c r="G555" s="118">
        <v>0.29264997999999998</v>
      </c>
      <c r="H555" s="118">
        <v>-0.13078000000000001</v>
      </c>
      <c r="I555" s="118">
        <v>0</v>
      </c>
      <c r="J555" s="118">
        <v>2.2223442000000002</v>
      </c>
      <c r="K555" s="118">
        <v>0.81399999999999995</v>
      </c>
      <c r="L555" s="118">
        <v>0</v>
      </c>
      <c r="M555" s="118">
        <v>0</v>
      </c>
      <c r="N555" s="118">
        <v>0</v>
      </c>
      <c r="O555" s="118">
        <v>0</v>
      </c>
      <c r="P555" s="118">
        <v>0</v>
      </c>
      <c r="Q555" s="118">
        <v>0</v>
      </c>
      <c r="R555" s="118">
        <v>0</v>
      </c>
      <c r="S555" s="118">
        <v>0</v>
      </c>
      <c r="T555" s="118">
        <v>0</v>
      </c>
      <c r="U555" s="118">
        <v>0</v>
      </c>
      <c r="V555" s="118">
        <v>0</v>
      </c>
      <c r="W555" s="118">
        <v>0</v>
      </c>
    </row>
    <row r="556" spans="1:23" hidden="1">
      <c r="A556" s="118" t="str">
        <v>3055.TW</v>
      </c>
      <c r="B556" s="118">
        <v>-2.2999999999999998</v>
      </c>
      <c r="C556" s="118">
        <v>0.28299999999999997</v>
      </c>
      <c r="D556" s="118">
        <v>-55.180720000000001</v>
      </c>
      <c r="E556" s="118">
        <v>-2.0330000000000001E-2</v>
      </c>
      <c r="F556" s="118">
        <v>-3.0929999999999999E-2</v>
      </c>
      <c r="G556" s="118">
        <v>0.17757000000000001</v>
      </c>
      <c r="H556" s="118">
        <v>-0.11552</v>
      </c>
      <c r="I556" s="118">
        <v>0</v>
      </c>
      <c r="J556" s="118">
        <v>4.1496779999999998</v>
      </c>
      <c r="K556" s="118">
        <v>11.772</v>
      </c>
      <c r="L556" s="118">
        <v>0</v>
      </c>
      <c r="M556" s="118">
        <v>0</v>
      </c>
      <c r="N556" s="118">
        <v>0</v>
      </c>
      <c r="O556" s="118">
        <v>0</v>
      </c>
      <c r="P556" s="118">
        <v>0</v>
      </c>
      <c r="Q556" s="118">
        <v>0</v>
      </c>
      <c r="R556" s="118">
        <v>0</v>
      </c>
      <c r="S556" s="118">
        <v>0</v>
      </c>
      <c r="T556" s="118">
        <v>0</v>
      </c>
      <c r="U556" s="118">
        <v>0</v>
      </c>
      <c r="V556" s="118">
        <v>0</v>
      </c>
      <c r="W556" s="118">
        <v>0</v>
      </c>
    </row>
    <row r="557" spans="1:23" hidden="1">
      <c r="A557" s="118" t="str">
        <v>3056.TW</v>
      </c>
      <c r="B557" s="118">
        <v>0.72</v>
      </c>
      <c r="C557" s="118">
        <v>0.58199999999999996</v>
      </c>
      <c r="D557" s="118">
        <v>10.871710999999999</v>
      </c>
      <c r="E557" s="118">
        <v>4.2389999999999997E-2</v>
      </c>
      <c r="F557" s="118">
        <v>1.0140000999999999E-2</v>
      </c>
      <c r="G557" s="118">
        <v>0.42126997999999999</v>
      </c>
      <c r="H557" s="118">
        <v>-2.10114</v>
      </c>
      <c r="I557" s="118">
        <v>45.902774999999998</v>
      </c>
      <c r="J557" s="118">
        <v>1.6406056</v>
      </c>
      <c r="K557" s="118">
        <v>4.4470000000000001</v>
      </c>
      <c r="L557" s="118">
        <v>0</v>
      </c>
      <c r="M557" s="118">
        <v>0</v>
      </c>
      <c r="N557" s="118">
        <v>0</v>
      </c>
      <c r="O557" s="118">
        <v>0</v>
      </c>
      <c r="P557" s="118">
        <v>0</v>
      </c>
      <c r="Q557" s="118">
        <v>0</v>
      </c>
      <c r="R557" s="118">
        <v>0</v>
      </c>
      <c r="S557" s="118">
        <v>0</v>
      </c>
      <c r="T557" s="118">
        <v>0</v>
      </c>
      <c r="U557" s="118">
        <v>0</v>
      </c>
      <c r="V557" s="118">
        <v>0</v>
      </c>
      <c r="W557" s="118">
        <v>0</v>
      </c>
    </row>
    <row r="558" spans="1:23" hidden="1">
      <c r="A558" s="118" t="str">
        <v>3057.TW</v>
      </c>
      <c r="B558" s="118">
        <v>-1.43</v>
      </c>
      <c r="C558" s="118">
        <v>1.306</v>
      </c>
      <c r="D558" s="118">
        <v>35.875</v>
      </c>
      <c r="E558" s="118">
        <v>-0.17848</v>
      </c>
      <c r="F558" s="118">
        <v>-6.2190000000000002E-2</v>
      </c>
      <c r="G558" s="118">
        <v>0.34605997999999999</v>
      </c>
      <c r="H558" s="118">
        <v>-0.32090999999999997</v>
      </c>
      <c r="I558" s="118">
        <v>0</v>
      </c>
      <c r="J558" s="118">
        <v>1.8127842999999999</v>
      </c>
      <c r="K558" s="118">
        <v>6.3070000000000004</v>
      </c>
      <c r="L558" s="118">
        <v>0</v>
      </c>
      <c r="M558" s="118">
        <v>0</v>
      </c>
      <c r="N558" s="118">
        <v>0</v>
      </c>
      <c r="O558" s="118">
        <v>0</v>
      </c>
      <c r="P558" s="118">
        <v>0</v>
      </c>
      <c r="Q558" s="118">
        <v>0</v>
      </c>
      <c r="R558" s="118">
        <v>0</v>
      </c>
      <c r="S558" s="118">
        <v>0</v>
      </c>
      <c r="T558" s="118">
        <v>0</v>
      </c>
      <c r="U558" s="118">
        <v>0</v>
      </c>
      <c r="V558" s="118">
        <v>0</v>
      </c>
      <c r="W558" s="118">
        <v>0</v>
      </c>
    </row>
    <row r="559" spans="1:23" hidden="1">
      <c r="A559" s="118" t="str">
        <v>3058.TW</v>
      </c>
      <c r="B559" s="118">
        <v>-0.44</v>
      </c>
      <c r="C559" s="118">
        <v>0.64700000000000002</v>
      </c>
      <c r="D559" s="118">
        <v>0</v>
      </c>
      <c r="E559" s="118">
        <v>2.7859999999999999E-2</v>
      </c>
      <c r="F559" s="118">
        <v>-9.5200000000000007E-3</v>
      </c>
      <c r="G559" s="118">
        <v>0.14555999999999999</v>
      </c>
      <c r="H559" s="118">
        <v>-2.1819999999999999E-2</v>
      </c>
      <c r="I559" s="118">
        <v>0</v>
      </c>
      <c r="J559" s="118">
        <v>2.1464381000000001</v>
      </c>
      <c r="K559" s="118">
        <v>23.506</v>
      </c>
      <c r="L559" s="118">
        <v>0</v>
      </c>
      <c r="M559" s="118">
        <v>0</v>
      </c>
      <c r="N559" s="118">
        <v>0</v>
      </c>
      <c r="O559" s="118">
        <v>0</v>
      </c>
      <c r="P559" s="118">
        <v>0</v>
      </c>
      <c r="Q559" s="118">
        <v>0</v>
      </c>
      <c r="R559" s="118">
        <v>0</v>
      </c>
      <c r="S559" s="118">
        <v>0</v>
      </c>
      <c r="T559" s="118">
        <v>0</v>
      </c>
      <c r="U559" s="118">
        <v>0</v>
      </c>
      <c r="V559" s="118">
        <v>0</v>
      </c>
      <c r="W559" s="118">
        <v>0</v>
      </c>
    </row>
    <row r="560" spans="1:23" hidden="1">
      <c r="A560" s="118" t="str">
        <v>3059.TW</v>
      </c>
      <c r="B560" s="118">
        <v>1.29</v>
      </c>
      <c r="C560" s="118">
        <v>0.81</v>
      </c>
      <c r="D560" s="118">
        <v>0</v>
      </c>
      <c r="E560" s="118">
        <v>4.7909997000000003E-2</v>
      </c>
      <c r="F560" s="118">
        <v>1.4989999E-2</v>
      </c>
      <c r="G560" s="118">
        <v>0.28905999999999998</v>
      </c>
      <c r="H560" s="118">
        <v>5.0219998000000002E-2</v>
      </c>
      <c r="I560" s="118">
        <v>33.449615000000001</v>
      </c>
      <c r="J560" s="118">
        <v>1.3341786</v>
      </c>
      <c r="K560" s="118">
        <v>30.521000000000001</v>
      </c>
      <c r="L560" s="118">
        <v>0</v>
      </c>
      <c r="M560" s="118">
        <v>0</v>
      </c>
      <c r="N560" s="118">
        <v>0</v>
      </c>
      <c r="O560" s="118">
        <v>0</v>
      </c>
      <c r="P560" s="118">
        <v>0</v>
      </c>
      <c r="Q560" s="118">
        <v>0</v>
      </c>
      <c r="R560" s="118">
        <v>0</v>
      </c>
      <c r="S560" s="118">
        <v>0</v>
      </c>
      <c r="T560" s="118">
        <v>0</v>
      </c>
      <c r="U560" s="118">
        <v>0</v>
      </c>
      <c r="V560" s="118">
        <v>0</v>
      </c>
      <c r="W560" s="118">
        <v>0</v>
      </c>
    </row>
    <row r="561" spans="1:23" hidden="1">
      <c r="A561" s="118" t="str">
        <v>3060.TW</v>
      </c>
      <c r="B561" s="118">
        <v>-0.62</v>
      </c>
      <c r="C561" s="118">
        <v>1</v>
      </c>
      <c r="D561" s="118">
        <v>0</v>
      </c>
      <c r="E561" s="118">
        <v>-8.6789994999999995E-2</v>
      </c>
      <c r="F561" s="118">
        <v>-3.1579999999999997E-2</v>
      </c>
      <c r="G561" s="118">
        <v>8.3929989999999996E-2</v>
      </c>
      <c r="H561" s="118">
        <v>-9.3500000000000007E-3</v>
      </c>
      <c r="I561" s="118">
        <v>0</v>
      </c>
      <c r="J561" s="118">
        <v>1.9876419999999999</v>
      </c>
      <c r="K561" s="118">
        <v>19.303999999999998</v>
      </c>
      <c r="L561" s="118">
        <v>0</v>
      </c>
      <c r="M561" s="118">
        <v>0</v>
      </c>
      <c r="N561" s="118">
        <v>0</v>
      </c>
      <c r="O561" s="118">
        <v>0</v>
      </c>
      <c r="P561" s="118">
        <v>0</v>
      </c>
      <c r="Q561" s="118">
        <v>0</v>
      </c>
      <c r="R561" s="118">
        <v>0</v>
      </c>
      <c r="S561" s="118">
        <v>0</v>
      </c>
      <c r="T561" s="118">
        <v>0</v>
      </c>
      <c r="U561" s="118">
        <v>0</v>
      </c>
      <c r="V561" s="118">
        <v>0</v>
      </c>
      <c r="W561" s="118">
        <v>0</v>
      </c>
    </row>
    <row r="562" spans="1:23" hidden="1">
      <c r="A562" s="118" t="str">
        <v>3062.TW</v>
      </c>
      <c r="B562" s="118">
        <v>-0.6</v>
      </c>
      <c r="C562" s="118">
        <v>0.73099999999999998</v>
      </c>
      <c r="D562" s="118">
        <v>0</v>
      </c>
      <c r="E562" s="118">
        <v>-6.4430000000000001E-2</v>
      </c>
      <c r="F562" s="118">
        <v>-3.9989999999999998E-2</v>
      </c>
      <c r="G562" s="118">
        <v>2.6099999999999999E-3</v>
      </c>
      <c r="H562" s="118">
        <v>-0.11942999999999999</v>
      </c>
      <c r="I562" s="118">
        <v>0</v>
      </c>
      <c r="J562" s="118">
        <v>1.7027756999999999</v>
      </c>
      <c r="K562" s="118">
        <v>11.603</v>
      </c>
      <c r="L562" s="118">
        <v>0</v>
      </c>
      <c r="M562" s="118">
        <v>0</v>
      </c>
      <c r="N562" s="118">
        <v>0</v>
      </c>
      <c r="O562" s="118">
        <v>0</v>
      </c>
      <c r="P562" s="118">
        <v>0</v>
      </c>
      <c r="Q562" s="118">
        <v>0</v>
      </c>
      <c r="R562" s="118">
        <v>0</v>
      </c>
      <c r="S562" s="118">
        <v>0</v>
      </c>
      <c r="T562" s="118">
        <v>0</v>
      </c>
      <c r="U562" s="118">
        <v>0</v>
      </c>
      <c r="V562" s="118">
        <v>0</v>
      </c>
      <c r="W562" s="118">
        <v>0</v>
      </c>
    </row>
    <row r="563" spans="1:23" hidden="1">
      <c r="A563" s="118" t="str">
        <v>3090.TW</v>
      </c>
      <c r="B563" s="118">
        <v>3.84</v>
      </c>
      <c r="C563" s="118">
        <v>0.56899999999999995</v>
      </c>
      <c r="D563" s="118">
        <v>17.252473999999999</v>
      </c>
      <c r="E563" s="118">
        <v>0.11156000000000001</v>
      </c>
      <c r="F563" s="118">
        <v>5.8220000000000001E-2</v>
      </c>
      <c r="G563" s="118">
        <v>0.15412000000000001</v>
      </c>
      <c r="H563" s="118">
        <v>7.4340000000000003E-2</v>
      </c>
      <c r="I563" s="118">
        <v>18.151040999999999</v>
      </c>
      <c r="J563" s="118">
        <v>2.3776221</v>
      </c>
      <c r="K563" s="118">
        <v>51.067999999999998</v>
      </c>
      <c r="L563" s="118">
        <v>0</v>
      </c>
      <c r="M563" s="118">
        <v>0</v>
      </c>
      <c r="N563" s="118">
        <v>0</v>
      </c>
      <c r="O563" s="118">
        <v>0</v>
      </c>
      <c r="P563" s="118">
        <v>0</v>
      </c>
      <c r="Q563" s="118">
        <v>0</v>
      </c>
      <c r="R563" s="118">
        <v>0</v>
      </c>
      <c r="S563" s="118">
        <v>0</v>
      </c>
      <c r="T563" s="118">
        <v>0</v>
      </c>
      <c r="U563" s="118">
        <v>0</v>
      </c>
      <c r="V563" s="118">
        <v>0</v>
      </c>
      <c r="W563" s="118">
        <v>0</v>
      </c>
    </row>
    <row r="564" spans="1:23" hidden="1">
      <c r="A564" s="118" t="str">
        <v>3092.TW</v>
      </c>
      <c r="B564" s="118">
        <v>-1.28</v>
      </c>
      <c r="C564" s="118">
        <v>0</v>
      </c>
      <c r="D564" s="118">
        <v>0</v>
      </c>
      <c r="E564" s="118">
        <v>-4.3970000000000002E-2</v>
      </c>
      <c r="F564" s="118">
        <v>-1.609E-2</v>
      </c>
      <c r="G564" s="118">
        <v>0.14907000000000001</v>
      </c>
      <c r="H564" s="118">
        <v>-3.7260000000000001E-2</v>
      </c>
      <c r="I564" s="118">
        <v>0</v>
      </c>
      <c r="J564" s="118">
        <v>1.5979977999999999</v>
      </c>
      <c r="K564" s="118">
        <v>19.728000000000002</v>
      </c>
      <c r="L564" s="118">
        <v>0</v>
      </c>
      <c r="M564" s="118">
        <v>0</v>
      </c>
      <c r="N564" s="118">
        <v>0</v>
      </c>
      <c r="O564" s="118">
        <v>0</v>
      </c>
      <c r="P564" s="118">
        <v>0</v>
      </c>
      <c r="Q564" s="118">
        <v>0</v>
      </c>
      <c r="R564" s="118">
        <v>0</v>
      </c>
      <c r="S564" s="118">
        <v>0</v>
      </c>
      <c r="T564" s="118">
        <v>0</v>
      </c>
      <c r="U564" s="118">
        <v>0</v>
      </c>
      <c r="V564" s="118">
        <v>0</v>
      </c>
      <c r="W564" s="118">
        <v>0</v>
      </c>
    </row>
    <row r="565" spans="1:23" hidden="1">
      <c r="A565" s="118" t="str">
        <v>3094.TW</v>
      </c>
      <c r="B565" s="118">
        <v>0.45</v>
      </c>
      <c r="C565" s="118">
        <v>0</v>
      </c>
      <c r="D565" s="118">
        <v>0</v>
      </c>
      <c r="E565" s="118">
        <v>3.6740000000000002E-2</v>
      </c>
      <c r="F565" s="118">
        <v>-1.8400000000000001E-3</v>
      </c>
      <c r="G565" s="118">
        <v>0.67227994999999996</v>
      </c>
      <c r="H565" s="118">
        <v>-0.24610001000000001</v>
      </c>
      <c r="I565" s="118">
        <v>74</v>
      </c>
      <c r="J565" s="118">
        <v>3.0179442999999999</v>
      </c>
      <c r="K565" s="118">
        <v>2.5030000000000001</v>
      </c>
      <c r="L565" s="118">
        <v>0</v>
      </c>
      <c r="M565" s="118">
        <v>0</v>
      </c>
      <c r="N565" s="118">
        <v>0</v>
      </c>
      <c r="O565" s="118">
        <v>0</v>
      </c>
      <c r="P565" s="118">
        <v>0</v>
      </c>
      <c r="Q565" s="118">
        <v>0</v>
      </c>
      <c r="R565" s="118">
        <v>0</v>
      </c>
      <c r="S565" s="118">
        <v>0</v>
      </c>
      <c r="T565" s="118">
        <v>0</v>
      </c>
      <c r="U565" s="118">
        <v>0</v>
      </c>
      <c r="V565" s="118">
        <v>0</v>
      </c>
      <c r="W565" s="118">
        <v>0</v>
      </c>
    </row>
    <row r="566" spans="1:23" hidden="1">
      <c r="A566" s="118" t="str">
        <v>3130.TW</v>
      </c>
      <c r="B566" s="118">
        <v>13.36</v>
      </c>
      <c r="C566" s="118">
        <v>0.20399999999999999</v>
      </c>
      <c r="D566" s="118">
        <v>23.316832000000002</v>
      </c>
      <c r="E566" s="118">
        <v>0.27277002</v>
      </c>
      <c r="F566" s="118">
        <v>9.4079999999999997E-2</v>
      </c>
      <c r="G566" s="118">
        <v>0.86873</v>
      </c>
      <c r="H566" s="118">
        <v>0.16906999</v>
      </c>
      <c r="I566" s="118">
        <v>17.627247000000001</v>
      </c>
      <c r="J566" s="118">
        <v>4.7142425000000001</v>
      </c>
      <c r="K566" s="118">
        <v>70.183999999999997</v>
      </c>
      <c r="L566" s="118">
        <v>0</v>
      </c>
      <c r="M566" s="118">
        <v>0</v>
      </c>
      <c r="N566" s="118">
        <v>0</v>
      </c>
      <c r="O566" s="118">
        <v>0</v>
      </c>
      <c r="P566" s="118">
        <v>0</v>
      </c>
      <c r="Q566" s="118">
        <v>0</v>
      </c>
      <c r="R566" s="118">
        <v>0</v>
      </c>
      <c r="S566" s="118">
        <v>0</v>
      </c>
      <c r="T566" s="118">
        <v>0</v>
      </c>
      <c r="U566" s="118">
        <v>0</v>
      </c>
      <c r="V566" s="118">
        <v>0</v>
      </c>
      <c r="W566" s="118">
        <v>0</v>
      </c>
    </row>
    <row r="567" spans="1:23" hidden="1">
      <c r="A567" s="118" t="str">
        <v>3138.TW</v>
      </c>
      <c r="B567" s="118">
        <v>3.62</v>
      </c>
      <c r="C567" s="118">
        <v>1.242</v>
      </c>
      <c r="D567" s="118">
        <v>0</v>
      </c>
      <c r="E567" s="118">
        <v>0.12570000000000001</v>
      </c>
      <c r="F567" s="118">
        <v>4.5890002999999999E-2</v>
      </c>
      <c r="G567" s="118">
        <v>0.43719999999999998</v>
      </c>
      <c r="H567" s="118">
        <v>0.10231</v>
      </c>
      <c r="I567" s="118">
        <v>37.56906</v>
      </c>
      <c r="J567" s="118">
        <v>3.8288288000000001</v>
      </c>
      <c r="K567" s="118">
        <v>38.121000000000002</v>
      </c>
      <c r="L567" s="118">
        <v>0</v>
      </c>
      <c r="M567" s="118">
        <v>0</v>
      </c>
      <c r="N567" s="118">
        <v>0</v>
      </c>
      <c r="O567" s="118">
        <v>0</v>
      </c>
      <c r="P567" s="118">
        <v>0</v>
      </c>
      <c r="Q567" s="118">
        <v>0</v>
      </c>
      <c r="R567" s="118">
        <v>0</v>
      </c>
      <c r="S567" s="118">
        <v>0</v>
      </c>
      <c r="T567" s="118">
        <v>0</v>
      </c>
      <c r="U567" s="118">
        <v>0</v>
      </c>
      <c r="V567" s="118">
        <v>0</v>
      </c>
      <c r="W567" s="118">
        <v>0</v>
      </c>
    </row>
    <row r="568" spans="1:23" hidden="1">
      <c r="A568" s="118" t="str">
        <v>3149.TW</v>
      </c>
      <c r="B568" s="118">
        <v>-0.72</v>
      </c>
      <c r="C568" s="118">
        <v>1.2829999999999999</v>
      </c>
      <c r="D568" s="118">
        <v>-17.657343000000001</v>
      </c>
      <c r="E568" s="118">
        <v>-8.2849999999999993E-2</v>
      </c>
      <c r="F568" s="118">
        <v>-2.9420000000000002E-2</v>
      </c>
      <c r="G568" s="118">
        <v>3.3660000000000002E-2</v>
      </c>
      <c r="H568" s="118">
        <v>-9.6169989999999997E-2</v>
      </c>
      <c r="I568" s="118">
        <v>0</v>
      </c>
      <c r="J568" s="118">
        <v>2.6674414</v>
      </c>
      <c r="K568" s="118">
        <v>12.885</v>
      </c>
      <c r="L568" s="118">
        <v>0</v>
      </c>
      <c r="M568" s="118">
        <v>0</v>
      </c>
      <c r="N568" s="118">
        <v>0</v>
      </c>
      <c r="O568" s="118">
        <v>0</v>
      </c>
      <c r="P568" s="118">
        <v>0</v>
      </c>
      <c r="Q568" s="118">
        <v>0</v>
      </c>
      <c r="R568" s="118">
        <v>0</v>
      </c>
      <c r="S568" s="118">
        <v>0</v>
      </c>
      <c r="T568" s="118">
        <v>0</v>
      </c>
      <c r="U568" s="118">
        <v>0</v>
      </c>
      <c r="V568" s="118">
        <v>0</v>
      </c>
      <c r="W568" s="118">
        <v>0</v>
      </c>
    </row>
    <row r="569" spans="1:23" hidden="1">
      <c r="A569" s="118" t="str">
        <v>3164.TW</v>
      </c>
      <c r="B569" s="118">
        <v>0.68</v>
      </c>
      <c r="C569" s="118">
        <v>0.35599999999999998</v>
      </c>
      <c r="D569" s="118">
        <v>0</v>
      </c>
      <c r="E569" s="118">
        <v>1.523E-2</v>
      </c>
      <c r="F569" s="118">
        <v>2.6099999999999999E-3</v>
      </c>
      <c r="G569" s="118">
        <v>0.66408999999999996</v>
      </c>
      <c r="H569" s="118">
        <v>4.1009999999999998E-2</v>
      </c>
      <c r="I569" s="118">
        <v>35.808822999999997</v>
      </c>
      <c r="J569" s="118">
        <v>1.6003944000000001</v>
      </c>
      <c r="K569" s="118">
        <v>3.68</v>
      </c>
      <c r="L569" s="118">
        <v>0</v>
      </c>
      <c r="M569" s="118">
        <v>0</v>
      </c>
      <c r="N569" s="118">
        <v>0</v>
      </c>
      <c r="O569" s="118">
        <v>0</v>
      </c>
      <c r="P569" s="118">
        <v>0</v>
      </c>
      <c r="Q569" s="118">
        <v>0</v>
      </c>
      <c r="R569" s="118">
        <v>0</v>
      </c>
      <c r="S569" s="118">
        <v>0</v>
      </c>
      <c r="T569" s="118">
        <v>0</v>
      </c>
      <c r="U569" s="118">
        <v>0</v>
      </c>
      <c r="V569" s="118">
        <v>0</v>
      </c>
      <c r="W569" s="118">
        <v>0</v>
      </c>
    </row>
    <row r="570" spans="1:23" hidden="1">
      <c r="A570" s="118" t="str">
        <v>3167.TW</v>
      </c>
      <c r="B570" s="118">
        <v>0.26</v>
      </c>
      <c r="C570" s="118">
        <v>0.59299999999999997</v>
      </c>
      <c r="D570" s="118">
        <v>12.621145</v>
      </c>
      <c r="E570" s="118">
        <v>5.3100003999999998E-3</v>
      </c>
      <c r="F570" s="118">
        <v>-6.5399999999999998E-3</v>
      </c>
      <c r="G570" s="118">
        <v>0.25319000000000003</v>
      </c>
      <c r="H570" s="118">
        <v>5.5329999999999997E-2</v>
      </c>
      <c r="I570" s="118">
        <v>220.38461000000001</v>
      </c>
      <c r="J570" s="118">
        <v>2.2360102999999998</v>
      </c>
      <c r="K570" s="118">
        <v>15.657999999999999</v>
      </c>
      <c r="L570" s="118">
        <v>0</v>
      </c>
      <c r="M570" s="118">
        <v>0</v>
      </c>
      <c r="N570" s="118">
        <v>0</v>
      </c>
      <c r="O570" s="118">
        <v>0</v>
      </c>
      <c r="P570" s="118">
        <v>0</v>
      </c>
      <c r="Q570" s="118">
        <v>0</v>
      </c>
      <c r="R570" s="118">
        <v>0</v>
      </c>
      <c r="S570" s="118">
        <v>0</v>
      </c>
      <c r="T570" s="118">
        <v>0</v>
      </c>
      <c r="U570" s="118">
        <v>0</v>
      </c>
      <c r="V570" s="118">
        <v>0</v>
      </c>
      <c r="W570" s="118">
        <v>0</v>
      </c>
    </row>
    <row r="571" spans="1:23" hidden="1">
      <c r="A571" s="118" t="str">
        <v>3168.TW</v>
      </c>
      <c r="B571" s="118">
        <v>0</v>
      </c>
      <c r="C571" s="118">
        <v>0.51800000000000002</v>
      </c>
      <c r="D571" s="118">
        <v>0</v>
      </c>
      <c r="E571" s="118">
        <v>0.13372999999999999</v>
      </c>
      <c r="F571" s="118">
        <v>6.9110000000000005E-2</v>
      </c>
      <c r="G571" s="118">
        <v>0.23743998999999999</v>
      </c>
      <c r="H571" s="118">
        <v>7.8869999999999996E-2</v>
      </c>
      <c r="I571" s="118">
        <v>0</v>
      </c>
      <c r="J571" s="118">
        <v>0</v>
      </c>
      <c r="K571" s="118">
        <v>56.43</v>
      </c>
      <c r="L571" s="118">
        <v>0</v>
      </c>
      <c r="M571" s="118">
        <v>0</v>
      </c>
      <c r="N571" s="118">
        <v>0</v>
      </c>
      <c r="O571" s="118">
        <v>0</v>
      </c>
      <c r="P571" s="118">
        <v>0</v>
      </c>
      <c r="Q571" s="118">
        <v>0</v>
      </c>
      <c r="R571" s="118">
        <v>0</v>
      </c>
      <c r="S571" s="118">
        <v>0</v>
      </c>
      <c r="T571" s="118">
        <v>0</v>
      </c>
      <c r="U571" s="118">
        <v>0</v>
      </c>
      <c r="V571" s="118">
        <v>0</v>
      </c>
      <c r="W571" s="118">
        <v>0</v>
      </c>
    </row>
    <row r="572" spans="1:23" hidden="1">
      <c r="A572" s="118" t="str">
        <v>3189.TW</v>
      </c>
      <c r="B572" s="118">
        <v>0.13</v>
      </c>
      <c r="C572" s="118">
        <v>0</v>
      </c>
      <c r="D572" s="118">
        <v>13.092643000000001</v>
      </c>
      <c r="E572" s="118">
        <v>3.6170002E-2</v>
      </c>
      <c r="F572" s="118">
        <v>9.0600000000000003E-3</v>
      </c>
      <c r="G572" s="118">
        <v>0.26107000000000002</v>
      </c>
      <c r="H572" s="118">
        <v>4.5929999999999999E-2</v>
      </c>
      <c r="I572" s="118">
        <v>739.23080000000004</v>
      </c>
      <c r="J572" s="118">
        <v>1.5003667999999999</v>
      </c>
      <c r="K572" s="118">
        <v>56.88</v>
      </c>
      <c r="L572" s="118">
        <v>0</v>
      </c>
      <c r="M572" s="118">
        <v>0</v>
      </c>
      <c r="N572" s="118">
        <v>0</v>
      </c>
      <c r="O572" s="118">
        <v>0</v>
      </c>
      <c r="P572" s="118">
        <v>0</v>
      </c>
      <c r="Q572" s="118">
        <v>0</v>
      </c>
      <c r="R572" s="118">
        <v>0</v>
      </c>
      <c r="S572" s="118">
        <v>0</v>
      </c>
      <c r="T572" s="118">
        <v>0</v>
      </c>
      <c r="U572" s="118">
        <v>0</v>
      </c>
      <c r="V572" s="118">
        <v>0</v>
      </c>
      <c r="W572" s="118">
        <v>0</v>
      </c>
    </row>
    <row r="573" spans="1:23" hidden="1">
      <c r="A573" s="118" t="str">
        <v>3209.TW</v>
      </c>
      <c r="B573" s="118">
        <v>2.5</v>
      </c>
      <c r="C573" s="118">
        <v>0.56999999999999995</v>
      </c>
      <c r="D573" s="118">
        <v>14.715446999999999</v>
      </c>
      <c r="E573" s="118">
        <v>0.12339</v>
      </c>
      <c r="F573" s="118">
        <v>3.8469999999999997E-2</v>
      </c>
      <c r="G573" s="118">
        <v>4.1160002000000001E-2</v>
      </c>
      <c r="H573" s="118">
        <v>1.9460000000000002E-2</v>
      </c>
      <c r="I573" s="118">
        <v>14.480000499999999</v>
      </c>
      <c r="J573" s="118">
        <v>1.7556623</v>
      </c>
      <c r="K573" s="118">
        <v>245.126</v>
      </c>
      <c r="L573" s="118">
        <v>0</v>
      </c>
      <c r="M573" s="118">
        <v>0</v>
      </c>
      <c r="N573" s="118">
        <v>0</v>
      </c>
      <c r="O573" s="118">
        <v>0</v>
      </c>
      <c r="P573" s="118">
        <v>0</v>
      </c>
      <c r="Q573" s="118">
        <v>0</v>
      </c>
      <c r="R573" s="118">
        <v>0</v>
      </c>
      <c r="S573" s="118">
        <v>0</v>
      </c>
      <c r="T573" s="118">
        <v>0</v>
      </c>
      <c r="U573" s="118">
        <v>0</v>
      </c>
      <c r="V573" s="118">
        <v>0</v>
      </c>
      <c r="W573" s="118">
        <v>0</v>
      </c>
    </row>
    <row r="574" spans="1:23" hidden="1">
      <c r="A574" s="118" t="str">
        <v>3229.TW</v>
      </c>
      <c r="B574" s="118">
        <v>-0.54</v>
      </c>
      <c r="C574" s="118">
        <v>0.33700000000000002</v>
      </c>
      <c r="D574" s="118">
        <v>0</v>
      </c>
      <c r="E574" s="118">
        <v>-4.0320000000000002E-2</v>
      </c>
      <c r="F574" s="118">
        <v>-2.0709999999999999E-2</v>
      </c>
      <c r="G574" s="118">
        <v>5.3999999999999999E-2</v>
      </c>
      <c r="H574" s="118">
        <v>-1.6049999999999998E-2</v>
      </c>
      <c r="I574" s="118">
        <v>0</v>
      </c>
      <c r="J574" s="118">
        <v>1.6110591000000001</v>
      </c>
      <c r="K574" s="118">
        <v>14.443</v>
      </c>
      <c r="L574" s="118">
        <v>0</v>
      </c>
      <c r="M574" s="118">
        <v>0</v>
      </c>
      <c r="N574" s="118">
        <v>0</v>
      </c>
      <c r="O574" s="118">
        <v>0</v>
      </c>
      <c r="P574" s="118">
        <v>0</v>
      </c>
      <c r="Q574" s="118">
        <v>0</v>
      </c>
      <c r="R574" s="118">
        <v>0</v>
      </c>
      <c r="S574" s="118">
        <v>0</v>
      </c>
      <c r="T574" s="118">
        <v>0</v>
      </c>
      <c r="U574" s="118">
        <v>0</v>
      </c>
      <c r="V574" s="118">
        <v>0</v>
      </c>
      <c r="W574" s="118">
        <v>0</v>
      </c>
    </row>
    <row r="575" spans="1:23" hidden="1">
      <c r="A575" s="118" t="str">
        <v>3231.TW</v>
      </c>
      <c r="B575" s="118">
        <v>5.14</v>
      </c>
      <c r="C575" s="118">
        <v>0.879</v>
      </c>
      <c r="D575" s="118">
        <v>13.693902</v>
      </c>
      <c r="E575" s="118">
        <v>0.17141001</v>
      </c>
      <c r="F575" s="118">
        <v>4.1840002000000001E-2</v>
      </c>
      <c r="G575" s="118">
        <v>7.979E-2</v>
      </c>
      <c r="H575" s="118">
        <v>2.9499999999999998E-2</v>
      </c>
      <c r="I575" s="118">
        <v>23.151751999999998</v>
      </c>
      <c r="J575" s="118">
        <v>3.0233737999999999</v>
      </c>
      <c r="K575" s="118">
        <v>317.12299999999999</v>
      </c>
      <c r="L575" s="118">
        <v>0</v>
      </c>
      <c r="M575" s="118">
        <v>0</v>
      </c>
      <c r="N575" s="118">
        <v>0</v>
      </c>
      <c r="O575" s="118">
        <v>0</v>
      </c>
      <c r="P575" s="118">
        <v>0</v>
      </c>
      <c r="Q575" s="118">
        <v>0</v>
      </c>
      <c r="R575" s="118">
        <v>0</v>
      </c>
      <c r="S575" s="118">
        <v>0</v>
      </c>
      <c r="T575" s="118">
        <v>0</v>
      </c>
      <c r="U575" s="118">
        <v>0</v>
      </c>
      <c r="V575" s="118">
        <v>0</v>
      </c>
      <c r="W575" s="118">
        <v>0</v>
      </c>
    </row>
    <row r="576" spans="1:23" hidden="1">
      <c r="A576" s="118" t="str">
        <v>3257.TW</v>
      </c>
      <c r="B576" s="118">
        <v>3.51</v>
      </c>
      <c r="C576" s="118">
        <v>0.80700000000000005</v>
      </c>
      <c r="D576" s="118">
        <v>40</v>
      </c>
      <c r="E576" s="118">
        <v>0.15946001000000001</v>
      </c>
      <c r="F576" s="118">
        <v>0.1016</v>
      </c>
      <c r="G576" s="118">
        <v>0.47833002000000002</v>
      </c>
      <c r="H576" s="118">
        <v>0.26486999999999999</v>
      </c>
      <c r="I576" s="118">
        <v>18.233618</v>
      </c>
      <c r="J576" s="118">
        <v>3.082703</v>
      </c>
      <c r="K576" s="118">
        <v>13.452999999999999</v>
      </c>
      <c r="L576" s="118">
        <v>0</v>
      </c>
      <c r="M576" s="118">
        <v>0</v>
      </c>
      <c r="N576" s="118">
        <v>0</v>
      </c>
      <c r="O576" s="118">
        <v>0</v>
      </c>
      <c r="P576" s="118">
        <v>0</v>
      </c>
      <c r="Q576" s="118">
        <v>0</v>
      </c>
      <c r="R576" s="118">
        <v>0</v>
      </c>
      <c r="S576" s="118">
        <v>0</v>
      </c>
      <c r="T576" s="118">
        <v>0</v>
      </c>
      <c r="U576" s="118">
        <v>0</v>
      </c>
      <c r="V576" s="118">
        <v>0</v>
      </c>
      <c r="W576" s="118">
        <v>0</v>
      </c>
    </row>
    <row r="577" spans="1:23" hidden="1">
      <c r="A577" s="118" t="str">
        <v>3266.TW</v>
      </c>
      <c r="B577" s="118">
        <v>2.33</v>
      </c>
      <c r="C577" s="118">
        <v>0</v>
      </c>
      <c r="D577" s="118">
        <v>0</v>
      </c>
      <c r="E577" s="118">
        <v>0.13092000000000001</v>
      </c>
      <c r="F577" s="118">
        <v>4.0660000000000002E-2</v>
      </c>
      <c r="G577" s="118">
        <v>0.29566999999999999</v>
      </c>
      <c r="H577" s="118">
        <v>0.14974000000000001</v>
      </c>
      <c r="I577" s="118">
        <v>10.343348499999999</v>
      </c>
      <c r="J577" s="118">
        <v>1.3829115999999999</v>
      </c>
      <c r="K577" s="118">
        <v>13.858000000000001</v>
      </c>
      <c r="L577" s="118">
        <v>0</v>
      </c>
      <c r="M577" s="118">
        <v>0</v>
      </c>
      <c r="N577" s="118">
        <v>0</v>
      </c>
      <c r="O577" s="118">
        <v>0</v>
      </c>
      <c r="P577" s="118">
        <v>0</v>
      </c>
      <c r="Q577" s="118">
        <v>0</v>
      </c>
      <c r="R577" s="118">
        <v>0</v>
      </c>
      <c r="S577" s="118">
        <v>0</v>
      </c>
      <c r="T577" s="118">
        <v>0</v>
      </c>
      <c r="U577" s="118">
        <v>0</v>
      </c>
      <c r="V577" s="118">
        <v>0</v>
      </c>
      <c r="W577" s="118">
        <v>0</v>
      </c>
    </row>
    <row r="578" spans="1:23" hidden="1">
      <c r="A578" s="118" t="str">
        <v>3296.TW</v>
      </c>
      <c r="B578" s="118">
        <v>-0.91</v>
      </c>
      <c r="C578" s="118">
        <v>0.38700000000000001</v>
      </c>
      <c r="D578" s="118">
        <v>0</v>
      </c>
      <c r="E578" s="118">
        <v>-7.3260000000000006E-2</v>
      </c>
      <c r="F578" s="118">
        <v>-3.0050001999999999E-2</v>
      </c>
      <c r="G578" s="118">
        <v>0.19533001</v>
      </c>
      <c r="H578" s="118">
        <v>-0.13375999999999999</v>
      </c>
      <c r="I578" s="118">
        <v>0</v>
      </c>
      <c r="J578" s="118">
        <v>2.0375380000000001</v>
      </c>
      <c r="K578" s="118">
        <v>15.406000000000001</v>
      </c>
      <c r="L578" s="118">
        <v>0</v>
      </c>
      <c r="M578" s="118">
        <v>0</v>
      </c>
      <c r="N578" s="118">
        <v>0</v>
      </c>
      <c r="O578" s="118">
        <v>0</v>
      </c>
      <c r="P578" s="118">
        <v>0</v>
      </c>
      <c r="Q578" s="118">
        <v>0</v>
      </c>
      <c r="R578" s="118">
        <v>0</v>
      </c>
      <c r="S578" s="118">
        <v>0</v>
      </c>
      <c r="T578" s="118">
        <v>0</v>
      </c>
      <c r="U578" s="118">
        <v>0</v>
      </c>
      <c r="V578" s="118">
        <v>0</v>
      </c>
      <c r="W578" s="118">
        <v>0</v>
      </c>
    </row>
    <row r="579" spans="1:23" hidden="1">
      <c r="A579" s="118" t="str">
        <v>3305.TW</v>
      </c>
      <c r="B579" s="118">
        <v>2.2000000000000002</v>
      </c>
      <c r="C579" s="118">
        <v>0.98</v>
      </c>
      <c r="D579" s="118">
        <v>22.879256999999999</v>
      </c>
      <c r="E579" s="118">
        <v>4.8710000000000003E-2</v>
      </c>
      <c r="F579" s="118">
        <v>2.9870000000000001E-2</v>
      </c>
      <c r="G579" s="118">
        <v>0.1449</v>
      </c>
      <c r="H579" s="118">
        <v>4.4760000000000001E-2</v>
      </c>
      <c r="I579" s="118">
        <v>33.590907999999999</v>
      </c>
      <c r="J579" s="118">
        <v>2.0628628999999998</v>
      </c>
      <c r="K579" s="118">
        <v>46.390999999999998</v>
      </c>
      <c r="L579" s="118">
        <v>0</v>
      </c>
      <c r="M579" s="118">
        <v>0</v>
      </c>
      <c r="N579" s="118">
        <v>0</v>
      </c>
      <c r="O579" s="118">
        <v>0</v>
      </c>
      <c r="P579" s="118">
        <v>0</v>
      </c>
      <c r="Q579" s="118">
        <v>0</v>
      </c>
      <c r="R579" s="118">
        <v>0</v>
      </c>
      <c r="S579" s="118">
        <v>0</v>
      </c>
      <c r="T579" s="118">
        <v>0</v>
      </c>
      <c r="U579" s="118">
        <v>0</v>
      </c>
      <c r="V579" s="118">
        <v>0</v>
      </c>
      <c r="W579" s="118">
        <v>0</v>
      </c>
    </row>
    <row r="580" spans="1:23" hidden="1">
      <c r="A580" s="118" t="str">
        <v>3308.TW</v>
      </c>
      <c r="B580" s="118">
        <v>1.78</v>
      </c>
      <c r="C580" s="118">
        <v>0.47</v>
      </c>
      <c r="D580" s="118">
        <v>0</v>
      </c>
      <c r="E580" s="118">
        <v>0.49187999999999998</v>
      </c>
      <c r="F580" s="118">
        <v>1.26E-2</v>
      </c>
      <c r="G580" s="118">
        <v>0.32327</v>
      </c>
      <c r="H580" s="118">
        <v>-0.80335999999999996</v>
      </c>
      <c r="I580" s="118">
        <v>14.101124</v>
      </c>
      <c r="J580" s="118">
        <v>1.3640563000000001</v>
      </c>
      <c r="K580" s="118">
        <v>8.9770000000000003</v>
      </c>
      <c r="L580" s="118">
        <v>0</v>
      </c>
      <c r="M580" s="118">
        <v>0</v>
      </c>
      <c r="N580" s="118">
        <v>0</v>
      </c>
      <c r="O580" s="118">
        <v>0</v>
      </c>
      <c r="P580" s="118">
        <v>0</v>
      </c>
      <c r="Q580" s="118">
        <v>0</v>
      </c>
      <c r="R580" s="118">
        <v>0</v>
      </c>
      <c r="S580" s="118">
        <v>0</v>
      </c>
      <c r="T580" s="118">
        <v>0</v>
      </c>
      <c r="U580" s="118">
        <v>0</v>
      </c>
      <c r="V580" s="118">
        <v>0</v>
      </c>
      <c r="W580" s="118">
        <v>0</v>
      </c>
    </row>
    <row r="581" spans="1:23" hidden="1">
      <c r="A581" s="118" t="str">
        <v>3311.TW</v>
      </c>
      <c r="B581" s="118">
        <v>1.81</v>
      </c>
      <c r="C581" s="118">
        <v>0.57199999999999995</v>
      </c>
      <c r="D581" s="118">
        <v>-57.183098000000001</v>
      </c>
      <c r="E581" s="118">
        <v>4.6680002999999998E-2</v>
      </c>
      <c r="F581" s="118">
        <v>1.4030000000000001E-2</v>
      </c>
      <c r="G581" s="118">
        <v>0.15067</v>
      </c>
      <c r="H581" s="118">
        <v>2.1129999999999999E-2</v>
      </c>
      <c r="I581" s="118">
        <v>22.430938999999999</v>
      </c>
      <c r="J581" s="118">
        <v>1.0266005</v>
      </c>
      <c r="K581" s="118">
        <v>31.629000000000001</v>
      </c>
      <c r="L581" s="118">
        <v>0</v>
      </c>
      <c r="M581" s="118">
        <v>0</v>
      </c>
      <c r="N581" s="118">
        <v>0</v>
      </c>
      <c r="O581" s="118">
        <v>0</v>
      </c>
      <c r="P581" s="118">
        <v>0</v>
      </c>
      <c r="Q581" s="118">
        <v>0</v>
      </c>
      <c r="R581" s="118">
        <v>0</v>
      </c>
      <c r="S581" s="118">
        <v>0</v>
      </c>
      <c r="T581" s="118">
        <v>0</v>
      </c>
      <c r="U581" s="118">
        <v>0</v>
      </c>
      <c r="V581" s="118">
        <v>0</v>
      </c>
      <c r="W581" s="118">
        <v>0</v>
      </c>
    </row>
    <row r="582" spans="1:23" hidden="1">
      <c r="A582" s="118" t="str">
        <v>3312.TW</v>
      </c>
      <c r="B582" s="118">
        <v>2.1800000000000002</v>
      </c>
      <c r="C582" s="118">
        <v>0.60199999999999998</v>
      </c>
      <c r="D582" s="118">
        <v>0</v>
      </c>
      <c r="E582" s="118">
        <v>0.116510004</v>
      </c>
      <c r="F582" s="118">
        <v>3.3970001999999999E-2</v>
      </c>
      <c r="G582" s="118">
        <v>5.6660000000000002E-2</v>
      </c>
      <c r="H582" s="118">
        <v>4.0939997999999998E-2</v>
      </c>
      <c r="I582" s="118">
        <v>27.155961999999999</v>
      </c>
      <c r="J582" s="118">
        <v>3.6345774999999998</v>
      </c>
      <c r="K582" s="118">
        <v>93.938999999999993</v>
      </c>
      <c r="L582" s="118">
        <v>0</v>
      </c>
      <c r="M582" s="118">
        <v>0</v>
      </c>
      <c r="N582" s="118">
        <v>0</v>
      </c>
      <c r="O582" s="118">
        <v>0</v>
      </c>
      <c r="P582" s="118">
        <v>0</v>
      </c>
      <c r="Q582" s="118">
        <v>0</v>
      </c>
      <c r="R582" s="118">
        <v>0</v>
      </c>
      <c r="S582" s="118">
        <v>0</v>
      </c>
      <c r="T582" s="118">
        <v>0</v>
      </c>
      <c r="U582" s="118">
        <v>0</v>
      </c>
      <c r="V582" s="118">
        <v>0</v>
      </c>
      <c r="W582" s="118">
        <v>0</v>
      </c>
    </row>
    <row r="583" spans="1:23" hidden="1">
      <c r="A583" s="118" t="str">
        <v>3321.TW</v>
      </c>
      <c r="B583" s="118">
        <v>-2.97</v>
      </c>
      <c r="C583" s="118">
        <v>1.147</v>
      </c>
      <c r="D583" s="118">
        <v>0</v>
      </c>
      <c r="E583" s="118">
        <v>-0.38638001999999999</v>
      </c>
      <c r="F583" s="118">
        <v>-8.1190004999999996E-2</v>
      </c>
      <c r="G583" s="118">
        <v>2.001E-2</v>
      </c>
      <c r="H583" s="118">
        <v>-0.12637999999999999</v>
      </c>
      <c r="I583" s="118">
        <v>0</v>
      </c>
      <c r="J583" s="118">
        <v>3.037601</v>
      </c>
      <c r="K583" s="118">
        <v>22.007000000000001</v>
      </c>
      <c r="L583" s="118">
        <v>0</v>
      </c>
      <c r="M583" s="118">
        <v>0</v>
      </c>
      <c r="N583" s="118">
        <v>0</v>
      </c>
      <c r="O583" s="118">
        <v>0</v>
      </c>
      <c r="P583" s="118">
        <v>0</v>
      </c>
      <c r="Q583" s="118">
        <v>0</v>
      </c>
      <c r="R583" s="118">
        <v>0</v>
      </c>
      <c r="S583" s="118">
        <v>0</v>
      </c>
      <c r="T583" s="118">
        <v>0</v>
      </c>
      <c r="U583" s="118">
        <v>0</v>
      </c>
      <c r="V583" s="118">
        <v>0</v>
      </c>
      <c r="W583" s="118">
        <v>0</v>
      </c>
    </row>
    <row r="584" spans="1:23" hidden="1">
      <c r="A584" s="118" t="str">
        <v>3338.TW</v>
      </c>
      <c r="B584" s="118">
        <v>3.25</v>
      </c>
      <c r="C584" s="118">
        <v>0</v>
      </c>
      <c r="D584" s="118">
        <v>25.694050000000001</v>
      </c>
      <c r="E584" s="118">
        <v>0.14685999999999999</v>
      </c>
      <c r="F584" s="118">
        <v>4.6669996999999998E-2</v>
      </c>
      <c r="G584" s="118">
        <v>0.20691000000000001</v>
      </c>
      <c r="H584" s="118">
        <v>5.4089999999999999E-2</v>
      </c>
      <c r="I584" s="118">
        <v>27.907692000000001</v>
      </c>
      <c r="J584" s="118">
        <v>4.0076000000000001</v>
      </c>
      <c r="K584" s="118">
        <v>43.951000000000001</v>
      </c>
      <c r="L584" s="118">
        <v>0</v>
      </c>
      <c r="M584" s="118">
        <v>0</v>
      </c>
      <c r="N584" s="118">
        <v>0</v>
      </c>
      <c r="O584" s="118">
        <v>0</v>
      </c>
      <c r="P584" s="118">
        <v>0</v>
      </c>
      <c r="Q584" s="118">
        <v>0</v>
      </c>
      <c r="R584" s="118">
        <v>0</v>
      </c>
      <c r="S584" s="118">
        <v>0</v>
      </c>
      <c r="T584" s="118">
        <v>0</v>
      </c>
      <c r="U584" s="118">
        <v>0</v>
      </c>
      <c r="V584" s="118">
        <v>0</v>
      </c>
      <c r="W584" s="118">
        <v>0</v>
      </c>
    </row>
    <row r="585" spans="1:23" hidden="1">
      <c r="A585" s="118" t="str">
        <v>3346.TW</v>
      </c>
      <c r="B585" s="118">
        <v>2.65</v>
      </c>
      <c r="C585" s="118">
        <v>1.056</v>
      </c>
      <c r="D585" s="118">
        <v>10.178572000000001</v>
      </c>
      <c r="E585" s="118">
        <v>0.10326</v>
      </c>
      <c r="F585" s="118">
        <v>2.4559999999999998E-2</v>
      </c>
      <c r="G585" s="118">
        <v>0.14432</v>
      </c>
      <c r="H585" s="118">
        <v>6.4250000000000002E-2</v>
      </c>
      <c r="I585" s="118">
        <v>16.132073999999999</v>
      </c>
      <c r="J585" s="118">
        <v>1.4781647</v>
      </c>
      <c r="K585" s="118">
        <v>77.222999999999999</v>
      </c>
      <c r="L585" s="118">
        <v>0</v>
      </c>
      <c r="M585" s="118">
        <v>0</v>
      </c>
      <c r="N585" s="118">
        <v>0</v>
      </c>
      <c r="O585" s="118">
        <v>0</v>
      </c>
      <c r="P585" s="118">
        <v>0</v>
      </c>
      <c r="Q585" s="118">
        <v>0</v>
      </c>
      <c r="R585" s="118">
        <v>0</v>
      </c>
      <c r="S585" s="118">
        <v>0</v>
      </c>
      <c r="T585" s="118">
        <v>0</v>
      </c>
      <c r="U585" s="118">
        <v>0</v>
      </c>
      <c r="V585" s="118">
        <v>0</v>
      </c>
      <c r="W585" s="118">
        <v>0</v>
      </c>
    </row>
    <row r="586" spans="1:23" hidden="1">
      <c r="A586" s="118" t="str">
        <v>3356.TW</v>
      </c>
      <c r="B586" s="118">
        <v>4.76</v>
      </c>
      <c r="C586" s="118">
        <v>0.91400000000000003</v>
      </c>
      <c r="D586" s="118">
        <v>241.07142999999999</v>
      </c>
      <c r="E586" s="118">
        <v>0.14915999999999999</v>
      </c>
      <c r="F586" s="118">
        <v>3.5909999999999997E-2</v>
      </c>
      <c r="G586" s="118">
        <v>0.47761002000000002</v>
      </c>
      <c r="H586" s="118">
        <v>0.15135000000000001</v>
      </c>
      <c r="I586" s="118">
        <v>14.180671999999999</v>
      </c>
      <c r="J586" s="118">
        <v>2.9984009999999999</v>
      </c>
      <c r="K586" s="118">
        <v>14.073</v>
      </c>
      <c r="L586" s="118">
        <v>0</v>
      </c>
      <c r="M586" s="118">
        <v>0</v>
      </c>
      <c r="N586" s="118">
        <v>0</v>
      </c>
      <c r="O586" s="118">
        <v>0</v>
      </c>
      <c r="P586" s="118">
        <v>0</v>
      </c>
      <c r="Q586" s="118">
        <v>0</v>
      </c>
      <c r="R586" s="118">
        <v>0</v>
      </c>
      <c r="S586" s="118">
        <v>0</v>
      </c>
      <c r="T586" s="118">
        <v>0</v>
      </c>
      <c r="U586" s="118">
        <v>0</v>
      </c>
      <c r="V586" s="118">
        <v>0</v>
      </c>
      <c r="W586" s="118">
        <v>0</v>
      </c>
    </row>
    <row r="587" spans="1:23" hidden="1">
      <c r="A587" s="118" t="str">
        <v>3376.TW</v>
      </c>
      <c r="B587" s="118">
        <v>5.31</v>
      </c>
      <c r="C587" s="118">
        <v>0</v>
      </c>
      <c r="D587" s="118">
        <v>24.319306999999998</v>
      </c>
      <c r="E587" s="118">
        <v>6.2309999999999997E-2</v>
      </c>
      <c r="F587" s="118">
        <v>3.0159999999999999E-2</v>
      </c>
      <c r="G587" s="118">
        <v>0.1825</v>
      </c>
      <c r="H587" s="118">
        <v>9.0020000000000003E-2</v>
      </c>
      <c r="I587" s="118">
        <v>37.005650000000003</v>
      </c>
      <c r="J587" s="118">
        <v>2.3057156000000001</v>
      </c>
      <c r="K587" s="118">
        <v>58.996000000000002</v>
      </c>
      <c r="L587" s="118">
        <v>0</v>
      </c>
      <c r="M587" s="118">
        <v>0</v>
      </c>
      <c r="N587" s="118">
        <v>0</v>
      </c>
      <c r="O587" s="118">
        <v>0</v>
      </c>
      <c r="P587" s="118">
        <v>0</v>
      </c>
      <c r="Q587" s="118">
        <v>0</v>
      </c>
      <c r="R587" s="118">
        <v>0</v>
      </c>
      <c r="S587" s="118">
        <v>0</v>
      </c>
      <c r="T587" s="118">
        <v>0</v>
      </c>
      <c r="U587" s="118">
        <v>0</v>
      </c>
      <c r="V587" s="118">
        <v>0</v>
      </c>
      <c r="W587" s="118">
        <v>0</v>
      </c>
    </row>
    <row r="588" spans="1:23" hidden="1">
      <c r="A588" s="118" t="str">
        <v>3380.TW</v>
      </c>
      <c r="B588" s="118">
        <v>0.81</v>
      </c>
      <c r="C588" s="118">
        <v>0.82899999999999996</v>
      </c>
      <c r="D588" s="118">
        <v>16.399082</v>
      </c>
      <c r="E588" s="118">
        <v>4.165E-2</v>
      </c>
      <c r="F588" s="118">
        <v>1.487E-2</v>
      </c>
      <c r="G588" s="118">
        <v>0.18837999</v>
      </c>
      <c r="H588" s="118">
        <v>1.874E-2</v>
      </c>
      <c r="I588" s="118">
        <v>44.135803000000003</v>
      </c>
      <c r="J588" s="118">
        <v>2.0372690000000002</v>
      </c>
      <c r="K588" s="118">
        <v>46.991</v>
      </c>
      <c r="L588" s="118">
        <v>0</v>
      </c>
      <c r="M588" s="118">
        <v>0</v>
      </c>
      <c r="N588" s="118">
        <v>0</v>
      </c>
      <c r="O588" s="118">
        <v>0</v>
      </c>
      <c r="P588" s="118">
        <v>0</v>
      </c>
      <c r="Q588" s="118">
        <v>0</v>
      </c>
      <c r="R588" s="118">
        <v>0</v>
      </c>
      <c r="S588" s="118">
        <v>0</v>
      </c>
      <c r="T588" s="118">
        <v>0</v>
      </c>
      <c r="U588" s="118">
        <v>0</v>
      </c>
      <c r="V588" s="118">
        <v>0</v>
      </c>
      <c r="W588" s="118">
        <v>0</v>
      </c>
    </row>
    <row r="589" spans="1:23" hidden="1">
      <c r="A589" s="118" t="str">
        <v>3406.TW</v>
      </c>
      <c r="B589" s="118">
        <v>34.770000000000003</v>
      </c>
      <c r="C589" s="118">
        <v>1.4330000000000001</v>
      </c>
      <c r="D589" s="118">
        <v>15.386922999999999</v>
      </c>
      <c r="E589" s="118">
        <v>0.15132000000000001</v>
      </c>
      <c r="F589" s="118">
        <v>6.1170000000000002E-2</v>
      </c>
      <c r="G589" s="118">
        <v>0.34675</v>
      </c>
      <c r="H589" s="118">
        <v>0.23629</v>
      </c>
      <c r="I589" s="118">
        <v>14.754098000000001</v>
      </c>
      <c r="J589" s="118">
        <v>2.7375913000000001</v>
      </c>
      <c r="K589" s="118">
        <v>192.249</v>
      </c>
      <c r="L589" s="118">
        <v>0</v>
      </c>
      <c r="M589" s="118">
        <v>0</v>
      </c>
      <c r="N589" s="118">
        <v>0</v>
      </c>
      <c r="O589" s="118">
        <v>0</v>
      </c>
      <c r="P589" s="118">
        <v>0</v>
      </c>
      <c r="Q589" s="118">
        <v>0</v>
      </c>
      <c r="R589" s="118">
        <v>0</v>
      </c>
      <c r="S589" s="118">
        <v>0</v>
      </c>
      <c r="T589" s="118">
        <v>0</v>
      </c>
      <c r="U589" s="118">
        <v>0</v>
      </c>
      <c r="V589" s="118">
        <v>0</v>
      </c>
      <c r="W589" s="118">
        <v>0</v>
      </c>
    </row>
    <row r="590" spans="1:23" hidden="1">
      <c r="A590" s="118" t="str">
        <v>3413.TW</v>
      </c>
      <c r="B590" s="118">
        <v>19.62</v>
      </c>
      <c r="C590" s="118">
        <v>0</v>
      </c>
      <c r="D590" s="118">
        <v>11.841592</v>
      </c>
      <c r="E590" s="118">
        <v>0.19458</v>
      </c>
      <c r="F590" s="118">
        <v>6.2549999999999994E-2</v>
      </c>
      <c r="G590" s="118">
        <v>0.25890000000000002</v>
      </c>
      <c r="H590" s="118">
        <v>0.14513000000000001</v>
      </c>
      <c r="I590" s="118">
        <v>15.468908000000001</v>
      </c>
      <c r="J590" s="118">
        <v>2.5063173999999999</v>
      </c>
      <c r="K590" s="118">
        <v>132.85400000000001</v>
      </c>
      <c r="L590" s="118">
        <v>0</v>
      </c>
      <c r="M590" s="118">
        <v>0</v>
      </c>
      <c r="N590" s="118">
        <v>0</v>
      </c>
      <c r="O590" s="118">
        <v>0</v>
      </c>
      <c r="P590" s="118">
        <v>0</v>
      </c>
      <c r="Q590" s="118">
        <v>0</v>
      </c>
      <c r="R590" s="118">
        <v>0</v>
      </c>
      <c r="S590" s="118">
        <v>0</v>
      </c>
      <c r="T590" s="118">
        <v>0</v>
      </c>
      <c r="U590" s="118">
        <v>0</v>
      </c>
      <c r="V590" s="118">
        <v>0</v>
      </c>
      <c r="W590" s="118">
        <v>0</v>
      </c>
    </row>
    <row r="591" spans="1:23" hidden="1">
      <c r="A591" s="118" t="str">
        <v>3416.TW</v>
      </c>
      <c r="B591" s="118">
        <v>6.62</v>
      </c>
      <c r="C591" s="118">
        <v>0.23</v>
      </c>
      <c r="D591" s="118">
        <v>15.077821999999999</v>
      </c>
      <c r="E591" s="118">
        <v>0.18053</v>
      </c>
      <c r="F591" s="118">
        <v>9.4490009999999999E-2</v>
      </c>
      <c r="G591" s="118">
        <v>0.39983999999999997</v>
      </c>
      <c r="H591" s="118">
        <v>0.22688</v>
      </c>
      <c r="I591" s="118">
        <v>23.413898</v>
      </c>
      <c r="J591" s="118">
        <v>3.9535773000000001</v>
      </c>
      <c r="K591" s="118">
        <v>33.988999999999997</v>
      </c>
      <c r="L591" s="118">
        <v>0</v>
      </c>
      <c r="M591" s="118">
        <v>0</v>
      </c>
      <c r="N591" s="118">
        <v>0</v>
      </c>
      <c r="O591" s="118">
        <v>0</v>
      </c>
      <c r="P591" s="118">
        <v>0</v>
      </c>
      <c r="Q591" s="118">
        <v>0</v>
      </c>
      <c r="R591" s="118">
        <v>0</v>
      </c>
      <c r="S591" s="118">
        <v>0</v>
      </c>
      <c r="T591" s="118">
        <v>0</v>
      </c>
      <c r="U591" s="118">
        <v>0</v>
      </c>
      <c r="V591" s="118">
        <v>0</v>
      </c>
      <c r="W591" s="118">
        <v>0</v>
      </c>
    </row>
    <row r="592" spans="1:23" hidden="1">
      <c r="A592" s="118" t="str">
        <v>3419.TW</v>
      </c>
      <c r="B592" s="118">
        <v>-1.02</v>
      </c>
      <c r="C592" s="118">
        <v>0</v>
      </c>
      <c r="D592" s="118">
        <v>31.886793000000001</v>
      </c>
      <c r="E592" s="118">
        <v>-9.1869999999999993E-2</v>
      </c>
      <c r="F592" s="118">
        <v>-6.2039999999999998E-2</v>
      </c>
      <c r="G592" s="118">
        <v>0.15540999999999999</v>
      </c>
      <c r="H592" s="118">
        <v>-0.15611</v>
      </c>
      <c r="I592" s="118">
        <v>0</v>
      </c>
      <c r="J592" s="118">
        <v>1.5987134000000001</v>
      </c>
      <c r="K592" s="118">
        <v>11.202</v>
      </c>
      <c r="L592" s="118">
        <v>0</v>
      </c>
      <c r="M592" s="118">
        <v>0</v>
      </c>
      <c r="N592" s="118">
        <v>0</v>
      </c>
      <c r="O592" s="118">
        <v>0</v>
      </c>
      <c r="P592" s="118">
        <v>0</v>
      </c>
      <c r="Q592" s="118">
        <v>0</v>
      </c>
      <c r="R592" s="118">
        <v>0</v>
      </c>
      <c r="S592" s="118">
        <v>0</v>
      </c>
      <c r="T592" s="118">
        <v>0</v>
      </c>
      <c r="U592" s="118">
        <v>0</v>
      </c>
      <c r="V592" s="118">
        <v>0</v>
      </c>
      <c r="W592" s="118">
        <v>0</v>
      </c>
    </row>
    <row r="593" spans="1:23" hidden="1">
      <c r="A593" s="118" t="str">
        <v>3432.TW</v>
      </c>
      <c r="B593" s="118">
        <v>-9.91</v>
      </c>
      <c r="C593" s="118">
        <v>0</v>
      </c>
      <c r="D593" s="118">
        <v>0</v>
      </c>
      <c r="E593" s="118">
        <v>-6.9129999999999997E-2</v>
      </c>
      <c r="F593" s="118">
        <v>-4.231E-2</v>
      </c>
      <c r="G593" s="118">
        <v>0.17867</v>
      </c>
      <c r="H593" s="118">
        <v>-1.0543499999999999</v>
      </c>
      <c r="I593" s="118">
        <v>0</v>
      </c>
      <c r="J593" s="118">
        <v>2.7750246999999999</v>
      </c>
      <c r="K593" s="118">
        <v>0.48799999999999999</v>
      </c>
      <c r="L593" s="118">
        <v>0</v>
      </c>
      <c r="M593" s="118">
        <v>0</v>
      </c>
      <c r="N593" s="118">
        <v>0</v>
      </c>
      <c r="O593" s="118">
        <v>0</v>
      </c>
      <c r="P593" s="118">
        <v>0</v>
      </c>
      <c r="Q593" s="118">
        <v>0</v>
      </c>
      <c r="R593" s="118">
        <v>0</v>
      </c>
      <c r="S593" s="118">
        <v>0</v>
      </c>
      <c r="T593" s="118">
        <v>0</v>
      </c>
      <c r="U593" s="118">
        <v>0</v>
      </c>
      <c r="V593" s="118">
        <v>0</v>
      </c>
      <c r="W593" s="118">
        <v>0</v>
      </c>
    </row>
    <row r="594" spans="1:23" hidden="1">
      <c r="A594" s="118" t="str">
        <v>3437.TW</v>
      </c>
      <c r="B594" s="118">
        <v>-0.7</v>
      </c>
      <c r="C594" s="118">
        <v>1.6020000000000001</v>
      </c>
      <c r="D594" s="118">
        <v>0</v>
      </c>
      <c r="E594" s="118">
        <v>-5.7600002999999997E-2</v>
      </c>
      <c r="F594" s="118">
        <v>-3.1510000000000003E-2</v>
      </c>
      <c r="G594" s="118">
        <v>0.19395999999999999</v>
      </c>
      <c r="H594" s="118">
        <v>-0.15026999999999999</v>
      </c>
      <c r="I594" s="118">
        <v>0</v>
      </c>
      <c r="J594" s="118">
        <v>1.5973881000000001</v>
      </c>
      <c r="K594" s="118">
        <v>13.647</v>
      </c>
      <c r="L594" s="118">
        <v>0</v>
      </c>
      <c r="M594" s="118">
        <v>0</v>
      </c>
      <c r="N594" s="118">
        <v>0</v>
      </c>
      <c r="O594" s="118">
        <v>0</v>
      </c>
      <c r="P594" s="118">
        <v>0</v>
      </c>
      <c r="Q594" s="118">
        <v>0</v>
      </c>
      <c r="R594" s="118">
        <v>0</v>
      </c>
      <c r="S594" s="118">
        <v>0</v>
      </c>
      <c r="T594" s="118">
        <v>0</v>
      </c>
      <c r="U594" s="118">
        <v>0</v>
      </c>
      <c r="V594" s="118">
        <v>0</v>
      </c>
      <c r="W594" s="118">
        <v>0</v>
      </c>
    </row>
    <row r="595" spans="1:23" hidden="1">
      <c r="A595" s="118" t="str">
        <v>3443.TW</v>
      </c>
      <c r="B595" s="118">
        <v>24.07</v>
      </c>
      <c r="C595" s="118">
        <v>1.1160000000000001</v>
      </c>
      <c r="D595" s="118">
        <v>40.572792</v>
      </c>
      <c r="E595" s="118">
        <v>0.33438000000000001</v>
      </c>
      <c r="F595" s="118">
        <v>0.10416</v>
      </c>
      <c r="G595" s="118">
        <v>0.29842999999999997</v>
      </c>
      <c r="H595" s="118">
        <v>0.12397</v>
      </c>
      <c r="I595" s="118">
        <v>63.564605999999998</v>
      </c>
      <c r="J595" s="118">
        <v>19.787894999999999</v>
      </c>
      <c r="K595" s="118">
        <v>189.553</v>
      </c>
      <c r="L595" s="118">
        <v>0</v>
      </c>
      <c r="M595" s="118">
        <v>0</v>
      </c>
      <c r="N595" s="118">
        <v>0</v>
      </c>
      <c r="O595" s="118">
        <v>0</v>
      </c>
      <c r="P595" s="118">
        <v>0</v>
      </c>
      <c r="Q595" s="118">
        <v>0</v>
      </c>
      <c r="R595" s="118">
        <v>0</v>
      </c>
      <c r="S595" s="118">
        <v>0</v>
      </c>
      <c r="T595" s="118">
        <v>0</v>
      </c>
      <c r="U595" s="118">
        <v>0</v>
      </c>
      <c r="V595" s="118">
        <v>0</v>
      </c>
      <c r="W595" s="118">
        <v>0</v>
      </c>
    </row>
    <row r="596" spans="1:23" hidden="1">
      <c r="A596" s="118" t="str">
        <v>3447.TW</v>
      </c>
      <c r="B596" s="118">
        <v>-1.93</v>
      </c>
      <c r="C596" s="118">
        <v>0</v>
      </c>
      <c r="D596" s="118">
        <v>0</v>
      </c>
      <c r="E596" s="118">
        <v>-0.13045000000000001</v>
      </c>
      <c r="F596" s="118">
        <v>-4.0599997999999998E-2</v>
      </c>
      <c r="G596" s="118">
        <v>5.0169999999999999E-2</v>
      </c>
      <c r="H596" s="118">
        <v>-9.2130005000000001E-2</v>
      </c>
      <c r="I596" s="118">
        <v>0</v>
      </c>
      <c r="J596" s="118">
        <v>2.4176543000000001</v>
      </c>
      <c r="K596" s="118">
        <v>27.681000000000001</v>
      </c>
      <c r="L596" s="118">
        <v>0</v>
      </c>
      <c r="M596" s="118">
        <v>0</v>
      </c>
      <c r="N596" s="118">
        <v>0</v>
      </c>
      <c r="O596" s="118">
        <v>0</v>
      </c>
      <c r="P596" s="118">
        <v>0</v>
      </c>
      <c r="Q596" s="118">
        <v>0</v>
      </c>
      <c r="R596" s="118">
        <v>0</v>
      </c>
      <c r="S596" s="118">
        <v>0</v>
      </c>
      <c r="T596" s="118">
        <v>0</v>
      </c>
      <c r="U596" s="118">
        <v>0</v>
      </c>
      <c r="V596" s="118">
        <v>0</v>
      </c>
      <c r="W596" s="118">
        <v>0</v>
      </c>
    </row>
    <row r="597" spans="1:23" hidden="1">
      <c r="A597" s="118" t="str">
        <v>3450.TW</v>
      </c>
      <c r="B597" s="118">
        <v>0.06</v>
      </c>
      <c r="C597" s="118">
        <v>0.82299999999999995</v>
      </c>
      <c r="D597" s="118">
        <v>18.367730999999999</v>
      </c>
      <c r="E597" s="118">
        <v>2.162E-2</v>
      </c>
      <c r="F597" s="118">
        <v>1.235E-2</v>
      </c>
      <c r="G597" s="118">
        <v>0.14915</v>
      </c>
      <c r="H597" s="118">
        <v>5.0709999999999998E-2</v>
      </c>
      <c r="I597" s="118">
        <v>1631.6667</v>
      </c>
      <c r="J597" s="118">
        <v>3.7485162999999999</v>
      </c>
      <c r="K597" s="118">
        <v>37.061999999999998</v>
      </c>
      <c r="L597" s="118">
        <v>0</v>
      </c>
      <c r="M597" s="118">
        <v>0</v>
      </c>
      <c r="N597" s="118">
        <v>0</v>
      </c>
      <c r="O597" s="118">
        <v>0</v>
      </c>
      <c r="P597" s="118">
        <v>0</v>
      </c>
      <c r="Q597" s="118">
        <v>0</v>
      </c>
      <c r="R597" s="118">
        <v>0</v>
      </c>
      <c r="S597" s="118">
        <v>0</v>
      </c>
      <c r="T597" s="118">
        <v>0</v>
      </c>
      <c r="U597" s="118">
        <v>0</v>
      </c>
      <c r="V597" s="118">
        <v>0</v>
      </c>
      <c r="W597" s="118">
        <v>0</v>
      </c>
    </row>
    <row r="598" spans="1:23" hidden="1">
      <c r="A598" s="118" t="str">
        <v>3454.TW</v>
      </c>
      <c r="B598" s="118">
        <v>4.1100000000000003</v>
      </c>
      <c r="C598" s="118">
        <v>0.877</v>
      </c>
      <c r="D598" s="118">
        <v>23.045603</v>
      </c>
      <c r="E598" s="118">
        <v>0.10256999999999999</v>
      </c>
      <c r="F598" s="118">
        <v>3.422E-2</v>
      </c>
      <c r="G598" s="118">
        <v>0.2762</v>
      </c>
      <c r="H598" s="118">
        <v>-1.1610000000000001E-2</v>
      </c>
      <c r="I598" s="118">
        <v>34.428223000000003</v>
      </c>
      <c r="J598" s="118">
        <v>3.438472</v>
      </c>
      <c r="K598" s="118">
        <v>96.108999999999995</v>
      </c>
      <c r="L598" s="118">
        <v>0</v>
      </c>
      <c r="M598" s="118">
        <v>0</v>
      </c>
      <c r="N598" s="118">
        <v>0</v>
      </c>
      <c r="O598" s="118">
        <v>0</v>
      </c>
      <c r="P598" s="118">
        <v>0</v>
      </c>
      <c r="Q598" s="118">
        <v>0</v>
      </c>
      <c r="R598" s="118">
        <v>0</v>
      </c>
      <c r="S598" s="118">
        <v>0</v>
      </c>
      <c r="T598" s="118">
        <v>0</v>
      </c>
      <c r="U598" s="118">
        <v>0</v>
      </c>
      <c r="V598" s="118">
        <v>0</v>
      </c>
      <c r="W598" s="118">
        <v>0</v>
      </c>
    </row>
    <row r="599" spans="1:23" hidden="1">
      <c r="A599" s="118" t="str">
        <v>3481.TW</v>
      </c>
      <c r="B599" s="118">
        <v>-1.64</v>
      </c>
      <c r="C599" s="118">
        <v>1.3320000000000001</v>
      </c>
      <c r="D599" s="118">
        <v>26.296295000000001</v>
      </c>
      <c r="E599" s="118">
        <v>-6.2789999999999999E-2</v>
      </c>
      <c r="F599" s="118">
        <v>-2.1839999999999998E-2</v>
      </c>
      <c r="G599" s="118">
        <v>3.9039999999999998E-2</v>
      </c>
      <c r="H599" s="118">
        <v>-6.2800005000000006E-2</v>
      </c>
      <c r="I599" s="118">
        <v>0</v>
      </c>
      <c r="J599" s="118">
        <v>0.59151876000000003</v>
      </c>
      <c r="K599" s="118">
        <v>23.292000000000002</v>
      </c>
      <c r="L599" s="118">
        <v>0</v>
      </c>
      <c r="M599" s="118">
        <v>0</v>
      </c>
      <c r="N599" s="118">
        <v>0</v>
      </c>
      <c r="O599" s="118">
        <v>0</v>
      </c>
      <c r="P599" s="118">
        <v>0</v>
      </c>
      <c r="Q599" s="118">
        <v>0</v>
      </c>
      <c r="R599" s="118">
        <v>0</v>
      </c>
      <c r="S599" s="118">
        <v>0</v>
      </c>
      <c r="T599" s="118">
        <v>0</v>
      </c>
      <c r="U599" s="118">
        <v>0</v>
      </c>
      <c r="V599" s="118">
        <v>0</v>
      </c>
      <c r="W599" s="118">
        <v>0</v>
      </c>
    </row>
    <row r="600" spans="1:23" hidden="1">
      <c r="A600" s="118" t="str">
        <v>3494.TW</v>
      </c>
      <c r="B600" s="118">
        <v>-1.53</v>
      </c>
      <c r="C600" s="118">
        <v>0.73799999999999999</v>
      </c>
      <c r="D600" s="118">
        <v>0</v>
      </c>
      <c r="E600" s="118">
        <v>-0.38198003000000003</v>
      </c>
      <c r="F600" s="118">
        <v>-6.6129999999999994E-2</v>
      </c>
      <c r="G600" s="118">
        <v>5.74E-2</v>
      </c>
      <c r="H600" s="118">
        <v>-0.48548999999999998</v>
      </c>
      <c r="I600" s="118">
        <v>0</v>
      </c>
      <c r="J600" s="118">
        <v>1.8560000999999999</v>
      </c>
      <c r="K600" s="118">
        <v>5.0410000000000004</v>
      </c>
      <c r="L600" s="118">
        <v>0</v>
      </c>
      <c r="M600" s="118">
        <v>0</v>
      </c>
      <c r="N600" s="118">
        <v>0</v>
      </c>
      <c r="O600" s="118">
        <v>0</v>
      </c>
      <c r="P600" s="118">
        <v>0</v>
      </c>
      <c r="Q600" s="118">
        <v>0</v>
      </c>
      <c r="R600" s="118">
        <v>0</v>
      </c>
      <c r="S600" s="118">
        <v>0</v>
      </c>
      <c r="T600" s="118">
        <v>0</v>
      </c>
      <c r="U600" s="118">
        <v>0</v>
      </c>
      <c r="V600" s="118">
        <v>0</v>
      </c>
      <c r="W600" s="118">
        <v>0</v>
      </c>
    </row>
    <row r="601" spans="1:23" hidden="1">
      <c r="A601" s="118" t="str">
        <v>3501.TW</v>
      </c>
      <c r="B601" s="118">
        <v>5.07</v>
      </c>
      <c r="C601" s="118">
        <v>0.38500000000000001</v>
      </c>
      <c r="D601" s="118">
        <v>10.949367000000001</v>
      </c>
      <c r="E601" s="118">
        <v>7.7289999999999998E-2</v>
      </c>
      <c r="F601" s="118">
        <v>4.5130000000000003E-2</v>
      </c>
      <c r="G601" s="118">
        <v>0.23878999000000001</v>
      </c>
      <c r="H601" s="118">
        <v>0.13783999999999999</v>
      </c>
      <c r="I601" s="118">
        <v>13.648914</v>
      </c>
      <c r="J601" s="118">
        <v>1.2511752</v>
      </c>
      <c r="K601" s="118">
        <v>45.061</v>
      </c>
      <c r="L601" s="118">
        <v>0</v>
      </c>
      <c r="M601" s="118">
        <v>0</v>
      </c>
      <c r="N601" s="118">
        <v>0</v>
      </c>
      <c r="O601" s="118">
        <v>0</v>
      </c>
      <c r="P601" s="118">
        <v>0</v>
      </c>
      <c r="Q601" s="118">
        <v>0</v>
      </c>
      <c r="R601" s="118">
        <v>0</v>
      </c>
      <c r="S601" s="118">
        <v>0</v>
      </c>
      <c r="T601" s="118">
        <v>0</v>
      </c>
      <c r="U601" s="118">
        <v>0</v>
      </c>
      <c r="V601" s="118">
        <v>0</v>
      </c>
      <c r="W601" s="118">
        <v>0</v>
      </c>
    </row>
    <row r="602" spans="1:23" hidden="1">
      <c r="A602" s="118" t="str">
        <v>3504.TW</v>
      </c>
      <c r="B602" s="118">
        <v>-3.78</v>
      </c>
      <c r="C602" s="118">
        <v>1.302</v>
      </c>
      <c r="D602" s="118">
        <v>232.8</v>
      </c>
      <c r="E602" s="118">
        <v>-0.14327999999999999</v>
      </c>
      <c r="F602" s="118">
        <v>-4.6519999999999999E-2</v>
      </c>
      <c r="G602" s="118">
        <v>9.8669999999999994E-2</v>
      </c>
      <c r="H602" s="118">
        <v>-0.20236999</v>
      </c>
      <c r="I602" s="118">
        <v>0</v>
      </c>
      <c r="J602" s="118">
        <v>2.3758981000000001</v>
      </c>
      <c r="K602" s="118">
        <v>24.907</v>
      </c>
      <c r="L602" s="118">
        <v>0</v>
      </c>
      <c r="M602" s="118">
        <v>0</v>
      </c>
      <c r="N602" s="118">
        <v>0</v>
      </c>
      <c r="O602" s="118">
        <v>0</v>
      </c>
      <c r="P602" s="118">
        <v>0</v>
      </c>
      <c r="Q602" s="118">
        <v>0</v>
      </c>
      <c r="R602" s="118">
        <v>0</v>
      </c>
      <c r="S602" s="118">
        <v>0</v>
      </c>
      <c r="T602" s="118">
        <v>0</v>
      </c>
      <c r="U602" s="118">
        <v>0</v>
      </c>
      <c r="V602" s="118">
        <v>0</v>
      </c>
      <c r="W602" s="118">
        <v>0</v>
      </c>
    </row>
    <row r="603" spans="1:23" hidden="1">
      <c r="A603" s="118" t="str">
        <v>3515.TW</v>
      </c>
      <c r="B603" s="118">
        <v>9.0399999999999991</v>
      </c>
      <c r="C603" s="118">
        <v>0</v>
      </c>
      <c r="D603" s="118">
        <v>18.527508000000001</v>
      </c>
      <c r="E603" s="118">
        <v>0.14671000000000001</v>
      </c>
      <c r="F603" s="118">
        <v>5.5899999999999998E-2</v>
      </c>
      <c r="G603" s="118">
        <v>0.21030001000000001</v>
      </c>
      <c r="H603" s="118">
        <v>6.0609999999999997E-2</v>
      </c>
      <c r="I603" s="118">
        <v>25.331858</v>
      </c>
      <c r="J603" s="118">
        <v>3.5876546</v>
      </c>
      <c r="K603" s="118">
        <v>160.286</v>
      </c>
      <c r="L603" s="118">
        <v>0</v>
      </c>
      <c r="M603" s="118">
        <v>0</v>
      </c>
      <c r="N603" s="118">
        <v>0</v>
      </c>
      <c r="O603" s="118">
        <v>0</v>
      </c>
      <c r="P603" s="118">
        <v>0</v>
      </c>
      <c r="Q603" s="118">
        <v>0</v>
      </c>
      <c r="R603" s="118">
        <v>0</v>
      </c>
      <c r="S603" s="118">
        <v>0</v>
      </c>
      <c r="T603" s="118">
        <v>0</v>
      </c>
      <c r="U603" s="118">
        <v>0</v>
      </c>
      <c r="V603" s="118">
        <v>0</v>
      </c>
      <c r="W603" s="118">
        <v>0</v>
      </c>
    </row>
    <row r="604" spans="1:23" hidden="1">
      <c r="A604" s="118" t="str">
        <v>3518.TW</v>
      </c>
      <c r="B604" s="118">
        <v>-1.25</v>
      </c>
      <c r="C604" s="118">
        <v>0</v>
      </c>
      <c r="D604" s="118">
        <v>0</v>
      </c>
      <c r="E604" s="118">
        <v>-7.6950000000000005E-2</v>
      </c>
      <c r="F604" s="118">
        <v>-2.8580000000000001E-2</v>
      </c>
      <c r="G604" s="118">
        <v>0.25252999999999998</v>
      </c>
      <c r="H604" s="118">
        <v>-0.41070997999999997</v>
      </c>
      <c r="I604" s="118">
        <v>0</v>
      </c>
      <c r="J604" s="118">
        <v>2.2511684999999999</v>
      </c>
      <c r="K604" s="118">
        <v>4.5780000000000003</v>
      </c>
      <c r="L604" s="118">
        <v>0</v>
      </c>
      <c r="M604" s="118">
        <v>0</v>
      </c>
      <c r="N604" s="118">
        <v>0</v>
      </c>
      <c r="O604" s="118">
        <v>0</v>
      </c>
      <c r="P604" s="118">
        <v>0</v>
      </c>
      <c r="Q604" s="118">
        <v>0</v>
      </c>
      <c r="R604" s="118">
        <v>0</v>
      </c>
      <c r="S604" s="118">
        <v>0</v>
      </c>
      <c r="T604" s="118">
        <v>0</v>
      </c>
      <c r="U604" s="118">
        <v>0</v>
      </c>
      <c r="V604" s="118">
        <v>0</v>
      </c>
      <c r="W604" s="118">
        <v>0</v>
      </c>
    </row>
    <row r="605" spans="1:23" hidden="1">
      <c r="A605" s="118" t="str">
        <v>3528.TW</v>
      </c>
      <c r="B605" s="118">
        <v>2.72</v>
      </c>
      <c r="C605" s="118">
        <v>0</v>
      </c>
      <c r="D605" s="118">
        <v>13.971830000000001</v>
      </c>
      <c r="E605" s="118">
        <v>6.5079999999999999E-2</v>
      </c>
      <c r="F605" s="118">
        <v>3.2309997999999999E-2</v>
      </c>
      <c r="G605" s="118">
        <v>0.11806</v>
      </c>
      <c r="H605" s="118">
        <v>6.7760000000000001E-2</v>
      </c>
      <c r="I605" s="118">
        <v>18.235292000000001</v>
      </c>
      <c r="J605" s="118">
        <v>1.8900998</v>
      </c>
      <c r="K605" s="118">
        <v>85.605999999999995</v>
      </c>
      <c r="L605" s="118">
        <v>0</v>
      </c>
      <c r="M605" s="118">
        <v>0</v>
      </c>
      <c r="N605" s="118">
        <v>0</v>
      </c>
      <c r="O605" s="118">
        <v>0</v>
      </c>
      <c r="P605" s="118">
        <v>0</v>
      </c>
      <c r="Q605" s="118">
        <v>0</v>
      </c>
      <c r="R605" s="118">
        <v>0</v>
      </c>
      <c r="S605" s="118">
        <v>0</v>
      </c>
      <c r="T605" s="118">
        <v>0</v>
      </c>
      <c r="U605" s="118">
        <v>0</v>
      </c>
      <c r="V605" s="118">
        <v>0</v>
      </c>
      <c r="W605" s="118">
        <v>0</v>
      </c>
    </row>
    <row r="606" spans="1:23" hidden="1">
      <c r="A606" s="118" t="str">
        <v>3530.TW</v>
      </c>
      <c r="B606" s="118">
        <v>-1.79</v>
      </c>
      <c r="C606" s="118">
        <v>0</v>
      </c>
      <c r="D606" s="118">
        <v>28.983515000000001</v>
      </c>
      <c r="E606" s="118">
        <v>-5.7180000000000002E-2</v>
      </c>
      <c r="F606" s="118">
        <v>-4.5370000000000001E-2</v>
      </c>
      <c r="G606" s="118">
        <v>6.6659999999999997E-2</v>
      </c>
      <c r="H606" s="118">
        <v>-0.1719</v>
      </c>
      <c r="I606" s="118">
        <v>0</v>
      </c>
      <c r="J606" s="118">
        <v>0.29193564999999999</v>
      </c>
      <c r="K606" s="118">
        <v>241.631</v>
      </c>
      <c r="L606" s="118">
        <v>0</v>
      </c>
      <c r="M606" s="118">
        <v>0</v>
      </c>
      <c r="N606" s="118">
        <v>0</v>
      </c>
      <c r="O606" s="118">
        <v>0</v>
      </c>
      <c r="P606" s="118">
        <v>0</v>
      </c>
      <c r="Q606" s="118">
        <v>0</v>
      </c>
      <c r="R606" s="118">
        <v>0</v>
      </c>
      <c r="S606" s="118">
        <v>0</v>
      </c>
      <c r="T606" s="118">
        <v>0</v>
      </c>
      <c r="U606" s="118">
        <v>0</v>
      </c>
      <c r="V606" s="118">
        <v>0</v>
      </c>
      <c r="W606" s="118">
        <v>0</v>
      </c>
    </row>
    <row r="607" spans="1:23" hidden="1">
      <c r="A607" s="118" t="str">
        <v>3532.TW</v>
      </c>
      <c r="B607" s="118">
        <v>8.92</v>
      </c>
      <c r="C607" s="118">
        <v>0.86199999999999999</v>
      </c>
      <c r="D607" s="118">
        <v>17.610064000000001</v>
      </c>
      <c r="E607" s="118">
        <v>0.15709000000000001</v>
      </c>
      <c r="F607" s="118">
        <v>7.4120000000000005E-2</v>
      </c>
      <c r="G607" s="118">
        <v>0.35324</v>
      </c>
      <c r="H607" s="118">
        <v>0.27738002</v>
      </c>
      <c r="I607" s="118">
        <v>18.83408</v>
      </c>
      <c r="J607" s="118">
        <v>2.6275453999999998</v>
      </c>
      <c r="K607" s="118">
        <v>39.783999999999999</v>
      </c>
      <c r="L607" s="118">
        <v>0</v>
      </c>
      <c r="M607" s="118">
        <v>0</v>
      </c>
      <c r="N607" s="118">
        <v>0</v>
      </c>
      <c r="O607" s="118">
        <v>0</v>
      </c>
      <c r="P607" s="118">
        <v>0</v>
      </c>
      <c r="Q607" s="118">
        <v>0</v>
      </c>
      <c r="R607" s="118">
        <v>0</v>
      </c>
      <c r="S607" s="118">
        <v>0</v>
      </c>
      <c r="T607" s="118">
        <v>0</v>
      </c>
      <c r="U607" s="118">
        <v>0</v>
      </c>
      <c r="V607" s="118">
        <v>0</v>
      </c>
      <c r="W607" s="118">
        <v>0</v>
      </c>
    </row>
    <row r="608" spans="1:23" hidden="1">
      <c r="A608" s="118" t="str">
        <v>3533.TW</v>
      </c>
      <c r="B608" s="118">
        <v>52.15</v>
      </c>
      <c r="C608" s="118">
        <v>0.38500000000000001</v>
      </c>
      <c r="D608" s="118">
        <v>18.930323000000001</v>
      </c>
      <c r="E608" s="118">
        <v>0.21253</v>
      </c>
      <c r="F608" s="118">
        <v>0.12171999999999999</v>
      </c>
      <c r="G608" s="118">
        <v>0.46893000000000001</v>
      </c>
      <c r="H608" s="118">
        <v>0.30306</v>
      </c>
      <c r="I608" s="118">
        <v>31.831254999999999</v>
      </c>
      <c r="J608" s="118">
        <v>6.6541867000000003</v>
      </c>
      <c r="K608" s="118">
        <v>221.738</v>
      </c>
      <c r="L608" s="118">
        <v>0</v>
      </c>
      <c r="M608" s="118">
        <v>0</v>
      </c>
      <c r="N608" s="118">
        <v>0</v>
      </c>
      <c r="O608" s="118">
        <v>0</v>
      </c>
      <c r="P608" s="118">
        <v>0</v>
      </c>
      <c r="Q608" s="118">
        <v>0</v>
      </c>
      <c r="R608" s="118">
        <v>0</v>
      </c>
      <c r="S608" s="118">
        <v>0</v>
      </c>
      <c r="T608" s="118">
        <v>0</v>
      </c>
      <c r="U608" s="118">
        <v>0</v>
      </c>
      <c r="V608" s="118">
        <v>0</v>
      </c>
      <c r="W608" s="118">
        <v>0</v>
      </c>
    </row>
    <row r="609" spans="1:23" hidden="1">
      <c r="A609" s="118" t="str">
        <v>3535.TW</v>
      </c>
      <c r="B609" s="118">
        <v>-0.54</v>
      </c>
      <c r="C609" s="118">
        <v>0</v>
      </c>
      <c r="D609" s="118">
        <v>145.90908999999999</v>
      </c>
      <c r="E609" s="118">
        <v>-3.6470000000000002E-2</v>
      </c>
      <c r="F609" s="118">
        <v>-1.7380000999999999E-2</v>
      </c>
      <c r="G609" s="118">
        <v>0.51812000000000002</v>
      </c>
      <c r="H609" s="118">
        <v>-0.45082</v>
      </c>
      <c r="I609" s="118">
        <v>0</v>
      </c>
      <c r="J609" s="118">
        <v>2.2607224000000001</v>
      </c>
      <c r="K609" s="118">
        <v>4.4189999999999996</v>
      </c>
      <c r="L609" s="118">
        <v>0</v>
      </c>
      <c r="M609" s="118">
        <v>0</v>
      </c>
      <c r="N609" s="118">
        <v>0</v>
      </c>
      <c r="O609" s="118">
        <v>0</v>
      </c>
      <c r="P609" s="118">
        <v>0</v>
      </c>
      <c r="Q609" s="118">
        <v>0</v>
      </c>
      <c r="R609" s="118">
        <v>0</v>
      </c>
      <c r="S609" s="118">
        <v>0</v>
      </c>
      <c r="T609" s="118">
        <v>0</v>
      </c>
      <c r="U609" s="118">
        <v>0</v>
      </c>
      <c r="V609" s="118">
        <v>0</v>
      </c>
      <c r="W609" s="118">
        <v>0</v>
      </c>
    </row>
    <row r="610" spans="1:23" hidden="1">
      <c r="A610" s="118" t="str">
        <v>3543.TW</v>
      </c>
      <c r="B610" s="118">
        <v>0.78</v>
      </c>
      <c r="C610" s="118">
        <v>0.318</v>
      </c>
      <c r="D610" s="118">
        <v>0</v>
      </c>
      <c r="E610" s="118">
        <v>1.7610000000000001E-2</v>
      </c>
      <c r="F610" s="118">
        <v>1.0570001000000001E-2</v>
      </c>
      <c r="G610" s="118">
        <v>0.17601</v>
      </c>
      <c r="H610" s="118">
        <v>2.48E-3</v>
      </c>
      <c r="I610" s="118">
        <v>30.641026</v>
      </c>
      <c r="J610" s="118">
        <v>0.77436495000000005</v>
      </c>
      <c r="K610" s="118">
        <v>36.435000000000002</v>
      </c>
      <c r="L610" s="118">
        <v>0</v>
      </c>
      <c r="M610" s="118">
        <v>0</v>
      </c>
      <c r="N610" s="118">
        <v>0</v>
      </c>
      <c r="O610" s="118">
        <v>0</v>
      </c>
      <c r="P610" s="118">
        <v>0</v>
      </c>
      <c r="Q610" s="118">
        <v>0</v>
      </c>
      <c r="R610" s="118">
        <v>0</v>
      </c>
      <c r="S610" s="118">
        <v>0</v>
      </c>
      <c r="T610" s="118">
        <v>0</v>
      </c>
      <c r="U610" s="118">
        <v>0</v>
      </c>
      <c r="V610" s="118">
        <v>0</v>
      </c>
      <c r="W610" s="118">
        <v>0</v>
      </c>
    </row>
    <row r="611" spans="1:23" hidden="1">
      <c r="A611" s="118" t="str">
        <v>3545.TW</v>
      </c>
      <c r="B611" s="118">
        <v>1.98</v>
      </c>
      <c r="C611" s="118">
        <v>0.879</v>
      </c>
      <c r="D611" s="118">
        <v>39.913795</v>
      </c>
      <c r="E611" s="118">
        <v>3.8879999999999998E-2</v>
      </c>
      <c r="F611" s="118">
        <v>3.9100000000000003E-3</v>
      </c>
      <c r="G611" s="118">
        <v>0.19962999000000001</v>
      </c>
      <c r="H611" s="118">
        <v>1.001E-2</v>
      </c>
      <c r="I611" s="118">
        <v>46.767676999999999</v>
      </c>
      <c r="J611" s="118">
        <v>2.1548414</v>
      </c>
      <c r="K611" s="118">
        <v>65.313999999999993</v>
      </c>
      <c r="L611" s="118">
        <v>0</v>
      </c>
      <c r="M611" s="118">
        <v>0</v>
      </c>
      <c r="N611" s="118">
        <v>0</v>
      </c>
      <c r="O611" s="118">
        <v>0</v>
      </c>
      <c r="P611" s="118">
        <v>0</v>
      </c>
      <c r="Q611" s="118">
        <v>0</v>
      </c>
      <c r="R611" s="118">
        <v>0</v>
      </c>
      <c r="S611" s="118">
        <v>0</v>
      </c>
      <c r="T611" s="118">
        <v>0</v>
      </c>
      <c r="U611" s="118">
        <v>0</v>
      </c>
      <c r="V611" s="118">
        <v>0</v>
      </c>
      <c r="W611" s="118">
        <v>0</v>
      </c>
    </row>
    <row r="612" spans="1:23" hidden="1">
      <c r="A612" s="118" t="str">
        <v>3550.TW</v>
      </c>
      <c r="B612" s="118">
        <v>-1.67</v>
      </c>
      <c r="C612" s="118">
        <v>0.41299999999999998</v>
      </c>
      <c r="D612" s="118">
        <v>0</v>
      </c>
      <c r="E612" s="118">
        <v>-0.21138999999999999</v>
      </c>
      <c r="F612" s="118">
        <v>-5.1929999999999997E-2</v>
      </c>
      <c r="G612" s="118">
        <v>9.9809999999999996E-2</v>
      </c>
      <c r="H612" s="118">
        <v>-0.24709999999999999</v>
      </c>
      <c r="I612" s="118">
        <v>0</v>
      </c>
      <c r="J612" s="118">
        <v>0.91011169999999997</v>
      </c>
      <c r="K612" s="118">
        <v>41.606000000000002</v>
      </c>
      <c r="L612" s="118">
        <v>0</v>
      </c>
      <c r="M612" s="118">
        <v>0</v>
      </c>
      <c r="N612" s="118">
        <v>0</v>
      </c>
      <c r="O612" s="118">
        <v>0</v>
      </c>
      <c r="P612" s="118">
        <v>0</v>
      </c>
      <c r="Q612" s="118">
        <v>0</v>
      </c>
      <c r="R612" s="118">
        <v>0</v>
      </c>
      <c r="S612" s="118">
        <v>0</v>
      </c>
      <c r="T612" s="118">
        <v>0</v>
      </c>
      <c r="U612" s="118">
        <v>0</v>
      </c>
      <c r="V612" s="118">
        <v>0</v>
      </c>
      <c r="W612" s="118">
        <v>0</v>
      </c>
    </row>
    <row r="613" spans="1:23" hidden="1">
      <c r="A613" s="118" t="str">
        <v>3557.TW</v>
      </c>
      <c r="B613" s="118">
        <v>6.4</v>
      </c>
      <c r="C613" s="118">
        <v>0</v>
      </c>
      <c r="D613" s="118">
        <v>12.680412</v>
      </c>
      <c r="E613" s="118">
        <v>0.22322</v>
      </c>
      <c r="F613" s="118">
        <v>8.6239990000000002E-2</v>
      </c>
      <c r="G613" s="118">
        <v>0.38363999999999998</v>
      </c>
      <c r="H613" s="118">
        <v>0.18484999999999999</v>
      </c>
      <c r="I613" s="118">
        <v>11.53125</v>
      </c>
      <c r="J613" s="118">
        <v>2.4008588999999998</v>
      </c>
      <c r="K613" s="118">
        <v>66.293000000000006</v>
      </c>
      <c r="L613" s="118">
        <v>0</v>
      </c>
      <c r="M613" s="118">
        <v>0</v>
      </c>
      <c r="N613" s="118">
        <v>0</v>
      </c>
      <c r="O613" s="118">
        <v>0</v>
      </c>
      <c r="P613" s="118">
        <v>0</v>
      </c>
      <c r="Q613" s="118">
        <v>0</v>
      </c>
      <c r="R613" s="118">
        <v>0</v>
      </c>
      <c r="S613" s="118">
        <v>0</v>
      </c>
      <c r="T613" s="118">
        <v>0</v>
      </c>
      <c r="U613" s="118">
        <v>0</v>
      </c>
      <c r="V613" s="118">
        <v>0</v>
      </c>
      <c r="W613" s="118">
        <v>0</v>
      </c>
    </row>
    <row r="614" spans="1:23" hidden="1">
      <c r="A614" s="118" t="str">
        <v>3563.TW</v>
      </c>
      <c r="B614" s="118">
        <v>5.19</v>
      </c>
      <c r="C614" s="118">
        <v>0</v>
      </c>
      <c r="D614" s="118">
        <v>19.270575999999998</v>
      </c>
      <c r="E614" s="118">
        <v>7.5850000000000001E-2</v>
      </c>
      <c r="F614" s="118">
        <v>3.134E-2</v>
      </c>
      <c r="G614" s="118">
        <v>0.57099999999999995</v>
      </c>
      <c r="H614" s="118">
        <v>-7.5420000000000001E-2</v>
      </c>
      <c r="I614" s="118">
        <v>75.337190000000007</v>
      </c>
      <c r="J614" s="118">
        <v>4.7288474999999996</v>
      </c>
      <c r="K614" s="118">
        <v>27.170999999999999</v>
      </c>
      <c r="L614" s="118">
        <v>0</v>
      </c>
      <c r="M614" s="118">
        <v>0</v>
      </c>
      <c r="N614" s="118">
        <v>0</v>
      </c>
      <c r="O614" s="118">
        <v>0</v>
      </c>
      <c r="P614" s="118">
        <v>0</v>
      </c>
      <c r="Q614" s="118">
        <v>0</v>
      </c>
      <c r="R614" s="118">
        <v>0</v>
      </c>
      <c r="S614" s="118">
        <v>0</v>
      </c>
      <c r="T614" s="118">
        <v>0</v>
      </c>
      <c r="U614" s="118">
        <v>0</v>
      </c>
      <c r="V614" s="118">
        <v>0</v>
      </c>
      <c r="W614" s="118">
        <v>0</v>
      </c>
    </row>
    <row r="615" spans="1:23" hidden="1">
      <c r="A615" s="118" t="str">
        <v>3576.TW</v>
      </c>
      <c r="B615" s="118">
        <v>-2.59</v>
      </c>
      <c r="C615" s="118">
        <v>0</v>
      </c>
      <c r="D615" s="118">
        <v>9.4230780000000003</v>
      </c>
      <c r="E615" s="118">
        <v>-0.28121000000000002</v>
      </c>
      <c r="F615" s="118">
        <v>-6.6379999999999995E-2</v>
      </c>
      <c r="G615" s="118">
        <v>-0.23468</v>
      </c>
      <c r="H615" s="118">
        <v>-0.20921999999999999</v>
      </c>
      <c r="I615" s="118">
        <v>0</v>
      </c>
      <c r="J615" s="118">
        <v>1.5705127999999999</v>
      </c>
      <c r="K615" s="118">
        <v>5.57</v>
      </c>
      <c r="L615" s="118">
        <v>0</v>
      </c>
      <c r="M615" s="118">
        <v>0</v>
      </c>
      <c r="N615" s="118">
        <v>0</v>
      </c>
      <c r="O615" s="118">
        <v>0</v>
      </c>
      <c r="P615" s="118">
        <v>0</v>
      </c>
      <c r="Q615" s="118">
        <v>0</v>
      </c>
      <c r="R615" s="118">
        <v>0</v>
      </c>
      <c r="S615" s="118">
        <v>0</v>
      </c>
      <c r="T615" s="118">
        <v>0</v>
      </c>
      <c r="U615" s="118">
        <v>0</v>
      </c>
      <c r="V615" s="118">
        <v>0</v>
      </c>
      <c r="W615" s="118">
        <v>0</v>
      </c>
    </row>
    <row r="616" spans="1:23" hidden="1">
      <c r="A616" s="118" t="str">
        <v>3583.TW</v>
      </c>
      <c r="B616" s="118">
        <v>8.86</v>
      </c>
      <c r="C616" s="118">
        <v>1.665</v>
      </c>
      <c r="D616" s="118">
        <v>47.966340000000002</v>
      </c>
      <c r="E616" s="118">
        <v>0.17177000000000001</v>
      </c>
      <c r="F616" s="118">
        <v>2.6749999999999999E-2</v>
      </c>
      <c r="G616" s="118">
        <v>0.31917000000000001</v>
      </c>
      <c r="H616" s="118">
        <v>0.15086000999999999</v>
      </c>
      <c r="I616" s="118">
        <v>38.600451999999997</v>
      </c>
      <c r="J616" s="118">
        <v>6.8865533000000001</v>
      </c>
      <c r="K616" s="118">
        <v>86.046999999999997</v>
      </c>
      <c r="L616" s="118">
        <v>0</v>
      </c>
      <c r="M616" s="118">
        <v>0</v>
      </c>
      <c r="N616" s="118">
        <v>0</v>
      </c>
      <c r="O616" s="118">
        <v>0</v>
      </c>
      <c r="P616" s="118">
        <v>0</v>
      </c>
      <c r="Q616" s="118">
        <v>0</v>
      </c>
      <c r="R616" s="118">
        <v>0</v>
      </c>
      <c r="S616" s="118">
        <v>0</v>
      </c>
      <c r="T616" s="118">
        <v>0</v>
      </c>
      <c r="U616" s="118">
        <v>0</v>
      </c>
      <c r="V616" s="118">
        <v>0</v>
      </c>
      <c r="W616" s="118">
        <v>0</v>
      </c>
    </row>
    <row r="617" spans="1:23" hidden="1">
      <c r="A617" s="118" t="str">
        <v>3588.TW</v>
      </c>
      <c r="B617" s="118">
        <v>0.96</v>
      </c>
      <c r="C617" s="118">
        <v>1.052</v>
      </c>
      <c r="D617" s="118">
        <v>0</v>
      </c>
      <c r="E617" s="118">
        <v>1.7520000000000001E-2</v>
      </c>
      <c r="F617" s="118">
        <v>-1.89E-3</v>
      </c>
      <c r="G617" s="118">
        <v>0.37624999999999997</v>
      </c>
      <c r="H617" s="118">
        <v>9.0530009999999994E-2</v>
      </c>
      <c r="I617" s="118">
        <v>90.937510000000003</v>
      </c>
      <c r="J617" s="118">
        <v>3.1306033000000002</v>
      </c>
      <c r="K617" s="118">
        <v>19.777999999999999</v>
      </c>
      <c r="L617" s="118">
        <v>0</v>
      </c>
      <c r="M617" s="118">
        <v>0</v>
      </c>
      <c r="N617" s="118">
        <v>0</v>
      </c>
      <c r="O617" s="118">
        <v>0</v>
      </c>
      <c r="P617" s="118">
        <v>0</v>
      </c>
      <c r="Q617" s="118">
        <v>0</v>
      </c>
      <c r="R617" s="118">
        <v>0</v>
      </c>
      <c r="S617" s="118">
        <v>0</v>
      </c>
      <c r="T617" s="118">
        <v>0</v>
      </c>
      <c r="U617" s="118">
        <v>0</v>
      </c>
      <c r="V617" s="118">
        <v>0</v>
      </c>
      <c r="W617" s="118">
        <v>0</v>
      </c>
    </row>
    <row r="618" spans="1:23" hidden="1">
      <c r="A618" s="118" t="str">
        <v>3591.TW</v>
      </c>
      <c r="B618" s="118">
        <v>0.11</v>
      </c>
      <c r="C618" s="118">
        <v>0</v>
      </c>
      <c r="D618" s="118">
        <v>44.473686000000001</v>
      </c>
      <c r="E618" s="118">
        <v>2.0150000000000001E-2</v>
      </c>
      <c r="F618" s="118">
        <v>8.3400000000000002E-3</v>
      </c>
      <c r="G618" s="118">
        <v>0.25206000000000001</v>
      </c>
      <c r="H618" s="118">
        <v>4.163E-2</v>
      </c>
      <c r="I618" s="118">
        <v>230.45454000000001</v>
      </c>
      <c r="J618" s="118">
        <v>1.2579397000000001</v>
      </c>
      <c r="K618" s="118">
        <v>14.827</v>
      </c>
      <c r="L618" s="118">
        <v>0</v>
      </c>
      <c r="M618" s="118">
        <v>0</v>
      </c>
      <c r="N618" s="118">
        <v>0</v>
      </c>
      <c r="O618" s="118">
        <v>0</v>
      </c>
      <c r="P618" s="118">
        <v>0</v>
      </c>
      <c r="Q618" s="118">
        <v>0</v>
      </c>
      <c r="R618" s="118">
        <v>0</v>
      </c>
      <c r="S618" s="118">
        <v>0</v>
      </c>
      <c r="T618" s="118">
        <v>0</v>
      </c>
      <c r="U618" s="118">
        <v>0</v>
      </c>
      <c r="V618" s="118">
        <v>0</v>
      </c>
      <c r="W618" s="118">
        <v>0</v>
      </c>
    </row>
    <row r="619" spans="1:23" hidden="1">
      <c r="A619" s="118" t="str">
        <v>3592.TW</v>
      </c>
      <c r="B619" s="118">
        <v>23.82</v>
      </c>
      <c r="C619" s="118">
        <v>1.1479999999999999</v>
      </c>
      <c r="D619" s="118">
        <v>12.332039</v>
      </c>
      <c r="E619" s="118">
        <v>0.11946</v>
      </c>
      <c r="F619" s="118">
        <v>4.1950002E-2</v>
      </c>
      <c r="G619" s="118">
        <v>0.28947001999999999</v>
      </c>
      <c r="H619" s="118">
        <v>0.10641</v>
      </c>
      <c r="I619" s="118">
        <v>17.338370999999999</v>
      </c>
      <c r="J619" s="118">
        <v>2.7926350000000002</v>
      </c>
      <c r="K619" s="118">
        <v>241.864</v>
      </c>
      <c r="L619" s="118">
        <v>0</v>
      </c>
      <c r="M619" s="118">
        <v>0</v>
      </c>
      <c r="N619" s="118">
        <v>0</v>
      </c>
      <c r="O619" s="118">
        <v>0</v>
      </c>
      <c r="P619" s="118">
        <v>0</v>
      </c>
      <c r="Q619" s="118">
        <v>0</v>
      </c>
      <c r="R619" s="118">
        <v>0</v>
      </c>
      <c r="S619" s="118">
        <v>0</v>
      </c>
      <c r="T619" s="118">
        <v>0</v>
      </c>
      <c r="U619" s="118">
        <v>0</v>
      </c>
      <c r="V619" s="118">
        <v>0</v>
      </c>
      <c r="W619" s="118">
        <v>0</v>
      </c>
    </row>
    <row r="620" spans="1:23" hidden="1">
      <c r="A620" s="118" t="str">
        <v>3593.TW</v>
      </c>
      <c r="B620" s="118">
        <v>-0.62</v>
      </c>
      <c r="C620" s="118">
        <v>0.41899999999999998</v>
      </c>
      <c r="D620" s="118">
        <v>0</v>
      </c>
      <c r="E620" s="118">
        <v>-0.13951999000000001</v>
      </c>
      <c r="F620" s="118">
        <v>-1.8700000000000001E-2</v>
      </c>
      <c r="G620" s="118">
        <v>8.4739999999999996E-2</v>
      </c>
      <c r="H620" s="118">
        <v>4.0599996999999997E-3</v>
      </c>
      <c r="I620" s="118">
        <v>0</v>
      </c>
      <c r="J620" s="118">
        <v>2.2890844000000001</v>
      </c>
      <c r="K620" s="118">
        <v>9.4550000000000001</v>
      </c>
      <c r="L620" s="118">
        <v>0</v>
      </c>
      <c r="M620" s="118">
        <v>0</v>
      </c>
      <c r="N620" s="118">
        <v>0</v>
      </c>
      <c r="O620" s="118">
        <v>0</v>
      </c>
      <c r="P620" s="118">
        <v>0</v>
      </c>
      <c r="Q620" s="118">
        <v>0</v>
      </c>
      <c r="R620" s="118">
        <v>0</v>
      </c>
      <c r="S620" s="118">
        <v>0</v>
      </c>
      <c r="T620" s="118">
        <v>0</v>
      </c>
      <c r="U620" s="118">
        <v>0</v>
      </c>
      <c r="V620" s="118">
        <v>0</v>
      </c>
      <c r="W620" s="118">
        <v>0</v>
      </c>
    </row>
    <row r="621" spans="1:23" hidden="1">
      <c r="A621" s="118" t="str">
        <v>3596.TW</v>
      </c>
      <c r="B621" s="118">
        <v>11.41</v>
      </c>
      <c r="C621" s="118">
        <v>0.55300000000000005</v>
      </c>
      <c r="D621" s="118">
        <v>13.609959</v>
      </c>
      <c r="E621" s="118">
        <v>0.18556</v>
      </c>
      <c r="F621" s="118">
        <v>4.9779999999999998E-2</v>
      </c>
      <c r="G621" s="118">
        <v>0.14576</v>
      </c>
      <c r="H621" s="118">
        <v>6.0399998000000003E-2</v>
      </c>
      <c r="I621" s="118">
        <v>14.373357</v>
      </c>
      <c r="J621" s="118">
        <v>2.5827992000000002</v>
      </c>
      <c r="K621" s="118">
        <v>239.08699999999999</v>
      </c>
      <c r="L621" s="118">
        <v>0</v>
      </c>
      <c r="M621" s="118">
        <v>0</v>
      </c>
      <c r="N621" s="118">
        <v>0</v>
      </c>
      <c r="O621" s="118">
        <v>0</v>
      </c>
      <c r="P621" s="118">
        <v>0</v>
      </c>
      <c r="Q621" s="118">
        <v>0</v>
      </c>
      <c r="R621" s="118">
        <v>0</v>
      </c>
      <c r="S621" s="118">
        <v>0</v>
      </c>
      <c r="T621" s="118">
        <v>0</v>
      </c>
      <c r="U621" s="118">
        <v>0</v>
      </c>
      <c r="V621" s="118">
        <v>0</v>
      </c>
      <c r="W621" s="118">
        <v>0</v>
      </c>
    </row>
    <row r="622" spans="1:23" hidden="1">
      <c r="A622" s="118" t="str">
        <v>3605.TW</v>
      </c>
      <c r="B622" s="118">
        <v>-0.75</v>
      </c>
      <c r="C622" s="118">
        <v>0.98599999999999999</v>
      </c>
      <c r="D622" s="118">
        <v>17.871621999999999</v>
      </c>
      <c r="E622" s="118">
        <v>-4.9160000000000002E-2</v>
      </c>
      <c r="F622" s="118">
        <v>-1.6480000000000002E-2</v>
      </c>
      <c r="G622" s="118">
        <v>0.20643</v>
      </c>
      <c r="H622" s="118">
        <v>-2.2130001E-2</v>
      </c>
      <c r="I622" s="118">
        <v>0</v>
      </c>
      <c r="J622" s="118">
        <v>1.3531835000000001</v>
      </c>
      <c r="K622" s="118">
        <v>63.133000000000003</v>
      </c>
      <c r="L622" s="118">
        <v>0</v>
      </c>
      <c r="M622" s="118">
        <v>0</v>
      </c>
      <c r="N622" s="118">
        <v>0</v>
      </c>
      <c r="O622" s="118">
        <v>0</v>
      </c>
      <c r="P622" s="118">
        <v>0</v>
      </c>
      <c r="Q622" s="118">
        <v>0</v>
      </c>
      <c r="R622" s="118">
        <v>0</v>
      </c>
      <c r="S622" s="118">
        <v>0</v>
      </c>
      <c r="T622" s="118">
        <v>0</v>
      </c>
      <c r="U622" s="118">
        <v>0</v>
      </c>
      <c r="V622" s="118">
        <v>0</v>
      </c>
      <c r="W622" s="118">
        <v>0</v>
      </c>
    </row>
    <row r="623" spans="1:23" hidden="1">
      <c r="A623" s="118" t="str">
        <v>3607.TW</v>
      </c>
      <c r="B623" s="118">
        <v>-0.86</v>
      </c>
      <c r="C623" s="118">
        <v>1.1779999999999999</v>
      </c>
      <c r="D623" s="118">
        <v>0</v>
      </c>
      <c r="E623" s="118">
        <v>-2.0760000000000001E-2</v>
      </c>
      <c r="F623" s="118">
        <v>-2.6619998999999998E-2</v>
      </c>
      <c r="G623" s="118">
        <v>8.6599999999999996E-2</v>
      </c>
      <c r="H623" s="118">
        <v>-3.4709999999999998E-2</v>
      </c>
      <c r="I623" s="118">
        <v>0</v>
      </c>
      <c r="J623" s="118">
        <v>1.2006918</v>
      </c>
      <c r="K623" s="118">
        <v>21.677</v>
      </c>
      <c r="L623" s="118">
        <v>0</v>
      </c>
      <c r="M623" s="118">
        <v>0</v>
      </c>
      <c r="N623" s="118">
        <v>0</v>
      </c>
      <c r="O623" s="118">
        <v>0</v>
      </c>
      <c r="P623" s="118">
        <v>0</v>
      </c>
      <c r="Q623" s="118">
        <v>0</v>
      </c>
      <c r="R623" s="118">
        <v>0</v>
      </c>
      <c r="S623" s="118">
        <v>0</v>
      </c>
      <c r="T623" s="118">
        <v>0</v>
      </c>
      <c r="U623" s="118">
        <v>0</v>
      </c>
      <c r="V623" s="118">
        <v>0</v>
      </c>
      <c r="W623" s="118">
        <v>0</v>
      </c>
    </row>
    <row r="624" spans="1:23" hidden="1">
      <c r="A624" s="118" t="str">
        <v>3617.TW</v>
      </c>
      <c r="B624" s="118">
        <v>18.96</v>
      </c>
      <c r="C624" s="118">
        <v>0.86</v>
      </c>
      <c r="D624" s="118">
        <v>33.748516000000002</v>
      </c>
      <c r="E624" s="118">
        <v>0.23125999999999999</v>
      </c>
      <c r="F624" s="118">
        <v>9.1319999999999998E-2</v>
      </c>
      <c r="G624" s="118">
        <v>0.47675000000000001</v>
      </c>
      <c r="H624" s="118">
        <v>0.18833</v>
      </c>
      <c r="I624" s="118">
        <v>15.005274999999999</v>
      </c>
      <c r="J624" s="118">
        <v>3.5474700000000001</v>
      </c>
      <c r="K624" s="118">
        <v>132.43100000000001</v>
      </c>
      <c r="L624" s="118">
        <v>0</v>
      </c>
      <c r="M624" s="118">
        <v>0</v>
      </c>
      <c r="N624" s="118">
        <v>0</v>
      </c>
      <c r="O624" s="118">
        <v>0</v>
      </c>
      <c r="P624" s="118">
        <v>0</v>
      </c>
      <c r="Q624" s="118">
        <v>0</v>
      </c>
      <c r="R624" s="118">
        <v>0</v>
      </c>
      <c r="S624" s="118">
        <v>0</v>
      </c>
      <c r="T624" s="118">
        <v>0</v>
      </c>
      <c r="U624" s="118">
        <v>0</v>
      </c>
      <c r="V624" s="118">
        <v>0</v>
      </c>
      <c r="W624" s="118">
        <v>0</v>
      </c>
    </row>
    <row r="625" spans="1:23" hidden="1">
      <c r="A625" s="118" t="str">
        <v>3622.TW</v>
      </c>
      <c r="B625" s="118">
        <v>4.41</v>
      </c>
      <c r="C625" s="118">
        <v>0</v>
      </c>
      <c r="D625" s="118">
        <v>15.972972</v>
      </c>
      <c r="E625" s="118">
        <v>0.11185</v>
      </c>
      <c r="F625" s="118">
        <v>3.7870000000000001E-2</v>
      </c>
      <c r="G625" s="118">
        <v>0.41300999999999999</v>
      </c>
      <c r="H625" s="118">
        <v>0.34744000000000003</v>
      </c>
      <c r="I625" s="118">
        <v>13.401360499999999</v>
      </c>
      <c r="J625" s="118">
        <v>1.3006161000000001</v>
      </c>
      <c r="K625" s="118">
        <v>11.118</v>
      </c>
      <c r="L625" s="118">
        <v>0</v>
      </c>
      <c r="M625" s="118">
        <v>0</v>
      </c>
      <c r="N625" s="118">
        <v>0</v>
      </c>
      <c r="O625" s="118">
        <v>0</v>
      </c>
      <c r="P625" s="118">
        <v>0</v>
      </c>
      <c r="Q625" s="118">
        <v>0</v>
      </c>
      <c r="R625" s="118">
        <v>0</v>
      </c>
      <c r="S625" s="118">
        <v>0</v>
      </c>
      <c r="T625" s="118">
        <v>0</v>
      </c>
      <c r="U625" s="118">
        <v>0</v>
      </c>
      <c r="V625" s="118">
        <v>0</v>
      </c>
      <c r="W625" s="118">
        <v>0</v>
      </c>
    </row>
    <row r="626" spans="1:23" hidden="1">
      <c r="A626" s="118" t="str">
        <v>3645.TW</v>
      </c>
      <c r="B626" s="118">
        <v>-0.06</v>
      </c>
      <c r="C626" s="118">
        <v>1.177</v>
      </c>
      <c r="D626" s="118">
        <v>14.238410999999999</v>
      </c>
      <c r="E626" s="118">
        <v>-5.2449997999999998E-2</v>
      </c>
      <c r="F626" s="118">
        <v>-1.5689999999999999E-2</v>
      </c>
      <c r="G626" s="118">
        <v>0.15151000000000001</v>
      </c>
      <c r="H626" s="118">
        <v>-0.20121998999999999</v>
      </c>
      <c r="I626" s="118">
        <v>0</v>
      </c>
      <c r="J626" s="118">
        <v>2.0261037000000002</v>
      </c>
      <c r="K626" s="118">
        <v>12.071999999999999</v>
      </c>
      <c r="L626" s="118">
        <v>0</v>
      </c>
      <c r="M626" s="118">
        <v>0</v>
      </c>
      <c r="N626" s="118">
        <v>0</v>
      </c>
      <c r="O626" s="118">
        <v>0</v>
      </c>
      <c r="P626" s="118">
        <v>0</v>
      </c>
      <c r="Q626" s="118">
        <v>0</v>
      </c>
      <c r="R626" s="118">
        <v>0</v>
      </c>
      <c r="S626" s="118">
        <v>0</v>
      </c>
      <c r="T626" s="118">
        <v>0</v>
      </c>
      <c r="U626" s="118">
        <v>0</v>
      </c>
      <c r="V626" s="118">
        <v>0</v>
      </c>
      <c r="W626" s="118">
        <v>0</v>
      </c>
    </row>
    <row r="627" spans="1:23" hidden="1">
      <c r="A627" s="118" t="str">
        <v>3652.TW</v>
      </c>
      <c r="B627" s="118">
        <v>0.64</v>
      </c>
      <c r="C627" s="118">
        <v>0.77600000000000002</v>
      </c>
      <c r="D627" s="118">
        <v>0</v>
      </c>
      <c r="E627" s="118">
        <v>2.249E-2</v>
      </c>
      <c r="F627" s="118">
        <v>7.3699999999999998E-3</v>
      </c>
      <c r="G627" s="118">
        <v>0.32439997999999998</v>
      </c>
      <c r="H627" s="118">
        <v>2.6929999999999999E-2</v>
      </c>
      <c r="I627" s="118">
        <v>52.03125</v>
      </c>
      <c r="J627" s="118">
        <v>1.3817427</v>
      </c>
      <c r="K627" s="118">
        <v>29.86</v>
      </c>
      <c r="L627" s="118">
        <v>0</v>
      </c>
      <c r="M627" s="118">
        <v>0</v>
      </c>
      <c r="N627" s="118">
        <v>0</v>
      </c>
      <c r="O627" s="118">
        <v>0</v>
      </c>
      <c r="P627" s="118">
        <v>0</v>
      </c>
      <c r="Q627" s="118">
        <v>0</v>
      </c>
      <c r="R627" s="118">
        <v>0</v>
      </c>
      <c r="S627" s="118">
        <v>0</v>
      </c>
      <c r="T627" s="118">
        <v>0</v>
      </c>
      <c r="U627" s="118">
        <v>0</v>
      </c>
      <c r="V627" s="118">
        <v>0</v>
      </c>
      <c r="W627" s="118">
        <v>0</v>
      </c>
    </row>
    <row r="628" spans="1:23" hidden="1">
      <c r="A628" s="118" t="str">
        <v>3653.TW</v>
      </c>
      <c r="B628" s="118">
        <v>17.79</v>
      </c>
      <c r="C628" s="118">
        <v>0.46700000000000003</v>
      </c>
      <c r="D628" s="118">
        <v>44.217686</v>
      </c>
      <c r="E628" s="118">
        <v>0.22721</v>
      </c>
      <c r="F628" s="118">
        <v>0.10428</v>
      </c>
      <c r="G628" s="118">
        <v>0.34040999999999999</v>
      </c>
      <c r="H628" s="118">
        <v>0.22966998999999999</v>
      </c>
      <c r="I628" s="118">
        <v>58.459805000000003</v>
      </c>
      <c r="J628" s="118">
        <v>13.387399</v>
      </c>
      <c r="K628" s="118">
        <v>86.69</v>
      </c>
      <c r="L628" s="118">
        <v>0</v>
      </c>
      <c r="M628" s="118">
        <v>0</v>
      </c>
      <c r="N628" s="118">
        <v>0</v>
      </c>
      <c r="O628" s="118">
        <v>0</v>
      </c>
      <c r="P628" s="118">
        <v>0</v>
      </c>
      <c r="Q628" s="118">
        <v>0</v>
      </c>
      <c r="R628" s="118">
        <v>0</v>
      </c>
      <c r="S628" s="118">
        <v>0</v>
      </c>
      <c r="T628" s="118">
        <v>0</v>
      </c>
      <c r="U628" s="118">
        <v>0</v>
      </c>
      <c r="V628" s="118">
        <v>0</v>
      </c>
      <c r="W628" s="118">
        <v>0</v>
      </c>
    </row>
    <row r="629" spans="1:23" hidden="1">
      <c r="A629" s="118" t="str">
        <v>3661.TW</v>
      </c>
      <c r="B629" s="118">
        <v>50.55</v>
      </c>
      <c r="C629" s="118">
        <v>1.3</v>
      </c>
      <c r="D629" s="118">
        <v>28.35201</v>
      </c>
      <c r="E629" s="118">
        <v>0.16882</v>
      </c>
      <c r="F629" s="118">
        <v>7.7100000000000002E-2</v>
      </c>
      <c r="G629" s="118">
        <v>0.21462999999999999</v>
      </c>
      <c r="H629" s="118">
        <v>0.11553001</v>
      </c>
      <c r="I629" s="118">
        <v>58.061324999999997</v>
      </c>
      <c r="J629" s="118">
        <v>6.9660525</v>
      </c>
      <c r="K629" s="118">
        <v>472.9</v>
      </c>
      <c r="L629" s="118">
        <v>0</v>
      </c>
      <c r="M629" s="118">
        <v>0</v>
      </c>
      <c r="N629" s="118">
        <v>0</v>
      </c>
      <c r="O629" s="118">
        <v>0</v>
      </c>
      <c r="P629" s="118">
        <v>0</v>
      </c>
      <c r="Q629" s="118">
        <v>0</v>
      </c>
      <c r="R629" s="118">
        <v>0</v>
      </c>
      <c r="S629" s="118">
        <v>0</v>
      </c>
      <c r="T629" s="118">
        <v>0</v>
      </c>
      <c r="U629" s="118">
        <v>0</v>
      </c>
      <c r="V629" s="118">
        <v>0</v>
      </c>
      <c r="W629" s="118">
        <v>0</v>
      </c>
    </row>
    <row r="630" spans="1:23" hidden="1">
      <c r="A630" s="118" t="str">
        <v>3665.TW</v>
      </c>
      <c r="B630" s="118">
        <v>13.9</v>
      </c>
      <c r="C630" s="118">
        <v>0.77100000000000002</v>
      </c>
      <c r="D630" s="118">
        <v>10.808614</v>
      </c>
      <c r="E630" s="118">
        <v>9.8120003999999997E-2</v>
      </c>
      <c r="F630" s="118">
        <v>4.8869999999999997E-2</v>
      </c>
      <c r="G630" s="118">
        <v>0.24655000999999999</v>
      </c>
      <c r="H630" s="118">
        <v>7.0889999999999995E-2</v>
      </c>
      <c r="I630" s="118">
        <v>19.136692</v>
      </c>
      <c r="J630" s="118">
        <v>1.766937</v>
      </c>
      <c r="K630" s="118">
        <v>316.47899999999998</v>
      </c>
      <c r="L630" s="118">
        <v>0</v>
      </c>
      <c r="M630" s="118">
        <v>0</v>
      </c>
      <c r="N630" s="118">
        <v>0</v>
      </c>
      <c r="O630" s="118">
        <v>0</v>
      </c>
      <c r="P630" s="118">
        <v>0</v>
      </c>
      <c r="Q630" s="118">
        <v>0</v>
      </c>
      <c r="R630" s="118">
        <v>0</v>
      </c>
      <c r="S630" s="118">
        <v>0</v>
      </c>
      <c r="T630" s="118">
        <v>0</v>
      </c>
      <c r="U630" s="118">
        <v>0</v>
      </c>
      <c r="V630" s="118">
        <v>0</v>
      </c>
      <c r="W630" s="118">
        <v>0</v>
      </c>
    </row>
    <row r="631" spans="1:23" hidden="1">
      <c r="A631" s="118" t="str">
        <v>3669.TW</v>
      </c>
      <c r="B631" s="118">
        <v>3.1</v>
      </c>
      <c r="C631" s="118">
        <v>0.91900000000000004</v>
      </c>
      <c r="D631" s="118">
        <v>0</v>
      </c>
      <c r="E631" s="118">
        <v>8.2729995000000001E-2</v>
      </c>
      <c r="F631" s="118">
        <v>1.5810000000000001E-2</v>
      </c>
      <c r="G631" s="118">
        <v>0.56913000000000002</v>
      </c>
      <c r="H631" s="118">
        <v>8.4130003999999994E-2</v>
      </c>
      <c r="I631" s="118">
        <v>17.451612000000001</v>
      </c>
      <c r="J631" s="118">
        <v>1.5588082000000001</v>
      </c>
      <c r="K631" s="118">
        <v>26.741</v>
      </c>
      <c r="L631" s="118">
        <v>0</v>
      </c>
      <c r="M631" s="118">
        <v>0</v>
      </c>
      <c r="N631" s="118">
        <v>0</v>
      </c>
      <c r="O631" s="118">
        <v>0</v>
      </c>
      <c r="P631" s="118">
        <v>0</v>
      </c>
      <c r="Q631" s="118">
        <v>0</v>
      </c>
      <c r="R631" s="118">
        <v>0</v>
      </c>
      <c r="S631" s="118">
        <v>0</v>
      </c>
      <c r="T631" s="118">
        <v>0</v>
      </c>
      <c r="U631" s="118">
        <v>0</v>
      </c>
      <c r="V631" s="118">
        <v>0</v>
      </c>
      <c r="W631" s="118">
        <v>0</v>
      </c>
    </row>
    <row r="632" spans="1:23" hidden="1">
      <c r="A632" s="118" t="str">
        <v>3673.TW</v>
      </c>
      <c r="B632" s="118">
        <v>0.55000000000000004</v>
      </c>
      <c r="C632" s="118">
        <v>0.82799999999999996</v>
      </c>
      <c r="D632" s="118">
        <v>18.013698999999999</v>
      </c>
      <c r="E632" s="118">
        <v>5.5900000000000004E-3</v>
      </c>
      <c r="F632" s="118">
        <v>-2.5000000000000001E-4</v>
      </c>
      <c r="G632" s="118">
        <v>4.6989999999999997E-2</v>
      </c>
      <c r="H632" s="118">
        <v>-9.3900000000000008E-3</v>
      </c>
      <c r="I632" s="118">
        <v>71.727270000000004</v>
      </c>
      <c r="J632" s="118">
        <v>0.41066372000000001</v>
      </c>
      <c r="K632" s="118">
        <v>166.85300000000001</v>
      </c>
      <c r="L632" s="118">
        <v>0</v>
      </c>
      <c r="M632" s="118">
        <v>0</v>
      </c>
      <c r="N632" s="118">
        <v>0</v>
      </c>
      <c r="O632" s="118">
        <v>0</v>
      </c>
      <c r="P632" s="118">
        <v>0</v>
      </c>
      <c r="Q632" s="118">
        <v>0</v>
      </c>
      <c r="R632" s="118">
        <v>0</v>
      </c>
      <c r="S632" s="118">
        <v>0</v>
      </c>
      <c r="T632" s="118">
        <v>0</v>
      </c>
      <c r="U632" s="118">
        <v>0</v>
      </c>
      <c r="V632" s="118">
        <v>0</v>
      </c>
      <c r="W632" s="118">
        <v>0</v>
      </c>
    </row>
    <row r="633" spans="1:23" hidden="1">
      <c r="A633" s="118" t="str">
        <v>3679.TW</v>
      </c>
      <c r="B633" s="118">
        <v>13.4</v>
      </c>
      <c r="C633" s="118">
        <v>0.78700000000000003</v>
      </c>
      <c r="D633" s="118">
        <v>20.128021</v>
      </c>
      <c r="E633" s="118">
        <v>0.10709</v>
      </c>
      <c r="F633" s="118">
        <v>3.3770002E-2</v>
      </c>
      <c r="G633" s="118">
        <v>0.26101999999999997</v>
      </c>
      <c r="H633" s="118">
        <v>0.15670000000000001</v>
      </c>
      <c r="I633" s="118">
        <v>10.559702</v>
      </c>
      <c r="J633" s="118">
        <v>2.0043912000000002</v>
      </c>
      <c r="K633" s="118">
        <v>55.982999999999997</v>
      </c>
      <c r="L633" s="118">
        <v>0</v>
      </c>
      <c r="M633" s="118">
        <v>0</v>
      </c>
      <c r="N633" s="118">
        <v>0</v>
      </c>
      <c r="O633" s="118">
        <v>0</v>
      </c>
      <c r="P633" s="118">
        <v>0</v>
      </c>
      <c r="Q633" s="118">
        <v>0</v>
      </c>
      <c r="R633" s="118">
        <v>0</v>
      </c>
      <c r="S633" s="118">
        <v>0</v>
      </c>
      <c r="T633" s="118">
        <v>0</v>
      </c>
      <c r="U633" s="118">
        <v>0</v>
      </c>
      <c r="V633" s="118">
        <v>0</v>
      </c>
      <c r="W633" s="118">
        <v>0</v>
      </c>
    </row>
    <row r="634" spans="1:23" hidden="1">
      <c r="A634" s="118" t="str">
        <v>3686.TW</v>
      </c>
      <c r="B634" s="118">
        <v>-0.26</v>
      </c>
      <c r="C634" s="118">
        <v>1.448</v>
      </c>
      <c r="D634" s="118">
        <v>0</v>
      </c>
      <c r="E634" s="118">
        <v>-4.0799997999999997E-2</v>
      </c>
      <c r="F634" s="118">
        <v>-3.4860000000000002E-2</v>
      </c>
      <c r="G634" s="118">
        <v>-1.8960001000000001E-2</v>
      </c>
      <c r="H634" s="118">
        <v>-0.36370999999999998</v>
      </c>
      <c r="I634" s="118">
        <v>0</v>
      </c>
      <c r="J634" s="118">
        <v>2.2685335000000002</v>
      </c>
      <c r="K634" s="118">
        <v>0.53600000000000003</v>
      </c>
      <c r="L634" s="118">
        <v>0</v>
      </c>
      <c r="M634" s="118">
        <v>0</v>
      </c>
      <c r="N634" s="118">
        <v>0</v>
      </c>
      <c r="O634" s="118">
        <v>0</v>
      </c>
      <c r="P634" s="118">
        <v>0</v>
      </c>
      <c r="Q634" s="118">
        <v>0</v>
      </c>
      <c r="R634" s="118">
        <v>0</v>
      </c>
      <c r="S634" s="118">
        <v>0</v>
      </c>
      <c r="T634" s="118">
        <v>0</v>
      </c>
      <c r="U634" s="118">
        <v>0</v>
      </c>
      <c r="V634" s="118">
        <v>0</v>
      </c>
      <c r="W634" s="118">
        <v>0</v>
      </c>
    </row>
    <row r="635" spans="1:23" hidden="1">
      <c r="A635" s="118" t="str">
        <v>3694.TW</v>
      </c>
      <c r="B635" s="118">
        <v>2.35</v>
      </c>
      <c r="C635" s="118">
        <v>1.109</v>
      </c>
      <c r="D635" s="118">
        <v>0</v>
      </c>
      <c r="E635" s="118">
        <v>0.119720004</v>
      </c>
      <c r="F635" s="118">
        <v>3.5200000000000002E-2</v>
      </c>
      <c r="G635" s="118">
        <v>0.13277</v>
      </c>
      <c r="H635" s="118">
        <v>2.6819998000000001E-2</v>
      </c>
      <c r="I635" s="118">
        <v>23.489363000000001</v>
      </c>
      <c r="J635" s="118">
        <v>2.8547785000000001</v>
      </c>
      <c r="K635" s="118">
        <v>62.423000000000002</v>
      </c>
      <c r="L635" s="118">
        <v>0</v>
      </c>
      <c r="M635" s="118">
        <v>0</v>
      </c>
      <c r="N635" s="118">
        <v>0</v>
      </c>
      <c r="O635" s="118">
        <v>0</v>
      </c>
      <c r="P635" s="118">
        <v>0</v>
      </c>
      <c r="Q635" s="118">
        <v>0</v>
      </c>
      <c r="R635" s="118">
        <v>0</v>
      </c>
      <c r="S635" s="118">
        <v>0</v>
      </c>
      <c r="T635" s="118">
        <v>0</v>
      </c>
      <c r="U635" s="118">
        <v>0</v>
      </c>
      <c r="V635" s="118">
        <v>0</v>
      </c>
      <c r="W635" s="118">
        <v>0</v>
      </c>
    </row>
    <row r="636" spans="1:23" hidden="1">
      <c r="A636" s="118" t="str">
        <v>3701.TW</v>
      </c>
      <c r="B636" s="118">
        <v>1.51</v>
      </c>
      <c r="C636" s="118">
        <v>0.248</v>
      </c>
      <c r="D636" s="118">
        <v>0</v>
      </c>
      <c r="E636" s="118">
        <v>0.13703000000000001</v>
      </c>
      <c r="F636" s="118">
        <v>4.249E-2</v>
      </c>
      <c r="G636" s="118">
        <v>0.16164999999999999</v>
      </c>
      <c r="H636" s="118">
        <v>8.5569999999999993E-2</v>
      </c>
      <c r="I636" s="118">
        <v>37.814568000000001</v>
      </c>
      <c r="J636" s="118">
        <v>3.1552190000000002</v>
      </c>
      <c r="K636" s="118">
        <v>62.698999999999998</v>
      </c>
      <c r="L636" s="118">
        <v>0</v>
      </c>
      <c r="M636" s="118">
        <v>0</v>
      </c>
      <c r="N636" s="118">
        <v>0</v>
      </c>
      <c r="O636" s="118">
        <v>0</v>
      </c>
      <c r="P636" s="118">
        <v>0</v>
      </c>
      <c r="Q636" s="118">
        <v>0</v>
      </c>
      <c r="R636" s="118">
        <v>0</v>
      </c>
      <c r="S636" s="118">
        <v>0</v>
      </c>
      <c r="T636" s="118">
        <v>0</v>
      </c>
      <c r="U636" s="118">
        <v>0</v>
      </c>
      <c r="V636" s="118">
        <v>0</v>
      </c>
      <c r="W636" s="118">
        <v>0</v>
      </c>
    </row>
    <row r="637" spans="1:23" hidden="1">
      <c r="A637" s="118" t="str">
        <v>3702.TW</v>
      </c>
      <c r="B637" s="118">
        <v>5.34</v>
      </c>
      <c r="C637" s="118">
        <v>0.27400000000000002</v>
      </c>
      <c r="D637" s="118">
        <v>15.310345</v>
      </c>
      <c r="E637" s="118">
        <v>0.108780004</v>
      </c>
      <c r="F637" s="118">
        <v>2.3519999999999999E-2</v>
      </c>
      <c r="G637" s="118">
        <v>3.7449999999999997E-2</v>
      </c>
      <c r="H637" s="118">
        <v>1.788E-2</v>
      </c>
      <c r="I637" s="118">
        <v>16.629213</v>
      </c>
      <c r="J637" s="118">
        <v>1.6852334</v>
      </c>
      <c r="K637" s="118">
        <v>422.28399999999999</v>
      </c>
      <c r="L637" s="118">
        <v>0</v>
      </c>
      <c r="M637" s="118">
        <v>0</v>
      </c>
      <c r="N637" s="118">
        <v>0</v>
      </c>
      <c r="O637" s="118">
        <v>0</v>
      </c>
      <c r="P637" s="118">
        <v>0</v>
      </c>
      <c r="Q637" s="118">
        <v>0</v>
      </c>
      <c r="R637" s="118">
        <v>0</v>
      </c>
      <c r="S637" s="118">
        <v>0</v>
      </c>
      <c r="T637" s="118">
        <v>0</v>
      </c>
      <c r="U637" s="118">
        <v>0</v>
      </c>
      <c r="V637" s="118">
        <v>0</v>
      </c>
      <c r="W637" s="118">
        <v>0</v>
      </c>
    </row>
    <row r="638" spans="1:23" hidden="1">
      <c r="A638" s="118" t="str">
        <v>3703.TW</v>
      </c>
      <c r="B638" s="118">
        <v>1.94</v>
      </c>
      <c r="C638" s="118">
        <v>0.497</v>
      </c>
      <c r="D638" s="118">
        <v>11.913793</v>
      </c>
      <c r="E638" s="118">
        <v>4.4229999999999998E-2</v>
      </c>
      <c r="F638" s="118">
        <v>1.77E-2</v>
      </c>
      <c r="G638" s="118">
        <v>0.13969999999999999</v>
      </c>
      <c r="H638" s="118">
        <v>6.8110000000000004E-2</v>
      </c>
      <c r="I638" s="118">
        <v>17.809277000000002</v>
      </c>
      <c r="J638" s="118">
        <v>1.0398482</v>
      </c>
      <c r="K638" s="118">
        <v>37.18</v>
      </c>
      <c r="L638" s="118">
        <v>0</v>
      </c>
      <c r="M638" s="118">
        <v>0</v>
      </c>
      <c r="N638" s="118">
        <v>0</v>
      </c>
      <c r="O638" s="118">
        <v>0</v>
      </c>
      <c r="P638" s="118">
        <v>0</v>
      </c>
      <c r="Q638" s="118">
        <v>0</v>
      </c>
      <c r="R638" s="118">
        <v>0</v>
      </c>
      <c r="S638" s="118">
        <v>0</v>
      </c>
      <c r="T638" s="118">
        <v>0</v>
      </c>
      <c r="U638" s="118">
        <v>0</v>
      </c>
      <c r="V638" s="118">
        <v>0</v>
      </c>
      <c r="W638" s="118">
        <v>0</v>
      </c>
    </row>
    <row r="639" spans="1:23" hidden="1">
      <c r="A639" s="118" t="str">
        <v>3704.TW</v>
      </c>
      <c r="B639" s="118">
        <v>2.29</v>
      </c>
      <c r="C639" s="118">
        <v>1.1559999999999999</v>
      </c>
      <c r="D639" s="118">
        <v>8.613963</v>
      </c>
      <c r="E639" s="118">
        <v>0.12831001</v>
      </c>
      <c r="F639" s="118">
        <v>3.295E-2</v>
      </c>
      <c r="G639" s="118">
        <v>0.21984999999999999</v>
      </c>
      <c r="H639" s="118">
        <v>3.7199999999999997E-2</v>
      </c>
      <c r="I639" s="118">
        <v>18.318777000000001</v>
      </c>
      <c r="J639" s="118">
        <v>1.5459168999999999</v>
      </c>
      <c r="K639" s="118">
        <v>76.460999999999999</v>
      </c>
      <c r="L639" s="118">
        <v>0</v>
      </c>
      <c r="M639" s="118">
        <v>0</v>
      </c>
      <c r="N639" s="118">
        <v>0</v>
      </c>
      <c r="O639" s="118">
        <v>0</v>
      </c>
      <c r="P639" s="118">
        <v>0</v>
      </c>
      <c r="Q639" s="118">
        <v>0</v>
      </c>
      <c r="R639" s="118">
        <v>0</v>
      </c>
      <c r="S639" s="118">
        <v>0</v>
      </c>
      <c r="T639" s="118">
        <v>0</v>
      </c>
      <c r="U639" s="118">
        <v>0</v>
      </c>
      <c r="V639" s="118">
        <v>0</v>
      </c>
      <c r="W639" s="118">
        <v>0</v>
      </c>
    </row>
    <row r="640" spans="1:23" hidden="1">
      <c r="A640" s="118" t="str">
        <v>3705.TW</v>
      </c>
      <c r="B640" s="118">
        <v>3.46</v>
      </c>
      <c r="C640" s="118">
        <v>4.5999999999999999E-2</v>
      </c>
      <c r="D640" s="118">
        <v>0</v>
      </c>
      <c r="E640" s="118">
        <v>0.11156000000000001</v>
      </c>
      <c r="F640" s="118">
        <v>4.9730000000000003E-2</v>
      </c>
      <c r="G640" s="118">
        <v>0.42363998000000003</v>
      </c>
      <c r="H640" s="118">
        <v>0.14532999999999999</v>
      </c>
      <c r="I640" s="118">
        <v>15.433526000000001</v>
      </c>
      <c r="J640" s="118">
        <v>1.9371691</v>
      </c>
      <c r="K640" s="118">
        <v>26.385000000000002</v>
      </c>
      <c r="L640" s="118">
        <v>0</v>
      </c>
      <c r="M640" s="118">
        <v>0</v>
      </c>
      <c r="N640" s="118">
        <v>0</v>
      </c>
      <c r="O640" s="118">
        <v>0</v>
      </c>
      <c r="P640" s="118">
        <v>0</v>
      </c>
      <c r="Q640" s="118">
        <v>0</v>
      </c>
      <c r="R640" s="118">
        <v>0</v>
      </c>
      <c r="S640" s="118">
        <v>0</v>
      </c>
      <c r="T640" s="118">
        <v>0</v>
      </c>
      <c r="U640" s="118">
        <v>0</v>
      </c>
      <c r="V640" s="118">
        <v>0</v>
      </c>
      <c r="W640" s="118">
        <v>0</v>
      </c>
    </row>
    <row r="641" spans="1:23" hidden="1">
      <c r="A641" s="118" t="str">
        <v>3706.TW</v>
      </c>
      <c r="B641" s="118">
        <v>1.91</v>
      </c>
      <c r="C641" s="118">
        <v>0</v>
      </c>
      <c r="D641" s="118">
        <v>25.718084000000001</v>
      </c>
      <c r="E641" s="118">
        <v>3.9359999999999999E-2</v>
      </c>
      <c r="F641" s="118">
        <v>1.8000001E-3</v>
      </c>
      <c r="G641" s="118">
        <v>0.12955</v>
      </c>
      <c r="H641" s="118">
        <v>5.7000000000000002E-3</v>
      </c>
      <c r="I641" s="118">
        <v>25.314136999999999</v>
      </c>
      <c r="J641" s="118">
        <v>0.98528694999999999</v>
      </c>
      <c r="K641" s="118">
        <v>30.126000000000001</v>
      </c>
      <c r="L641" s="118">
        <v>0</v>
      </c>
      <c r="M641" s="118">
        <v>0</v>
      </c>
      <c r="N641" s="118">
        <v>0</v>
      </c>
      <c r="O641" s="118">
        <v>0</v>
      </c>
      <c r="P641" s="118">
        <v>0</v>
      </c>
      <c r="Q641" s="118">
        <v>0</v>
      </c>
      <c r="R641" s="118">
        <v>0</v>
      </c>
      <c r="S641" s="118">
        <v>0</v>
      </c>
      <c r="T641" s="118">
        <v>0</v>
      </c>
      <c r="U641" s="118">
        <v>0</v>
      </c>
      <c r="V641" s="118">
        <v>0</v>
      </c>
      <c r="W641" s="118">
        <v>0</v>
      </c>
    </row>
    <row r="642" spans="1:23" hidden="1">
      <c r="A642" s="118" t="str">
        <v>3708.TW</v>
      </c>
      <c r="B642" s="118">
        <v>11.53</v>
      </c>
      <c r="C642" s="118">
        <v>0.75800000000000001</v>
      </c>
      <c r="D642" s="118">
        <v>26.725838</v>
      </c>
      <c r="E642" s="118">
        <v>0.15434</v>
      </c>
      <c r="F642" s="118">
        <v>1.035E-2</v>
      </c>
      <c r="G642" s="118">
        <v>0.18293999999999999</v>
      </c>
      <c r="H642" s="118">
        <v>3.338E-2</v>
      </c>
      <c r="I642" s="118">
        <v>11.751951999999999</v>
      </c>
      <c r="J642" s="118">
        <v>1.801215</v>
      </c>
      <c r="K642" s="118">
        <v>74.75</v>
      </c>
      <c r="L642" s="118">
        <v>0</v>
      </c>
      <c r="M642" s="118">
        <v>0</v>
      </c>
      <c r="N642" s="118">
        <v>0</v>
      </c>
      <c r="O642" s="118">
        <v>0</v>
      </c>
      <c r="P642" s="118">
        <v>0</v>
      </c>
      <c r="Q642" s="118">
        <v>0</v>
      </c>
      <c r="R642" s="118">
        <v>0</v>
      </c>
      <c r="S642" s="118">
        <v>0</v>
      </c>
      <c r="T642" s="118">
        <v>0</v>
      </c>
      <c r="U642" s="118">
        <v>0</v>
      </c>
      <c r="V642" s="118">
        <v>0</v>
      </c>
      <c r="W642" s="118">
        <v>0</v>
      </c>
    </row>
    <row r="643" spans="1:23" hidden="1">
      <c r="A643" s="118" t="str">
        <v>3711.TW</v>
      </c>
      <c r="B643" s="118">
        <v>8.0299999999999994</v>
      </c>
      <c r="C643" s="118">
        <v>1.093</v>
      </c>
      <c r="D643" s="118">
        <v>11.217510000000001</v>
      </c>
      <c r="E643" s="118">
        <v>0.111049995</v>
      </c>
      <c r="F643" s="118">
        <v>3.6989998000000003E-2</v>
      </c>
      <c r="G643" s="118">
        <v>0.15978000000000001</v>
      </c>
      <c r="H643" s="118">
        <v>5.6660000000000002E-2</v>
      </c>
      <c r="I643" s="118">
        <v>20.423411999999999</v>
      </c>
      <c r="J643" s="118">
        <v>2.4346793</v>
      </c>
      <c r="K643" s="118">
        <v>135.71600000000001</v>
      </c>
      <c r="L643" s="118">
        <v>0</v>
      </c>
      <c r="M643" s="118">
        <v>0</v>
      </c>
      <c r="N643" s="118">
        <v>0</v>
      </c>
      <c r="O643" s="118">
        <v>0</v>
      </c>
      <c r="P643" s="118">
        <v>0</v>
      </c>
      <c r="Q643" s="118">
        <v>0</v>
      </c>
      <c r="R643" s="118">
        <v>0</v>
      </c>
      <c r="S643" s="118">
        <v>0</v>
      </c>
      <c r="T643" s="118">
        <v>0</v>
      </c>
      <c r="U643" s="118">
        <v>0</v>
      </c>
      <c r="V643" s="118">
        <v>0</v>
      </c>
      <c r="W643" s="118">
        <v>0</v>
      </c>
    </row>
    <row r="644" spans="1:23" hidden="1">
      <c r="A644" s="118" t="str">
        <v>3712.TW</v>
      </c>
      <c r="B644" s="118">
        <v>3.07</v>
      </c>
      <c r="C644" s="118">
        <v>1.2649999999999999</v>
      </c>
      <c r="D644" s="118">
        <v>0</v>
      </c>
      <c r="E644" s="118">
        <v>3.8870000000000002E-2</v>
      </c>
      <c r="F644" s="118">
        <v>1.171E-2</v>
      </c>
      <c r="G644" s="118">
        <v>0.12881999999999999</v>
      </c>
      <c r="H644" s="118">
        <v>6.3109999999999999E-2</v>
      </c>
      <c r="I644" s="118">
        <v>16.319217999999999</v>
      </c>
      <c r="J644" s="118">
        <v>1.5750259</v>
      </c>
      <c r="K644" s="118">
        <v>57.332000000000001</v>
      </c>
      <c r="L644" s="118">
        <v>0</v>
      </c>
      <c r="M644" s="118">
        <v>0</v>
      </c>
      <c r="N644" s="118">
        <v>0</v>
      </c>
      <c r="O644" s="118">
        <v>0</v>
      </c>
      <c r="P644" s="118">
        <v>0</v>
      </c>
      <c r="Q644" s="118">
        <v>0</v>
      </c>
      <c r="R644" s="118">
        <v>0</v>
      </c>
      <c r="S644" s="118">
        <v>0</v>
      </c>
      <c r="T644" s="118">
        <v>0</v>
      </c>
      <c r="U644" s="118">
        <v>0</v>
      </c>
      <c r="V644" s="118">
        <v>0</v>
      </c>
      <c r="W644" s="118">
        <v>0</v>
      </c>
    </row>
    <row r="645" spans="1:23" hidden="1">
      <c r="A645" s="118" t="str">
        <v>3714.TW</v>
      </c>
      <c r="B645" s="118">
        <v>-7.99</v>
      </c>
      <c r="C645" s="118">
        <v>1.0669999999999999</v>
      </c>
      <c r="D645" s="118">
        <v>-605.00005999999996</v>
      </c>
      <c r="E645" s="118">
        <v>-0.12567</v>
      </c>
      <c r="F645" s="118">
        <v>-2.9509998999999999E-2</v>
      </c>
      <c r="G645" s="118">
        <v>8.4230005999999996E-2</v>
      </c>
      <c r="H645" s="118">
        <v>-9.3450000000000005E-2</v>
      </c>
      <c r="I645" s="118">
        <v>0</v>
      </c>
      <c r="J645" s="118">
        <v>0.7801922</v>
      </c>
      <c r="K645" s="118">
        <v>30.812999999999999</v>
      </c>
      <c r="L645" s="118">
        <v>0</v>
      </c>
      <c r="M645" s="118">
        <v>0</v>
      </c>
      <c r="N645" s="118">
        <v>0</v>
      </c>
      <c r="O645" s="118">
        <v>0</v>
      </c>
      <c r="P645" s="118">
        <v>0</v>
      </c>
      <c r="Q645" s="118">
        <v>0</v>
      </c>
      <c r="R645" s="118">
        <v>0</v>
      </c>
      <c r="S645" s="118">
        <v>0</v>
      </c>
      <c r="T645" s="118">
        <v>0</v>
      </c>
      <c r="U645" s="118">
        <v>0</v>
      </c>
      <c r="V645" s="118">
        <v>0</v>
      </c>
      <c r="W645" s="118">
        <v>0</v>
      </c>
    </row>
    <row r="646" spans="1:23" hidden="1">
      <c r="A646" s="118" t="str">
        <v>3715.TW</v>
      </c>
      <c r="B646" s="118">
        <v>4.29</v>
      </c>
      <c r="C646" s="118">
        <v>0</v>
      </c>
      <c r="D646" s="118">
        <v>12.7530365</v>
      </c>
      <c r="E646" s="118">
        <v>0.12894</v>
      </c>
      <c r="F646" s="118">
        <v>4.0849999999999997E-2</v>
      </c>
      <c r="G646" s="118">
        <v>0.23451</v>
      </c>
      <c r="H646" s="118">
        <v>6.1279997000000003E-2</v>
      </c>
      <c r="I646" s="118">
        <v>14.685314999999999</v>
      </c>
      <c r="J646" s="118">
        <v>2.6009411999999998</v>
      </c>
      <c r="K646" s="118">
        <v>54.670999999999999</v>
      </c>
      <c r="L646" s="118">
        <v>0</v>
      </c>
      <c r="M646" s="118">
        <v>0</v>
      </c>
      <c r="N646" s="118">
        <v>0</v>
      </c>
      <c r="O646" s="118">
        <v>0</v>
      </c>
      <c r="P646" s="118">
        <v>0</v>
      </c>
      <c r="Q646" s="118">
        <v>0</v>
      </c>
      <c r="R646" s="118">
        <v>0</v>
      </c>
      <c r="S646" s="118">
        <v>0</v>
      </c>
      <c r="T646" s="118">
        <v>0</v>
      </c>
      <c r="U646" s="118">
        <v>0</v>
      </c>
      <c r="V646" s="118">
        <v>0</v>
      </c>
      <c r="W646" s="118">
        <v>0</v>
      </c>
    </row>
    <row r="647" spans="1:23" hidden="1">
      <c r="A647" s="118" t="str">
        <v>4104.TW</v>
      </c>
      <c r="B647" s="118">
        <v>4.68</v>
      </c>
      <c r="C647" s="118">
        <v>0.10299999999999999</v>
      </c>
      <c r="D647" s="118">
        <v>0</v>
      </c>
      <c r="E647" s="118">
        <v>8.7019995000000003E-2</v>
      </c>
      <c r="F647" s="118">
        <v>2.5420000000000002E-2</v>
      </c>
      <c r="G647" s="118">
        <v>0.20280000000000001</v>
      </c>
      <c r="H647" s="118">
        <v>8.8999993999999999E-2</v>
      </c>
      <c r="I647" s="118">
        <v>19.273503999999999</v>
      </c>
      <c r="J647" s="118">
        <v>1.6296885000000001</v>
      </c>
      <c r="K647" s="118">
        <v>52.908000000000001</v>
      </c>
      <c r="L647" s="118">
        <v>0</v>
      </c>
      <c r="M647" s="118">
        <v>0</v>
      </c>
      <c r="N647" s="118">
        <v>0</v>
      </c>
      <c r="O647" s="118">
        <v>0</v>
      </c>
      <c r="P647" s="118">
        <v>0</v>
      </c>
      <c r="Q647" s="118">
        <v>0</v>
      </c>
      <c r="R647" s="118">
        <v>0</v>
      </c>
      <c r="S647" s="118">
        <v>0</v>
      </c>
      <c r="T647" s="118">
        <v>0</v>
      </c>
      <c r="U647" s="118">
        <v>0</v>
      </c>
      <c r="V647" s="118">
        <v>0</v>
      </c>
      <c r="W647" s="118">
        <v>0</v>
      </c>
    </row>
    <row r="648" spans="1:23" hidden="1">
      <c r="A648" s="118" t="str">
        <v>4106.TW</v>
      </c>
      <c r="B648" s="118">
        <v>1.39</v>
      </c>
      <c r="C648" s="118">
        <v>0</v>
      </c>
      <c r="D648" s="118">
        <v>17.6875</v>
      </c>
      <c r="E648" s="118">
        <v>6.1290003000000003E-2</v>
      </c>
      <c r="F648" s="118">
        <v>3.6150000000000002E-2</v>
      </c>
      <c r="G648" s="118">
        <v>0.43230000000000002</v>
      </c>
      <c r="H648" s="118">
        <v>7.5329999999999994E-2</v>
      </c>
      <c r="I648" s="118">
        <v>20.359712999999999</v>
      </c>
      <c r="J648" s="118">
        <v>1.2145923000000001</v>
      </c>
      <c r="K648" s="118">
        <v>25.797000000000001</v>
      </c>
      <c r="L648" s="118">
        <v>0</v>
      </c>
      <c r="M648" s="118">
        <v>0</v>
      </c>
      <c r="N648" s="118">
        <v>0</v>
      </c>
      <c r="O648" s="118">
        <v>0</v>
      </c>
      <c r="P648" s="118">
        <v>0</v>
      </c>
      <c r="Q648" s="118">
        <v>0</v>
      </c>
      <c r="R648" s="118">
        <v>0</v>
      </c>
      <c r="S648" s="118">
        <v>0</v>
      </c>
      <c r="T648" s="118">
        <v>0</v>
      </c>
      <c r="U648" s="118">
        <v>0</v>
      </c>
      <c r="V648" s="118">
        <v>0</v>
      </c>
      <c r="W648" s="118">
        <v>0</v>
      </c>
    </row>
    <row r="649" spans="1:23" hidden="1">
      <c r="A649" s="118" t="str">
        <v>4108.TW</v>
      </c>
      <c r="B649" s="118">
        <v>-0.34</v>
      </c>
      <c r="C649" s="118">
        <v>1.0069999999999999</v>
      </c>
      <c r="D649" s="118">
        <v>0</v>
      </c>
      <c r="E649" s="118">
        <v>-3.261E-2</v>
      </c>
      <c r="F649" s="118">
        <v>-3.2259999999999997E-2</v>
      </c>
      <c r="G649" s="118">
        <v>0.41629000999999999</v>
      </c>
      <c r="H649" s="118">
        <v>-0.90654999999999997</v>
      </c>
      <c r="I649" s="118">
        <v>0</v>
      </c>
      <c r="J649" s="118">
        <v>2.0303</v>
      </c>
      <c r="K649" s="118">
        <v>0.81799999999999995</v>
      </c>
      <c r="L649" s="118">
        <v>0</v>
      </c>
      <c r="M649" s="118">
        <v>0</v>
      </c>
      <c r="N649" s="118">
        <v>0</v>
      </c>
      <c r="O649" s="118">
        <v>0</v>
      </c>
      <c r="P649" s="118">
        <v>0</v>
      </c>
      <c r="Q649" s="118">
        <v>0</v>
      </c>
      <c r="R649" s="118">
        <v>0</v>
      </c>
      <c r="S649" s="118">
        <v>0</v>
      </c>
      <c r="T649" s="118">
        <v>0</v>
      </c>
      <c r="U649" s="118">
        <v>0</v>
      </c>
      <c r="V649" s="118">
        <v>0</v>
      </c>
      <c r="W649" s="118">
        <v>0</v>
      </c>
    </row>
    <row r="650" spans="1:23" hidden="1">
      <c r="A650" s="118" t="str">
        <v>4119.TW</v>
      </c>
      <c r="B650" s="118">
        <v>2.4700000000000002</v>
      </c>
      <c r="C650" s="118">
        <v>-0.156</v>
      </c>
      <c r="D650" s="118">
        <v>16.429839999999999</v>
      </c>
      <c r="E650" s="118">
        <v>6.7530000000000007E-2</v>
      </c>
      <c r="F650" s="118">
        <v>1.72E-2</v>
      </c>
      <c r="G650" s="118">
        <v>0.29093000000000002</v>
      </c>
      <c r="H650" s="118">
        <v>3.0580000999999999E-2</v>
      </c>
      <c r="I650" s="118">
        <v>37.449390000000001</v>
      </c>
      <c r="J650" s="118">
        <v>2.1675960000000001</v>
      </c>
      <c r="K650" s="118">
        <v>11.016</v>
      </c>
      <c r="L650" s="118">
        <v>0</v>
      </c>
      <c r="M650" s="118">
        <v>0</v>
      </c>
      <c r="N650" s="118">
        <v>0</v>
      </c>
      <c r="O650" s="118">
        <v>0</v>
      </c>
      <c r="P650" s="118">
        <v>0</v>
      </c>
      <c r="Q650" s="118">
        <v>0</v>
      </c>
      <c r="R650" s="118">
        <v>0</v>
      </c>
      <c r="S650" s="118">
        <v>0</v>
      </c>
      <c r="T650" s="118">
        <v>0</v>
      </c>
      <c r="U650" s="118">
        <v>0</v>
      </c>
      <c r="V650" s="118">
        <v>0</v>
      </c>
      <c r="W650" s="118">
        <v>0</v>
      </c>
    </row>
    <row r="651" spans="1:23" hidden="1">
      <c r="A651" s="118" t="str">
        <v>4133.TW</v>
      </c>
      <c r="B651" s="118">
        <v>0.98</v>
      </c>
      <c r="C651" s="118">
        <v>0.41299999999999998</v>
      </c>
      <c r="D651" s="118">
        <v>26.229507000000002</v>
      </c>
      <c r="E651" s="118">
        <v>3.388E-2</v>
      </c>
      <c r="F651" s="118">
        <v>2.1600000000000001E-2</v>
      </c>
      <c r="G651" s="118">
        <v>0.45521</v>
      </c>
      <c r="H651" s="118">
        <v>0.14706</v>
      </c>
      <c r="I651" s="118">
        <v>32.653060000000004</v>
      </c>
      <c r="J651" s="118">
        <v>1.5063785000000001</v>
      </c>
      <c r="K651" s="118">
        <v>6.3090000000000002</v>
      </c>
      <c r="L651" s="118">
        <v>0</v>
      </c>
      <c r="M651" s="118">
        <v>0</v>
      </c>
      <c r="N651" s="118">
        <v>0</v>
      </c>
      <c r="O651" s="118">
        <v>0</v>
      </c>
      <c r="P651" s="118">
        <v>0</v>
      </c>
      <c r="Q651" s="118">
        <v>0</v>
      </c>
      <c r="R651" s="118">
        <v>0</v>
      </c>
      <c r="S651" s="118">
        <v>0</v>
      </c>
      <c r="T651" s="118">
        <v>0</v>
      </c>
      <c r="U651" s="118">
        <v>0</v>
      </c>
      <c r="V651" s="118">
        <v>0</v>
      </c>
      <c r="W651" s="118">
        <v>0</v>
      </c>
    </row>
    <row r="652" spans="1:23" hidden="1">
      <c r="A652" s="118" t="str">
        <v>4137.TW</v>
      </c>
      <c r="B652" s="118">
        <v>8.85</v>
      </c>
      <c r="C652" s="118">
        <v>0</v>
      </c>
      <c r="D652" s="118">
        <v>11.09652</v>
      </c>
      <c r="E652" s="118">
        <v>0.13599</v>
      </c>
      <c r="F652" s="118">
        <v>7.8340000000000007E-2</v>
      </c>
      <c r="G652" s="118">
        <v>0.83565</v>
      </c>
      <c r="H652" s="118">
        <v>0.21125999000000001</v>
      </c>
      <c r="I652" s="118">
        <v>19.096045</v>
      </c>
      <c r="J652" s="118">
        <v>2.498891</v>
      </c>
      <c r="K652" s="118">
        <v>57.735999999999997</v>
      </c>
      <c r="L652" s="118">
        <v>0</v>
      </c>
      <c r="M652" s="118">
        <v>0</v>
      </c>
      <c r="N652" s="118">
        <v>0</v>
      </c>
      <c r="O652" s="118">
        <v>0</v>
      </c>
      <c r="P652" s="118">
        <v>0</v>
      </c>
      <c r="Q652" s="118">
        <v>0</v>
      </c>
      <c r="R652" s="118">
        <v>0</v>
      </c>
      <c r="S652" s="118">
        <v>0</v>
      </c>
      <c r="T652" s="118">
        <v>0</v>
      </c>
      <c r="U652" s="118">
        <v>0</v>
      </c>
      <c r="V652" s="118">
        <v>0</v>
      </c>
      <c r="W652" s="118">
        <v>0</v>
      </c>
    </row>
    <row r="653" spans="1:23" hidden="1">
      <c r="A653" s="118" t="str">
        <v>4142.TW</v>
      </c>
      <c r="B653" s="118">
        <v>-1.37</v>
      </c>
      <c r="C653" s="118">
        <v>0</v>
      </c>
      <c r="D653" s="118">
        <v>8.2100589999999993</v>
      </c>
      <c r="E653" s="118">
        <v>-0.11803000399999999</v>
      </c>
      <c r="F653" s="118">
        <v>-4.4560000000000002E-2</v>
      </c>
      <c r="G653" s="118">
        <v>0.24138999999999999</v>
      </c>
      <c r="H653" s="118">
        <v>-4.4527299999999999</v>
      </c>
      <c r="I653" s="118">
        <v>0</v>
      </c>
      <c r="J653" s="118">
        <v>2.1872783</v>
      </c>
      <c r="K653" s="118">
        <v>3.9460000000000002</v>
      </c>
      <c r="L653" s="118">
        <v>0</v>
      </c>
      <c r="M653" s="118">
        <v>0</v>
      </c>
      <c r="N653" s="118">
        <v>0</v>
      </c>
      <c r="O653" s="118">
        <v>0</v>
      </c>
      <c r="P653" s="118">
        <v>0</v>
      </c>
      <c r="Q653" s="118">
        <v>0</v>
      </c>
      <c r="R653" s="118">
        <v>0</v>
      </c>
      <c r="S653" s="118">
        <v>0</v>
      </c>
      <c r="T653" s="118">
        <v>0</v>
      </c>
      <c r="U653" s="118">
        <v>0</v>
      </c>
      <c r="V653" s="118">
        <v>0</v>
      </c>
      <c r="W653" s="118">
        <v>0</v>
      </c>
    </row>
    <row r="654" spans="1:23" hidden="1">
      <c r="A654" s="118" t="str">
        <v>4148.TW</v>
      </c>
      <c r="B654" s="118">
        <v>1.84</v>
      </c>
      <c r="C654" s="118">
        <v>0.90100000000000002</v>
      </c>
      <c r="D654" s="118">
        <v>9.8619330000000005</v>
      </c>
      <c r="E654" s="118">
        <v>6.6689999999999999E-2</v>
      </c>
      <c r="F654" s="118">
        <v>3.049E-2</v>
      </c>
      <c r="G654" s="118">
        <v>0.20802000000000001</v>
      </c>
      <c r="H654" s="118">
        <v>6.8210000000000007E-2</v>
      </c>
      <c r="I654" s="118">
        <v>27.173912000000001</v>
      </c>
      <c r="J654" s="118">
        <v>1.4202527</v>
      </c>
      <c r="K654" s="118">
        <v>44.142000000000003</v>
      </c>
      <c r="L654" s="118">
        <v>0</v>
      </c>
      <c r="M654" s="118">
        <v>0</v>
      </c>
      <c r="N654" s="118">
        <v>0</v>
      </c>
      <c r="O654" s="118">
        <v>0</v>
      </c>
      <c r="P654" s="118">
        <v>0</v>
      </c>
      <c r="Q654" s="118">
        <v>0</v>
      </c>
      <c r="R654" s="118">
        <v>0</v>
      </c>
      <c r="S654" s="118">
        <v>0</v>
      </c>
      <c r="T654" s="118">
        <v>0</v>
      </c>
      <c r="U654" s="118">
        <v>0</v>
      </c>
      <c r="V654" s="118">
        <v>0</v>
      </c>
      <c r="W654" s="118">
        <v>0</v>
      </c>
    </row>
    <row r="655" spans="1:23" hidden="1">
      <c r="A655" s="118" t="str">
        <v>4155.TW</v>
      </c>
      <c r="B655" s="118">
        <v>0.11</v>
      </c>
      <c r="C655" s="118">
        <v>0.32900000000000001</v>
      </c>
      <c r="D655" s="118">
        <v>0</v>
      </c>
      <c r="E655" s="118">
        <v>-7.5000000000000002E-4</v>
      </c>
      <c r="F655" s="118">
        <v>-2.4599999999999999E-3</v>
      </c>
      <c r="G655" s="118">
        <v>0.16517000000000001</v>
      </c>
      <c r="H655" s="118">
        <v>-4.7649999999999998E-2</v>
      </c>
      <c r="I655" s="118">
        <v>234.54545999999999</v>
      </c>
      <c r="J655" s="118">
        <v>1.5683889</v>
      </c>
      <c r="K655" s="118">
        <v>9.2949999999999999</v>
      </c>
      <c r="L655" s="118">
        <v>0</v>
      </c>
      <c r="M655" s="118">
        <v>0</v>
      </c>
      <c r="N655" s="118">
        <v>0</v>
      </c>
      <c r="O655" s="118">
        <v>0</v>
      </c>
      <c r="P655" s="118">
        <v>0</v>
      </c>
      <c r="Q655" s="118">
        <v>0</v>
      </c>
      <c r="R655" s="118">
        <v>0</v>
      </c>
      <c r="S655" s="118">
        <v>0</v>
      </c>
      <c r="T655" s="118">
        <v>0</v>
      </c>
      <c r="U655" s="118">
        <v>0</v>
      </c>
      <c r="V655" s="118">
        <v>0</v>
      </c>
      <c r="W655" s="118">
        <v>0</v>
      </c>
    </row>
    <row r="656" spans="1:23" hidden="1">
      <c r="A656" s="118" t="str">
        <v>4164.TW</v>
      </c>
      <c r="B656" s="118">
        <v>1.85</v>
      </c>
      <c r="C656" s="118">
        <v>0</v>
      </c>
      <c r="D656" s="118">
        <v>14.741142999999999</v>
      </c>
      <c r="E656" s="118">
        <v>5.3350000000000002E-2</v>
      </c>
      <c r="F656" s="118">
        <v>2.3820000000000001E-2</v>
      </c>
      <c r="G656" s="118">
        <v>0.26369999999999999</v>
      </c>
      <c r="H656" s="118">
        <v>3.0949999999999998E-2</v>
      </c>
      <c r="I656" s="118">
        <v>29.243241999999999</v>
      </c>
      <c r="J656" s="118">
        <v>1.9884588000000001</v>
      </c>
      <c r="K656" s="118">
        <v>20.678000000000001</v>
      </c>
      <c r="L656" s="118">
        <v>0</v>
      </c>
      <c r="M656" s="118">
        <v>0</v>
      </c>
      <c r="N656" s="118">
        <v>0</v>
      </c>
      <c r="O656" s="118">
        <v>0</v>
      </c>
      <c r="P656" s="118">
        <v>0</v>
      </c>
      <c r="Q656" s="118">
        <v>0</v>
      </c>
      <c r="R656" s="118">
        <v>0</v>
      </c>
      <c r="S656" s="118">
        <v>0</v>
      </c>
      <c r="T656" s="118">
        <v>0</v>
      </c>
      <c r="U656" s="118">
        <v>0</v>
      </c>
      <c r="V656" s="118">
        <v>0</v>
      </c>
      <c r="W656" s="118">
        <v>0</v>
      </c>
    </row>
    <row r="657" spans="1:23" hidden="1">
      <c r="A657" s="118" t="str">
        <v>4190.TW</v>
      </c>
      <c r="B657" s="118">
        <v>-1.62</v>
      </c>
      <c r="C657" s="118">
        <v>0.5</v>
      </c>
      <c r="D657" s="118">
        <v>35.444443</v>
      </c>
      <c r="E657" s="118">
        <v>-4.7629999999999999E-2</v>
      </c>
      <c r="F657" s="118">
        <v>-4.7600000000000003E-3</v>
      </c>
      <c r="G657" s="118">
        <v>0.66308</v>
      </c>
      <c r="H657" s="118">
        <v>-0.12279</v>
      </c>
      <c r="I657" s="118">
        <v>0</v>
      </c>
      <c r="J657" s="118">
        <v>1.5001409999999999</v>
      </c>
      <c r="K657" s="118">
        <v>45.884</v>
      </c>
      <c r="L657" s="118">
        <v>0</v>
      </c>
      <c r="M657" s="118">
        <v>0</v>
      </c>
      <c r="N657" s="118">
        <v>0</v>
      </c>
      <c r="O657" s="118">
        <v>0</v>
      </c>
      <c r="P657" s="118">
        <v>0</v>
      </c>
      <c r="Q657" s="118">
        <v>0</v>
      </c>
      <c r="R657" s="118">
        <v>0</v>
      </c>
      <c r="S657" s="118">
        <v>0</v>
      </c>
      <c r="T657" s="118">
        <v>0</v>
      </c>
      <c r="U657" s="118">
        <v>0</v>
      </c>
      <c r="V657" s="118">
        <v>0</v>
      </c>
      <c r="W657" s="118">
        <v>0</v>
      </c>
    </row>
    <row r="658" spans="1:23" hidden="1">
      <c r="A658" s="118" t="str">
        <v>4306.TW</v>
      </c>
      <c r="B658" s="118">
        <v>1.37</v>
      </c>
      <c r="C658" s="118">
        <v>0.66200000000000003</v>
      </c>
      <c r="D658" s="118">
        <v>0</v>
      </c>
      <c r="E658" s="118">
        <v>6.9759995000000005E-2</v>
      </c>
      <c r="F658" s="118">
        <v>1.3860000000000001E-2</v>
      </c>
      <c r="G658" s="118">
        <v>0.16472999999999999</v>
      </c>
      <c r="H658" s="118">
        <v>4.9250003000000001E-2</v>
      </c>
      <c r="I658" s="118">
        <v>14.708029</v>
      </c>
      <c r="J658" s="118">
        <v>1.0594110000000001</v>
      </c>
      <c r="K658" s="118">
        <v>21.376000000000001</v>
      </c>
      <c r="L658" s="118">
        <v>0</v>
      </c>
      <c r="M658" s="118">
        <v>0</v>
      </c>
      <c r="N658" s="118">
        <v>0</v>
      </c>
      <c r="O658" s="118">
        <v>0</v>
      </c>
      <c r="P658" s="118">
        <v>0</v>
      </c>
      <c r="Q658" s="118">
        <v>0</v>
      </c>
      <c r="R658" s="118">
        <v>0</v>
      </c>
      <c r="S658" s="118">
        <v>0</v>
      </c>
      <c r="T658" s="118">
        <v>0</v>
      </c>
      <c r="U658" s="118">
        <v>0</v>
      </c>
      <c r="V658" s="118">
        <v>0</v>
      </c>
      <c r="W658" s="118">
        <v>0</v>
      </c>
    </row>
    <row r="659" spans="1:23" hidden="1">
      <c r="A659" s="118" t="str">
        <v>4414.TW</v>
      </c>
      <c r="B659" s="118">
        <v>-0.18</v>
      </c>
      <c r="C659" s="118">
        <v>0.70299999999999996</v>
      </c>
      <c r="D659" s="118">
        <v>1.7074468</v>
      </c>
      <c r="E659" s="118">
        <v>-0.12701999999999999</v>
      </c>
      <c r="F659" s="118">
        <v>-9.4999999999999998E-3</v>
      </c>
      <c r="G659" s="118">
        <v>0.16410999000000001</v>
      </c>
      <c r="H659" s="118">
        <v>7.1209999999999996E-2</v>
      </c>
      <c r="I659" s="118">
        <v>0</v>
      </c>
      <c r="J659" s="118">
        <v>0.73539524999999994</v>
      </c>
      <c r="K659" s="118">
        <v>16.172999999999998</v>
      </c>
      <c r="L659" s="118">
        <v>0</v>
      </c>
      <c r="M659" s="118">
        <v>0</v>
      </c>
      <c r="N659" s="118">
        <v>0</v>
      </c>
      <c r="O659" s="118">
        <v>0</v>
      </c>
      <c r="P659" s="118">
        <v>0</v>
      </c>
      <c r="Q659" s="118">
        <v>0</v>
      </c>
      <c r="R659" s="118">
        <v>0</v>
      </c>
      <c r="S659" s="118">
        <v>0</v>
      </c>
      <c r="T659" s="118">
        <v>0</v>
      </c>
      <c r="U659" s="118">
        <v>0</v>
      </c>
      <c r="V659" s="118">
        <v>0</v>
      </c>
      <c r="W659" s="118">
        <v>0</v>
      </c>
    </row>
    <row r="660" spans="1:23" hidden="1">
      <c r="A660" s="118" t="str">
        <v>4426.TW</v>
      </c>
      <c r="B660" s="118">
        <v>-0.3</v>
      </c>
      <c r="C660" s="118">
        <v>0</v>
      </c>
      <c r="D660" s="118">
        <v>0</v>
      </c>
      <c r="E660" s="118">
        <v>-1.9279999999999999E-2</v>
      </c>
      <c r="F660" s="118">
        <v>-1.0959999999999999E-2</v>
      </c>
      <c r="G660" s="118">
        <v>0.13982000999999999</v>
      </c>
      <c r="H660" s="118">
        <v>-0.12142</v>
      </c>
      <c r="I660" s="118">
        <v>0</v>
      </c>
      <c r="J660" s="118">
        <v>1.1042546</v>
      </c>
      <c r="K660" s="118">
        <v>7.4829999999999997</v>
      </c>
      <c r="L660" s="118">
        <v>0</v>
      </c>
      <c r="M660" s="118">
        <v>0</v>
      </c>
      <c r="N660" s="118">
        <v>0</v>
      </c>
      <c r="O660" s="118">
        <v>0</v>
      </c>
      <c r="P660" s="118">
        <v>0</v>
      </c>
      <c r="Q660" s="118">
        <v>0</v>
      </c>
      <c r="R660" s="118">
        <v>0</v>
      </c>
      <c r="S660" s="118">
        <v>0</v>
      </c>
      <c r="T660" s="118">
        <v>0</v>
      </c>
      <c r="U660" s="118">
        <v>0</v>
      </c>
      <c r="V660" s="118">
        <v>0</v>
      </c>
      <c r="W660" s="118">
        <v>0</v>
      </c>
    </row>
    <row r="661" spans="1:23" hidden="1">
      <c r="A661" s="118" t="str">
        <v>4438.TW</v>
      </c>
      <c r="B661" s="118">
        <v>5.92</v>
      </c>
      <c r="C661" s="118">
        <v>0.34499999999999997</v>
      </c>
      <c r="D661" s="118">
        <v>9.5708160000000007</v>
      </c>
      <c r="E661" s="118">
        <v>9.1770000000000004E-2</v>
      </c>
      <c r="F661" s="118">
        <v>3.5799999999999998E-2</v>
      </c>
      <c r="G661" s="118">
        <v>0.15018999999999999</v>
      </c>
      <c r="H661" s="118">
        <v>-5.0279997E-2</v>
      </c>
      <c r="I661" s="118">
        <v>18.83446</v>
      </c>
      <c r="J661" s="118">
        <v>1.4634849999999999</v>
      </c>
      <c r="K661" s="118">
        <v>160.047</v>
      </c>
      <c r="L661" s="118">
        <v>0</v>
      </c>
      <c r="M661" s="118">
        <v>0</v>
      </c>
      <c r="N661" s="118">
        <v>0</v>
      </c>
      <c r="O661" s="118">
        <v>0</v>
      </c>
      <c r="P661" s="118">
        <v>0</v>
      </c>
      <c r="Q661" s="118">
        <v>0</v>
      </c>
      <c r="R661" s="118">
        <v>0</v>
      </c>
      <c r="S661" s="118">
        <v>0</v>
      </c>
      <c r="T661" s="118">
        <v>0</v>
      </c>
      <c r="U661" s="118">
        <v>0</v>
      </c>
      <c r="V661" s="118">
        <v>0</v>
      </c>
      <c r="W661" s="118">
        <v>0</v>
      </c>
    </row>
    <row r="662" spans="1:23" hidden="1">
      <c r="A662" s="118" t="str">
        <v>4439.TW</v>
      </c>
      <c r="B662" s="118">
        <v>8.1999999999999993</v>
      </c>
      <c r="C662" s="118">
        <v>0.59499999999999997</v>
      </c>
      <c r="D662" s="118">
        <v>10.278579000000001</v>
      </c>
      <c r="E662" s="118">
        <v>9.6290000000000001E-2</v>
      </c>
      <c r="F662" s="118">
        <v>4.9500000000000002E-2</v>
      </c>
      <c r="G662" s="118">
        <v>0.21879000000000001</v>
      </c>
      <c r="H662" s="118">
        <v>7.5420000000000001E-2</v>
      </c>
      <c r="I662" s="118">
        <v>13.048780000000001</v>
      </c>
      <c r="J662" s="118">
        <v>1.2243264</v>
      </c>
      <c r="K662" s="118">
        <v>135.48699999999999</v>
      </c>
      <c r="L662" s="118">
        <v>0</v>
      </c>
      <c r="M662" s="118">
        <v>0</v>
      </c>
      <c r="N662" s="118">
        <v>0</v>
      </c>
      <c r="O662" s="118">
        <v>0</v>
      </c>
      <c r="P662" s="118">
        <v>0</v>
      </c>
      <c r="Q662" s="118">
        <v>0</v>
      </c>
      <c r="R662" s="118">
        <v>0</v>
      </c>
      <c r="S662" s="118">
        <v>0</v>
      </c>
      <c r="T662" s="118">
        <v>0</v>
      </c>
      <c r="U662" s="118">
        <v>0</v>
      </c>
      <c r="V662" s="118">
        <v>0</v>
      </c>
      <c r="W662" s="118">
        <v>0</v>
      </c>
    </row>
    <row r="663" spans="1:23" hidden="1">
      <c r="A663" s="118" t="str">
        <v>4440.TW</v>
      </c>
      <c r="B663" s="118">
        <v>1.02</v>
      </c>
      <c r="C663" s="118">
        <v>0</v>
      </c>
      <c r="D663" s="118">
        <v>0</v>
      </c>
      <c r="E663" s="118">
        <v>5.0130000000000001E-2</v>
      </c>
      <c r="F663" s="118">
        <v>6.6899999999999998E-3</v>
      </c>
      <c r="G663" s="118">
        <v>8.3960000000000007E-2</v>
      </c>
      <c r="H663" s="118">
        <v>3.031E-2</v>
      </c>
      <c r="I663" s="118">
        <v>25.294117</v>
      </c>
      <c r="J663" s="118">
        <v>1.3735824000000001</v>
      </c>
      <c r="K663" s="118">
        <v>14.435</v>
      </c>
      <c r="L663" s="118">
        <v>0</v>
      </c>
      <c r="M663" s="118">
        <v>0</v>
      </c>
      <c r="N663" s="118">
        <v>0</v>
      </c>
      <c r="O663" s="118">
        <v>0</v>
      </c>
      <c r="P663" s="118">
        <v>0</v>
      </c>
      <c r="Q663" s="118">
        <v>0</v>
      </c>
      <c r="R663" s="118">
        <v>0</v>
      </c>
      <c r="S663" s="118">
        <v>0</v>
      </c>
      <c r="T663" s="118">
        <v>0</v>
      </c>
      <c r="U663" s="118">
        <v>0</v>
      </c>
      <c r="V663" s="118">
        <v>0</v>
      </c>
      <c r="W663" s="118">
        <v>0</v>
      </c>
    </row>
    <row r="664" spans="1:23" hidden="1">
      <c r="A664" s="118" t="str">
        <v>4526.TW</v>
      </c>
      <c r="B664" s="118">
        <v>-0.19</v>
      </c>
      <c r="C664" s="118">
        <v>0.84199999999999997</v>
      </c>
      <c r="D664" s="118">
        <v>17.444443</v>
      </c>
      <c r="E664" s="118">
        <v>2.2550002E-2</v>
      </c>
      <c r="F664" s="118">
        <v>-7.0899999999999999E-3</v>
      </c>
      <c r="G664" s="118">
        <v>0.20397000000000001</v>
      </c>
      <c r="H664" s="118">
        <v>-7.2680004000000006E-2</v>
      </c>
      <c r="I664" s="118">
        <v>0</v>
      </c>
      <c r="J664" s="118">
        <v>1.1779122</v>
      </c>
      <c r="K664" s="118">
        <v>29.905000000000001</v>
      </c>
      <c r="L664" s="118">
        <v>0</v>
      </c>
      <c r="M664" s="118">
        <v>0</v>
      </c>
      <c r="N664" s="118">
        <v>0</v>
      </c>
      <c r="O664" s="118">
        <v>0</v>
      </c>
      <c r="P664" s="118">
        <v>0</v>
      </c>
      <c r="Q664" s="118">
        <v>0</v>
      </c>
      <c r="R664" s="118">
        <v>0</v>
      </c>
      <c r="S664" s="118">
        <v>0</v>
      </c>
      <c r="T664" s="118">
        <v>0</v>
      </c>
      <c r="U664" s="118">
        <v>0</v>
      </c>
      <c r="V664" s="118">
        <v>0</v>
      </c>
      <c r="W664" s="118">
        <v>0</v>
      </c>
    </row>
    <row r="665" spans="1:23" hidden="1">
      <c r="A665" s="118" t="str">
        <v>4532.TW</v>
      </c>
      <c r="B665" s="118">
        <v>1.78</v>
      </c>
      <c r="C665" s="118">
        <v>0</v>
      </c>
      <c r="D665" s="118">
        <v>14.5</v>
      </c>
      <c r="E665" s="118">
        <v>8.7319999999999995E-2</v>
      </c>
      <c r="F665" s="118">
        <v>2.6440000000000002E-2</v>
      </c>
      <c r="G665" s="118">
        <v>0.14734</v>
      </c>
      <c r="H665" s="118">
        <v>6.1890002E-2</v>
      </c>
      <c r="I665" s="118">
        <v>16.292134999999998</v>
      </c>
      <c r="J665" s="118">
        <v>1.4797429</v>
      </c>
      <c r="K665" s="118">
        <v>35.648000000000003</v>
      </c>
      <c r="L665" s="118">
        <v>0</v>
      </c>
      <c r="M665" s="118">
        <v>0</v>
      </c>
      <c r="N665" s="118">
        <v>0</v>
      </c>
      <c r="O665" s="118">
        <v>0</v>
      </c>
      <c r="P665" s="118">
        <v>0</v>
      </c>
      <c r="Q665" s="118">
        <v>0</v>
      </c>
      <c r="R665" s="118">
        <v>0</v>
      </c>
      <c r="S665" s="118">
        <v>0</v>
      </c>
      <c r="T665" s="118">
        <v>0</v>
      </c>
      <c r="U665" s="118">
        <v>0</v>
      </c>
      <c r="V665" s="118">
        <v>0</v>
      </c>
      <c r="W665" s="118">
        <v>0</v>
      </c>
    </row>
    <row r="666" spans="1:23" hidden="1">
      <c r="A666" s="118" t="str">
        <v>4536.TW</v>
      </c>
      <c r="B666" s="118">
        <v>16.190000000000001</v>
      </c>
      <c r="C666" s="118">
        <v>0.58799999999999997</v>
      </c>
      <c r="D666" s="118">
        <v>13.100576</v>
      </c>
      <c r="E666" s="118">
        <v>0.17908001000000001</v>
      </c>
      <c r="F666" s="118">
        <v>7.1100003999999994E-2</v>
      </c>
      <c r="G666" s="118">
        <v>0.32707000000000003</v>
      </c>
      <c r="H666" s="118">
        <v>0.18778</v>
      </c>
      <c r="I666" s="118">
        <v>12.631252999999999</v>
      </c>
      <c r="J666" s="118">
        <v>2.3119100000000001</v>
      </c>
      <c r="K666" s="118">
        <v>102.032</v>
      </c>
      <c r="L666" s="118">
        <v>0</v>
      </c>
      <c r="M666" s="118">
        <v>0</v>
      </c>
      <c r="N666" s="118">
        <v>0</v>
      </c>
      <c r="O666" s="118">
        <v>0</v>
      </c>
      <c r="P666" s="118">
        <v>0</v>
      </c>
      <c r="Q666" s="118">
        <v>0</v>
      </c>
      <c r="R666" s="118">
        <v>0</v>
      </c>
      <c r="S666" s="118">
        <v>0</v>
      </c>
      <c r="T666" s="118">
        <v>0</v>
      </c>
      <c r="U666" s="118">
        <v>0</v>
      </c>
      <c r="V666" s="118">
        <v>0</v>
      </c>
      <c r="W666" s="118">
        <v>0</v>
      </c>
    </row>
    <row r="667" spans="1:23" hidden="1">
      <c r="A667" s="118" t="str">
        <v>4540.TW</v>
      </c>
      <c r="B667" s="118">
        <v>-3.23</v>
      </c>
      <c r="C667" s="118">
        <v>0.81799999999999995</v>
      </c>
      <c r="D667" s="118">
        <v>11.1442</v>
      </c>
      <c r="E667" s="118">
        <v>-3.0779999999999998E-2</v>
      </c>
      <c r="F667" s="118">
        <v>-5.5999999999999999E-3</v>
      </c>
      <c r="G667" s="118">
        <v>0.16261</v>
      </c>
      <c r="H667" s="118">
        <v>-0.28569</v>
      </c>
      <c r="I667" s="118">
        <v>0</v>
      </c>
      <c r="J667" s="118">
        <v>1.0378653</v>
      </c>
      <c r="K667" s="118">
        <v>27.081</v>
      </c>
      <c r="L667" s="118">
        <v>0</v>
      </c>
      <c r="M667" s="118">
        <v>0</v>
      </c>
      <c r="N667" s="118">
        <v>0</v>
      </c>
      <c r="O667" s="118">
        <v>0</v>
      </c>
      <c r="P667" s="118">
        <v>0</v>
      </c>
      <c r="Q667" s="118">
        <v>0</v>
      </c>
      <c r="R667" s="118">
        <v>0</v>
      </c>
      <c r="S667" s="118">
        <v>0</v>
      </c>
      <c r="T667" s="118">
        <v>0</v>
      </c>
      <c r="U667" s="118">
        <v>0</v>
      </c>
      <c r="V667" s="118">
        <v>0</v>
      </c>
      <c r="W667" s="118">
        <v>0</v>
      </c>
    </row>
    <row r="668" spans="1:23" hidden="1">
      <c r="A668" s="118" t="str">
        <v>4545.TW</v>
      </c>
      <c r="B668" s="118">
        <v>1.7</v>
      </c>
      <c r="C668" s="118">
        <v>0.34100000000000003</v>
      </c>
      <c r="D668" s="118">
        <v>10.862069</v>
      </c>
      <c r="E668" s="118">
        <v>4.4170000000000001E-2</v>
      </c>
      <c r="F668" s="118">
        <v>1.7239998999999999E-2</v>
      </c>
      <c r="G668" s="118">
        <v>0.18437000000000001</v>
      </c>
      <c r="H668" s="118">
        <v>-2.1229999999999999E-2</v>
      </c>
      <c r="I668" s="118">
        <v>25.941175000000001</v>
      </c>
      <c r="J668" s="118">
        <v>1.8225399</v>
      </c>
      <c r="K668" s="118">
        <v>26.95</v>
      </c>
      <c r="L668" s="118">
        <v>0</v>
      </c>
      <c r="M668" s="118">
        <v>0</v>
      </c>
      <c r="N668" s="118">
        <v>0</v>
      </c>
      <c r="O668" s="118">
        <v>0</v>
      </c>
      <c r="P668" s="118">
        <v>0</v>
      </c>
      <c r="Q668" s="118">
        <v>0</v>
      </c>
      <c r="R668" s="118">
        <v>0</v>
      </c>
      <c r="S668" s="118">
        <v>0</v>
      </c>
      <c r="T668" s="118">
        <v>0</v>
      </c>
      <c r="U668" s="118">
        <v>0</v>
      </c>
      <c r="V668" s="118">
        <v>0</v>
      </c>
      <c r="W668" s="118">
        <v>0</v>
      </c>
    </row>
    <row r="669" spans="1:23" hidden="1">
      <c r="A669" s="118" t="str">
        <v>4551.TW</v>
      </c>
      <c r="B669" s="118">
        <v>4.58</v>
      </c>
      <c r="C669" s="118">
        <v>0.871</v>
      </c>
      <c r="D669" s="118">
        <v>13.495837999999999</v>
      </c>
      <c r="E669" s="118">
        <v>6.3969999999999999E-2</v>
      </c>
      <c r="F669" s="118">
        <v>3.4389999999999997E-2</v>
      </c>
      <c r="G669" s="118">
        <v>0.21734999999999999</v>
      </c>
      <c r="H669" s="118">
        <v>0.11001000599999999</v>
      </c>
      <c r="I669" s="118">
        <v>24.781659999999999</v>
      </c>
      <c r="J669" s="118">
        <v>1.6490381000000001</v>
      </c>
      <c r="K669" s="118">
        <v>61.81</v>
      </c>
      <c r="L669" s="118">
        <v>0</v>
      </c>
      <c r="M669" s="118">
        <v>0</v>
      </c>
      <c r="N669" s="118">
        <v>0</v>
      </c>
      <c r="O669" s="118">
        <v>0</v>
      </c>
      <c r="P669" s="118">
        <v>0</v>
      </c>
      <c r="Q669" s="118">
        <v>0</v>
      </c>
      <c r="R669" s="118">
        <v>0</v>
      </c>
      <c r="S669" s="118">
        <v>0</v>
      </c>
      <c r="T669" s="118">
        <v>0</v>
      </c>
      <c r="U669" s="118">
        <v>0</v>
      </c>
      <c r="V669" s="118">
        <v>0</v>
      </c>
      <c r="W669" s="118">
        <v>0</v>
      </c>
    </row>
    <row r="670" spans="1:23" hidden="1">
      <c r="A670" s="118" t="str">
        <v>4552.TW</v>
      </c>
      <c r="B670" s="118">
        <v>3.16</v>
      </c>
      <c r="C670" s="118">
        <v>0.39</v>
      </c>
      <c r="D670" s="118">
        <v>2.9767910999999998</v>
      </c>
      <c r="E670" s="118">
        <v>6.1219999999999997E-2</v>
      </c>
      <c r="F670" s="118">
        <v>4.6880003000000003E-2</v>
      </c>
      <c r="G670" s="118">
        <v>0.22094</v>
      </c>
      <c r="H670" s="118">
        <v>7.0059999999999997E-2</v>
      </c>
      <c r="I670" s="118">
        <v>9.3354429999999997</v>
      </c>
      <c r="J670" s="118">
        <v>0.56099650000000001</v>
      </c>
      <c r="K670" s="118">
        <v>42.695999999999998</v>
      </c>
      <c r="L670" s="118">
        <v>0</v>
      </c>
      <c r="M670" s="118">
        <v>0</v>
      </c>
      <c r="N670" s="118">
        <v>0</v>
      </c>
      <c r="O670" s="118">
        <v>0</v>
      </c>
      <c r="P670" s="118">
        <v>0</v>
      </c>
      <c r="Q670" s="118">
        <v>0</v>
      </c>
      <c r="R670" s="118">
        <v>0</v>
      </c>
      <c r="S670" s="118">
        <v>0</v>
      </c>
      <c r="T670" s="118">
        <v>0</v>
      </c>
      <c r="U670" s="118">
        <v>0</v>
      </c>
      <c r="V670" s="118">
        <v>0</v>
      </c>
      <c r="W670" s="118">
        <v>0</v>
      </c>
    </row>
    <row r="671" spans="1:23" hidden="1">
      <c r="A671" s="118" t="str">
        <v>4555.TW</v>
      </c>
      <c r="B671" s="118">
        <v>-0.64</v>
      </c>
      <c r="C671" s="118">
        <v>0.19600000000000001</v>
      </c>
      <c r="D671" s="118">
        <v>18.947368999999998</v>
      </c>
      <c r="E671" s="118">
        <v>-1.14400005E-2</v>
      </c>
      <c r="F671" s="118">
        <v>-2.9199998999999998E-3</v>
      </c>
      <c r="G671" s="118">
        <v>0.27073999999999998</v>
      </c>
      <c r="H671" s="118">
        <v>-4.4880000000000003E-2</v>
      </c>
      <c r="I671" s="118">
        <v>0</v>
      </c>
      <c r="J671" s="118">
        <v>1.3395513999999999</v>
      </c>
      <c r="K671" s="118">
        <v>20</v>
      </c>
      <c r="L671" s="118">
        <v>0</v>
      </c>
      <c r="M671" s="118">
        <v>0</v>
      </c>
      <c r="N671" s="118">
        <v>0</v>
      </c>
      <c r="O671" s="118">
        <v>0</v>
      </c>
      <c r="P671" s="118">
        <v>0</v>
      </c>
      <c r="Q671" s="118">
        <v>0</v>
      </c>
      <c r="R671" s="118">
        <v>0</v>
      </c>
      <c r="S671" s="118">
        <v>0</v>
      </c>
      <c r="T671" s="118">
        <v>0</v>
      </c>
      <c r="U671" s="118">
        <v>0</v>
      </c>
      <c r="V671" s="118">
        <v>0</v>
      </c>
      <c r="W671" s="118">
        <v>0</v>
      </c>
    </row>
    <row r="672" spans="1:23" hidden="1">
      <c r="A672" s="118" t="str">
        <v>4557.TW</v>
      </c>
      <c r="B672" s="118">
        <v>9.32</v>
      </c>
      <c r="C672" s="118">
        <v>0</v>
      </c>
      <c r="D672" s="118">
        <v>18.827159999999999</v>
      </c>
      <c r="E672" s="118">
        <v>0.17649001</v>
      </c>
      <c r="F672" s="118">
        <v>7.2909996000000005E-2</v>
      </c>
      <c r="G672" s="118">
        <v>0.30748999999999999</v>
      </c>
      <c r="H672" s="118">
        <v>0.11181000000000001</v>
      </c>
      <c r="I672" s="118">
        <v>13.090128999999999</v>
      </c>
      <c r="J672" s="118">
        <v>2.3393160000000002</v>
      </c>
      <c r="K672" s="118">
        <v>78.700999999999993</v>
      </c>
      <c r="L672" s="118">
        <v>0</v>
      </c>
      <c r="M672" s="118">
        <v>0</v>
      </c>
      <c r="N672" s="118">
        <v>0</v>
      </c>
      <c r="O672" s="118">
        <v>0</v>
      </c>
      <c r="P672" s="118">
        <v>0</v>
      </c>
      <c r="Q672" s="118">
        <v>0</v>
      </c>
      <c r="R672" s="118">
        <v>0</v>
      </c>
      <c r="S672" s="118">
        <v>0</v>
      </c>
      <c r="T672" s="118">
        <v>0</v>
      </c>
      <c r="U672" s="118">
        <v>0</v>
      </c>
      <c r="V672" s="118">
        <v>0</v>
      </c>
      <c r="W672" s="118">
        <v>0</v>
      </c>
    </row>
    <row r="673" spans="1:23" hidden="1">
      <c r="A673" s="118" t="str">
        <v>4560.TW</v>
      </c>
      <c r="B673" s="118">
        <v>1.29</v>
      </c>
      <c r="C673" s="118">
        <v>0.24199999999999999</v>
      </c>
      <c r="D673" s="118">
        <v>0</v>
      </c>
      <c r="E673" s="118">
        <v>5.7540002999999999E-2</v>
      </c>
      <c r="F673" s="118">
        <v>2.5309999E-2</v>
      </c>
      <c r="G673" s="118">
        <v>0.30736999999999998</v>
      </c>
      <c r="H673" s="118">
        <v>4.9320000000000003E-2</v>
      </c>
      <c r="I673" s="118">
        <v>28.914728</v>
      </c>
      <c r="J673" s="118">
        <v>1.4526053999999999</v>
      </c>
      <c r="K673" s="118">
        <v>18.472000000000001</v>
      </c>
      <c r="L673" s="118">
        <v>0</v>
      </c>
      <c r="M673" s="118">
        <v>0</v>
      </c>
      <c r="N673" s="118">
        <v>0</v>
      </c>
      <c r="O673" s="118">
        <v>0</v>
      </c>
      <c r="P673" s="118">
        <v>0</v>
      </c>
      <c r="Q673" s="118">
        <v>0</v>
      </c>
      <c r="R673" s="118">
        <v>0</v>
      </c>
      <c r="S673" s="118">
        <v>0</v>
      </c>
      <c r="T673" s="118">
        <v>0</v>
      </c>
      <c r="U673" s="118">
        <v>0</v>
      </c>
      <c r="V673" s="118">
        <v>0</v>
      </c>
      <c r="W673" s="118">
        <v>0</v>
      </c>
    </row>
    <row r="674" spans="1:23" hidden="1">
      <c r="A674" s="118" t="str">
        <v>4562.TW</v>
      </c>
      <c r="B674" s="118">
        <v>-1.03</v>
      </c>
      <c r="C674" s="118">
        <v>0</v>
      </c>
      <c r="D674" s="118">
        <v>0</v>
      </c>
      <c r="E674" s="118">
        <v>-8.9829995999999995E-2</v>
      </c>
      <c r="F674" s="118">
        <v>-2.35E-2</v>
      </c>
      <c r="G674" s="118">
        <v>0.31557000000000002</v>
      </c>
      <c r="H674" s="118">
        <v>-0.15976000000000001</v>
      </c>
      <c r="I674" s="118">
        <v>0</v>
      </c>
      <c r="J674" s="118">
        <v>3.1413825000000002</v>
      </c>
      <c r="K674" s="118">
        <v>8.2690000000000001</v>
      </c>
      <c r="L674" s="118">
        <v>0</v>
      </c>
      <c r="M674" s="118">
        <v>0</v>
      </c>
      <c r="N674" s="118">
        <v>0</v>
      </c>
      <c r="O674" s="118">
        <v>0</v>
      </c>
      <c r="P674" s="118">
        <v>0</v>
      </c>
      <c r="Q674" s="118">
        <v>0</v>
      </c>
      <c r="R674" s="118">
        <v>0</v>
      </c>
      <c r="S674" s="118">
        <v>0</v>
      </c>
      <c r="T674" s="118">
        <v>0</v>
      </c>
      <c r="U674" s="118">
        <v>0</v>
      </c>
      <c r="V674" s="118">
        <v>0</v>
      </c>
      <c r="W674" s="118">
        <v>0</v>
      </c>
    </row>
    <row r="675" spans="1:23" hidden="1">
      <c r="A675" s="118" t="str">
        <v>4564.TW</v>
      </c>
      <c r="B675" s="118">
        <v>-1.94</v>
      </c>
      <c r="C675" s="118">
        <v>0.68600000000000005</v>
      </c>
      <c r="D675" s="118">
        <v>0</v>
      </c>
      <c r="E675" s="118">
        <v>-8.6239990000000002E-2</v>
      </c>
      <c r="F675" s="118">
        <v>-2.726E-2</v>
      </c>
      <c r="G675" s="118">
        <v>-7.7859999999999999E-2</v>
      </c>
      <c r="H675" s="118">
        <v>-0.26091999999999999</v>
      </c>
      <c r="I675" s="118">
        <v>0</v>
      </c>
      <c r="J675" s="118">
        <v>1.1685319000000001</v>
      </c>
      <c r="K675" s="118">
        <v>6.5910000000000002</v>
      </c>
      <c r="L675" s="118">
        <v>0</v>
      </c>
      <c r="M675" s="118">
        <v>0</v>
      </c>
      <c r="N675" s="118">
        <v>0</v>
      </c>
      <c r="O675" s="118">
        <v>0</v>
      </c>
      <c r="P675" s="118">
        <v>0</v>
      </c>
      <c r="Q675" s="118">
        <v>0</v>
      </c>
      <c r="R675" s="118">
        <v>0</v>
      </c>
      <c r="S675" s="118">
        <v>0</v>
      </c>
      <c r="T675" s="118">
        <v>0</v>
      </c>
      <c r="U675" s="118">
        <v>0</v>
      </c>
      <c r="V675" s="118">
        <v>0</v>
      </c>
      <c r="W675" s="118">
        <v>0</v>
      </c>
    </row>
    <row r="676" spans="1:23" hidden="1">
      <c r="A676" s="118" t="str">
        <v>4566.TW</v>
      </c>
      <c r="B676" s="118">
        <v>3.34</v>
      </c>
      <c r="C676" s="118">
        <v>0.82799999999999996</v>
      </c>
      <c r="D676" s="118">
        <v>12.787610000000001</v>
      </c>
      <c r="E676" s="118">
        <v>7.2069994999999998E-2</v>
      </c>
      <c r="F676" s="118">
        <v>1.686E-2</v>
      </c>
      <c r="G676" s="118">
        <v>0.22113000999999999</v>
      </c>
      <c r="H676" s="118">
        <v>3.2890000000000003E-2</v>
      </c>
      <c r="I676" s="118">
        <v>17.305389999999999</v>
      </c>
      <c r="J676" s="118">
        <v>1.3388306999999999</v>
      </c>
      <c r="K676" s="118">
        <v>48.764000000000003</v>
      </c>
      <c r="L676" s="118">
        <v>0</v>
      </c>
      <c r="M676" s="118">
        <v>0</v>
      </c>
      <c r="N676" s="118">
        <v>0</v>
      </c>
      <c r="O676" s="118">
        <v>0</v>
      </c>
      <c r="P676" s="118">
        <v>0</v>
      </c>
      <c r="Q676" s="118">
        <v>0</v>
      </c>
      <c r="R676" s="118">
        <v>0</v>
      </c>
      <c r="S676" s="118">
        <v>0</v>
      </c>
      <c r="T676" s="118">
        <v>0</v>
      </c>
      <c r="U676" s="118">
        <v>0</v>
      </c>
      <c r="V676" s="118">
        <v>0</v>
      </c>
      <c r="W676" s="118">
        <v>0</v>
      </c>
    </row>
    <row r="677" spans="1:23" hidden="1">
      <c r="A677" s="118" t="str">
        <v>4569.TW</v>
      </c>
      <c r="B677" s="118">
        <v>5.2</v>
      </c>
      <c r="C677" s="118">
        <v>0</v>
      </c>
      <c r="D677" s="118">
        <v>0</v>
      </c>
      <c r="E677" s="118">
        <v>0</v>
      </c>
      <c r="F677" s="118">
        <v>0</v>
      </c>
      <c r="G677" s="118">
        <v>0.19969000000000001</v>
      </c>
      <c r="H677" s="118">
        <v>8.4860000000000005E-2</v>
      </c>
      <c r="I677" s="118">
        <v>19.711538000000001</v>
      </c>
      <c r="J677" s="118">
        <v>1.2534239</v>
      </c>
      <c r="K677" s="118">
        <v>42.319000000000003</v>
      </c>
      <c r="L677" s="118">
        <v>0</v>
      </c>
      <c r="M677" s="118">
        <v>0</v>
      </c>
      <c r="N677" s="118">
        <v>0</v>
      </c>
      <c r="O677" s="118">
        <v>0</v>
      </c>
      <c r="P677" s="118">
        <v>0</v>
      </c>
      <c r="Q677" s="118">
        <v>0</v>
      </c>
      <c r="R677" s="118">
        <v>0</v>
      </c>
      <c r="S677" s="118">
        <v>0</v>
      </c>
      <c r="T677" s="118">
        <v>0</v>
      </c>
      <c r="U677" s="118">
        <v>0</v>
      </c>
      <c r="V677" s="118">
        <v>0</v>
      </c>
      <c r="W677" s="118">
        <v>0</v>
      </c>
    </row>
    <row r="678" spans="1:23" hidden="1">
      <c r="A678" s="118" t="str">
        <v>4571.TW</v>
      </c>
      <c r="B678" s="118">
        <v>6.11</v>
      </c>
      <c r="C678" s="118">
        <v>0</v>
      </c>
      <c r="D678" s="118">
        <v>0</v>
      </c>
      <c r="E678" s="118">
        <v>0.121079996</v>
      </c>
      <c r="F678" s="118">
        <v>5.4679999999999999E-2</v>
      </c>
      <c r="G678" s="118">
        <v>0.28599000000000002</v>
      </c>
      <c r="H678" s="118">
        <v>0.15935999000000001</v>
      </c>
      <c r="I678" s="118">
        <v>18.98527</v>
      </c>
      <c r="J678" s="118">
        <v>2.2459728999999999</v>
      </c>
      <c r="K678" s="118">
        <v>48.052</v>
      </c>
      <c r="L678" s="118">
        <v>0</v>
      </c>
      <c r="M678" s="118">
        <v>0</v>
      </c>
      <c r="N678" s="118">
        <v>0</v>
      </c>
      <c r="O678" s="118">
        <v>0</v>
      </c>
      <c r="P678" s="118">
        <v>0</v>
      </c>
      <c r="Q678" s="118">
        <v>0</v>
      </c>
      <c r="R678" s="118">
        <v>0</v>
      </c>
      <c r="S678" s="118">
        <v>0</v>
      </c>
      <c r="T678" s="118">
        <v>0</v>
      </c>
      <c r="U678" s="118">
        <v>0</v>
      </c>
      <c r="V678" s="118">
        <v>0</v>
      </c>
      <c r="W678" s="118">
        <v>0</v>
      </c>
    </row>
    <row r="679" spans="1:23" hidden="1">
      <c r="A679" s="118" t="str">
        <v>4572.TW</v>
      </c>
      <c r="B679" s="118">
        <v>6.83</v>
      </c>
      <c r="C679" s="118">
        <v>0</v>
      </c>
      <c r="D679" s="118">
        <v>17.633410999999999</v>
      </c>
      <c r="E679" s="118">
        <v>0.14199999999999999</v>
      </c>
      <c r="F679" s="118">
        <v>8.0579996000000001E-2</v>
      </c>
      <c r="G679" s="118">
        <v>0.49001</v>
      </c>
      <c r="H679" s="118">
        <v>0.36191002</v>
      </c>
      <c r="I679" s="118">
        <v>22.254759</v>
      </c>
      <c r="J679" s="118">
        <v>3.0097222000000001</v>
      </c>
      <c r="K679" s="118">
        <v>22.378</v>
      </c>
      <c r="L679" s="118">
        <v>0</v>
      </c>
      <c r="M679" s="118">
        <v>0</v>
      </c>
      <c r="N679" s="118">
        <v>0</v>
      </c>
      <c r="O679" s="118">
        <v>0</v>
      </c>
      <c r="P679" s="118">
        <v>0</v>
      </c>
      <c r="Q679" s="118">
        <v>0</v>
      </c>
      <c r="R679" s="118">
        <v>0</v>
      </c>
      <c r="S679" s="118">
        <v>0</v>
      </c>
      <c r="T679" s="118">
        <v>0</v>
      </c>
      <c r="U679" s="118">
        <v>0</v>
      </c>
      <c r="V679" s="118">
        <v>0</v>
      </c>
      <c r="W679" s="118">
        <v>0</v>
      </c>
    </row>
    <row r="680" spans="1:23" hidden="1">
      <c r="A680" s="118" t="str">
        <v>4576.TW</v>
      </c>
      <c r="B680" s="118">
        <v>-0.2</v>
      </c>
      <c r="C680" s="118">
        <v>1.1240000000000001</v>
      </c>
      <c r="D680" s="118">
        <v>0</v>
      </c>
      <c r="E680" s="118">
        <v>9.6600000000000002E-3</v>
      </c>
      <c r="F680" s="118">
        <v>2.7100000000000002E-3</v>
      </c>
      <c r="G680" s="118">
        <v>0.308</v>
      </c>
      <c r="H680" s="118">
        <v>4.5949999999999998E-2</v>
      </c>
      <c r="I680" s="118">
        <v>0</v>
      </c>
      <c r="J680" s="118">
        <v>2.5950188999999999</v>
      </c>
      <c r="K680" s="118">
        <v>18.114999999999998</v>
      </c>
      <c r="L680" s="118">
        <v>0</v>
      </c>
      <c r="M680" s="118">
        <v>0</v>
      </c>
      <c r="N680" s="118">
        <v>0</v>
      </c>
      <c r="O680" s="118">
        <v>0</v>
      </c>
      <c r="P680" s="118">
        <v>0</v>
      </c>
      <c r="Q680" s="118">
        <v>0</v>
      </c>
      <c r="R680" s="118">
        <v>0</v>
      </c>
      <c r="S680" s="118">
        <v>0</v>
      </c>
      <c r="T680" s="118">
        <v>0</v>
      </c>
      <c r="U680" s="118">
        <v>0</v>
      </c>
      <c r="V680" s="118">
        <v>0</v>
      </c>
      <c r="W680" s="118">
        <v>0</v>
      </c>
    </row>
    <row r="681" spans="1:23" hidden="1">
      <c r="A681" s="118" t="str">
        <v>4581.TW</v>
      </c>
      <c r="B681" s="118">
        <v>5.8</v>
      </c>
      <c r="C681" s="118">
        <v>0</v>
      </c>
      <c r="D681" s="118">
        <v>0</v>
      </c>
      <c r="E681" s="118">
        <v>0.18507000000000001</v>
      </c>
      <c r="F681" s="118">
        <v>7.5389999999999999E-2</v>
      </c>
      <c r="G681" s="118">
        <v>0.31996000000000002</v>
      </c>
      <c r="H681" s="118">
        <v>0.16805999999999999</v>
      </c>
      <c r="I681" s="118">
        <v>11.017241500000001</v>
      </c>
      <c r="J681" s="118">
        <v>1.937538</v>
      </c>
      <c r="K681" s="118">
        <v>34.683999999999997</v>
      </c>
      <c r="L681" s="118">
        <v>0</v>
      </c>
      <c r="M681" s="118">
        <v>0</v>
      </c>
      <c r="N681" s="118">
        <v>0</v>
      </c>
      <c r="O681" s="118">
        <v>0</v>
      </c>
      <c r="P681" s="118">
        <v>0</v>
      </c>
      <c r="Q681" s="118">
        <v>0</v>
      </c>
      <c r="R681" s="118">
        <v>0</v>
      </c>
      <c r="S681" s="118">
        <v>0</v>
      </c>
      <c r="T681" s="118">
        <v>0</v>
      </c>
      <c r="U681" s="118">
        <v>0</v>
      </c>
      <c r="V681" s="118">
        <v>0</v>
      </c>
      <c r="W681" s="118">
        <v>0</v>
      </c>
    </row>
    <row r="682" spans="1:23" hidden="1">
      <c r="A682" s="118" t="str">
        <v>4583.TW</v>
      </c>
      <c r="B682" s="118">
        <v>13.04</v>
      </c>
      <c r="C682" s="118">
        <v>0</v>
      </c>
      <c r="D682" s="118">
        <v>0</v>
      </c>
      <c r="E682" s="118">
        <v>0.112440005</v>
      </c>
      <c r="F682" s="118">
        <v>5.2600003999999999E-2</v>
      </c>
      <c r="G682" s="118">
        <v>0.55317000000000005</v>
      </c>
      <c r="H682" s="118">
        <v>0.33865002</v>
      </c>
      <c r="I682" s="118">
        <v>21.855827000000001</v>
      </c>
      <c r="J682" s="118">
        <v>2.4248094999999998</v>
      </c>
      <c r="K682" s="118">
        <v>34.298999999999999</v>
      </c>
      <c r="L682" s="118">
        <v>0</v>
      </c>
      <c r="M682" s="118">
        <v>0</v>
      </c>
      <c r="N682" s="118">
        <v>0</v>
      </c>
      <c r="O682" s="118">
        <v>0</v>
      </c>
      <c r="P682" s="118">
        <v>0</v>
      </c>
      <c r="Q682" s="118">
        <v>0</v>
      </c>
      <c r="R682" s="118">
        <v>0</v>
      </c>
      <c r="S682" s="118">
        <v>0</v>
      </c>
      <c r="T682" s="118">
        <v>0</v>
      </c>
      <c r="U682" s="118">
        <v>0</v>
      </c>
      <c r="V682" s="118">
        <v>0</v>
      </c>
      <c r="W682" s="118">
        <v>0</v>
      </c>
    </row>
    <row r="683" spans="1:23" hidden="1">
      <c r="A683" s="118" t="str">
        <v>4588.TW</v>
      </c>
      <c r="B683" s="118">
        <v>0</v>
      </c>
      <c r="C683" s="118">
        <v>0</v>
      </c>
      <c r="D683" s="118">
        <v>0</v>
      </c>
      <c r="E683" s="118">
        <v>0.22159999999999999</v>
      </c>
      <c r="F683" s="118">
        <v>7.6350000000000001E-2</v>
      </c>
      <c r="G683" s="118">
        <v>0.32919997000000001</v>
      </c>
      <c r="H683" s="118">
        <v>0.15511</v>
      </c>
      <c r="I683" s="118">
        <v>0</v>
      </c>
      <c r="J683" s="118">
        <v>0</v>
      </c>
      <c r="K683" s="118">
        <v>25.846</v>
      </c>
      <c r="L683" s="118">
        <v>0</v>
      </c>
      <c r="M683" s="118">
        <v>0</v>
      </c>
      <c r="N683" s="118">
        <v>0</v>
      </c>
      <c r="O683" s="118">
        <v>0</v>
      </c>
      <c r="P683" s="118">
        <v>0</v>
      </c>
      <c r="Q683" s="118">
        <v>0</v>
      </c>
      <c r="R683" s="118">
        <v>0</v>
      </c>
      <c r="S683" s="118">
        <v>0</v>
      </c>
      <c r="T683" s="118">
        <v>0</v>
      </c>
      <c r="U683" s="118">
        <v>0</v>
      </c>
      <c r="V683" s="118">
        <v>0</v>
      </c>
      <c r="W683" s="118">
        <v>0</v>
      </c>
    </row>
    <row r="684" spans="1:23" hidden="1">
      <c r="A684" s="118" t="str">
        <v>4720.TW</v>
      </c>
      <c r="B684" s="118">
        <v>0.34</v>
      </c>
      <c r="C684" s="118">
        <v>0.66100000000000003</v>
      </c>
      <c r="D684" s="118">
        <v>0</v>
      </c>
      <c r="E684" s="118">
        <v>4.197E-2</v>
      </c>
      <c r="F684" s="118">
        <v>5.9699999999999996E-3</v>
      </c>
      <c r="G684" s="118">
        <v>0.19840999000000001</v>
      </c>
      <c r="H684" s="118">
        <v>-6.77E-3</v>
      </c>
      <c r="I684" s="118">
        <v>56.470590000000001</v>
      </c>
      <c r="J684" s="118">
        <v>1.4629687</v>
      </c>
      <c r="K684" s="118">
        <v>31.908999999999999</v>
      </c>
      <c r="L684" s="118">
        <v>0</v>
      </c>
      <c r="M684" s="118">
        <v>0</v>
      </c>
      <c r="N684" s="118">
        <v>0</v>
      </c>
      <c r="O684" s="118">
        <v>0</v>
      </c>
      <c r="P684" s="118">
        <v>0</v>
      </c>
      <c r="Q684" s="118">
        <v>0</v>
      </c>
      <c r="R684" s="118">
        <v>0</v>
      </c>
      <c r="S684" s="118">
        <v>0</v>
      </c>
      <c r="T684" s="118">
        <v>0</v>
      </c>
      <c r="U684" s="118">
        <v>0</v>
      </c>
      <c r="V684" s="118">
        <v>0</v>
      </c>
      <c r="W684" s="118">
        <v>0</v>
      </c>
    </row>
    <row r="685" spans="1:23" hidden="1">
      <c r="A685" s="118" t="str">
        <v>4722.TW</v>
      </c>
      <c r="B685" s="118">
        <v>2.2400000000000002</v>
      </c>
      <c r="C685" s="118">
        <v>0.34300000000000003</v>
      </c>
      <c r="D685" s="118">
        <v>11.80791</v>
      </c>
      <c r="E685" s="118">
        <v>5.765E-2</v>
      </c>
      <c r="F685" s="118">
        <v>2.2540000000000001E-2</v>
      </c>
      <c r="G685" s="118">
        <v>0.15275</v>
      </c>
      <c r="H685" s="118">
        <v>4.7789999999999999E-2</v>
      </c>
      <c r="I685" s="118">
        <v>18.660713000000001</v>
      </c>
      <c r="J685" s="118">
        <v>1.4470177</v>
      </c>
      <c r="K685" s="118">
        <v>34.545000000000002</v>
      </c>
      <c r="L685" s="118">
        <v>0</v>
      </c>
      <c r="M685" s="118">
        <v>0</v>
      </c>
      <c r="N685" s="118">
        <v>0</v>
      </c>
      <c r="O685" s="118">
        <v>0</v>
      </c>
      <c r="P685" s="118">
        <v>0</v>
      </c>
      <c r="Q685" s="118">
        <v>0</v>
      </c>
      <c r="R685" s="118">
        <v>0</v>
      </c>
      <c r="S685" s="118">
        <v>0</v>
      </c>
      <c r="T685" s="118">
        <v>0</v>
      </c>
      <c r="U685" s="118">
        <v>0</v>
      </c>
      <c r="V685" s="118">
        <v>0</v>
      </c>
      <c r="W685" s="118">
        <v>0</v>
      </c>
    </row>
    <row r="686" spans="1:23" hidden="1">
      <c r="A686" s="118" t="str">
        <v>4736.TW</v>
      </c>
      <c r="B686" s="118">
        <v>0</v>
      </c>
      <c r="C686" s="118">
        <v>0.161</v>
      </c>
      <c r="D686" s="118">
        <v>14.612677</v>
      </c>
      <c r="E686" s="118">
        <v>0.10936999999999999</v>
      </c>
      <c r="F686" s="118">
        <v>4.8770000000000001E-2</v>
      </c>
      <c r="G686" s="118">
        <v>0.43118997999999997</v>
      </c>
      <c r="H686" s="118">
        <v>0.1719</v>
      </c>
      <c r="I686" s="118">
        <v>0</v>
      </c>
      <c r="J686" s="118">
        <v>0</v>
      </c>
      <c r="K686" s="118">
        <v>50.420999999999999</v>
      </c>
      <c r="L686" s="118">
        <v>0</v>
      </c>
      <c r="M686" s="118">
        <v>0</v>
      </c>
      <c r="N686" s="118">
        <v>0</v>
      </c>
      <c r="O686" s="118">
        <v>0</v>
      </c>
      <c r="P686" s="118">
        <v>0</v>
      </c>
      <c r="Q686" s="118">
        <v>0</v>
      </c>
      <c r="R686" s="118">
        <v>0</v>
      </c>
      <c r="S686" s="118">
        <v>0</v>
      </c>
      <c r="T686" s="118">
        <v>0</v>
      </c>
      <c r="U686" s="118">
        <v>0</v>
      </c>
      <c r="V686" s="118">
        <v>0</v>
      </c>
      <c r="W686" s="118">
        <v>0</v>
      </c>
    </row>
    <row r="687" spans="1:23" hidden="1">
      <c r="A687" s="118" t="str">
        <v>4737.TW</v>
      </c>
      <c r="B687" s="118">
        <v>0.11</v>
      </c>
      <c r="C687" s="118">
        <v>0.59</v>
      </c>
      <c r="D687" s="118">
        <v>21.73077</v>
      </c>
      <c r="E687" s="118">
        <v>3.2100000000000002E-3</v>
      </c>
      <c r="F687" s="118">
        <v>-1.6199999999999999E-3</v>
      </c>
      <c r="G687" s="118">
        <v>0.40765000000000001</v>
      </c>
      <c r="H687" s="118">
        <v>-4.2519998000000003E-2</v>
      </c>
      <c r="I687" s="118">
        <v>616.36365000000001</v>
      </c>
      <c r="J687" s="118">
        <v>2.0763153999999999</v>
      </c>
      <c r="K687" s="118">
        <v>28.895</v>
      </c>
      <c r="L687" s="118">
        <v>0</v>
      </c>
      <c r="M687" s="118">
        <v>0</v>
      </c>
      <c r="N687" s="118">
        <v>0</v>
      </c>
      <c r="O687" s="118">
        <v>0</v>
      </c>
      <c r="P687" s="118">
        <v>0</v>
      </c>
      <c r="Q687" s="118">
        <v>0</v>
      </c>
      <c r="R687" s="118">
        <v>0</v>
      </c>
      <c r="S687" s="118">
        <v>0</v>
      </c>
      <c r="T687" s="118">
        <v>0</v>
      </c>
      <c r="U687" s="118">
        <v>0</v>
      </c>
      <c r="V687" s="118">
        <v>0</v>
      </c>
      <c r="W687" s="118">
        <v>0</v>
      </c>
    </row>
    <row r="688" spans="1:23" hidden="1">
      <c r="A688" s="118" t="str">
        <v>4739.TW</v>
      </c>
      <c r="B688" s="118">
        <v>0.03</v>
      </c>
      <c r="C688" s="118">
        <v>1.631</v>
      </c>
      <c r="D688" s="118">
        <v>17.590675000000001</v>
      </c>
      <c r="E688" s="118">
        <v>-1.2120000000000001E-2</v>
      </c>
      <c r="F688" s="118">
        <v>-5.5100000000000001E-3</v>
      </c>
      <c r="G688" s="118">
        <v>3.3660000000000002E-2</v>
      </c>
      <c r="H688" s="118">
        <v>-2.0639998999999999E-2</v>
      </c>
      <c r="I688" s="118">
        <v>2263.3335000000002</v>
      </c>
      <c r="J688" s="118">
        <v>1.4752531</v>
      </c>
      <c r="K688" s="118">
        <v>48.371000000000002</v>
      </c>
      <c r="L688" s="118">
        <v>0</v>
      </c>
      <c r="M688" s="118">
        <v>0</v>
      </c>
      <c r="N688" s="118">
        <v>0</v>
      </c>
      <c r="O688" s="118">
        <v>0</v>
      </c>
      <c r="P688" s="118">
        <v>0</v>
      </c>
      <c r="Q688" s="118">
        <v>0</v>
      </c>
      <c r="R688" s="118">
        <v>0</v>
      </c>
      <c r="S688" s="118">
        <v>0</v>
      </c>
      <c r="T688" s="118">
        <v>0</v>
      </c>
      <c r="U688" s="118">
        <v>0</v>
      </c>
      <c r="V688" s="118">
        <v>0</v>
      </c>
      <c r="W688" s="118">
        <v>0</v>
      </c>
    </row>
    <row r="689" spans="1:23" hidden="1">
      <c r="A689" s="118" t="str">
        <v>4746.TW</v>
      </c>
      <c r="B689" s="118">
        <v>0.46</v>
      </c>
      <c r="C689" s="118">
        <v>0</v>
      </c>
      <c r="D689" s="118">
        <v>10.877993</v>
      </c>
      <c r="E689" s="118">
        <v>-1.0410000000000001E-2</v>
      </c>
      <c r="F689" s="118">
        <v>3.7409999999999999E-2</v>
      </c>
      <c r="G689" s="118">
        <v>0.45009997000000002</v>
      </c>
      <c r="H689" s="118">
        <v>0.18293000000000001</v>
      </c>
      <c r="I689" s="118">
        <v>207.3913</v>
      </c>
      <c r="J689" s="118">
        <v>1.5328995000000001</v>
      </c>
      <c r="K689" s="118">
        <v>37.923999999999999</v>
      </c>
      <c r="L689" s="118">
        <v>0</v>
      </c>
      <c r="M689" s="118">
        <v>0</v>
      </c>
      <c r="N689" s="118">
        <v>0</v>
      </c>
      <c r="O689" s="118">
        <v>0</v>
      </c>
      <c r="P689" s="118">
        <v>0</v>
      </c>
      <c r="Q689" s="118">
        <v>0</v>
      </c>
      <c r="R689" s="118">
        <v>0</v>
      </c>
      <c r="S689" s="118">
        <v>0</v>
      </c>
      <c r="T689" s="118">
        <v>0</v>
      </c>
      <c r="U689" s="118">
        <v>0</v>
      </c>
      <c r="V689" s="118">
        <v>0</v>
      </c>
      <c r="W689" s="118">
        <v>0</v>
      </c>
    </row>
    <row r="690" spans="1:23" hidden="1">
      <c r="A690" s="118" t="str">
        <v>4755.TW</v>
      </c>
      <c r="B690" s="118">
        <v>4.5599999999999996</v>
      </c>
      <c r="C690" s="118">
        <v>0</v>
      </c>
      <c r="D690" s="118">
        <v>15.891474000000001</v>
      </c>
      <c r="E690" s="118">
        <v>0.105100006</v>
      </c>
      <c r="F690" s="118">
        <v>4.6899999999999997E-2</v>
      </c>
      <c r="G690" s="118">
        <v>0.21382999999999999</v>
      </c>
      <c r="H690" s="118">
        <v>0.1153</v>
      </c>
      <c r="I690" s="118">
        <v>31.4693</v>
      </c>
      <c r="J690" s="118">
        <v>3.3296207999999998</v>
      </c>
      <c r="K690" s="118">
        <v>48.886000000000003</v>
      </c>
      <c r="L690" s="118">
        <v>0</v>
      </c>
      <c r="M690" s="118">
        <v>0</v>
      </c>
      <c r="N690" s="118">
        <v>0</v>
      </c>
      <c r="O690" s="118">
        <v>0</v>
      </c>
      <c r="P690" s="118">
        <v>0</v>
      </c>
      <c r="Q690" s="118">
        <v>0</v>
      </c>
      <c r="R690" s="118">
        <v>0</v>
      </c>
      <c r="S690" s="118">
        <v>0</v>
      </c>
      <c r="T690" s="118">
        <v>0</v>
      </c>
      <c r="U690" s="118">
        <v>0</v>
      </c>
      <c r="V690" s="118">
        <v>0</v>
      </c>
      <c r="W690" s="118">
        <v>0</v>
      </c>
    </row>
    <row r="691" spans="1:23" hidden="1">
      <c r="A691" s="118" t="str">
        <v>4763.TW</v>
      </c>
      <c r="B691" s="118">
        <v>80.150000000000006</v>
      </c>
      <c r="C691" s="118">
        <v>1.1519999999999999</v>
      </c>
      <c r="D691" s="118">
        <v>6.8654019999999996</v>
      </c>
      <c r="E691" s="118">
        <v>0.74744003999999997</v>
      </c>
      <c r="F691" s="118">
        <v>0.43423998000000003</v>
      </c>
      <c r="G691" s="118">
        <v>0.62478999999999996</v>
      </c>
      <c r="H691" s="118">
        <v>0.60777999999999999</v>
      </c>
      <c r="I691" s="118">
        <v>10.430443</v>
      </c>
      <c r="J691" s="118">
        <v>7.0413639999999997</v>
      </c>
      <c r="K691" s="118">
        <v>133.18899999999999</v>
      </c>
      <c r="L691" s="118">
        <v>0</v>
      </c>
      <c r="M691" s="118">
        <v>0</v>
      </c>
      <c r="N691" s="118">
        <v>0</v>
      </c>
      <c r="O691" s="118">
        <v>0</v>
      </c>
      <c r="P691" s="118">
        <v>0</v>
      </c>
      <c r="Q691" s="118">
        <v>0</v>
      </c>
      <c r="R691" s="118">
        <v>0</v>
      </c>
      <c r="S691" s="118">
        <v>0</v>
      </c>
      <c r="T691" s="118">
        <v>0</v>
      </c>
      <c r="U691" s="118">
        <v>0</v>
      </c>
      <c r="V691" s="118">
        <v>0</v>
      </c>
      <c r="W691" s="118">
        <v>0</v>
      </c>
    </row>
    <row r="692" spans="1:23" hidden="1">
      <c r="A692" s="118" t="str">
        <v>4764.TW</v>
      </c>
      <c r="B692" s="118">
        <v>-1.08</v>
      </c>
      <c r="C692" s="118">
        <v>0</v>
      </c>
      <c r="D692" s="118">
        <v>0</v>
      </c>
      <c r="E692" s="118">
        <v>-4.1490002999999998E-2</v>
      </c>
      <c r="F692" s="118">
        <v>-1.5140001E-2</v>
      </c>
      <c r="G692" s="118">
        <v>0.11236</v>
      </c>
      <c r="H692" s="118">
        <v>-5.9830000000000001E-2</v>
      </c>
      <c r="I692" s="118">
        <v>0</v>
      </c>
      <c r="J692" s="118">
        <v>1.4009913000000001</v>
      </c>
      <c r="K692" s="118">
        <v>26.254000000000001</v>
      </c>
      <c r="L692" s="118">
        <v>0</v>
      </c>
      <c r="M692" s="118">
        <v>0</v>
      </c>
      <c r="N692" s="118">
        <v>0</v>
      </c>
      <c r="O692" s="118">
        <v>0</v>
      </c>
      <c r="P692" s="118">
        <v>0</v>
      </c>
      <c r="Q692" s="118">
        <v>0</v>
      </c>
      <c r="R692" s="118">
        <v>0</v>
      </c>
      <c r="S692" s="118">
        <v>0</v>
      </c>
      <c r="T692" s="118">
        <v>0</v>
      </c>
      <c r="U692" s="118">
        <v>0</v>
      </c>
      <c r="V692" s="118">
        <v>0</v>
      </c>
      <c r="W692" s="118">
        <v>0</v>
      </c>
    </row>
    <row r="693" spans="1:23" hidden="1">
      <c r="A693" s="118" t="str">
        <v>4766.TW</v>
      </c>
      <c r="B693" s="118">
        <v>20.059999999999999</v>
      </c>
      <c r="C693" s="118">
        <v>0.55800000000000005</v>
      </c>
      <c r="D693" s="118">
        <v>15.225066</v>
      </c>
      <c r="E693" s="118">
        <v>0.17002001</v>
      </c>
      <c r="F693" s="118">
        <v>7.6539999999999997E-2</v>
      </c>
      <c r="G693" s="118">
        <v>0.31535997999999998</v>
      </c>
      <c r="H693" s="118">
        <v>0.16816</v>
      </c>
      <c r="I693" s="118">
        <v>17.198404</v>
      </c>
      <c r="J693" s="118">
        <v>3.1567101000000002</v>
      </c>
      <c r="K693" s="118">
        <v>170.69800000000001</v>
      </c>
      <c r="L693" s="118">
        <v>0</v>
      </c>
      <c r="M693" s="118">
        <v>0</v>
      </c>
      <c r="N693" s="118">
        <v>0</v>
      </c>
      <c r="O693" s="118">
        <v>0</v>
      </c>
      <c r="P693" s="118">
        <v>0</v>
      </c>
      <c r="Q693" s="118">
        <v>0</v>
      </c>
      <c r="R693" s="118">
        <v>0</v>
      </c>
      <c r="S693" s="118">
        <v>0</v>
      </c>
      <c r="T693" s="118">
        <v>0</v>
      </c>
      <c r="U693" s="118">
        <v>0</v>
      </c>
      <c r="V693" s="118">
        <v>0</v>
      </c>
      <c r="W693" s="118">
        <v>0</v>
      </c>
    </row>
    <row r="694" spans="1:23" hidden="1">
      <c r="A694" s="118" t="str">
        <v>4770.TW</v>
      </c>
      <c r="B694" s="118">
        <v>20.46</v>
      </c>
      <c r="C694" s="118">
        <v>1.081</v>
      </c>
      <c r="D694" s="118">
        <v>14.891223</v>
      </c>
      <c r="E694" s="118">
        <v>0.23753001000000001</v>
      </c>
      <c r="F694" s="118">
        <v>0.12839999999999999</v>
      </c>
      <c r="G694" s="118">
        <v>0.46448</v>
      </c>
      <c r="H694" s="118">
        <v>0.38162000000000001</v>
      </c>
      <c r="I694" s="118">
        <v>19.403714999999998</v>
      </c>
      <c r="J694" s="118">
        <v>4.2546353000000003</v>
      </c>
      <c r="K694" s="118">
        <v>71.756</v>
      </c>
      <c r="L694" s="118">
        <v>0</v>
      </c>
      <c r="M694" s="118">
        <v>0</v>
      </c>
      <c r="N694" s="118">
        <v>0</v>
      </c>
      <c r="O694" s="118">
        <v>0</v>
      </c>
      <c r="P694" s="118">
        <v>0</v>
      </c>
      <c r="Q694" s="118">
        <v>0</v>
      </c>
      <c r="R694" s="118">
        <v>0</v>
      </c>
      <c r="S694" s="118">
        <v>0</v>
      </c>
      <c r="T694" s="118">
        <v>0</v>
      </c>
      <c r="U694" s="118">
        <v>0</v>
      </c>
      <c r="V694" s="118">
        <v>0</v>
      </c>
      <c r="W694" s="118">
        <v>0</v>
      </c>
    </row>
    <row r="695" spans="1:23" hidden="1">
      <c r="A695" s="118" t="str">
        <v>4771.TW</v>
      </c>
      <c r="B695" s="118">
        <v>0</v>
      </c>
      <c r="C695" s="118">
        <v>0</v>
      </c>
      <c r="D695" s="118">
        <v>0</v>
      </c>
      <c r="E695" s="118">
        <v>0.26984000000000002</v>
      </c>
      <c r="F695" s="118">
        <v>0.13075000000000001</v>
      </c>
      <c r="G695" s="118">
        <v>0.40943000000000002</v>
      </c>
      <c r="H695" s="118">
        <v>0.31133</v>
      </c>
      <c r="I695" s="118">
        <v>0</v>
      </c>
      <c r="J695" s="118">
        <v>0</v>
      </c>
      <c r="K695" s="118">
        <v>53.847000000000001</v>
      </c>
      <c r="L695" s="118">
        <v>0</v>
      </c>
      <c r="M695" s="118">
        <v>0</v>
      </c>
      <c r="N695" s="118">
        <v>0</v>
      </c>
      <c r="O695" s="118">
        <v>0</v>
      </c>
      <c r="P695" s="118">
        <v>0</v>
      </c>
      <c r="Q695" s="118">
        <v>0</v>
      </c>
      <c r="R695" s="118">
        <v>0</v>
      </c>
      <c r="S695" s="118">
        <v>0</v>
      </c>
      <c r="T695" s="118">
        <v>0</v>
      </c>
      <c r="U695" s="118">
        <v>0</v>
      </c>
      <c r="V695" s="118">
        <v>0</v>
      </c>
      <c r="W695" s="118">
        <v>0</v>
      </c>
    </row>
    <row r="696" spans="1:23" hidden="1">
      <c r="A696" s="118" t="str">
        <v>4807.TW</v>
      </c>
      <c r="B696" s="118">
        <v>-4.5</v>
      </c>
      <c r="C696" s="118">
        <v>0.93300000000000005</v>
      </c>
      <c r="D696" s="118">
        <v>4.0632320000000002</v>
      </c>
      <c r="E696" s="118">
        <v>-0.17242001000000001</v>
      </c>
      <c r="F696" s="118">
        <v>-0.10038</v>
      </c>
      <c r="G696" s="118">
        <v>3.7510000000000002E-2</v>
      </c>
      <c r="H696" s="118">
        <v>-5.6469999999999999E-2</v>
      </c>
      <c r="I696" s="118">
        <v>0</v>
      </c>
      <c r="J696" s="118">
        <v>0.86793399999999998</v>
      </c>
      <c r="K696" s="118">
        <v>29.917999999999999</v>
      </c>
      <c r="L696" s="118">
        <v>0</v>
      </c>
      <c r="M696" s="118">
        <v>0</v>
      </c>
      <c r="N696" s="118">
        <v>0</v>
      </c>
      <c r="O696" s="118">
        <v>0</v>
      </c>
      <c r="P696" s="118">
        <v>0</v>
      </c>
      <c r="Q696" s="118">
        <v>0</v>
      </c>
      <c r="R696" s="118">
        <v>0</v>
      </c>
      <c r="S696" s="118">
        <v>0</v>
      </c>
      <c r="T696" s="118">
        <v>0</v>
      </c>
      <c r="U696" s="118">
        <v>0</v>
      </c>
      <c r="V696" s="118">
        <v>0</v>
      </c>
      <c r="W696" s="118">
        <v>0</v>
      </c>
    </row>
    <row r="697" spans="1:23" hidden="1">
      <c r="A697" s="118" t="str">
        <v>4904.TW</v>
      </c>
      <c r="B697" s="118">
        <v>3.38</v>
      </c>
      <c r="C697" s="118">
        <v>-2E-3</v>
      </c>
      <c r="D697" s="118">
        <v>22.602740000000001</v>
      </c>
      <c r="E697" s="118">
        <v>0.14232998999999999</v>
      </c>
      <c r="F697" s="118">
        <v>4.9110000000000001E-2</v>
      </c>
      <c r="G697" s="118">
        <v>0.30286000000000002</v>
      </c>
      <c r="H697" s="118">
        <v>0.13666001</v>
      </c>
      <c r="I697" s="118">
        <v>24.408283000000001</v>
      </c>
      <c r="J697" s="118">
        <v>3.2031372</v>
      </c>
      <c r="K697" s="118">
        <v>28.895</v>
      </c>
      <c r="L697" s="118">
        <v>0</v>
      </c>
      <c r="M697" s="118">
        <v>0</v>
      </c>
      <c r="N697" s="118">
        <v>0</v>
      </c>
      <c r="O697" s="118">
        <v>0</v>
      </c>
      <c r="P697" s="118">
        <v>0</v>
      </c>
      <c r="Q697" s="118">
        <v>0</v>
      </c>
      <c r="R697" s="118">
        <v>0</v>
      </c>
      <c r="S697" s="118">
        <v>0</v>
      </c>
      <c r="T697" s="118">
        <v>0</v>
      </c>
      <c r="U697" s="118">
        <v>0</v>
      </c>
      <c r="V697" s="118">
        <v>0</v>
      </c>
      <c r="W697" s="118">
        <v>0</v>
      </c>
    </row>
    <row r="698" spans="1:23" hidden="1">
      <c r="A698" s="118" t="str">
        <v>4906.TW</v>
      </c>
      <c r="B698" s="118">
        <v>1.39</v>
      </c>
      <c r="C698" s="118">
        <v>0.56999999999999995</v>
      </c>
      <c r="D698" s="118">
        <v>12.820945999999999</v>
      </c>
      <c r="E698" s="118">
        <v>4.1059999999999999E-2</v>
      </c>
      <c r="F698" s="118">
        <v>1.238E-2</v>
      </c>
      <c r="G698" s="118">
        <v>0.106029995</v>
      </c>
      <c r="H698" s="118">
        <v>9.1900009999999997E-3</v>
      </c>
      <c r="I698" s="118">
        <v>27.302157999999999</v>
      </c>
      <c r="J698" s="118">
        <v>1.1826483000000001</v>
      </c>
      <c r="K698" s="118">
        <v>66.311000000000007</v>
      </c>
      <c r="L698" s="118">
        <v>0</v>
      </c>
      <c r="M698" s="118">
        <v>0</v>
      </c>
      <c r="N698" s="118">
        <v>0</v>
      </c>
      <c r="O698" s="118">
        <v>0</v>
      </c>
      <c r="P698" s="118">
        <v>0</v>
      </c>
      <c r="Q698" s="118">
        <v>0</v>
      </c>
      <c r="R698" s="118">
        <v>0</v>
      </c>
      <c r="S698" s="118">
        <v>0</v>
      </c>
      <c r="T698" s="118">
        <v>0</v>
      </c>
      <c r="U698" s="118">
        <v>0</v>
      </c>
      <c r="V698" s="118">
        <v>0</v>
      </c>
      <c r="W698" s="118">
        <v>0</v>
      </c>
    </row>
    <row r="699" spans="1:23" hidden="1">
      <c r="A699" s="118" t="str">
        <v>4912.TW</v>
      </c>
      <c r="B699" s="118">
        <v>5.01</v>
      </c>
      <c r="C699" s="118">
        <v>1.022</v>
      </c>
      <c r="D699" s="118">
        <v>10.55336</v>
      </c>
      <c r="E699" s="118">
        <v>7.961E-2</v>
      </c>
      <c r="F699" s="118">
        <v>2.717E-2</v>
      </c>
      <c r="G699" s="118">
        <v>0.2606</v>
      </c>
      <c r="H699" s="118">
        <v>0.10724</v>
      </c>
      <c r="I699" s="118">
        <v>26.646705999999998</v>
      </c>
      <c r="J699" s="118">
        <v>2.4312510000000001</v>
      </c>
      <c r="K699" s="118">
        <v>74.995999999999995</v>
      </c>
      <c r="L699" s="118">
        <v>0</v>
      </c>
      <c r="M699" s="118">
        <v>0</v>
      </c>
      <c r="N699" s="118">
        <v>0</v>
      </c>
      <c r="O699" s="118">
        <v>0</v>
      </c>
      <c r="P699" s="118">
        <v>0</v>
      </c>
      <c r="Q699" s="118">
        <v>0</v>
      </c>
      <c r="R699" s="118">
        <v>0</v>
      </c>
      <c r="S699" s="118">
        <v>0</v>
      </c>
      <c r="T699" s="118">
        <v>0</v>
      </c>
      <c r="U699" s="118">
        <v>0</v>
      </c>
      <c r="V699" s="118">
        <v>0</v>
      </c>
      <c r="W699" s="118">
        <v>0</v>
      </c>
    </row>
    <row r="700" spans="1:23" hidden="1">
      <c r="A700" s="118" t="str">
        <v>4915.TW</v>
      </c>
      <c r="B700" s="118">
        <v>5.46</v>
      </c>
      <c r="C700" s="118">
        <v>0</v>
      </c>
      <c r="D700" s="118">
        <v>13.454040000000001</v>
      </c>
      <c r="E700" s="118">
        <v>0.13543999000000001</v>
      </c>
      <c r="F700" s="118">
        <v>3.6429997999999998E-2</v>
      </c>
      <c r="G700" s="118">
        <v>0.16087000000000001</v>
      </c>
      <c r="H700" s="118">
        <v>4.3040000000000002E-2</v>
      </c>
      <c r="I700" s="118">
        <v>17.692307</v>
      </c>
      <c r="J700" s="118">
        <v>2.4094582</v>
      </c>
      <c r="K700" s="118">
        <v>131.249</v>
      </c>
      <c r="L700" s="118">
        <v>0</v>
      </c>
      <c r="M700" s="118">
        <v>0</v>
      </c>
      <c r="N700" s="118">
        <v>0</v>
      </c>
      <c r="O700" s="118">
        <v>0</v>
      </c>
      <c r="P700" s="118">
        <v>0</v>
      </c>
      <c r="Q700" s="118">
        <v>0</v>
      </c>
      <c r="R700" s="118">
        <v>0</v>
      </c>
      <c r="S700" s="118">
        <v>0</v>
      </c>
      <c r="T700" s="118">
        <v>0</v>
      </c>
      <c r="U700" s="118">
        <v>0</v>
      </c>
      <c r="V700" s="118">
        <v>0</v>
      </c>
      <c r="W700" s="118">
        <v>0</v>
      </c>
    </row>
    <row r="701" spans="1:23" hidden="1">
      <c r="A701" s="118" t="str">
        <v>4916.TW</v>
      </c>
      <c r="B701" s="118">
        <v>0.73</v>
      </c>
      <c r="C701" s="118">
        <v>0.78700000000000003</v>
      </c>
      <c r="D701" s="118">
        <v>8.8000000000000007</v>
      </c>
      <c r="E701" s="118">
        <v>4.6199999999999998E-2</v>
      </c>
      <c r="F701" s="118">
        <v>2.7409999000000001E-2</v>
      </c>
      <c r="G701" s="118">
        <v>0.14024</v>
      </c>
      <c r="H701" s="118">
        <v>-4.6100000000000004E-3</v>
      </c>
      <c r="I701" s="118">
        <v>42.191780000000001</v>
      </c>
      <c r="J701" s="118">
        <v>1.5126957999999999</v>
      </c>
      <c r="K701" s="118">
        <v>37.194000000000003</v>
      </c>
      <c r="L701" s="118">
        <v>0</v>
      </c>
      <c r="M701" s="118">
        <v>0</v>
      </c>
      <c r="N701" s="118">
        <v>0</v>
      </c>
      <c r="O701" s="118">
        <v>0</v>
      </c>
      <c r="P701" s="118">
        <v>0</v>
      </c>
      <c r="Q701" s="118">
        <v>0</v>
      </c>
      <c r="R701" s="118">
        <v>0</v>
      </c>
      <c r="S701" s="118">
        <v>0</v>
      </c>
      <c r="T701" s="118">
        <v>0</v>
      </c>
      <c r="U701" s="118">
        <v>0</v>
      </c>
      <c r="V701" s="118">
        <v>0</v>
      </c>
      <c r="W701" s="118">
        <v>0</v>
      </c>
    </row>
    <row r="702" spans="1:23" hidden="1">
      <c r="A702" s="118" t="str">
        <v>4919.TW</v>
      </c>
      <c r="B702" s="118">
        <v>5.13</v>
      </c>
      <c r="C702" s="118">
        <v>0</v>
      </c>
      <c r="D702" s="118">
        <v>17.14472</v>
      </c>
      <c r="E702" s="118">
        <v>0.13857000999999999</v>
      </c>
      <c r="F702" s="118">
        <v>3.2329999999999998E-2</v>
      </c>
      <c r="G702" s="118">
        <v>0.40921999999999997</v>
      </c>
      <c r="H702" s="118">
        <v>5.382E-2</v>
      </c>
      <c r="I702" s="118">
        <v>25.633527999999998</v>
      </c>
      <c r="J702" s="118">
        <v>3.4971542000000002</v>
      </c>
      <c r="K702" s="118">
        <v>82.950999999999993</v>
      </c>
      <c r="L702" s="118">
        <v>0</v>
      </c>
      <c r="M702" s="118">
        <v>0</v>
      </c>
      <c r="N702" s="118">
        <v>0</v>
      </c>
      <c r="O702" s="118">
        <v>0</v>
      </c>
      <c r="P702" s="118">
        <v>0</v>
      </c>
      <c r="Q702" s="118">
        <v>0</v>
      </c>
      <c r="R702" s="118">
        <v>0</v>
      </c>
      <c r="S702" s="118">
        <v>0</v>
      </c>
      <c r="T702" s="118">
        <v>0</v>
      </c>
      <c r="U702" s="118">
        <v>0</v>
      </c>
      <c r="V702" s="118">
        <v>0</v>
      </c>
      <c r="W702" s="118">
        <v>0</v>
      </c>
    </row>
    <row r="703" spans="1:23" hidden="1">
      <c r="A703" s="118" t="str">
        <v>4927.TW</v>
      </c>
      <c r="B703" s="118">
        <v>-5.2</v>
      </c>
      <c r="C703" s="118">
        <v>0.81899999999999995</v>
      </c>
      <c r="D703" s="118">
        <v>5.0936326999999997</v>
      </c>
      <c r="E703" s="118">
        <v>-0.14074</v>
      </c>
      <c r="F703" s="118">
        <v>-2.6159999999999999E-2</v>
      </c>
      <c r="G703" s="118">
        <v>6.8070000000000006E-2</v>
      </c>
      <c r="H703" s="118">
        <v>-8.2229994000000001E-2</v>
      </c>
      <c r="I703" s="118">
        <v>0</v>
      </c>
      <c r="J703" s="118">
        <v>1.1998587999999999</v>
      </c>
      <c r="K703" s="118">
        <v>63.965000000000003</v>
      </c>
      <c r="L703" s="118">
        <v>0</v>
      </c>
      <c r="M703" s="118">
        <v>0</v>
      </c>
      <c r="N703" s="118">
        <v>0</v>
      </c>
      <c r="O703" s="118">
        <v>0</v>
      </c>
      <c r="P703" s="118">
        <v>0</v>
      </c>
      <c r="Q703" s="118">
        <v>0</v>
      </c>
      <c r="R703" s="118">
        <v>0</v>
      </c>
      <c r="S703" s="118">
        <v>0</v>
      </c>
      <c r="T703" s="118">
        <v>0</v>
      </c>
      <c r="U703" s="118">
        <v>0</v>
      </c>
      <c r="V703" s="118">
        <v>0</v>
      </c>
      <c r="W703" s="118">
        <v>0</v>
      </c>
    </row>
    <row r="704" spans="1:23" hidden="1">
      <c r="A704" s="118" t="str">
        <v>4930.TW</v>
      </c>
      <c r="B704" s="118">
        <v>3.79</v>
      </c>
      <c r="C704" s="118">
        <v>0.64300000000000002</v>
      </c>
      <c r="D704" s="118">
        <v>0</v>
      </c>
      <c r="E704" s="118">
        <v>0.10003000500000001</v>
      </c>
      <c r="F704" s="118">
        <v>2.3039997999999999E-2</v>
      </c>
      <c r="G704" s="118">
        <v>0.186</v>
      </c>
      <c r="H704" s="118">
        <v>4.7379999999999999E-2</v>
      </c>
      <c r="I704" s="118">
        <v>9.0501319999999996</v>
      </c>
      <c r="J704" s="118">
        <v>0.8508211</v>
      </c>
      <c r="K704" s="118">
        <v>86.31</v>
      </c>
      <c r="L704" s="118">
        <v>0</v>
      </c>
      <c r="M704" s="118">
        <v>0</v>
      </c>
      <c r="N704" s="118">
        <v>0</v>
      </c>
      <c r="O704" s="118">
        <v>0</v>
      </c>
      <c r="P704" s="118">
        <v>0</v>
      </c>
      <c r="Q704" s="118">
        <v>0</v>
      </c>
      <c r="R704" s="118">
        <v>0</v>
      </c>
      <c r="S704" s="118">
        <v>0</v>
      </c>
      <c r="T704" s="118">
        <v>0</v>
      </c>
      <c r="U704" s="118">
        <v>0</v>
      </c>
      <c r="V704" s="118">
        <v>0</v>
      </c>
      <c r="W704" s="118">
        <v>0</v>
      </c>
    </row>
    <row r="705" spans="1:23" hidden="1">
      <c r="A705" s="118" t="str">
        <v>4934.TW</v>
      </c>
      <c r="B705" s="118">
        <v>-0.63</v>
      </c>
      <c r="C705" s="118">
        <v>0.80300000000000005</v>
      </c>
      <c r="D705" s="118">
        <v>0</v>
      </c>
      <c r="E705" s="118">
        <v>-7.9350000000000004E-2</v>
      </c>
      <c r="F705" s="118">
        <v>-2.6789998999999998E-2</v>
      </c>
      <c r="G705" s="118">
        <v>0.11696999499999999</v>
      </c>
      <c r="H705" s="118">
        <v>-1.03884</v>
      </c>
      <c r="I705" s="118">
        <v>0</v>
      </c>
      <c r="J705" s="118">
        <v>2.4392843000000002</v>
      </c>
      <c r="K705" s="118">
        <v>9.5340000000000007</v>
      </c>
      <c r="L705" s="118">
        <v>0</v>
      </c>
      <c r="M705" s="118">
        <v>0</v>
      </c>
      <c r="N705" s="118">
        <v>0</v>
      </c>
      <c r="O705" s="118">
        <v>0</v>
      </c>
      <c r="P705" s="118">
        <v>0</v>
      </c>
      <c r="Q705" s="118">
        <v>0</v>
      </c>
      <c r="R705" s="118">
        <v>0</v>
      </c>
      <c r="S705" s="118">
        <v>0</v>
      </c>
      <c r="T705" s="118">
        <v>0</v>
      </c>
      <c r="U705" s="118">
        <v>0</v>
      </c>
      <c r="V705" s="118">
        <v>0</v>
      </c>
      <c r="W705" s="118">
        <v>0</v>
      </c>
    </row>
    <row r="706" spans="1:23" hidden="1">
      <c r="A706" s="118" t="str">
        <v>4935.TW</v>
      </c>
      <c r="B706" s="118">
        <v>4.33</v>
      </c>
      <c r="C706" s="118">
        <v>0.58299999999999996</v>
      </c>
      <c r="D706" s="118">
        <v>4.4344206000000002</v>
      </c>
      <c r="E706" s="118">
        <v>4.0730000000000002E-2</v>
      </c>
      <c r="F706" s="118">
        <v>1.051E-2</v>
      </c>
      <c r="G706" s="118">
        <v>0.14835999999999999</v>
      </c>
      <c r="H706" s="118">
        <v>5.4250001999999999E-2</v>
      </c>
      <c r="I706" s="118">
        <v>14.757505999999999</v>
      </c>
      <c r="J706" s="118">
        <v>1.026605</v>
      </c>
      <c r="K706" s="118">
        <v>46.094000000000001</v>
      </c>
      <c r="L706" s="118">
        <v>0</v>
      </c>
      <c r="M706" s="118">
        <v>0</v>
      </c>
      <c r="N706" s="118">
        <v>0</v>
      </c>
      <c r="O706" s="118">
        <v>0</v>
      </c>
      <c r="P706" s="118">
        <v>0</v>
      </c>
      <c r="Q706" s="118">
        <v>0</v>
      </c>
      <c r="R706" s="118">
        <v>0</v>
      </c>
      <c r="S706" s="118">
        <v>0</v>
      </c>
      <c r="T706" s="118">
        <v>0</v>
      </c>
      <c r="U706" s="118">
        <v>0</v>
      </c>
      <c r="V706" s="118">
        <v>0</v>
      </c>
      <c r="W706" s="118">
        <v>0</v>
      </c>
    </row>
    <row r="707" spans="1:23" hidden="1">
      <c r="A707" s="118" t="str">
        <v>4938.TW</v>
      </c>
      <c r="B707" s="118">
        <v>5.94</v>
      </c>
      <c r="C707" s="118">
        <v>0.54</v>
      </c>
      <c r="D707" s="118">
        <v>14.266304</v>
      </c>
      <c r="E707" s="118">
        <v>8.4199999999999997E-2</v>
      </c>
      <c r="F707" s="118">
        <v>1.6400000000000001E-2</v>
      </c>
      <c r="G707" s="118">
        <v>3.8960000000000002E-2</v>
      </c>
      <c r="H707" s="118">
        <v>1.2070000000000001E-2</v>
      </c>
      <c r="I707" s="118">
        <v>17.676767000000002</v>
      </c>
      <c r="J707" s="118">
        <v>1.4819833</v>
      </c>
      <c r="K707" s="118">
        <v>446.24200000000002</v>
      </c>
      <c r="L707" s="118">
        <v>0</v>
      </c>
      <c r="M707" s="118">
        <v>0</v>
      </c>
      <c r="N707" s="118">
        <v>0</v>
      </c>
      <c r="O707" s="118">
        <v>0</v>
      </c>
      <c r="P707" s="118">
        <v>0</v>
      </c>
      <c r="Q707" s="118">
        <v>0</v>
      </c>
      <c r="R707" s="118">
        <v>0</v>
      </c>
      <c r="S707" s="118">
        <v>0</v>
      </c>
      <c r="T707" s="118">
        <v>0</v>
      </c>
      <c r="U707" s="118">
        <v>0</v>
      </c>
      <c r="V707" s="118">
        <v>0</v>
      </c>
      <c r="W707" s="118">
        <v>0</v>
      </c>
    </row>
    <row r="708" spans="1:23" hidden="1">
      <c r="A708" s="118" t="str">
        <v>4942.TW</v>
      </c>
      <c r="B708" s="118">
        <v>4.5599999999999996</v>
      </c>
      <c r="C708" s="118">
        <v>0</v>
      </c>
      <c r="D708" s="118">
        <v>10.021504</v>
      </c>
      <c r="E708" s="118">
        <v>7.7470004999999995E-2</v>
      </c>
      <c r="F708" s="118">
        <v>4.1459999999999997E-2</v>
      </c>
      <c r="G708" s="118">
        <v>0.24499000000000001</v>
      </c>
      <c r="H708" s="118">
        <v>9.3350000000000002E-2</v>
      </c>
      <c r="I708" s="118">
        <v>10.219298</v>
      </c>
      <c r="J708" s="118">
        <v>0.76943399999999995</v>
      </c>
      <c r="K708" s="118">
        <v>41.911999999999999</v>
      </c>
      <c r="L708" s="118">
        <v>0</v>
      </c>
      <c r="M708" s="118">
        <v>0</v>
      </c>
      <c r="N708" s="118">
        <v>0</v>
      </c>
      <c r="O708" s="118">
        <v>0</v>
      </c>
      <c r="P708" s="118">
        <v>0</v>
      </c>
      <c r="Q708" s="118">
        <v>0</v>
      </c>
      <c r="R708" s="118">
        <v>0</v>
      </c>
      <c r="S708" s="118">
        <v>0</v>
      </c>
      <c r="T708" s="118">
        <v>0</v>
      </c>
      <c r="U708" s="118">
        <v>0</v>
      </c>
      <c r="V708" s="118">
        <v>0</v>
      </c>
      <c r="W708" s="118">
        <v>0</v>
      </c>
    </row>
    <row r="709" spans="1:23" hidden="1">
      <c r="A709" s="118" t="str">
        <v>4943.TW</v>
      </c>
      <c r="B709" s="118">
        <v>-2.76</v>
      </c>
      <c r="C709" s="118">
        <v>0.80400000000000005</v>
      </c>
      <c r="D709" s="118">
        <v>1.672158</v>
      </c>
      <c r="E709" s="118">
        <v>-1.8806799999999999</v>
      </c>
      <c r="F709" s="118">
        <v>-8.4970000000000004E-2</v>
      </c>
      <c r="G709" s="118">
        <v>-1.6910000000000001E-2</v>
      </c>
      <c r="H709" s="118">
        <v>-0.18457999999999999</v>
      </c>
      <c r="I709" s="118">
        <v>0</v>
      </c>
      <c r="J709" s="118">
        <v>12.5</v>
      </c>
      <c r="K709" s="118">
        <v>19.259</v>
      </c>
      <c r="L709" s="118">
        <v>0</v>
      </c>
      <c r="M709" s="118">
        <v>0</v>
      </c>
      <c r="N709" s="118">
        <v>0</v>
      </c>
      <c r="O709" s="118">
        <v>0</v>
      </c>
      <c r="P709" s="118">
        <v>0</v>
      </c>
      <c r="Q709" s="118">
        <v>0</v>
      </c>
      <c r="R709" s="118">
        <v>0</v>
      </c>
      <c r="S709" s="118">
        <v>0</v>
      </c>
      <c r="T709" s="118">
        <v>0</v>
      </c>
      <c r="U709" s="118">
        <v>0</v>
      </c>
      <c r="V709" s="118">
        <v>0</v>
      </c>
      <c r="W709" s="118">
        <v>0</v>
      </c>
    </row>
    <row r="710" spans="1:23" hidden="1">
      <c r="A710" s="118" t="str">
        <v>4949.TW</v>
      </c>
      <c r="B710" s="118">
        <v>0</v>
      </c>
      <c r="C710" s="118">
        <v>0</v>
      </c>
      <c r="D710" s="118">
        <v>0</v>
      </c>
      <c r="E710" s="118">
        <v>4.0039999999999999E-2</v>
      </c>
      <c r="F710" s="118">
        <v>2.2210000000000001E-2</v>
      </c>
      <c r="G710" s="118">
        <v>0.21681998999999999</v>
      </c>
      <c r="H710" s="118">
        <v>-9.5610000000000001E-2</v>
      </c>
      <c r="I710" s="118">
        <v>0</v>
      </c>
      <c r="J710" s="118">
        <v>0</v>
      </c>
      <c r="K710" s="118">
        <v>60.832999999999998</v>
      </c>
      <c r="L710" s="118">
        <v>0</v>
      </c>
      <c r="M710" s="118">
        <v>0</v>
      </c>
      <c r="N710" s="118">
        <v>0</v>
      </c>
      <c r="O710" s="118">
        <v>0</v>
      </c>
      <c r="P710" s="118">
        <v>0</v>
      </c>
      <c r="Q710" s="118">
        <v>0</v>
      </c>
      <c r="R710" s="118">
        <v>0</v>
      </c>
      <c r="S710" s="118">
        <v>0</v>
      </c>
      <c r="T710" s="118">
        <v>0</v>
      </c>
      <c r="U710" s="118">
        <v>0</v>
      </c>
      <c r="V710" s="118">
        <v>0</v>
      </c>
      <c r="W710" s="118">
        <v>0</v>
      </c>
    </row>
    <row r="711" spans="1:23" hidden="1">
      <c r="A711" s="118" t="str">
        <v>4952.TW</v>
      </c>
      <c r="B711" s="118">
        <v>1.8</v>
      </c>
      <c r="C711" s="118">
        <v>0.45400000000000001</v>
      </c>
      <c r="D711" s="118">
        <v>21.449276000000001</v>
      </c>
      <c r="E711" s="118">
        <v>7.281E-2</v>
      </c>
      <c r="F711" s="118">
        <v>3.4380000000000001E-2</v>
      </c>
      <c r="G711" s="118">
        <v>0.37944</v>
      </c>
      <c r="H711" s="118">
        <v>5.4109997999999999E-2</v>
      </c>
      <c r="I711" s="118">
        <v>41.111109999999996</v>
      </c>
      <c r="J711" s="118">
        <v>3.8165969999999998</v>
      </c>
      <c r="K711" s="118">
        <v>19.914999999999999</v>
      </c>
      <c r="L711" s="118">
        <v>0</v>
      </c>
      <c r="M711" s="118">
        <v>0</v>
      </c>
      <c r="N711" s="118">
        <v>0</v>
      </c>
      <c r="O711" s="118">
        <v>0</v>
      </c>
      <c r="P711" s="118">
        <v>0</v>
      </c>
      <c r="Q711" s="118">
        <v>0</v>
      </c>
      <c r="R711" s="118">
        <v>0</v>
      </c>
      <c r="S711" s="118">
        <v>0</v>
      </c>
      <c r="T711" s="118">
        <v>0</v>
      </c>
      <c r="U711" s="118">
        <v>0</v>
      </c>
      <c r="V711" s="118">
        <v>0</v>
      </c>
      <c r="W711" s="118">
        <v>0</v>
      </c>
    </row>
    <row r="712" spans="1:23" hidden="1">
      <c r="A712" s="118" t="str">
        <v>4956.TW</v>
      </c>
      <c r="B712" s="118">
        <v>-1.26</v>
      </c>
      <c r="C712" s="118">
        <v>0</v>
      </c>
      <c r="D712" s="118">
        <v>13.216374</v>
      </c>
      <c r="E712" s="118">
        <v>-7.1319999999999995E-2</v>
      </c>
      <c r="F712" s="118">
        <v>-3.8199999999999998E-2</v>
      </c>
      <c r="G712" s="118">
        <v>1.2630000000000001E-2</v>
      </c>
      <c r="H712" s="118">
        <v>-0.13144</v>
      </c>
      <c r="I712" s="118">
        <v>0</v>
      </c>
      <c r="J712" s="118">
        <v>1.3276937</v>
      </c>
      <c r="K712" s="118">
        <v>11.013</v>
      </c>
      <c r="L712" s="118">
        <v>0</v>
      </c>
      <c r="M712" s="118">
        <v>0</v>
      </c>
      <c r="N712" s="118">
        <v>0</v>
      </c>
      <c r="O712" s="118">
        <v>0</v>
      </c>
      <c r="P712" s="118">
        <v>0</v>
      </c>
      <c r="Q712" s="118">
        <v>0</v>
      </c>
      <c r="R712" s="118">
        <v>0</v>
      </c>
      <c r="S712" s="118">
        <v>0</v>
      </c>
      <c r="T712" s="118">
        <v>0</v>
      </c>
      <c r="U712" s="118">
        <v>0</v>
      </c>
      <c r="V712" s="118">
        <v>0</v>
      </c>
      <c r="W712" s="118">
        <v>0</v>
      </c>
    </row>
    <row r="713" spans="1:23" hidden="1">
      <c r="A713" s="118" t="str">
        <v>4958.TW</v>
      </c>
      <c r="B713" s="118">
        <v>6.84</v>
      </c>
      <c r="C713" s="118">
        <v>0.78200000000000003</v>
      </c>
      <c r="D713" s="118">
        <v>10.441941</v>
      </c>
      <c r="E713" s="118">
        <v>7.4529999999999999E-2</v>
      </c>
      <c r="F713" s="118">
        <v>2.2869998999999998E-2</v>
      </c>
      <c r="G713" s="118">
        <v>0.18193999999999999</v>
      </c>
      <c r="H713" s="118">
        <v>2.2839999E-2</v>
      </c>
      <c r="I713" s="118">
        <v>17.616959000000001</v>
      </c>
      <c r="J713" s="118">
        <v>1.1600258000000001</v>
      </c>
      <c r="K713" s="118">
        <v>161.238</v>
      </c>
      <c r="L713" s="118">
        <v>0</v>
      </c>
      <c r="M713" s="118">
        <v>0</v>
      </c>
      <c r="N713" s="118">
        <v>0</v>
      </c>
      <c r="O713" s="118">
        <v>0</v>
      </c>
      <c r="P713" s="118">
        <v>0</v>
      </c>
      <c r="Q713" s="118">
        <v>0</v>
      </c>
      <c r="R713" s="118">
        <v>0</v>
      </c>
      <c r="S713" s="118">
        <v>0</v>
      </c>
      <c r="T713" s="118">
        <v>0</v>
      </c>
      <c r="U713" s="118">
        <v>0</v>
      </c>
      <c r="V713" s="118">
        <v>0</v>
      </c>
      <c r="W713" s="118">
        <v>0</v>
      </c>
    </row>
    <row r="714" spans="1:23" hidden="1">
      <c r="A714" s="118" t="str">
        <v>4960.TW</v>
      </c>
      <c r="B714" s="118">
        <v>-0.68</v>
      </c>
      <c r="C714" s="118">
        <v>0.99399999999999999</v>
      </c>
      <c r="D714" s="118">
        <v>-30.612244</v>
      </c>
      <c r="E714" s="118">
        <v>-5.7660000000000003E-2</v>
      </c>
      <c r="F714" s="118">
        <v>-2.2739999E-2</v>
      </c>
      <c r="G714" s="118">
        <v>3.9510000000000003E-2</v>
      </c>
      <c r="H714" s="118">
        <v>-6.6850000000000007E-2</v>
      </c>
      <c r="I714" s="118">
        <v>0</v>
      </c>
      <c r="J714" s="118">
        <v>0.93527870000000002</v>
      </c>
      <c r="K714" s="118">
        <v>15.750999999999999</v>
      </c>
      <c r="L714" s="118">
        <v>0</v>
      </c>
      <c r="M714" s="118">
        <v>0</v>
      </c>
      <c r="N714" s="118">
        <v>0</v>
      </c>
      <c r="O714" s="118">
        <v>0</v>
      </c>
      <c r="P714" s="118">
        <v>0</v>
      </c>
      <c r="Q714" s="118">
        <v>0</v>
      </c>
      <c r="R714" s="118">
        <v>0</v>
      </c>
      <c r="S714" s="118">
        <v>0</v>
      </c>
      <c r="T714" s="118">
        <v>0</v>
      </c>
      <c r="U714" s="118">
        <v>0</v>
      </c>
      <c r="V714" s="118">
        <v>0</v>
      </c>
      <c r="W714" s="118">
        <v>0</v>
      </c>
    </row>
    <row r="715" spans="1:23" hidden="1">
      <c r="A715" s="118" t="str">
        <v>4961.TW</v>
      </c>
      <c r="B715" s="118">
        <v>14.15</v>
      </c>
      <c r="C715" s="118">
        <v>0</v>
      </c>
      <c r="D715" s="118">
        <v>12.482435000000001</v>
      </c>
      <c r="E715" s="118">
        <v>0.11013000000000001</v>
      </c>
      <c r="F715" s="118">
        <v>5.4679999999999999E-2</v>
      </c>
      <c r="G715" s="118">
        <v>0.32333001</v>
      </c>
      <c r="H715" s="118">
        <v>0.10285</v>
      </c>
      <c r="I715" s="118">
        <v>18.833922999999999</v>
      </c>
      <c r="J715" s="118">
        <v>1.8244426</v>
      </c>
      <c r="K715" s="118">
        <v>110.443</v>
      </c>
      <c r="L715" s="118">
        <v>0</v>
      </c>
      <c r="M715" s="118">
        <v>0</v>
      </c>
      <c r="N715" s="118">
        <v>0</v>
      </c>
      <c r="O715" s="118">
        <v>0</v>
      </c>
      <c r="P715" s="118">
        <v>0</v>
      </c>
      <c r="Q715" s="118">
        <v>0</v>
      </c>
      <c r="R715" s="118">
        <v>0</v>
      </c>
      <c r="S715" s="118">
        <v>0</v>
      </c>
      <c r="T715" s="118">
        <v>0</v>
      </c>
      <c r="U715" s="118">
        <v>0</v>
      </c>
      <c r="V715" s="118">
        <v>0</v>
      </c>
      <c r="W715" s="118">
        <v>0</v>
      </c>
    </row>
    <row r="716" spans="1:23" hidden="1">
      <c r="A716" s="118" t="str">
        <v>4967.TW</v>
      </c>
      <c r="B716" s="118">
        <v>7.47</v>
      </c>
      <c r="C716" s="118">
        <v>0.83</v>
      </c>
      <c r="D716" s="118">
        <v>0</v>
      </c>
      <c r="E716" s="118">
        <v>0.24678</v>
      </c>
      <c r="F716" s="118">
        <v>5.0349999999999999E-2</v>
      </c>
      <c r="G716" s="118">
        <v>0.105450004</v>
      </c>
      <c r="H716" s="118">
        <v>0.11545999</v>
      </c>
      <c r="I716" s="118">
        <v>15.127174999999999</v>
      </c>
      <c r="J716" s="118">
        <v>3.0338829</v>
      </c>
      <c r="K716" s="118">
        <v>256.46800000000002</v>
      </c>
      <c r="L716" s="118">
        <v>0</v>
      </c>
      <c r="M716" s="118">
        <v>0</v>
      </c>
      <c r="N716" s="118">
        <v>0</v>
      </c>
      <c r="O716" s="118">
        <v>0</v>
      </c>
      <c r="P716" s="118">
        <v>0</v>
      </c>
      <c r="Q716" s="118">
        <v>0</v>
      </c>
      <c r="R716" s="118">
        <v>0</v>
      </c>
      <c r="S716" s="118">
        <v>0</v>
      </c>
      <c r="T716" s="118">
        <v>0</v>
      </c>
      <c r="U716" s="118">
        <v>0</v>
      </c>
      <c r="V716" s="118">
        <v>0</v>
      </c>
      <c r="W716" s="118">
        <v>0</v>
      </c>
    </row>
    <row r="717" spans="1:23" hidden="1">
      <c r="A717" s="118" t="str">
        <v>4968.TW</v>
      </c>
      <c r="B717" s="118">
        <v>-1.17</v>
      </c>
      <c r="C717" s="118">
        <v>2.1709999999999998</v>
      </c>
      <c r="D717" s="118">
        <v>31.134969999999999</v>
      </c>
      <c r="E717" s="118">
        <v>-4.6719997999999999E-2</v>
      </c>
      <c r="F717" s="118">
        <v>-3.5209999999999998E-2</v>
      </c>
      <c r="G717" s="118">
        <v>0.28804000000000002</v>
      </c>
      <c r="H717" s="118">
        <v>4.0000000000000002E-4</v>
      </c>
      <c r="I717" s="118">
        <v>0</v>
      </c>
      <c r="J717" s="118">
        <v>8.2246170000000003</v>
      </c>
      <c r="K717" s="118">
        <v>35.523000000000003</v>
      </c>
      <c r="L717" s="118">
        <v>0</v>
      </c>
      <c r="M717" s="118">
        <v>0</v>
      </c>
      <c r="N717" s="118">
        <v>0</v>
      </c>
      <c r="O717" s="118">
        <v>0</v>
      </c>
      <c r="P717" s="118">
        <v>0</v>
      </c>
      <c r="Q717" s="118">
        <v>0</v>
      </c>
      <c r="R717" s="118">
        <v>0</v>
      </c>
      <c r="S717" s="118">
        <v>0</v>
      </c>
      <c r="T717" s="118">
        <v>0</v>
      </c>
      <c r="U717" s="118">
        <v>0</v>
      </c>
      <c r="V717" s="118">
        <v>0</v>
      </c>
      <c r="W717" s="118">
        <v>0</v>
      </c>
    </row>
    <row r="718" spans="1:23" hidden="1">
      <c r="A718" s="118" t="str">
        <v>4976.TW</v>
      </c>
      <c r="B718" s="118">
        <v>-1.5</v>
      </c>
      <c r="C718" s="118">
        <v>1.5329999999999999</v>
      </c>
      <c r="D718" s="118">
        <v>31.655628</v>
      </c>
      <c r="E718" s="118">
        <v>-9.9630005999999993E-2</v>
      </c>
      <c r="F718" s="118">
        <v>-5.6110001999999999E-2</v>
      </c>
      <c r="G718" s="118">
        <v>-0.13918</v>
      </c>
      <c r="H718" s="118">
        <v>-0.49807000000000001</v>
      </c>
      <c r="I718" s="118">
        <v>0</v>
      </c>
      <c r="J718" s="118">
        <v>2.6543758</v>
      </c>
      <c r="K718" s="118">
        <v>6.7389999999999999</v>
      </c>
      <c r="L718" s="118">
        <v>0</v>
      </c>
      <c r="M718" s="118">
        <v>0</v>
      </c>
      <c r="N718" s="118">
        <v>0</v>
      </c>
      <c r="O718" s="118">
        <v>0</v>
      </c>
      <c r="P718" s="118">
        <v>0</v>
      </c>
      <c r="Q718" s="118">
        <v>0</v>
      </c>
      <c r="R718" s="118">
        <v>0</v>
      </c>
      <c r="S718" s="118">
        <v>0</v>
      </c>
      <c r="T718" s="118">
        <v>0</v>
      </c>
      <c r="U718" s="118">
        <v>0</v>
      </c>
      <c r="V718" s="118">
        <v>0</v>
      </c>
      <c r="W718" s="118">
        <v>0</v>
      </c>
    </row>
    <row r="719" spans="1:23" hidden="1">
      <c r="A719" s="118" t="str">
        <v>4977.TW</v>
      </c>
      <c r="B719" s="118">
        <v>1.89</v>
      </c>
      <c r="C719" s="118">
        <v>0</v>
      </c>
      <c r="D719" s="118">
        <v>19.336735000000001</v>
      </c>
      <c r="E719" s="118">
        <v>3.458E-2</v>
      </c>
      <c r="F719" s="118">
        <v>-9.5E-4</v>
      </c>
      <c r="G719" s="118">
        <v>0.15423000000000001</v>
      </c>
      <c r="H719" s="118">
        <v>-0.18471001000000001</v>
      </c>
      <c r="I719" s="118">
        <v>40.105823999999998</v>
      </c>
      <c r="J719" s="118">
        <v>1.5844151</v>
      </c>
      <c r="K719" s="118">
        <v>13.765000000000001</v>
      </c>
      <c r="L719" s="118">
        <v>0</v>
      </c>
      <c r="M719" s="118">
        <v>0</v>
      </c>
      <c r="N719" s="118">
        <v>0</v>
      </c>
      <c r="O719" s="118">
        <v>0</v>
      </c>
      <c r="P719" s="118">
        <v>0</v>
      </c>
      <c r="Q719" s="118">
        <v>0</v>
      </c>
      <c r="R719" s="118">
        <v>0</v>
      </c>
      <c r="S719" s="118">
        <v>0</v>
      </c>
      <c r="T719" s="118">
        <v>0</v>
      </c>
      <c r="U719" s="118">
        <v>0</v>
      </c>
      <c r="V719" s="118">
        <v>0</v>
      </c>
      <c r="W719" s="118">
        <v>0</v>
      </c>
    </row>
    <row r="720" spans="1:23" hidden="1">
      <c r="A720" s="118" t="str">
        <v>4989.TW</v>
      </c>
      <c r="B720" s="118">
        <v>-1.1399999999999999</v>
      </c>
      <c r="C720" s="118">
        <v>0</v>
      </c>
      <c r="D720" s="118">
        <v>0</v>
      </c>
      <c r="E720" s="118">
        <v>-6.9460005000000005E-2</v>
      </c>
      <c r="F720" s="118">
        <v>-5.6660000000000002E-2</v>
      </c>
      <c r="G720" s="118">
        <v>-3.1850000000000003E-2</v>
      </c>
      <c r="H720" s="118">
        <v>-9.6659999999999996E-2</v>
      </c>
      <c r="I720" s="118">
        <v>0</v>
      </c>
      <c r="J720" s="118">
        <v>1.6569567000000001</v>
      </c>
      <c r="K720" s="118">
        <v>23.613</v>
      </c>
      <c r="L720" s="118">
        <v>0</v>
      </c>
      <c r="M720" s="118">
        <v>0</v>
      </c>
      <c r="N720" s="118">
        <v>0</v>
      </c>
      <c r="O720" s="118">
        <v>0</v>
      </c>
      <c r="P720" s="118">
        <v>0</v>
      </c>
      <c r="Q720" s="118">
        <v>0</v>
      </c>
      <c r="R720" s="118">
        <v>0</v>
      </c>
      <c r="S720" s="118">
        <v>0</v>
      </c>
      <c r="T720" s="118">
        <v>0</v>
      </c>
      <c r="U720" s="118">
        <v>0</v>
      </c>
      <c r="V720" s="118">
        <v>0</v>
      </c>
      <c r="W720" s="118">
        <v>0</v>
      </c>
    </row>
    <row r="721" spans="1:23" hidden="1">
      <c r="A721" s="118" t="str">
        <v>4994.TW</v>
      </c>
      <c r="B721" s="118">
        <v>3.33</v>
      </c>
      <c r="C721" s="118">
        <v>0</v>
      </c>
      <c r="D721" s="118">
        <v>37.652439999999999</v>
      </c>
      <c r="E721" s="118">
        <v>0.17334999000000001</v>
      </c>
      <c r="F721" s="118">
        <v>7.9060000000000005E-2</v>
      </c>
      <c r="G721" s="118">
        <v>0.61050000000000004</v>
      </c>
      <c r="H721" s="118">
        <v>0.30212998000000002</v>
      </c>
      <c r="I721" s="118">
        <v>37.087090000000003</v>
      </c>
      <c r="J721" s="118">
        <v>6.2741312999999996</v>
      </c>
      <c r="K721" s="118">
        <v>25.286000000000001</v>
      </c>
      <c r="L721" s="118">
        <v>0</v>
      </c>
      <c r="M721" s="118">
        <v>0</v>
      </c>
      <c r="N721" s="118">
        <v>0</v>
      </c>
      <c r="O721" s="118">
        <v>0</v>
      </c>
      <c r="P721" s="118">
        <v>0</v>
      </c>
      <c r="Q721" s="118">
        <v>0</v>
      </c>
      <c r="R721" s="118">
        <v>0</v>
      </c>
      <c r="S721" s="118">
        <v>0</v>
      </c>
      <c r="T721" s="118">
        <v>0</v>
      </c>
      <c r="U721" s="118">
        <v>0</v>
      </c>
      <c r="V721" s="118">
        <v>0</v>
      </c>
      <c r="W721" s="118">
        <v>0</v>
      </c>
    </row>
    <row r="722" spans="1:23" hidden="1">
      <c r="A722" s="118" t="str">
        <v>4999.TW</v>
      </c>
      <c r="B722" s="118">
        <v>1.0900000000000001</v>
      </c>
      <c r="C722" s="118">
        <v>0.56599999999999995</v>
      </c>
      <c r="D722" s="118">
        <v>26.268656</v>
      </c>
      <c r="E722" s="118">
        <v>1.1000000000000001E-3</v>
      </c>
      <c r="F722" s="118">
        <v>-3.4499999999999999E-3</v>
      </c>
      <c r="G722" s="118">
        <v>0.16405001</v>
      </c>
      <c r="H722" s="118">
        <v>1.1670000999999999E-2</v>
      </c>
      <c r="I722" s="118">
        <v>32.293579999999999</v>
      </c>
      <c r="J722" s="118">
        <v>0.76468544999999999</v>
      </c>
      <c r="K722" s="118">
        <v>25.925000000000001</v>
      </c>
      <c r="L722" s="118">
        <v>0</v>
      </c>
      <c r="M722" s="118">
        <v>0</v>
      </c>
      <c r="N722" s="118">
        <v>0</v>
      </c>
      <c r="O722" s="118">
        <v>0</v>
      </c>
      <c r="P722" s="118">
        <v>0</v>
      </c>
      <c r="Q722" s="118">
        <v>0</v>
      </c>
      <c r="R722" s="118">
        <v>0</v>
      </c>
      <c r="S722" s="118">
        <v>0</v>
      </c>
      <c r="T722" s="118">
        <v>0</v>
      </c>
      <c r="U722" s="118">
        <v>0</v>
      </c>
      <c r="V722" s="118">
        <v>0</v>
      </c>
      <c r="W722" s="118">
        <v>0</v>
      </c>
    </row>
    <row r="723" spans="1:23" hidden="1">
      <c r="A723" s="118" t="str">
        <v>5007.TW</v>
      </c>
      <c r="B723" s="118">
        <v>3.57</v>
      </c>
      <c r="C723" s="118">
        <v>0.29799999999999999</v>
      </c>
      <c r="D723" s="118">
        <v>13.3802805</v>
      </c>
      <c r="E723" s="118">
        <v>0.14087</v>
      </c>
      <c r="F723" s="118">
        <v>8.5419999999999996E-2</v>
      </c>
      <c r="G723" s="118">
        <v>0.24643000000000001</v>
      </c>
      <c r="H723" s="118">
        <v>0.18211000999999999</v>
      </c>
      <c r="I723" s="118">
        <v>15.966386999999999</v>
      </c>
      <c r="J723" s="118">
        <v>2.4129027999999999</v>
      </c>
      <c r="K723" s="118">
        <v>22.53</v>
      </c>
      <c r="L723" s="118">
        <v>0</v>
      </c>
      <c r="M723" s="118">
        <v>0</v>
      </c>
      <c r="N723" s="118">
        <v>0</v>
      </c>
      <c r="O723" s="118">
        <v>0</v>
      </c>
      <c r="P723" s="118">
        <v>0</v>
      </c>
      <c r="Q723" s="118">
        <v>0</v>
      </c>
      <c r="R723" s="118">
        <v>0</v>
      </c>
      <c r="S723" s="118">
        <v>0</v>
      </c>
      <c r="T723" s="118">
        <v>0</v>
      </c>
      <c r="U723" s="118">
        <v>0</v>
      </c>
      <c r="V723" s="118">
        <v>0</v>
      </c>
      <c r="W723" s="118">
        <v>0</v>
      </c>
    </row>
    <row r="724" spans="1:23" hidden="1">
      <c r="A724" s="118" t="str">
        <v>5203.TW</v>
      </c>
      <c r="B724" s="118">
        <v>3.33</v>
      </c>
      <c r="C724" s="118">
        <v>0</v>
      </c>
      <c r="D724" s="118">
        <v>20.389343</v>
      </c>
      <c r="E724" s="118">
        <v>5.7169999999999999E-2</v>
      </c>
      <c r="F724" s="118">
        <v>1.6060000000000001E-2</v>
      </c>
      <c r="G724" s="118">
        <v>0.85768999999999995</v>
      </c>
      <c r="H724" s="118">
        <v>6.9959999999999994E-2</v>
      </c>
      <c r="I724" s="118">
        <v>29.87988</v>
      </c>
      <c r="J724" s="118">
        <v>1.6925798999999999</v>
      </c>
      <c r="K724" s="118">
        <v>24.425000000000001</v>
      </c>
      <c r="L724" s="118">
        <v>0</v>
      </c>
      <c r="M724" s="118">
        <v>0</v>
      </c>
      <c r="N724" s="118">
        <v>0</v>
      </c>
      <c r="O724" s="118">
        <v>0</v>
      </c>
      <c r="P724" s="118">
        <v>0</v>
      </c>
      <c r="Q724" s="118">
        <v>0</v>
      </c>
      <c r="R724" s="118">
        <v>0</v>
      </c>
      <c r="S724" s="118">
        <v>0</v>
      </c>
      <c r="T724" s="118">
        <v>0</v>
      </c>
      <c r="U724" s="118">
        <v>0</v>
      </c>
      <c r="V724" s="118">
        <v>0</v>
      </c>
      <c r="W724" s="118">
        <v>0</v>
      </c>
    </row>
    <row r="725" spans="1:23" hidden="1">
      <c r="A725" s="118" t="str">
        <v>5215.TW</v>
      </c>
      <c r="B725" s="118">
        <v>3.11</v>
      </c>
      <c r="C725" s="118">
        <v>0.41799999999999998</v>
      </c>
      <c r="D725" s="118">
        <v>0</v>
      </c>
      <c r="E725" s="118">
        <v>5.3249999999999999E-2</v>
      </c>
      <c r="F725" s="118">
        <v>3.644E-2</v>
      </c>
      <c r="G725" s="118">
        <v>0.26959</v>
      </c>
      <c r="H725" s="118">
        <v>0.14180999999999999</v>
      </c>
      <c r="I725" s="118">
        <v>17.106110000000001</v>
      </c>
      <c r="J725" s="118">
        <v>1.0295513000000001</v>
      </c>
      <c r="K725" s="118">
        <v>39.213000000000001</v>
      </c>
      <c r="L725" s="118">
        <v>0</v>
      </c>
      <c r="M725" s="118">
        <v>0</v>
      </c>
      <c r="N725" s="118">
        <v>0</v>
      </c>
      <c r="O725" s="118">
        <v>0</v>
      </c>
      <c r="P725" s="118">
        <v>0</v>
      </c>
      <c r="Q725" s="118">
        <v>0</v>
      </c>
      <c r="R725" s="118">
        <v>0</v>
      </c>
      <c r="S725" s="118">
        <v>0</v>
      </c>
      <c r="T725" s="118">
        <v>0</v>
      </c>
      <c r="U725" s="118">
        <v>0</v>
      </c>
      <c r="V725" s="118">
        <v>0</v>
      </c>
      <c r="W725" s="118">
        <v>0</v>
      </c>
    </row>
    <row r="726" spans="1:23" hidden="1">
      <c r="A726" s="118" t="str">
        <v>5222.TW</v>
      </c>
      <c r="B726" s="118">
        <v>6.18</v>
      </c>
      <c r="C726" s="118">
        <v>0.54300000000000004</v>
      </c>
      <c r="D726" s="118">
        <v>22.771587</v>
      </c>
      <c r="E726" s="118">
        <v>0.23455000000000001</v>
      </c>
      <c r="F726" s="118">
        <v>0.11575000000000001</v>
      </c>
      <c r="G726" s="118">
        <v>0.54831004000000005</v>
      </c>
      <c r="H726" s="118">
        <v>0.28717999999999999</v>
      </c>
      <c r="I726" s="118">
        <v>26.456312</v>
      </c>
      <c r="J726" s="118">
        <v>5.4087132999999996</v>
      </c>
      <c r="K726" s="118">
        <v>17.611000000000001</v>
      </c>
      <c r="L726" s="118">
        <v>0</v>
      </c>
      <c r="M726" s="118">
        <v>0</v>
      </c>
      <c r="N726" s="118">
        <v>0</v>
      </c>
      <c r="O726" s="118">
        <v>0</v>
      </c>
      <c r="P726" s="118">
        <v>0</v>
      </c>
      <c r="Q726" s="118">
        <v>0</v>
      </c>
      <c r="R726" s="118">
        <v>0</v>
      </c>
      <c r="S726" s="118">
        <v>0</v>
      </c>
      <c r="T726" s="118">
        <v>0</v>
      </c>
      <c r="U726" s="118">
        <v>0</v>
      </c>
      <c r="V726" s="118">
        <v>0</v>
      </c>
      <c r="W726" s="118">
        <v>0</v>
      </c>
    </row>
    <row r="727" spans="1:23" hidden="1">
      <c r="A727" s="118" t="str">
        <v>5225.TW</v>
      </c>
      <c r="B727" s="118">
        <v>8.34</v>
      </c>
      <c r="C727" s="118">
        <v>0.57299999999999995</v>
      </c>
      <c r="D727" s="118">
        <v>16.530054</v>
      </c>
      <c r="E727" s="118">
        <v>0.20943001</v>
      </c>
      <c r="F727" s="118">
        <v>6.0850002E-2</v>
      </c>
      <c r="G727" s="118">
        <v>0.15537000000000001</v>
      </c>
      <c r="H727" s="118">
        <v>5.2270003000000002E-2</v>
      </c>
      <c r="I727" s="118">
        <v>14.508393</v>
      </c>
      <c r="J727" s="118">
        <v>3.0287860000000002</v>
      </c>
      <c r="K727" s="118">
        <v>160.04900000000001</v>
      </c>
      <c r="L727" s="118">
        <v>0</v>
      </c>
      <c r="M727" s="118">
        <v>0</v>
      </c>
      <c r="N727" s="118">
        <v>0</v>
      </c>
      <c r="O727" s="118">
        <v>0</v>
      </c>
      <c r="P727" s="118">
        <v>0</v>
      </c>
      <c r="Q727" s="118">
        <v>0</v>
      </c>
      <c r="R727" s="118">
        <v>0</v>
      </c>
      <c r="S727" s="118">
        <v>0</v>
      </c>
      <c r="T727" s="118">
        <v>0</v>
      </c>
      <c r="U727" s="118">
        <v>0</v>
      </c>
      <c r="V727" s="118">
        <v>0</v>
      </c>
      <c r="W727" s="118">
        <v>0</v>
      </c>
    </row>
    <row r="728" spans="1:23" hidden="1">
      <c r="A728" s="118" t="str">
        <v>5234.TW</v>
      </c>
      <c r="B728" s="118">
        <v>5.23</v>
      </c>
      <c r="C728" s="118">
        <v>0</v>
      </c>
      <c r="D728" s="118">
        <v>19.931664000000001</v>
      </c>
      <c r="E728" s="118">
        <v>0.19467999999999999</v>
      </c>
      <c r="F728" s="118">
        <v>8.294E-2</v>
      </c>
      <c r="G728" s="118">
        <v>0.35347998000000003</v>
      </c>
      <c r="H728" s="118">
        <v>0.12676999999999999</v>
      </c>
      <c r="I728" s="118">
        <v>33.460804000000003</v>
      </c>
      <c r="J728" s="118">
        <v>6.356471</v>
      </c>
      <c r="K728" s="118">
        <v>41.374000000000002</v>
      </c>
      <c r="L728" s="118">
        <v>0</v>
      </c>
      <c r="M728" s="118">
        <v>0</v>
      </c>
      <c r="N728" s="118">
        <v>0</v>
      </c>
      <c r="O728" s="118">
        <v>0</v>
      </c>
      <c r="P728" s="118">
        <v>0</v>
      </c>
      <c r="Q728" s="118">
        <v>0</v>
      </c>
      <c r="R728" s="118">
        <v>0</v>
      </c>
      <c r="S728" s="118">
        <v>0</v>
      </c>
      <c r="T728" s="118">
        <v>0</v>
      </c>
      <c r="U728" s="118">
        <v>0</v>
      </c>
      <c r="V728" s="118">
        <v>0</v>
      </c>
      <c r="W728" s="118">
        <v>0</v>
      </c>
    </row>
    <row r="729" spans="1:23" hidden="1">
      <c r="A729" s="118" t="str">
        <v>5243.TW</v>
      </c>
      <c r="B729" s="118">
        <v>3.17</v>
      </c>
      <c r="C729" s="118">
        <v>0</v>
      </c>
      <c r="D729" s="118">
        <v>21.149826000000001</v>
      </c>
      <c r="E729" s="118">
        <v>7.1329996000000007E-2</v>
      </c>
      <c r="F729" s="118">
        <v>3.968E-2</v>
      </c>
      <c r="G729" s="118">
        <v>0.19239001</v>
      </c>
      <c r="H729" s="118">
        <v>6.3490000000000005E-2</v>
      </c>
      <c r="I729" s="118">
        <v>19.148264000000001</v>
      </c>
      <c r="J729" s="118">
        <v>1.3022397999999999</v>
      </c>
      <c r="K729" s="118">
        <v>67.978999999999999</v>
      </c>
      <c r="L729" s="118">
        <v>0</v>
      </c>
      <c r="M729" s="118">
        <v>0</v>
      </c>
      <c r="N729" s="118">
        <v>0</v>
      </c>
      <c r="O729" s="118">
        <v>0</v>
      </c>
      <c r="P729" s="118">
        <v>0</v>
      </c>
      <c r="Q729" s="118">
        <v>0</v>
      </c>
      <c r="R729" s="118">
        <v>0</v>
      </c>
      <c r="S729" s="118">
        <v>0</v>
      </c>
      <c r="T729" s="118">
        <v>0</v>
      </c>
      <c r="U729" s="118">
        <v>0</v>
      </c>
      <c r="V729" s="118">
        <v>0</v>
      </c>
      <c r="W729" s="118">
        <v>0</v>
      </c>
    </row>
    <row r="730" spans="1:23" hidden="1">
      <c r="A730" s="118" t="str">
        <v>5244.TW</v>
      </c>
      <c r="B730" s="118">
        <v>2.4900000000000002</v>
      </c>
      <c r="C730" s="118">
        <v>0</v>
      </c>
      <c r="D730" s="118">
        <v>0</v>
      </c>
      <c r="E730" s="118">
        <v>0.100959994</v>
      </c>
      <c r="F730" s="118">
        <v>5.1620002999999998E-2</v>
      </c>
      <c r="G730" s="118">
        <v>0.46580001999999998</v>
      </c>
      <c r="H730" s="118">
        <v>0.15273</v>
      </c>
      <c r="I730" s="118">
        <v>17.289155999999998</v>
      </c>
      <c r="J730" s="118">
        <v>1.7086724</v>
      </c>
      <c r="K730" s="118">
        <v>12.798</v>
      </c>
      <c r="L730" s="118">
        <v>0</v>
      </c>
      <c r="M730" s="118">
        <v>0</v>
      </c>
      <c r="N730" s="118">
        <v>0</v>
      </c>
      <c r="O730" s="118">
        <v>0</v>
      </c>
      <c r="P730" s="118">
        <v>0</v>
      </c>
      <c r="Q730" s="118">
        <v>0</v>
      </c>
      <c r="R730" s="118">
        <v>0</v>
      </c>
      <c r="S730" s="118">
        <v>0</v>
      </c>
      <c r="T730" s="118">
        <v>0</v>
      </c>
      <c r="U730" s="118">
        <v>0</v>
      </c>
      <c r="V730" s="118">
        <v>0</v>
      </c>
      <c r="W730" s="118">
        <v>0</v>
      </c>
    </row>
    <row r="731" spans="1:23" hidden="1">
      <c r="A731" s="118" t="str">
        <v>5258.TW</v>
      </c>
      <c r="B731" s="118">
        <v>8.58</v>
      </c>
      <c r="C731" s="118">
        <v>0.95799999999999996</v>
      </c>
      <c r="D731" s="118">
        <v>10.687343</v>
      </c>
      <c r="E731" s="118">
        <v>0.27474999999999999</v>
      </c>
      <c r="F731" s="118">
        <v>0.10803001</v>
      </c>
      <c r="G731" s="118">
        <v>0.33335999999999999</v>
      </c>
      <c r="H731" s="118">
        <v>0.18542998999999999</v>
      </c>
      <c r="I731" s="118">
        <v>14.860139999999999</v>
      </c>
      <c r="J731" s="118">
        <v>3.5960062000000002</v>
      </c>
      <c r="K731" s="118">
        <v>77.366</v>
      </c>
      <c r="L731" s="118">
        <v>0</v>
      </c>
      <c r="M731" s="118">
        <v>0</v>
      </c>
      <c r="N731" s="118">
        <v>0</v>
      </c>
      <c r="O731" s="118">
        <v>0</v>
      </c>
      <c r="P731" s="118">
        <v>0</v>
      </c>
      <c r="Q731" s="118">
        <v>0</v>
      </c>
      <c r="R731" s="118">
        <v>0</v>
      </c>
      <c r="S731" s="118">
        <v>0</v>
      </c>
      <c r="T731" s="118">
        <v>0</v>
      </c>
      <c r="U731" s="118">
        <v>0</v>
      </c>
      <c r="V731" s="118">
        <v>0</v>
      </c>
      <c r="W731" s="118">
        <v>0</v>
      </c>
    </row>
    <row r="732" spans="1:23" hidden="1">
      <c r="A732" s="118" t="str">
        <v>5269.TW</v>
      </c>
      <c r="B732" s="118">
        <v>39.200000000000003</v>
      </c>
      <c r="C732" s="118">
        <v>0.97199999999999998</v>
      </c>
      <c r="D732" s="118">
        <v>23.441808999999999</v>
      </c>
      <c r="E732" s="118">
        <v>0.12770000000000001</v>
      </c>
      <c r="F732" s="118">
        <v>5.8130003999999999E-2</v>
      </c>
      <c r="G732" s="118">
        <v>0.55046004000000004</v>
      </c>
      <c r="H732" s="118">
        <v>0.38008999999999998</v>
      </c>
      <c r="I732" s="118">
        <v>54.209183000000003</v>
      </c>
      <c r="J732" s="118">
        <v>7.5257462999999998</v>
      </c>
      <c r="K732" s="118">
        <v>92.489000000000004</v>
      </c>
      <c r="L732" s="118">
        <v>0</v>
      </c>
      <c r="M732" s="118">
        <v>0</v>
      </c>
      <c r="N732" s="118">
        <v>0</v>
      </c>
      <c r="O732" s="118">
        <v>0</v>
      </c>
      <c r="P732" s="118">
        <v>0</v>
      </c>
      <c r="Q732" s="118">
        <v>0</v>
      </c>
      <c r="R732" s="118">
        <v>0</v>
      </c>
      <c r="S732" s="118">
        <v>0</v>
      </c>
      <c r="T732" s="118">
        <v>0</v>
      </c>
      <c r="U732" s="118">
        <v>0</v>
      </c>
      <c r="V732" s="118">
        <v>0</v>
      </c>
      <c r="W732" s="118">
        <v>0</v>
      </c>
    </row>
    <row r="733" spans="1:23" hidden="1">
      <c r="A733" s="118" t="str">
        <v>5283.TW</v>
      </c>
      <c r="B733" s="118">
        <v>6.35</v>
      </c>
      <c r="C733" s="118">
        <v>0</v>
      </c>
      <c r="D733" s="118">
        <v>0</v>
      </c>
      <c r="E733" s="118">
        <v>0.11882</v>
      </c>
      <c r="F733" s="118">
        <v>4.3979999999999998E-2</v>
      </c>
      <c r="G733" s="118">
        <v>0.32375999999999999</v>
      </c>
      <c r="H733" s="118">
        <v>-5.4130003000000003E-2</v>
      </c>
      <c r="I733" s="118">
        <v>17.559055000000001</v>
      </c>
      <c r="J733" s="118">
        <v>2.0910300999999998</v>
      </c>
      <c r="K733" s="118">
        <v>83.465999999999994</v>
      </c>
      <c r="L733" s="118">
        <v>0</v>
      </c>
      <c r="M733" s="118">
        <v>0</v>
      </c>
      <c r="N733" s="118">
        <v>0</v>
      </c>
      <c r="O733" s="118">
        <v>0</v>
      </c>
      <c r="P733" s="118">
        <v>0</v>
      </c>
      <c r="Q733" s="118">
        <v>0</v>
      </c>
      <c r="R733" s="118">
        <v>0</v>
      </c>
      <c r="S733" s="118">
        <v>0</v>
      </c>
      <c r="T733" s="118">
        <v>0</v>
      </c>
      <c r="U733" s="118">
        <v>0</v>
      </c>
      <c r="V733" s="118">
        <v>0</v>
      </c>
      <c r="W733" s="118">
        <v>0</v>
      </c>
    </row>
    <row r="734" spans="1:23" hidden="1">
      <c r="A734" s="118" t="str">
        <v>5284.TW</v>
      </c>
      <c r="B734" s="118">
        <v>4.55</v>
      </c>
      <c r="C734" s="118">
        <v>0.63300000000000001</v>
      </c>
      <c r="D734" s="118">
        <v>10.071942</v>
      </c>
      <c r="E734" s="118">
        <v>0.17924999</v>
      </c>
      <c r="F734" s="118">
        <v>7.5079999999999994E-2</v>
      </c>
      <c r="G734" s="118">
        <v>0.39025003000000003</v>
      </c>
      <c r="H734" s="118">
        <v>0.14316999999999999</v>
      </c>
      <c r="I734" s="118">
        <v>27.692307</v>
      </c>
      <c r="J734" s="118">
        <v>2.5707464</v>
      </c>
      <c r="K734" s="118">
        <v>46.932000000000002</v>
      </c>
      <c r="L734" s="118">
        <v>0</v>
      </c>
      <c r="M734" s="118">
        <v>0</v>
      </c>
      <c r="N734" s="118">
        <v>0</v>
      </c>
      <c r="O734" s="118">
        <v>0</v>
      </c>
      <c r="P734" s="118">
        <v>0</v>
      </c>
      <c r="Q734" s="118">
        <v>0</v>
      </c>
      <c r="R734" s="118">
        <v>0</v>
      </c>
      <c r="S734" s="118">
        <v>0</v>
      </c>
      <c r="T734" s="118">
        <v>0</v>
      </c>
      <c r="U734" s="118">
        <v>0</v>
      </c>
      <c r="V734" s="118">
        <v>0</v>
      </c>
      <c r="W734" s="118">
        <v>0</v>
      </c>
    </row>
    <row r="735" spans="1:23" hidden="1">
      <c r="A735" s="118" t="str">
        <v>5285.TW</v>
      </c>
      <c r="B735" s="118">
        <v>2.16</v>
      </c>
      <c r="C735" s="118">
        <v>1.204</v>
      </c>
      <c r="D735" s="118">
        <v>12.517858</v>
      </c>
      <c r="E735" s="118">
        <v>7.9930000000000001E-2</v>
      </c>
      <c r="F735" s="118">
        <v>2.776E-2</v>
      </c>
      <c r="G735" s="118">
        <v>0.14318</v>
      </c>
      <c r="H735" s="118">
        <v>3.49E-2</v>
      </c>
      <c r="I735" s="118">
        <v>32.453699999999998</v>
      </c>
      <c r="J735" s="118">
        <v>2.6051730000000002</v>
      </c>
      <c r="K735" s="118">
        <v>49.331000000000003</v>
      </c>
      <c r="L735" s="118">
        <v>0</v>
      </c>
      <c r="M735" s="118">
        <v>0</v>
      </c>
      <c r="N735" s="118">
        <v>0</v>
      </c>
      <c r="O735" s="118">
        <v>0</v>
      </c>
      <c r="P735" s="118">
        <v>0</v>
      </c>
      <c r="Q735" s="118">
        <v>0</v>
      </c>
      <c r="R735" s="118">
        <v>0</v>
      </c>
      <c r="S735" s="118">
        <v>0</v>
      </c>
      <c r="T735" s="118">
        <v>0</v>
      </c>
      <c r="U735" s="118">
        <v>0</v>
      </c>
      <c r="V735" s="118">
        <v>0</v>
      </c>
      <c r="W735" s="118">
        <v>0</v>
      </c>
    </row>
    <row r="736" spans="1:23" hidden="1">
      <c r="A736" s="118" t="str">
        <v>5288.TW</v>
      </c>
      <c r="B736" s="118">
        <v>15.29</v>
      </c>
      <c r="C736" s="118">
        <v>0.61</v>
      </c>
      <c r="D736" s="118">
        <v>13.186481000000001</v>
      </c>
      <c r="E736" s="118">
        <v>0.21767998999999999</v>
      </c>
      <c r="F736" s="118">
        <v>9.3329999999999996E-2</v>
      </c>
      <c r="G736" s="118">
        <v>0.20951</v>
      </c>
      <c r="H736" s="118">
        <v>0.14496999999999999</v>
      </c>
      <c r="I736" s="118">
        <v>14.290386</v>
      </c>
      <c r="J736" s="118">
        <v>2.8956506000000002</v>
      </c>
      <c r="K736" s="118">
        <v>109.768</v>
      </c>
      <c r="L736" s="118">
        <v>0</v>
      </c>
      <c r="M736" s="118">
        <v>0</v>
      </c>
      <c r="N736" s="118">
        <v>0</v>
      </c>
      <c r="O736" s="118">
        <v>0</v>
      </c>
      <c r="P736" s="118">
        <v>0</v>
      </c>
      <c r="Q736" s="118">
        <v>0</v>
      </c>
      <c r="R736" s="118">
        <v>0</v>
      </c>
      <c r="S736" s="118">
        <v>0</v>
      </c>
      <c r="T736" s="118">
        <v>0</v>
      </c>
      <c r="U736" s="118">
        <v>0</v>
      </c>
      <c r="V736" s="118">
        <v>0</v>
      </c>
      <c r="W736" s="118">
        <v>0</v>
      </c>
    </row>
    <row r="737" spans="1:23" hidden="1">
      <c r="A737" s="118" t="str">
        <v>5292.TW</v>
      </c>
      <c r="B737" s="118">
        <v>0</v>
      </c>
      <c r="C737" s="118">
        <v>0</v>
      </c>
      <c r="D737" s="118">
        <v>0</v>
      </c>
      <c r="E737" s="118">
        <v>0.28560000000000002</v>
      </c>
      <c r="F737" s="118">
        <v>8.8709999999999997E-2</v>
      </c>
      <c r="G737" s="118">
        <v>0.26867999999999997</v>
      </c>
      <c r="H737" s="118">
        <v>0.18341999</v>
      </c>
      <c r="I737" s="118">
        <v>0</v>
      </c>
      <c r="J737" s="118">
        <v>0</v>
      </c>
      <c r="K737" s="118">
        <v>62.122999999999998</v>
      </c>
      <c r="L737" s="118">
        <v>0</v>
      </c>
      <c r="M737" s="118">
        <v>0</v>
      </c>
      <c r="N737" s="118">
        <v>0</v>
      </c>
      <c r="O737" s="118">
        <v>0</v>
      </c>
      <c r="P737" s="118">
        <v>0</v>
      </c>
      <c r="Q737" s="118">
        <v>0</v>
      </c>
      <c r="R737" s="118">
        <v>0</v>
      </c>
      <c r="S737" s="118">
        <v>0</v>
      </c>
      <c r="T737" s="118">
        <v>0</v>
      </c>
      <c r="U737" s="118">
        <v>0</v>
      </c>
      <c r="V737" s="118">
        <v>0</v>
      </c>
      <c r="W737" s="118">
        <v>0</v>
      </c>
    </row>
    <row r="738" spans="1:23" hidden="1">
      <c r="A738" s="118" t="str">
        <v>5306.TW</v>
      </c>
      <c r="B738" s="118">
        <v>5.67</v>
      </c>
      <c r="C738" s="118">
        <v>0.92300000000000004</v>
      </c>
      <c r="D738" s="118">
        <v>15.426105</v>
      </c>
      <c r="E738" s="118">
        <v>9.7839999999999996E-2</v>
      </c>
      <c r="F738" s="118">
        <v>4.7480002E-2</v>
      </c>
      <c r="G738" s="118">
        <v>0.38919997000000001</v>
      </c>
      <c r="H738" s="118">
        <v>0.13816999999999999</v>
      </c>
      <c r="I738" s="118">
        <v>25.220459000000002</v>
      </c>
      <c r="J738" s="118">
        <v>2.3584904999999998</v>
      </c>
      <c r="K738" s="118">
        <v>37.542999999999999</v>
      </c>
      <c r="L738" s="118">
        <v>0</v>
      </c>
      <c r="M738" s="118">
        <v>0</v>
      </c>
      <c r="N738" s="118">
        <v>0</v>
      </c>
      <c r="O738" s="118">
        <v>0</v>
      </c>
      <c r="P738" s="118">
        <v>0</v>
      </c>
      <c r="Q738" s="118">
        <v>0</v>
      </c>
      <c r="R738" s="118">
        <v>0</v>
      </c>
      <c r="S738" s="118">
        <v>0</v>
      </c>
      <c r="T738" s="118">
        <v>0</v>
      </c>
      <c r="U738" s="118">
        <v>0</v>
      </c>
      <c r="V738" s="118">
        <v>0</v>
      </c>
      <c r="W738" s="118">
        <v>0</v>
      </c>
    </row>
    <row r="739" spans="1:23" hidden="1">
      <c r="A739" s="118" t="str">
        <v>5388.TW</v>
      </c>
      <c r="B739" s="118">
        <v>9.16</v>
      </c>
      <c r="C739" s="118">
        <v>0</v>
      </c>
      <c r="D739" s="118">
        <v>10.041153</v>
      </c>
      <c r="E739" s="118">
        <v>0.21740999999999999</v>
      </c>
      <c r="F739" s="118">
        <v>4.5769999999999998E-2</v>
      </c>
      <c r="G739" s="118">
        <v>0.17308999999999999</v>
      </c>
      <c r="H739" s="118">
        <v>5.2900000000000003E-2</v>
      </c>
      <c r="I739" s="118">
        <v>13.318777000000001</v>
      </c>
      <c r="J739" s="118">
        <v>2.4646466</v>
      </c>
      <c r="K739" s="118">
        <v>235.613</v>
      </c>
      <c r="L739" s="118">
        <v>0</v>
      </c>
      <c r="M739" s="118">
        <v>0</v>
      </c>
      <c r="N739" s="118">
        <v>0</v>
      </c>
      <c r="O739" s="118">
        <v>0</v>
      </c>
      <c r="P739" s="118">
        <v>0</v>
      </c>
      <c r="Q739" s="118">
        <v>0</v>
      </c>
      <c r="R739" s="118">
        <v>0</v>
      </c>
      <c r="S739" s="118">
        <v>0</v>
      </c>
      <c r="T739" s="118">
        <v>0</v>
      </c>
      <c r="U739" s="118">
        <v>0</v>
      </c>
      <c r="V739" s="118">
        <v>0</v>
      </c>
      <c r="W739" s="118">
        <v>0</v>
      </c>
    </row>
    <row r="740" spans="1:23" hidden="1">
      <c r="A740" s="118" t="str">
        <v>5434.TW</v>
      </c>
      <c r="B740" s="118">
        <v>15</v>
      </c>
      <c r="C740" s="118">
        <v>0.51900000000000002</v>
      </c>
      <c r="D740" s="118">
        <v>13.825364</v>
      </c>
      <c r="E740" s="118">
        <v>0.21668999999999999</v>
      </c>
      <c r="F740" s="118">
        <v>6.6830000000000001E-2</v>
      </c>
      <c r="G740" s="118">
        <v>0.13557</v>
      </c>
      <c r="H740" s="118">
        <v>7.3300000000000004E-2</v>
      </c>
      <c r="I740" s="118">
        <v>17.733333999999999</v>
      </c>
      <c r="J740" s="118">
        <v>3.5164255999999998</v>
      </c>
      <c r="K740" s="118">
        <v>261.38200000000001</v>
      </c>
      <c r="L740" s="118">
        <v>0</v>
      </c>
      <c r="M740" s="118">
        <v>0</v>
      </c>
      <c r="N740" s="118">
        <v>0</v>
      </c>
      <c r="O740" s="118">
        <v>0</v>
      </c>
      <c r="P740" s="118">
        <v>0</v>
      </c>
      <c r="Q740" s="118">
        <v>0</v>
      </c>
      <c r="R740" s="118">
        <v>0</v>
      </c>
      <c r="S740" s="118">
        <v>0</v>
      </c>
      <c r="T740" s="118">
        <v>0</v>
      </c>
      <c r="U740" s="118">
        <v>0</v>
      </c>
      <c r="V740" s="118">
        <v>0</v>
      </c>
      <c r="W740" s="118">
        <v>0</v>
      </c>
    </row>
    <row r="741" spans="1:23" hidden="1">
      <c r="A741" s="118" t="str">
        <v>5469.TW</v>
      </c>
      <c r="B741" s="118">
        <v>4.9000000000000004</v>
      </c>
      <c r="C741" s="118">
        <v>0.66200000000000003</v>
      </c>
      <c r="D741" s="118">
        <v>9.7851239999999997</v>
      </c>
      <c r="E741" s="118">
        <v>0.10743</v>
      </c>
      <c r="F741" s="118">
        <v>5.6070000000000002E-2</v>
      </c>
      <c r="G741" s="118">
        <v>0.24972</v>
      </c>
      <c r="H741" s="118">
        <v>0.16017000000000001</v>
      </c>
      <c r="I741" s="118">
        <v>12.081633</v>
      </c>
      <c r="J741" s="118">
        <v>1.0217996</v>
      </c>
      <c r="K741" s="118">
        <v>81.325999999999993</v>
      </c>
      <c r="L741" s="118">
        <v>0</v>
      </c>
      <c r="M741" s="118">
        <v>0</v>
      </c>
      <c r="N741" s="118">
        <v>0</v>
      </c>
      <c r="O741" s="118">
        <v>0</v>
      </c>
      <c r="P741" s="118">
        <v>0</v>
      </c>
      <c r="Q741" s="118">
        <v>0</v>
      </c>
      <c r="R741" s="118">
        <v>0</v>
      </c>
      <c r="S741" s="118">
        <v>0</v>
      </c>
      <c r="T741" s="118">
        <v>0</v>
      </c>
      <c r="U741" s="118">
        <v>0</v>
      </c>
      <c r="V741" s="118">
        <v>0</v>
      </c>
      <c r="W741" s="118">
        <v>0</v>
      </c>
    </row>
    <row r="742" spans="1:23" hidden="1">
      <c r="A742" s="118" t="str">
        <v>5471.TW</v>
      </c>
      <c r="B742" s="118">
        <v>1.33</v>
      </c>
      <c r="C742" s="118">
        <v>0</v>
      </c>
      <c r="D742" s="118">
        <v>6.1970219999999996</v>
      </c>
      <c r="E742" s="118">
        <v>6.1290003000000003E-2</v>
      </c>
      <c r="F742" s="118">
        <v>2.681E-2</v>
      </c>
      <c r="G742" s="118">
        <v>0.42321998</v>
      </c>
      <c r="H742" s="118">
        <v>4.0480000000000002E-2</v>
      </c>
      <c r="I742" s="118">
        <v>40.676690000000001</v>
      </c>
      <c r="J742" s="118">
        <v>2.5170984000000001</v>
      </c>
      <c r="K742" s="118">
        <v>16.222999999999999</v>
      </c>
      <c r="L742" s="118">
        <v>0</v>
      </c>
      <c r="M742" s="118">
        <v>0</v>
      </c>
      <c r="N742" s="118">
        <v>0</v>
      </c>
      <c r="O742" s="118">
        <v>0</v>
      </c>
      <c r="P742" s="118">
        <v>0</v>
      </c>
      <c r="Q742" s="118">
        <v>0</v>
      </c>
      <c r="R742" s="118">
        <v>0</v>
      </c>
      <c r="S742" s="118">
        <v>0</v>
      </c>
      <c r="T742" s="118">
        <v>0</v>
      </c>
      <c r="U742" s="118">
        <v>0</v>
      </c>
      <c r="V742" s="118">
        <v>0</v>
      </c>
      <c r="W742" s="118">
        <v>0</v>
      </c>
    </row>
    <row r="743" spans="1:23" hidden="1">
      <c r="A743" s="118" t="str">
        <v>5484.TW</v>
      </c>
      <c r="B743" s="118">
        <v>-1.1200000000000001</v>
      </c>
      <c r="C743" s="118">
        <v>0</v>
      </c>
      <c r="D743" s="118">
        <v>37.101447999999998</v>
      </c>
      <c r="E743" s="118">
        <v>-0.12255999400000001</v>
      </c>
      <c r="F743" s="118">
        <v>-7.0900000000000005E-2</v>
      </c>
      <c r="G743" s="118">
        <v>0.22264998999999999</v>
      </c>
      <c r="H743" s="118">
        <v>-0.48668</v>
      </c>
      <c r="I743" s="118">
        <v>0</v>
      </c>
      <c r="J743" s="118">
        <v>3.0092865999999998</v>
      </c>
      <c r="K743" s="118">
        <v>5.2969999999999997</v>
      </c>
      <c r="L743" s="118">
        <v>0</v>
      </c>
      <c r="M743" s="118">
        <v>0</v>
      </c>
      <c r="N743" s="118">
        <v>0</v>
      </c>
      <c r="O743" s="118">
        <v>0</v>
      </c>
      <c r="P743" s="118">
        <v>0</v>
      </c>
      <c r="Q743" s="118">
        <v>0</v>
      </c>
      <c r="R743" s="118">
        <v>0</v>
      </c>
      <c r="S743" s="118">
        <v>0</v>
      </c>
      <c r="T743" s="118">
        <v>0</v>
      </c>
      <c r="U743" s="118">
        <v>0</v>
      </c>
      <c r="V743" s="118">
        <v>0</v>
      </c>
      <c r="W743" s="118">
        <v>0</v>
      </c>
    </row>
    <row r="744" spans="1:23" hidden="1">
      <c r="A744" s="118" t="str">
        <v>5515.TW</v>
      </c>
      <c r="B744" s="118">
        <v>1.89</v>
      </c>
      <c r="C744" s="118">
        <v>0.47499999999999998</v>
      </c>
      <c r="D744" s="118">
        <v>0</v>
      </c>
      <c r="E744" s="118">
        <v>7.059E-2</v>
      </c>
      <c r="F744" s="118">
        <v>4.5300000000000002E-3</v>
      </c>
      <c r="G744" s="118">
        <v>9.2980005000000004E-2</v>
      </c>
      <c r="H744" s="118">
        <v>1.33E-3</v>
      </c>
      <c r="I744" s="118">
        <v>12.433863000000001</v>
      </c>
      <c r="J744" s="118">
        <v>1.2210962999999999</v>
      </c>
      <c r="K744" s="118">
        <v>16.613</v>
      </c>
      <c r="L744" s="118">
        <v>0</v>
      </c>
      <c r="M744" s="118">
        <v>0</v>
      </c>
      <c r="N744" s="118">
        <v>0</v>
      </c>
      <c r="O744" s="118">
        <v>0</v>
      </c>
      <c r="P744" s="118">
        <v>0</v>
      </c>
      <c r="Q744" s="118">
        <v>0</v>
      </c>
      <c r="R744" s="118">
        <v>0</v>
      </c>
      <c r="S744" s="118">
        <v>0</v>
      </c>
      <c r="T744" s="118">
        <v>0</v>
      </c>
      <c r="U744" s="118">
        <v>0</v>
      </c>
      <c r="V744" s="118">
        <v>0</v>
      </c>
      <c r="W744" s="118">
        <v>0</v>
      </c>
    </row>
    <row r="745" spans="1:23" hidden="1">
      <c r="A745" s="118" t="str">
        <v>5519.TW</v>
      </c>
      <c r="B745" s="118">
        <v>4.5999999999999996</v>
      </c>
      <c r="C745" s="118">
        <v>0</v>
      </c>
      <c r="D745" s="118">
        <v>0</v>
      </c>
      <c r="E745" s="118">
        <v>0.20605000000000001</v>
      </c>
      <c r="F745" s="118">
        <v>6.1100002E-2</v>
      </c>
      <c r="G745" s="118">
        <v>0.26834000000000002</v>
      </c>
      <c r="H745" s="118">
        <v>0.15146999999999999</v>
      </c>
      <c r="I745" s="118">
        <v>8.9239130000000007</v>
      </c>
      <c r="J745" s="118">
        <v>1.7255148</v>
      </c>
      <c r="K745" s="118">
        <v>28.943999999999999</v>
      </c>
      <c r="L745" s="118">
        <v>0</v>
      </c>
      <c r="M745" s="118">
        <v>0</v>
      </c>
      <c r="N745" s="118">
        <v>0</v>
      </c>
      <c r="O745" s="118">
        <v>0</v>
      </c>
      <c r="P745" s="118">
        <v>0</v>
      </c>
      <c r="Q745" s="118">
        <v>0</v>
      </c>
      <c r="R745" s="118">
        <v>0</v>
      </c>
      <c r="S745" s="118">
        <v>0</v>
      </c>
      <c r="T745" s="118">
        <v>0</v>
      </c>
      <c r="U745" s="118">
        <v>0</v>
      </c>
      <c r="V745" s="118">
        <v>0</v>
      </c>
      <c r="W745" s="118">
        <v>0</v>
      </c>
    </row>
    <row r="746" spans="1:23" hidden="1">
      <c r="A746" s="118" t="str">
        <v>5521.TW</v>
      </c>
      <c r="B746" s="118">
        <v>0.11</v>
      </c>
      <c r="C746" s="118">
        <v>0</v>
      </c>
      <c r="D746" s="118">
        <v>0</v>
      </c>
      <c r="E746" s="118">
        <v>9.5899999999999996E-3</v>
      </c>
      <c r="F746" s="118">
        <v>2.0899999999999998E-3</v>
      </c>
      <c r="G746" s="118">
        <v>5.91E-2</v>
      </c>
      <c r="H746" s="118">
        <v>-6.583E-2</v>
      </c>
      <c r="I746" s="118">
        <v>115.90909000000001</v>
      </c>
      <c r="J746" s="118">
        <v>1.1921459999999999</v>
      </c>
      <c r="K746" s="118">
        <v>11.776</v>
      </c>
      <c r="L746" s="118">
        <v>0</v>
      </c>
      <c r="M746" s="118">
        <v>0</v>
      </c>
      <c r="N746" s="118">
        <v>0</v>
      </c>
      <c r="O746" s="118">
        <v>0</v>
      </c>
      <c r="P746" s="118">
        <v>0</v>
      </c>
      <c r="Q746" s="118">
        <v>0</v>
      </c>
      <c r="R746" s="118">
        <v>0</v>
      </c>
      <c r="S746" s="118">
        <v>0</v>
      </c>
      <c r="T746" s="118">
        <v>0</v>
      </c>
      <c r="U746" s="118">
        <v>0</v>
      </c>
      <c r="V746" s="118">
        <v>0</v>
      </c>
      <c r="W746" s="118">
        <v>0</v>
      </c>
    </row>
    <row r="747" spans="1:23" hidden="1">
      <c r="A747" s="118" t="str">
        <v>5522.TW</v>
      </c>
      <c r="B747" s="118">
        <v>3.9</v>
      </c>
      <c r="C747" s="118">
        <v>0.315</v>
      </c>
      <c r="D747" s="118">
        <v>12.0558</v>
      </c>
      <c r="E747" s="118">
        <v>8.2360000000000003E-2</v>
      </c>
      <c r="F747" s="118">
        <v>3.04E-2</v>
      </c>
      <c r="G747" s="118">
        <v>0.30098000000000003</v>
      </c>
      <c r="H747" s="118">
        <v>0.25469000000000003</v>
      </c>
      <c r="I747" s="118">
        <v>21.051280999999999</v>
      </c>
      <c r="J747" s="118">
        <v>1.4113804000000001</v>
      </c>
      <c r="K747" s="118">
        <v>27.946999999999999</v>
      </c>
      <c r="L747" s="118">
        <v>0</v>
      </c>
      <c r="M747" s="118">
        <v>0</v>
      </c>
      <c r="N747" s="118">
        <v>0</v>
      </c>
      <c r="O747" s="118">
        <v>0</v>
      </c>
      <c r="P747" s="118">
        <v>0</v>
      </c>
      <c r="Q747" s="118">
        <v>0</v>
      </c>
      <c r="R747" s="118">
        <v>0</v>
      </c>
      <c r="S747" s="118">
        <v>0</v>
      </c>
      <c r="T747" s="118">
        <v>0</v>
      </c>
      <c r="U747" s="118">
        <v>0</v>
      </c>
      <c r="V747" s="118">
        <v>0</v>
      </c>
      <c r="W747" s="118">
        <v>0</v>
      </c>
    </row>
    <row r="748" spans="1:23" hidden="1">
      <c r="A748" s="118" t="str">
        <v>5525.TW</v>
      </c>
      <c r="B748" s="118">
        <v>2.4</v>
      </c>
      <c r="C748" s="118">
        <v>0</v>
      </c>
      <c r="D748" s="118">
        <v>0</v>
      </c>
      <c r="E748" s="118">
        <v>0.13095999999999999</v>
      </c>
      <c r="F748" s="118">
        <v>3.0460000000000001E-2</v>
      </c>
      <c r="G748" s="118">
        <v>0.27438997999999998</v>
      </c>
      <c r="H748" s="118">
        <v>-0.19333</v>
      </c>
      <c r="I748" s="118">
        <v>14.75</v>
      </c>
      <c r="J748" s="118">
        <v>1.9458032999999999</v>
      </c>
      <c r="K748" s="118">
        <v>17.059000000000001</v>
      </c>
      <c r="L748" s="118">
        <v>0</v>
      </c>
      <c r="M748" s="118">
        <v>0</v>
      </c>
      <c r="N748" s="118">
        <v>0</v>
      </c>
      <c r="O748" s="118">
        <v>0</v>
      </c>
      <c r="P748" s="118">
        <v>0</v>
      </c>
      <c r="Q748" s="118">
        <v>0</v>
      </c>
      <c r="R748" s="118">
        <v>0</v>
      </c>
      <c r="S748" s="118">
        <v>0</v>
      </c>
      <c r="T748" s="118">
        <v>0</v>
      </c>
      <c r="U748" s="118">
        <v>0</v>
      </c>
      <c r="V748" s="118">
        <v>0</v>
      </c>
      <c r="W748" s="118">
        <v>0</v>
      </c>
    </row>
    <row r="749" spans="1:23" hidden="1">
      <c r="A749" s="118" t="str">
        <v>5531.TW</v>
      </c>
      <c r="B749" s="118">
        <v>-0.85</v>
      </c>
      <c r="C749" s="118">
        <v>0.61899999999999999</v>
      </c>
      <c r="D749" s="118">
        <v>0</v>
      </c>
      <c r="E749" s="118">
        <v>-3.5940002999999998E-2</v>
      </c>
      <c r="F749" s="118">
        <v>-4.3099998000000004E-3</v>
      </c>
      <c r="G749" s="118">
        <v>0.26349001999999999</v>
      </c>
      <c r="H749" s="118">
        <v>-0.68267</v>
      </c>
      <c r="I749" s="118">
        <v>0</v>
      </c>
      <c r="J749" s="118">
        <v>1.0712216999999999</v>
      </c>
      <c r="K749" s="118">
        <v>3.8650000000000002</v>
      </c>
      <c r="L749" s="118">
        <v>0</v>
      </c>
      <c r="M749" s="118">
        <v>0</v>
      </c>
      <c r="N749" s="118">
        <v>0</v>
      </c>
      <c r="O749" s="118">
        <v>0</v>
      </c>
      <c r="P749" s="118">
        <v>0</v>
      </c>
      <c r="Q749" s="118">
        <v>0</v>
      </c>
      <c r="R749" s="118">
        <v>0</v>
      </c>
      <c r="S749" s="118">
        <v>0</v>
      </c>
      <c r="T749" s="118">
        <v>0</v>
      </c>
      <c r="U749" s="118">
        <v>0</v>
      </c>
      <c r="V749" s="118">
        <v>0</v>
      </c>
      <c r="W749" s="118">
        <v>0</v>
      </c>
    </row>
    <row r="750" spans="1:23" hidden="1">
      <c r="A750" s="118" t="str">
        <v>5533.TW</v>
      </c>
      <c r="B750" s="118">
        <v>1.97</v>
      </c>
      <c r="C750" s="118">
        <v>0.22600000000000001</v>
      </c>
      <c r="D750" s="118">
        <v>0</v>
      </c>
      <c r="E750" s="118">
        <v>9.5280000000000004E-2</v>
      </c>
      <c r="F750" s="118">
        <v>5.1090002000000002E-2</v>
      </c>
      <c r="G750" s="118">
        <v>0.32713999999999999</v>
      </c>
      <c r="H750" s="118">
        <v>0.20674998999999999</v>
      </c>
      <c r="I750" s="118">
        <v>12.233502</v>
      </c>
      <c r="J750" s="118">
        <v>0.71511230000000003</v>
      </c>
      <c r="K750" s="118">
        <v>13.195</v>
      </c>
      <c r="L750" s="118">
        <v>0</v>
      </c>
      <c r="M750" s="118">
        <v>0</v>
      </c>
      <c r="N750" s="118">
        <v>0</v>
      </c>
      <c r="O750" s="118">
        <v>0</v>
      </c>
      <c r="P750" s="118">
        <v>0</v>
      </c>
      <c r="Q750" s="118">
        <v>0</v>
      </c>
      <c r="R750" s="118">
        <v>0</v>
      </c>
      <c r="S750" s="118">
        <v>0</v>
      </c>
      <c r="T750" s="118">
        <v>0</v>
      </c>
      <c r="U750" s="118">
        <v>0</v>
      </c>
      <c r="V750" s="118">
        <v>0</v>
      </c>
      <c r="W750" s="118">
        <v>0</v>
      </c>
    </row>
    <row r="751" spans="1:23" hidden="1">
      <c r="A751" s="118" t="str">
        <v>5534.TW</v>
      </c>
      <c r="B751" s="118">
        <v>6.12</v>
      </c>
      <c r="C751" s="118">
        <v>0.27200000000000002</v>
      </c>
      <c r="D751" s="118">
        <v>9.8812549999999995</v>
      </c>
      <c r="E751" s="118">
        <v>9.1749999999999998E-2</v>
      </c>
      <c r="F751" s="118">
        <v>3.1059999000000001E-2</v>
      </c>
      <c r="G751" s="118">
        <v>0.30055999999999999</v>
      </c>
      <c r="H751" s="118">
        <v>0.24328</v>
      </c>
      <c r="I751" s="118">
        <v>19.035948000000001</v>
      </c>
      <c r="J751" s="118">
        <v>1.6943235000000001</v>
      </c>
      <c r="K751" s="118">
        <v>33.749000000000002</v>
      </c>
      <c r="L751" s="118">
        <v>0</v>
      </c>
      <c r="M751" s="118">
        <v>0</v>
      </c>
      <c r="N751" s="118">
        <v>0</v>
      </c>
      <c r="O751" s="118">
        <v>0</v>
      </c>
      <c r="P751" s="118">
        <v>0</v>
      </c>
      <c r="Q751" s="118">
        <v>0</v>
      </c>
      <c r="R751" s="118">
        <v>0</v>
      </c>
      <c r="S751" s="118">
        <v>0</v>
      </c>
      <c r="T751" s="118">
        <v>0</v>
      </c>
      <c r="U751" s="118">
        <v>0</v>
      </c>
      <c r="V751" s="118">
        <v>0</v>
      </c>
      <c r="W751" s="118">
        <v>0</v>
      </c>
    </row>
    <row r="752" spans="1:23" hidden="1">
      <c r="A752" s="118" t="str">
        <v>5538.TW</v>
      </c>
      <c r="B752" s="118">
        <v>1.1499999999999999</v>
      </c>
      <c r="C752" s="118">
        <v>0.47799999999999998</v>
      </c>
      <c r="D752" s="118">
        <v>5.3588905000000002</v>
      </c>
      <c r="E752" s="118">
        <v>2.0219999999999998E-2</v>
      </c>
      <c r="F752" s="118">
        <v>7.9000010000000002E-3</v>
      </c>
      <c r="G752" s="118">
        <v>7.4660000000000004E-2</v>
      </c>
      <c r="H752" s="118">
        <v>-4.3999999999999997E-2</v>
      </c>
      <c r="I752" s="118">
        <v>28.565215999999999</v>
      </c>
      <c r="J752" s="118">
        <v>1.0142958</v>
      </c>
      <c r="K752" s="118">
        <v>64.442999999999998</v>
      </c>
      <c r="L752" s="118">
        <v>0</v>
      </c>
      <c r="M752" s="118">
        <v>0</v>
      </c>
      <c r="N752" s="118">
        <v>0</v>
      </c>
      <c r="O752" s="118">
        <v>0</v>
      </c>
      <c r="P752" s="118">
        <v>0</v>
      </c>
      <c r="Q752" s="118">
        <v>0</v>
      </c>
      <c r="R752" s="118">
        <v>0</v>
      </c>
      <c r="S752" s="118">
        <v>0</v>
      </c>
      <c r="T752" s="118">
        <v>0</v>
      </c>
      <c r="U752" s="118">
        <v>0</v>
      </c>
      <c r="V752" s="118">
        <v>0</v>
      </c>
      <c r="W752" s="118">
        <v>0</v>
      </c>
    </row>
    <row r="753" spans="1:23" hidden="1">
      <c r="A753" s="118" t="str">
        <v>5546.TW</v>
      </c>
      <c r="B753" s="118">
        <v>-1.01</v>
      </c>
      <c r="C753" s="118">
        <v>0.25900000000000001</v>
      </c>
      <c r="D753" s="118">
        <v>0</v>
      </c>
      <c r="E753" s="118">
        <v>-9.5690004999999995E-2</v>
      </c>
      <c r="F753" s="118">
        <v>-8.0699994999999993E-3</v>
      </c>
      <c r="G753" s="118">
        <v>8.5629999999999998E-2</v>
      </c>
      <c r="H753" s="118">
        <v>4.9689997E-2</v>
      </c>
      <c r="I753" s="118">
        <v>0</v>
      </c>
      <c r="J753" s="118">
        <v>1.0979247999999999</v>
      </c>
      <c r="K753" s="118">
        <v>45.960999999999999</v>
      </c>
      <c r="L753" s="118">
        <v>0</v>
      </c>
      <c r="M753" s="118">
        <v>0</v>
      </c>
      <c r="N753" s="118">
        <v>0</v>
      </c>
      <c r="O753" s="118">
        <v>0</v>
      </c>
      <c r="P753" s="118">
        <v>0</v>
      </c>
      <c r="Q753" s="118">
        <v>0</v>
      </c>
      <c r="R753" s="118">
        <v>0</v>
      </c>
      <c r="S753" s="118">
        <v>0</v>
      </c>
      <c r="T753" s="118">
        <v>0</v>
      </c>
      <c r="U753" s="118">
        <v>0</v>
      </c>
      <c r="V753" s="118">
        <v>0</v>
      </c>
      <c r="W753" s="118">
        <v>0</v>
      </c>
    </row>
    <row r="754" spans="1:23" hidden="1">
      <c r="A754" s="118" t="str">
        <v>5607.TW</v>
      </c>
      <c r="B754" s="118">
        <v>2.61</v>
      </c>
      <c r="C754" s="118">
        <v>0</v>
      </c>
      <c r="D754" s="118">
        <v>18.448844999999999</v>
      </c>
      <c r="E754" s="118">
        <v>8.9249999999999996E-2</v>
      </c>
      <c r="F754" s="118">
        <v>2.4030002000000002E-2</v>
      </c>
      <c r="G754" s="118">
        <v>0.46925998000000002</v>
      </c>
      <c r="H754" s="118">
        <v>0.34043997999999998</v>
      </c>
      <c r="I754" s="118">
        <v>21.417625000000001</v>
      </c>
      <c r="J754" s="118">
        <v>1.8724460000000001</v>
      </c>
      <c r="K754" s="118">
        <v>9.5790000000000006</v>
      </c>
      <c r="L754" s="118">
        <v>0</v>
      </c>
      <c r="M754" s="118">
        <v>0</v>
      </c>
      <c r="N754" s="118">
        <v>0</v>
      </c>
      <c r="O754" s="118">
        <v>0</v>
      </c>
      <c r="P754" s="118">
        <v>0</v>
      </c>
      <c r="Q754" s="118">
        <v>0</v>
      </c>
      <c r="R754" s="118">
        <v>0</v>
      </c>
      <c r="S754" s="118">
        <v>0</v>
      </c>
      <c r="T754" s="118">
        <v>0</v>
      </c>
      <c r="U754" s="118">
        <v>0</v>
      </c>
      <c r="V754" s="118">
        <v>0</v>
      </c>
      <c r="W754" s="118">
        <v>0</v>
      </c>
    </row>
    <row r="755" spans="1:23" hidden="1">
      <c r="A755" s="118" t="str">
        <v>5608.TW</v>
      </c>
      <c r="B755" s="118">
        <v>-1.31</v>
      </c>
      <c r="C755" s="118">
        <v>1.3640000000000001</v>
      </c>
      <c r="D755" s="118">
        <v>2.1402714</v>
      </c>
      <c r="E755" s="118">
        <v>-5.747E-2</v>
      </c>
      <c r="F755" s="118">
        <v>-4.5199999999999997E-3</v>
      </c>
      <c r="G755" s="118">
        <v>3.9320000000000001E-2</v>
      </c>
      <c r="H755" s="118">
        <v>-1.585E-2</v>
      </c>
      <c r="I755" s="118">
        <v>0</v>
      </c>
      <c r="J755" s="118">
        <v>0.97073423999999997</v>
      </c>
      <c r="K755" s="118">
        <v>9.1739999999999995</v>
      </c>
      <c r="L755" s="118">
        <v>0</v>
      </c>
      <c r="M755" s="118">
        <v>0</v>
      </c>
      <c r="N755" s="118">
        <v>0</v>
      </c>
      <c r="O755" s="118">
        <v>0</v>
      </c>
      <c r="P755" s="118">
        <v>0</v>
      </c>
      <c r="Q755" s="118">
        <v>0</v>
      </c>
      <c r="R755" s="118">
        <v>0</v>
      </c>
      <c r="S755" s="118">
        <v>0</v>
      </c>
      <c r="T755" s="118">
        <v>0</v>
      </c>
      <c r="U755" s="118">
        <v>0</v>
      </c>
      <c r="V755" s="118">
        <v>0</v>
      </c>
      <c r="W755" s="118">
        <v>0</v>
      </c>
    </row>
    <row r="756" spans="1:23" hidden="1">
      <c r="A756" s="118" t="str">
        <v>5706.TW</v>
      </c>
      <c r="B756" s="118">
        <v>3.6</v>
      </c>
      <c r="C756" s="118">
        <v>0.47799999999999998</v>
      </c>
      <c r="D756" s="118">
        <v>40.35</v>
      </c>
      <c r="E756" s="118">
        <v>0.18568999999999999</v>
      </c>
      <c r="F756" s="118">
        <v>4.1459999999999997E-2</v>
      </c>
      <c r="G756" s="118">
        <v>0.16159001000000001</v>
      </c>
      <c r="H756" s="118">
        <v>9.0550005000000003E-2</v>
      </c>
      <c r="I756" s="118">
        <v>22.416665999999999</v>
      </c>
      <c r="J756" s="118">
        <v>3.8757079999999999</v>
      </c>
      <c r="K756" s="118">
        <v>33.500999999999998</v>
      </c>
      <c r="L756" s="118">
        <v>0</v>
      </c>
      <c r="M756" s="118">
        <v>0</v>
      </c>
      <c r="N756" s="118">
        <v>0</v>
      </c>
      <c r="O756" s="118">
        <v>0</v>
      </c>
      <c r="P756" s="118">
        <v>0</v>
      </c>
      <c r="Q756" s="118">
        <v>0</v>
      </c>
      <c r="R756" s="118">
        <v>0</v>
      </c>
      <c r="S756" s="118">
        <v>0</v>
      </c>
      <c r="T756" s="118">
        <v>0</v>
      </c>
      <c r="U756" s="118">
        <v>0</v>
      </c>
      <c r="V756" s="118">
        <v>0</v>
      </c>
      <c r="W756" s="118">
        <v>0</v>
      </c>
    </row>
    <row r="757" spans="1:23" hidden="1">
      <c r="A757" s="118" t="str">
        <v>5871.TW</v>
      </c>
      <c r="B757" s="118">
        <v>14.31</v>
      </c>
      <c r="C757" s="118">
        <v>1.1659999999999999</v>
      </c>
      <c r="D757" s="118">
        <v>8.5967830000000003</v>
      </c>
      <c r="E757" s="118">
        <v>0.15104999999999999</v>
      </c>
      <c r="F757" s="118">
        <v>2.6859999999999998E-2</v>
      </c>
      <c r="G757" s="118">
        <v>0.71453005000000003</v>
      </c>
      <c r="H757" s="118">
        <v>0.51114000000000004</v>
      </c>
      <c r="I757" s="118">
        <v>10.831586</v>
      </c>
      <c r="J757" s="118">
        <v>1.5625473000000001</v>
      </c>
      <c r="K757" s="118">
        <v>39.076000000000001</v>
      </c>
      <c r="L757" s="118">
        <v>0</v>
      </c>
      <c r="M757" s="118">
        <v>0</v>
      </c>
      <c r="N757" s="118">
        <v>0</v>
      </c>
      <c r="O757" s="118">
        <v>0</v>
      </c>
      <c r="P757" s="118">
        <v>0</v>
      </c>
      <c r="Q757" s="118">
        <v>0</v>
      </c>
      <c r="R757" s="118">
        <v>0</v>
      </c>
      <c r="S757" s="118">
        <v>0</v>
      </c>
      <c r="T757" s="118">
        <v>0</v>
      </c>
      <c r="U757" s="118">
        <v>0</v>
      </c>
      <c r="V757" s="118">
        <v>0</v>
      </c>
      <c r="W757" s="118">
        <v>0</v>
      </c>
    </row>
    <row r="758" spans="1:23" hidden="1">
      <c r="A758" s="118" t="str">
        <v>5876.TW</v>
      </c>
      <c r="B758" s="118">
        <v>3.03</v>
      </c>
      <c r="C758" s="118">
        <v>0.44900000000000001</v>
      </c>
      <c r="D758" s="118">
        <v>12.236841999999999</v>
      </c>
      <c r="E758" s="118">
        <v>7.1120000000000003E-2</v>
      </c>
      <c r="F758" s="118">
        <v>7.3000000000000001E-3</v>
      </c>
      <c r="G758" s="118">
        <v>0</v>
      </c>
      <c r="H758" s="118">
        <v>0.57616000000000001</v>
      </c>
      <c r="I758" s="118">
        <v>15.346534999999999</v>
      </c>
      <c r="J758" s="118">
        <v>1.1701646000000001</v>
      </c>
      <c r="K758" s="118">
        <v>8.3010000000000002</v>
      </c>
      <c r="L758" s="118">
        <v>0</v>
      </c>
      <c r="M758" s="118">
        <v>0</v>
      </c>
      <c r="N758" s="118">
        <v>0</v>
      </c>
      <c r="O758" s="118">
        <v>0</v>
      </c>
      <c r="P758" s="118">
        <v>0</v>
      </c>
      <c r="Q758" s="118">
        <v>0</v>
      </c>
      <c r="R758" s="118">
        <v>0</v>
      </c>
      <c r="S758" s="118">
        <v>0</v>
      </c>
      <c r="T758" s="118">
        <v>0</v>
      </c>
      <c r="U758" s="118">
        <v>0</v>
      </c>
      <c r="V758" s="118">
        <v>0</v>
      </c>
      <c r="W758" s="118">
        <v>0</v>
      </c>
    </row>
    <row r="759" spans="1:23" hidden="1">
      <c r="A759" s="118" t="str">
        <v>5880.TW</v>
      </c>
      <c r="B759" s="118">
        <v>1.17</v>
      </c>
      <c r="C759" s="118">
        <v>0.38600000000000001</v>
      </c>
      <c r="D759" s="118">
        <v>14.086021000000001</v>
      </c>
      <c r="E759" s="118">
        <v>7.664E-2</v>
      </c>
      <c r="F759" s="118">
        <v>3.8500000000000001E-3</v>
      </c>
      <c r="G759" s="118">
        <v>0</v>
      </c>
      <c r="H759" s="118">
        <v>0.31289</v>
      </c>
      <c r="I759" s="118">
        <v>22.393163999999999</v>
      </c>
      <c r="J759" s="118">
        <v>1.6064750000000001</v>
      </c>
      <c r="K759" s="118">
        <v>3.6629999999999998</v>
      </c>
      <c r="L759" s="118">
        <v>0</v>
      </c>
      <c r="M759" s="118">
        <v>0</v>
      </c>
      <c r="N759" s="118">
        <v>0</v>
      </c>
      <c r="O759" s="118">
        <v>0</v>
      </c>
      <c r="P759" s="118">
        <v>0</v>
      </c>
      <c r="Q759" s="118">
        <v>0</v>
      </c>
      <c r="R759" s="118">
        <v>0</v>
      </c>
      <c r="S759" s="118">
        <v>0</v>
      </c>
      <c r="T759" s="118">
        <v>0</v>
      </c>
      <c r="U759" s="118">
        <v>0</v>
      </c>
      <c r="V759" s="118">
        <v>0</v>
      </c>
      <c r="W759" s="118">
        <v>0</v>
      </c>
    </row>
    <row r="760" spans="1:23" hidden="1">
      <c r="A760" s="118" t="str">
        <v>5906.TW</v>
      </c>
      <c r="B760" s="118">
        <v>2.39</v>
      </c>
      <c r="C760" s="118">
        <v>0.56100000000000005</v>
      </c>
      <c r="D760" s="118">
        <v>0</v>
      </c>
      <c r="E760" s="118">
        <v>0.10949001</v>
      </c>
      <c r="F760" s="118">
        <v>3.7080000000000002E-2</v>
      </c>
      <c r="G760" s="118">
        <v>0.53715000000000002</v>
      </c>
      <c r="H760" s="118">
        <v>7.5600000000000001E-2</v>
      </c>
      <c r="I760" s="118">
        <v>26.694559999999999</v>
      </c>
      <c r="J760" s="118">
        <v>3.0954343999999998</v>
      </c>
      <c r="K760" s="118">
        <v>61.545000000000002</v>
      </c>
      <c r="L760" s="118">
        <v>0</v>
      </c>
      <c r="M760" s="118">
        <v>0</v>
      </c>
      <c r="N760" s="118">
        <v>0</v>
      </c>
      <c r="O760" s="118">
        <v>0</v>
      </c>
      <c r="P760" s="118">
        <v>0</v>
      </c>
      <c r="Q760" s="118">
        <v>0</v>
      </c>
      <c r="R760" s="118">
        <v>0</v>
      </c>
      <c r="S760" s="118">
        <v>0</v>
      </c>
      <c r="T760" s="118">
        <v>0</v>
      </c>
      <c r="U760" s="118">
        <v>0</v>
      </c>
      <c r="V760" s="118">
        <v>0</v>
      </c>
      <c r="W760" s="118">
        <v>0</v>
      </c>
    </row>
    <row r="761" spans="1:23" hidden="1">
      <c r="A761" s="118" t="str">
        <v>5907.TW</v>
      </c>
      <c r="B761" s="118">
        <v>-11.37</v>
      </c>
      <c r="C761" s="118">
        <v>0.623</v>
      </c>
      <c r="D761" s="118">
        <v>0</v>
      </c>
      <c r="E761" s="118">
        <v>-0.33808997000000002</v>
      </c>
      <c r="F761" s="118">
        <v>-6.0499999999999998E-3</v>
      </c>
      <c r="G761" s="118">
        <v>0.83211999999999997</v>
      </c>
      <c r="H761" s="118">
        <v>-0.12880999000000001</v>
      </c>
      <c r="I761" s="118">
        <v>0</v>
      </c>
      <c r="J761" s="118">
        <v>0.35730805999999998</v>
      </c>
      <c r="K761" s="118">
        <v>19.536999999999999</v>
      </c>
      <c r="L761" s="118">
        <v>0</v>
      </c>
      <c r="M761" s="118">
        <v>0</v>
      </c>
      <c r="N761" s="118">
        <v>0</v>
      </c>
      <c r="O761" s="118">
        <v>0</v>
      </c>
      <c r="P761" s="118">
        <v>0</v>
      </c>
      <c r="Q761" s="118">
        <v>0</v>
      </c>
      <c r="R761" s="118">
        <v>0</v>
      </c>
      <c r="S761" s="118">
        <v>0</v>
      </c>
      <c r="T761" s="118">
        <v>0</v>
      </c>
      <c r="U761" s="118">
        <v>0</v>
      </c>
      <c r="V761" s="118">
        <v>0</v>
      </c>
      <c r="W761" s="118">
        <v>0</v>
      </c>
    </row>
    <row r="762" spans="1:23" hidden="1">
      <c r="A762" s="118" t="str">
        <v>6005.TW</v>
      </c>
      <c r="B762" s="118">
        <v>2.0099999999999998</v>
      </c>
      <c r="C762" s="118">
        <v>0.82799999999999996</v>
      </c>
      <c r="D762" s="118">
        <v>0</v>
      </c>
      <c r="E762" s="118">
        <v>0.11141</v>
      </c>
      <c r="F762" s="118">
        <v>2.085E-2</v>
      </c>
      <c r="G762" s="118">
        <v>0.88980999999999999</v>
      </c>
      <c r="H762" s="118">
        <v>0.31391999999999998</v>
      </c>
      <c r="I762" s="118">
        <v>12.388059999999999</v>
      </c>
      <c r="J762" s="118">
        <v>1.3431145</v>
      </c>
      <c r="K762" s="118">
        <v>4.923</v>
      </c>
      <c r="L762" s="118">
        <v>0</v>
      </c>
      <c r="M762" s="118">
        <v>0</v>
      </c>
      <c r="N762" s="118">
        <v>0</v>
      </c>
      <c r="O762" s="118">
        <v>0</v>
      </c>
      <c r="P762" s="118">
        <v>0</v>
      </c>
      <c r="Q762" s="118">
        <v>0</v>
      </c>
      <c r="R762" s="118">
        <v>0</v>
      </c>
      <c r="S762" s="118">
        <v>0</v>
      </c>
      <c r="T762" s="118">
        <v>0</v>
      </c>
      <c r="U762" s="118">
        <v>0</v>
      </c>
      <c r="V762" s="118">
        <v>0</v>
      </c>
      <c r="W762" s="118">
        <v>0</v>
      </c>
    </row>
    <row r="763" spans="1:23" hidden="1">
      <c r="A763" s="118" t="str">
        <v>6024.TW</v>
      </c>
      <c r="B763" s="118">
        <v>4.91</v>
      </c>
      <c r="C763" s="118">
        <v>0.41299999999999998</v>
      </c>
      <c r="D763" s="118">
        <v>0</v>
      </c>
      <c r="E763" s="118">
        <v>0.14485000000000001</v>
      </c>
      <c r="F763" s="118">
        <v>2.0350001999999999E-2</v>
      </c>
      <c r="G763" s="118">
        <v>0.57077</v>
      </c>
      <c r="H763" s="118">
        <v>-1.8939999999999999E-2</v>
      </c>
      <c r="I763" s="118">
        <v>12.158860000000001</v>
      </c>
      <c r="J763" s="118">
        <v>1.7513494000000001</v>
      </c>
      <c r="K763" s="118">
        <v>10.250999999999999</v>
      </c>
      <c r="L763" s="118">
        <v>0</v>
      </c>
      <c r="M763" s="118">
        <v>0</v>
      </c>
      <c r="N763" s="118">
        <v>0</v>
      </c>
      <c r="O763" s="118">
        <v>0</v>
      </c>
      <c r="P763" s="118">
        <v>0</v>
      </c>
      <c r="Q763" s="118">
        <v>0</v>
      </c>
      <c r="R763" s="118">
        <v>0</v>
      </c>
      <c r="S763" s="118">
        <v>0</v>
      </c>
      <c r="T763" s="118">
        <v>0</v>
      </c>
      <c r="U763" s="118">
        <v>0</v>
      </c>
      <c r="V763" s="118">
        <v>0</v>
      </c>
      <c r="W763" s="118">
        <v>0</v>
      </c>
    </row>
    <row r="764" spans="1:23" hidden="1">
      <c r="A764" s="118" t="str">
        <v>6108.TW</v>
      </c>
      <c r="B764" s="118">
        <v>0.74</v>
      </c>
      <c r="C764" s="118">
        <v>0</v>
      </c>
      <c r="D764" s="118">
        <v>7.4074073</v>
      </c>
      <c r="E764" s="118">
        <v>3.2820000000000002E-2</v>
      </c>
      <c r="F764" s="118">
        <v>-2.8600001000000002E-3</v>
      </c>
      <c r="G764" s="118">
        <v>0.100880004</v>
      </c>
      <c r="H764" s="118">
        <v>-2.9760001000000001E-2</v>
      </c>
      <c r="I764" s="118">
        <v>29.729728999999999</v>
      </c>
      <c r="J764" s="118">
        <v>1.0379316999999999</v>
      </c>
      <c r="K764" s="118">
        <v>36.19</v>
      </c>
      <c r="L764" s="118">
        <v>0</v>
      </c>
      <c r="M764" s="118">
        <v>0</v>
      </c>
      <c r="N764" s="118">
        <v>0</v>
      </c>
      <c r="O764" s="118">
        <v>0</v>
      </c>
      <c r="P764" s="118">
        <v>0</v>
      </c>
      <c r="Q764" s="118">
        <v>0</v>
      </c>
      <c r="R764" s="118">
        <v>0</v>
      </c>
      <c r="S764" s="118">
        <v>0</v>
      </c>
      <c r="T764" s="118">
        <v>0</v>
      </c>
      <c r="U764" s="118">
        <v>0</v>
      </c>
      <c r="V764" s="118">
        <v>0</v>
      </c>
      <c r="W764" s="118">
        <v>0</v>
      </c>
    </row>
    <row r="765" spans="1:23" hidden="1">
      <c r="A765" s="118" t="str">
        <v>6112.TW</v>
      </c>
      <c r="B765" s="118">
        <v>2.98</v>
      </c>
      <c r="C765" s="118">
        <v>0.23699999999999999</v>
      </c>
      <c r="D765" s="118">
        <v>0</v>
      </c>
      <c r="E765" s="118">
        <v>0.10759000000000001</v>
      </c>
      <c r="F765" s="118">
        <v>1.985E-2</v>
      </c>
      <c r="G765" s="118">
        <v>0.1376</v>
      </c>
      <c r="H765" s="118">
        <v>7.5100000000000002E-3</v>
      </c>
      <c r="I765" s="118">
        <v>20.201342</v>
      </c>
      <c r="J765" s="118">
        <v>2.7074432000000002</v>
      </c>
      <c r="K765" s="118">
        <v>105.598</v>
      </c>
      <c r="L765" s="118">
        <v>0</v>
      </c>
      <c r="M765" s="118">
        <v>0</v>
      </c>
      <c r="N765" s="118">
        <v>0</v>
      </c>
      <c r="O765" s="118">
        <v>0</v>
      </c>
      <c r="P765" s="118">
        <v>0</v>
      </c>
      <c r="Q765" s="118">
        <v>0</v>
      </c>
      <c r="R765" s="118">
        <v>0</v>
      </c>
      <c r="S765" s="118">
        <v>0</v>
      </c>
      <c r="T765" s="118">
        <v>0</v>
      </c>
      <c r="U765" s="118">
        <v>0</v>
      </c>
      <c r="V765" s="118">
        <v>0</v>
      </c>
      <c r="W765" s="118">
        <v>0</v>
      </c>
    </row>
    <row r="766" spans="1:23" hidden="1">
      <c r="A766" s="118" t="str">
        <v>6115.TW</v>
      </c>
      <c r="B766" s="118">
        <v>3.18</v>
      </c>
      <c r="C766" s="118">
        <v>0.2</v>
      </c>
      <c r="D766" s="118">
        <v>14.300255</v>
      </c>
      <c r="E766" s="118">
        <v>9.9759996000000004E-2</v>
      </c>
      <c r="F766" s="118">
        <v>4.3530001999999998E-2</v>
      </c>
      <c r="G766" s="118">
        <v>0.17229</v>
      </c>
      <c r="H766" s="118">
        <v>9.0530009999999994E-2</v>
      </c>
      <c r="I766" s="118">
        <v>17.672955999999999</v>
      </c>
      <c r="J766" s="118">
        <v>2.0820211999999998</v>
      </c>
      <c r="K766" s="118">
        <v>33.725999999999999</v>
      </c>
      <c r="L766" s="118">
        <v>0</v>
      </c>
      <c r="M766" s="118">
        <v>0</v>
      </c>
      <c r="N766" s="118">
        <v>0</v>
      </c>
      <c r="O766" s="118">
        <v>0</v>
      </c>
      <c r="P766" s="118">
        <v>0</v>
      </c>
      <c r="Q766" s="118">
        <v>0</v>
      </c>
      <c r="R766" s="118">
        <v>0</v>
      </c>
      <c r="S766" s="118">
        <v>0</v>
      </c>
      <c r="T766" s="118">
        <v>0</v>
      </c>
      <c r="U766" s="118">
        <v>0</v>
      </c>
      <c r="V766" s="118">
        <v>0</v>
      </c>
      <c r="W766" s="118">
        <v>0</v>
      </c>
    </row>
    <row r="767" spans="1:23" hidden="1">
      <c r="A767" s="118" t="str">
        <v>6116.TW</v>
      </c>
      <c r="B767" s="118">
        <v>-1.74</v>
      </c>
      <c r="C767" s="118">
        <v>1.099</v>
      </c>
      <c r="D767" s="118">
        <v>38.148147999999999</v>
      </c>
      <c r="E767" s="118">
        <v>-0.11402000499999999</v>
      </c>
      <c r="F767" s="118">
        <v>-5.7160000000000002E-2</v>
      </c>
      <c r="G767" s="118">
        <v>-0.22281000000000001</v>
      </c>
      <c r="H767" s="118">
        <v>-0.43385000000000001</v>
      </c>
      <c r="I767" s="118">
        <v>0</v>
      </c>
      <c r="J767" s="118">
        <v>0.73189795000000002</v>
      </c>
      <c r="K767" s="118">
        <v>4.2729999999999997</v>
      </c>
      <c r="L767" s="118">
        <v>0</v>
      </c>
      <c r="M767" s="118">
        <v>0</v>
      </c>
      <c r="N767" s="118">
        <v>0</v>
      </c>
      <c r="O767" s="118">
        <v>0</v>
      </c>
      <c r="P767" s="118">
        <v>0</v>
      </c>
      <c r="Q767" s="118">
        <v>0</v>
      </c>
      <c r="R767" s="118">
        <v>0</v>
      </c>
      <c r="S767" s="118">
        <v>0</v>
      </c>
      <c r="T767" s="118">
        <v>0</v>
      </c>
      <c r="U767" s="118">
        <v>0</v>
      </c>
      <c r="V767" s="118">
        <v>0</v>
      </c>
      <c r="W767" s="118">
        <v>0</v>
      </c>
    </row>
    <row r="768" spans="1:23" hidden="1">
      <c r="A768" s="118" t="str">
        <v>6117.TW</v>
      </c>
      <c r="B768" s="118">
        <v>2.66</v>
      </c>
      <c r="C768" s="118">
        <v>0.97099999999999997</v>
      </c>
      <c r="D768" s="118">
        <v>0</v>
      </c>
      <c r="E768" s="118">
        <v>7.4969999999999995E-2</v>
      </c>
      <c r="F768" s="118">
        <v>2.0119999999999999E-2</v>
      </c>
      <c r="G768" s="118">
        <v>0.23352999999999999</v>
      </c>
      <c r="H768" s="118">
        <v>0.14277999999999999</v>
      </c>
      <c r="I768" s="118">
        <v>48.49624</v>
      </c>
      <c r="J768" s="118">
        <v>9.4133099999999992</v>
      </c>
      <c r="K768" s="118">
        <v>26.721</v>
      </c>
      <c r="L768" s="118">
        <v>0</v>
      </c>
      <c r="M768" s="118">
        <v>0</v>
      </c>
      <c r="N768" s="118">
        <v>0</v>
      </c>
      <c r="O768" s="118">
        <v>0</v>
      </c>
      <c r="P768" s="118">
        <v>0</v>
      </c>
      <c r="Q768" s="118">
        <v>0</v>
      </c>
      <c r="R768" s="118">
        <v>0</v>
      </c>
      <c r="S768" s="118">
        <v>0</v>
      </c>
      <c r="T768" s="118">
        <v>0</v>
      </c>
      <c r="U768" s="118">
        <v>0</v>
      </c>
      <c r="V768" s="118">
        <v>0</v>
      </c>
      <c r="W768" s="118">
        <v>0</v>
      </c>
    </row>
    <row r="769" spans="1:23" hidden="1">
      <c r="A769" s="118" t="str">
        <v>6120.TW</v>
      </c>
      <c r="B769" s="118">
        <v>0.5</v>
      </c>
      <c r="C769" s="118">
        <v>0</v>
      </c>
      <c r="D769" s="118">
        <v>-830.00005999999996</v>
      </c>
      <c r="E769" s="118">
        <v>3.6909999999999998E-2</v>
      </c>
      <c r="F769" s="118">
        <v>-1.8699999999999999E-3</v>
      </c>
      <c r="G769" s="118">
        <v>5.5530000000000003E-2</v>
      </c>
      <c r="H769" s="118">
        <v>-2.8830000000000001E-2</v>
      </c>
      <c r="I769" s="118">
        <v>33.200000000000003</v>
      </c>
      <c r="J769" s="118">
        <v>1.1640136999999999</v>
      </c>
      <c r="K769" s="118">
        <v>29.533000000000001</v>
      </c>
      <c r="L769" s="118">
        <v>0</v>
      </c>
      <c r="M769" s="118">
        <v>0</v>
      </c>
      <c r="N769" s="118">
        <v>0</v>
      </c>
      <c r="O769" s="118">
        <v>0</v>
      </c>
      <c r="P769" s="118">
        <v>0</v>
      </c>
      <c r="Q769" s="118">
        <v>0</v>
      </c>
      <c r="R769" s="118">
        <v>0</v>
      </c>
      <c r="S769" s="118">
        <v>0</v>
      </c>
      <c r="T769" s="118">
        <v>0</v>
      </c>
      <c r="U769" s="118">
        <v>0</v>
      </c>
      <c r="V769" s="118">
        <v>0</v>
      </c>
      <c r="W769" s="118">
        <v>0</v>
      </c>
    </row>
    <row r="770" spans="1:23" hidden="1">
      <c r="A770" s="118" t="str">
        <v>6128.TW</v>
      </c>
      <c r="B770" s="118">
        <v>3.27</v>
      </c>
      <c r="C770" s="118">
        <v>9.1999999999999998E-2</v>
      </c>
      <c r="D770" s="118">
        <v>0</v>
      </c>
      <c r="E770" s="118">
        <v>0.106639996</v>
      </c>
      <c r="F770" s="118">
        <v>4.0999997000000003E-2</v>
      </c>
      <c r="G770" s="118">
        <v>0.41597000000000001</v>
      </c>
      <c r="H770" s="118">
        <v>0.10576000000000001</v>
      </c>
      <c r="I770" s="118">
        <v>12.04893</v>
      </c>
      <c r="J770" s="118">
        <v>1.2108920000000001</v>
      </c>
      <c r="K770" s="118">
        <v>41.652999999999999</v>
      </c>
      <c r="L770" s="118">
        <v>0</v>
      </c>
      <c r="M770" s="118">
        <v>0</v>
      </c>
      <c r="N770" s="118">
        <v>0</v>
      </c>
      <c r="O770" s="118">
        <v>0</v>
      </c>
      <c r="P770" s="118">
        <v>0</v>
      </c>
      <c r="Q770" s="118">
        <v>0</v>
      </c>
      <c r="R770" s="118">
        <v>0</v>
      </c>
      <c r="S770" s="118">
        <v>0</v>
      </c>
      <c r="T770" s="118">
        <v>0</v>
      </c>
      <c r="U770" s="118">
        <v>0</v>
      </c>
      <c r="V770" s="118">
        <v>0</v>
      </c>
      <c r="W770" s="118">
        <v>0</v>
      </c>
    </row>
    <row r="771" spans="1:23" hidden="1">
      <c r="A771" s="118" t="str">
        <v>6133.TW</v>
      </c>
      <c r="B771" s="118">
        <v>0.23</v>
      </c>
      <c r="C771" s="118">
        <v>0</v>
      </c>
      <c r="D771" s="118">
        <v>0</v>
      </c>
      <c r="E771" s="118">
        <v>2.3550000000000001E-2</v>
      </c>
      <c r="F771" s="118">
        <v>1.3699999999999999E-3</v>
      </c>
      <c r="G771" s="118">
        <v>0.19756001000000001</v>
      </c>
      <c r="H771" s="118">
        <v>-5.4510000000000003E-2</v>
      </c>
      <c r="I771" s="118">
        <v>67.608695999999995</v>
      </c>
      <c r="J771" s="118">
        <v>1.6337466</v>
      </c>
      <c r="K771" s="118">
        <v>8.3179999999999996</v>
      </c>
      <c r="L771" s="118">
        <v>0</v>
      </c>
      <c r="M771" s="118">
        <v>0</v>
      </c>
      <c r="N771" s="118">
        <v>0</v>
      </c>
      <c r="O771" s="118">
        <v>0</v>
      </c>
      <c r="P771" s="118">
        <v>0</v>
      </c>
      <c r="Q771" s="118">
        <v>0</v>
      </c>
      <c r="R771" s="118">
        <v>0</v>
      </c>
      <c r="S771" s="118">
        <v>0</v>
      </c>
      <c r="T771" s="118">
        <v>0</v>
      </c>
      <c r="U771" s="118">
        <v>0</v>
      </c>
      <c r="V771" s="118">
        <v>0</v>
      </c>
      <c r="W771" s="118">
        <v>0</v>
      </c>
    </row>
    <row r="772" spans="1:23" hidden="1">
      <c r="A772" s="118" t="str">
        <v>6136.TW</v>
      </c>
      <c r="B772" s="118">
        <v>0.91</v>
      </c>
      <c r="C772" s="118">
        <v>0.25</v>
      </c>
      <c r="D772" s="118">
        <v>0</v>
      </c>
      <c r="E772" s="118">
        <v>3.082E-2</v>
      </c>
      <c r="F772" s="118">
        <v>-6.2899999999999996E-3</v>
      </c>
      <c r="G772" s="118">
        <v>0.19114</v>
      </c>
      <c r="H772" s="118">
        <v>-0.10677</v>
      </c>
      <c r="I772" s="118">
        <v>25.824175</v>
      </c>
      <c r="J772" s="118">
        <v>0.70727739999999995</v>
      </c>
      <c r="K772" s="118">
        <v>4.3819999999999997</v>
      </c>
      <c r="L772" s="118">
        <v>0</v>
      </c>
      <c r="M772" s="118">
        <v>0</v>
      </c>
      <c r="N772" s="118">
        <v>0</v>
      </c>
      <c r="O772" s="118">
        <v>0</v>
      </c>
      <c r="P772" s="118">
        <v>0</v>
      </c>
      <c r="Q772" s="118">
        <v>0</v>
      </c>
      <c r="R772" s="118">
        <v>0</v>
      </c>
      <c r="S772" s="118">
        <v>0</v>
      </c>
      <c r="T772" s="118">
        <v>0</v>
      </c>
      <c r="U772" s="118">
        <v>0</v>
      </c>
      <c r="V772" s="118">
        <v>0</v>
      </c>
      <c r="W772" s="118">
        <v>0</v>
      </c>
    </row>
    <row r="773" spans="1:23" hidden="1">
      <c r="A773" s="118" t="str">
        <v>6139.TW</v>
      </c>
      <c r="B773" s="118">
        <v>9.1199999999999992</v>
      </c>
      <c r="C773" s="118">
        <v>1.02</v>
      </c>
      <c r="D773" s="118">
        <v>0</v>
      </c>
      <c r="E773" s="118">
        <v>0.24973999999999999</v>
      </c>
      <c r="F773" s="118">
        <v>4.8529999999999997E-2</v>
      </c>
      <c r="G773" s="118">
        <v>9.0609999999999996E-2</v>
      </c>
      <c r="H773" s="118">
        <v>6.5879999999999994E-2</v>
      </c>
      <c r="I773" s="118">
        <v>23.574562</v>
      </c>
      <c r="J773" s="118">
        <v>4.4367403999999997</v>
      </c>
      <c r="K773" s="118">
        <v>252.303</v>
      </c>
      <c r="L773" s="118">
        <v>0</v>
      </c>
      <c r="M773" s="118">
        <v>0</v>
      </c>
      <c r="N773" s="118">
        <v>0</v>
      </c>
      <c r="O773" s="118">
        <v>0</v>
      </c>
      <c r="P773" s="118">
        <v>0</v>
      </c>
      <c r="Q773" s="118">
        <v>0</v>
      </c>
      <c r="R773" s="118">
        <v>0</v>
      </c>
      <c r="S773" s="118">
        <v>0</v>
      </c>
      <c r="T773" s="118">
        <v>0</v>
      </c>
      <c r="U773" s="118">
        <v>0</v>
      </c>
      <c r="V773" s="118">
        <v>0</v>
      </c>
      <c r="W773" s="118">
        <v>0</v>
      </c>
    </row>
    <row r="774" spans="1:23" hidden="1">
      <c r="A774" s="118" t="str">
        <v>6141.TW</v>
      </c>
      <c r="B774" s="118">
        <v>-5.23</v>
      </c>
      <c r="C774" s="118">
        <v>0.54100000000000004</v>
      </c>
      <c r="D774" s="118">
        <v>6.8235292000000003</v>
      </c>
      <c r="E774" s="118">
        <v>-0.21243000000000001</v>
      </c>
      <c r="F774" s="118">
        <v>-4.8439999999999997E-2</v>
      </c>
      <c r="G774" s="118">
        <v>-5.2780000000000001E-2</v>
      </c>
      <c r="H774" s="118">
        <v>-0.35776000000000002</v>
      </c>
      <c r="I774" s="118">
        <v>0</v>
      </c>
      <c r="J774" s="118">
        <v>1.0968921</v>
      </c>
      <c r="K774" s="118">
        <v>22.673999999999999</v>
      </c>
      <c r="L774" s="118">
        <v>0</v>
      </c>
      <c r="M774" s="118">
        <v>0</v>
      </c>
      <c r="N774" s="118">
        <v>0</v>
      </c>
      <c r="O774" s="118">
        <v>0</v>
      </c>
      <c r="P774" s="118">
        <v>0</v>
      </c>
      <c r="Q774" s="118">
        <v>0</v>
      </c>
      <c r="R774" s="118">
        <v>0</v>
      </c>
      <c r="S774" s="118">
        <v>0</v>
      </c>
      <c r="T774" s="118">
        <v>0</v>
      </c>
      <c r="U774" s="118">
        <v>0</v>
      </c>
      <c r="V774" s="118">
        <v>0</v>
      </c>
      <c r="W774" s="118">
        <v>0</v>
      </c>
    </row>
    <row r="775" spans="1:23" hidden="1">
      <c r="A775" s="118" t="str">
        <v>6142.TW</v>
      </c>
      <c r="B775" s="118">
        <v>-0.35</v>
      </c>
      <c r="C775" s="118">
        <v>0.70499999999999996</v>
      </c>
      <c r="D775" s="118">
        <v>0</v>
      </c>
      <c r="E775" s="118">
        <v>-1.1639999999999999E-2</v>
      </c>
      <c r="F775" s="118">
        <v>-2.401E-2</v>
      </c>
      <c r="G775" s="118">
        <v>6.8089999999999998E-2</v>
      </c>
      <c r="H775" s="118">
        <v>-0.43591000000000002</v>
      </c>
      <c r="I775" s="118">
        <v>0</v>
      </c>
      <c r="J775" s="118">
        <v>1.0603676</v>
      </c>
      <c r="K775" s="118">
        <v>7.6769999999999996</v>
      </c>
      <c r="L775" s="118">
        <v>0</v>
      </c>
      <c r="M775" s="118">
        <v>0</v>
      </c>
      <c r="N775" s="118">
        <v>0</v>
      </c>
      <c r="O775" s="118">
        <v>0</v>
      </c>
      <c r="P775" s="118">
        <v>0</v>
      </c>
      <c r="Q775" s="118">
        <v>0</v>
      </c>
      <c r="R775" s="118">
        <v>0</v>
      </c>
      <c r="S775" s="118">
        <v>0</v>
      </c>
      <c r="T775" s="118">
        <v>0</v>
      </c>
      <c r="U775" s="118">
        <v>0</v>
      </c>
      <c r="V775" s="118">
        <v>0</v>
      </c>
      <c r="W775" s="118">
        <v>0</v>
      </c>
    </row>
    <row r="776" spans="1:23" hidden="1">
      <c r="A776" s="118" t="str">
        <v>6152.TW</v>
      </c>
      <c r="B776" s="118">
        <v>-0.1</v>
      </c>
      <c r="C776" s="118">
        <v>1.0249999999999999</v>
      </c>
      <c r="D776" s="118">
        <v>0</v>
      </c>
      <c r="E776" s="118">
        <v>-1.4489999999999999E-2</v>
      </c>
      <c r="F776" s="118">
        <v>-2.2460000000000001E-2</v>
      </c>
      <c r="G776" s="118">
        <v>0.18652001000000001</v>
      </c>
      <c r="H776" s="118">
        <v>-2.8910000000000002E-2</v>
      </c>
      <c r="I776" s="118">
        <v>0</v>
      </c>
      <c r="J776" s="118">
        <v>1.2429695999999999</v>
      </c>
      <c r="K776" s="118">
        <v>13.052</v>
      </c>
      <c r="L776" s="118">
        <v>0</v>
      </c>
      <c r="M776" s="118">
        <v>0</v>
      </c>
      <c r="N776" s="118">
        <v>0</v>
      </c>
      <c r="O776" s="118">
        <v>0</v>
      </c>
      <c r="P776" s="118">
        <v>0</v>
      </c>
      <c r="Q776" s="118">
        <v>0</v>
      </c>
      <c r="R776" s="118">
        <v>0</v>
      </c>
      <c r="S776" s="118">
        <v>0</v>
      </c>
      <c r="T776" s="118">
        <v>0</v>
      </c>
      <c r="U776" s="118">
        <v>0</v>
      </c>
      <c r="V776" s="118">
        <v>0</v>
      </c>
      <c r="W776" s="118">
        <v>0</v>
      </c>
    </row>
    <row r="777" spans="1:23" hidden="1">
      <c r="A777" s="118" t="str">
        <v>6153.TW</v>
      </c>
      <c r="B777" s="118">
        <v>-5.45</v>
      </c>
      <c r="C777" s="118">
        <v>0.93500000000000005</v>
      </c>
      <c r="D777" s="118">
        <v>5.8625335999999999</v>
      </c>
      <c r="E777" s="118">
        <v>-0.24551999999999999</v>
      </c>
      <c r="F777" s="118">
        <v>-6.3130000000000006E-2</v>
      </c>
      <c r="G777" s="118">
        <v>-9.5939999999999998E-2</v>
      </c>
      <c r="H777" s="118">
        <v>-0.16547000000000001</v>
      </c>
      <c r="I777" s="118">
        <v>0</v>
      </c>
      <c r="J777" s="118">
        <v>0.98594742999999996</v>
      </c>
      <c r="K777" s="118">
        <v>17.745999999999999</v>
      </c>
      <c r="L777" s="118">
        <v>0</v>
      </c>
      <c r="M777" s="118">
        <v>0</v>
      </c>
      <c r="N777" s="118">
        <v>0</v>
      </c>
      <c r="O777" s="118">
        <v>0</v>
      </c>
      <c r="P777" s="118">
        <v>0</v>
      </c>
      <c r="Q777" s="118">
        <v>0</v>
      </c>
      <c r="R777" s="118">
        <v>0</v>
      </c>
      <c r="S777" s="118">
        <v>0</v>
      </c>
      <c r="T777" s="118">
        <v>0</v>
      </c>
      <c r="U777" s="118">
        <v>0</v>
      </c>
      <c r="V777" s="118">
        <v>0</v>
      </c>
      <c r="W777" s="118">
        <v>0</v>
      </c>
    </row>
    <row r="778" spans="1:23" hidden="1">
      <c r="A778" s="118" t="str">
        <v>6155.TW</v>
      </c>
      <c r="B778" s="118">
        <v>0.93</v>
      </c>
      <c r="C778" s="118">
        <v>0</v>
      </c>
      <c r="D778" s="118">
        <v>22.195122000000001</v>
      </c>
      <c r="E778" s="118">
        <v>5.2740000000000002E-2</v>
      </c>
      <c r="F778" s="118">
        <v>-3.0999999999999999E-3</v>
      </c>
      <c r="G778" s="118">
        <v>0.19895001000000001</v>
      </c>
      <c r="H778" s="118">
        <v>-6.7849999999999994E-2</v>
      </c>
      <c r="I778" s="118">
        <v>29.354837</v>
      </c>
      <c r="J778" s="118">
        <v>1.5681543</v>
      </c>
      <c r="K778" s="118">
        <v>5.9279999999999999</v>
      </c>
      <c r="L778" s="118">
        <v>0</v>
      </c>
      <c r="M778" s="118">
        <v>0</v>
      </c>
      <c r="N778" s="118">
        <v>0</v>
      </c>
      <c r="O778" s="118">
        <v>0</v>
      </c>
      <c r="P778" s="118">
        <v>0</v>
      </c>
      <c r="Q778" s="118">
        <v>0</v>
      </c>
      <c r="R778" s="118">
        <v>0</v>
      </c>
      <c r="S778" s="118">
        <v>0</v>
      </c>
      <c r="T778" s="118">
        <v>0</v>
      </c>
      <c r="U778" s="118">
        <v>0</v>
      </c>
      <c r="V778" s="118">
        <v>0</v>
      </c>
      <c r="W778" s="118">
        <v>0</v>
      </c>
    </row>
    <row r="779" spans="1:23" hidden="1">
      <c r="A779" s="118" t="str">
        <v>6164.TW</v>
      </c>
      <c r="B779" s="118">
        <v>-0.01</v>
      </c>
      <c r="C779" s="118">
        <v>0</v>
      </c>
      <c r="D779" s="118">
        <v>26.101696</v>
      </c>
      <c r="E779" s="118">
        <v>-2.2100000000000002E-3</v>
      </c>
      <c r="F779" s="118">
        <v>-1.4239999999999999E-2</v>
      </c>
      <c r="G779" s="118">
        <v>0.27849000000000002</v>
      </c>
      <c r="H779" s="118">
        <v>1.9539999999999998E-2</v>
      </c>
      <c r="I779" s="118">
        <v>0</v>
      </c>
      <c r="J779" s="118">
        <v>1.3882627000000001</v>
      </c>
      <c r="K779" s="118">
        <v>7.5270000000000001</v>
      </c>
      <c r="L779" s="118">
        <v>0</v>
      </c>
      <c r="M779" s="118">
        <v>0</v>
      </c>
      <c r="N779" s="118">
        <v>0</v>
      </c>
      <c r="O779" s="118">
        <v>0</v>
      </c>
      <c r="P779" s="118">
        <v>0</v>
      </c>
      <c r="Q779" s="118">
        <v>0</v>
      </c>
      <c r="R779" s="118">
        <v>0</v>
      </c>
      <c r="S779" s="118">
        <v>0</v>
      </c>
      <c r="T779" s="118">
        <v>0</v>
      </c>
      <c r="U779" s="118">
        <v>0</v>
      </c>
      <c r="V779" s="118">
        <v>0</v>
      </c>
      <c r="W779" s="118">
        <v>0</v>
      </c>
    </row>
    <row r="780" spans="1:23" hidden="1">
      <c r="A780" s="118" t="str">
        <v>6165.TW</v>
      </c>
      <c r="B780" s="118">
        <v>1.1599999999999999</v>
      </c>
      <c r="C780" s="118">
        <v>0.30399999999999999</v>
      </c>
      <c r="D780" s="118">
        <v>0</v>
      </c>
      <c r="E780" s="118">
        <v>1.8849999999999999E-2</v>
      </c>
      <c r="F780" s="118">
        <v>4.9100000000000003E-3</v>
      </c>
      <c r="G780" s="118">
        <v>0.24909000000000001</v>
      </c>
      <c r="H780" s="118">
        <v>6.2179998E-2</v>
      </c>
      <c r="I780" s="118">
        <v>34.956898000000002</v>
      </c>
      <c r="J780" s="118">
        <v>2.7502710000000001</v>
      </c>
      <c r="K780" s="118">
        <v>46.392000000000003</v>
      </c>
      <c r="L780" s="118">
        <v>0</v>
      </c>
      <c r="M780" s="118">
        <v>0</v>
      </c>
      <c r="N780" s="118">
        <v>0</v>
      </c>
      <c r="O780" s="118">
        <v>0</v>
      </c>
      <c r="P780" s="118">
        <v>0</v>
      </c>
      <c r="Q780" s="118">
        <v>0</v>
      </c>
      <c r="R780" s="118">
        <v>0</v>
      </c>
      <c r="S780" s="118">
        <v>0</v>
      </c>
      <c r="T780" s="118">
        <v>0</v>
      </c>
      <c r="U780" s="118">
        <v>0</v>
      </c>
      <c r="V780" s="118">
        <v>0</v>
      </c>
      <c r="W780" s="118">
        <v>0</v>
      </c>
    </row>
    <row r="781" spans="1:23" hidden="1">
      <c r="A781" s="118" t="str">
        <v>6166.TW</v>
      </c>
      <c r="B781" s="118">
        <v>0.78</v>
      </c>
      <c r="C781" s="118">
        <v>-7.2999999999999995E-2</v>
      </c>
      <c r="D781" s="118">
        <v>35.714286999999999</v>
      </c>
      <c r="E781" s="118">
        <v>5.2810002000000002E-2</v>
      </c>
      <c r="F781" s="118">
        <v>1.5149999000000001E-2</v>
      </c>
      <c r="G781" s="118">
        <v>0.36613997999999998</v>
      </c>
      <c r="H781" s="118">
        <v>1.2239999999999999E-2</v>
      </c>
      <c r="I781" s="118">
        <v>112.17949</v>
      </c>
      <c r="J781" s="118">
        <v>3.5280836</v>
      </c>
      <c r="K781" s="118">
        <v>52.481000000000002</v>
      </c>
      <c r="L781" s="118">
        <v>0</v>
      </c>
      <c r="M781" s="118">
        <v>0</v>
      </c>
      <c r="N781" s="118">
        <v>0</v>
      </c>
      <c r="O781" s="118">
        <v>0</v>
      </c>
      <c r="P781" s="118">
        <v>0</v>
      </c>
      <c r="Q781" s="118">
        <v>0</v>
      </c>
      <c r="R781" s="118">
        <v>0</v>
      </c>
      <c r="S781" s="118">
        <v>0</v>
      </c>
      <c r="T781" s="118">
        <v>0</v>
      </c>
      <c r="U781" s="118">
        <v>0</v>
      </c>
      <c r="V781" s="118">
        <v>0</v>
      </c>
      <c r="W781" s="118">
        <v>0</v>
      </c>
    </row>
    <row r="782" spans="1:23" hidden="1">
      <c r="A782" s="118" t="str">
        <v>6168.TW</v>
      </c>
      <c r="B782" s="118">
        <v>0.5</v>
      </c>
      <c r="C782" s="118">
        <v>0.84299999999999997</v>
      </c>
      <c r="D782" s="118">
        <v>10.936171</v>
      </c>
      <c r="E782" s="118">
        <v>2.7629999999999998E-2</v>
      </c>
      <c r="F782" s="118">
        <v>6.6500003000000002E-3</v>
      </c>
      <c r="G782" s="118">
        <v>0.26624999999999999</v>
      </c>
      <c r="H782" s="118">
        <v>6.6700003999999993E-2</v>
      </c>
      <c r="I782" s="118">
        <v>51.4</v>
      </c>
      <c r="J782" s="118">
        <v>1.6950270999999999</v>
      </c>
      <c r="K782" s="118">
        <v>9.8810000000000002</v>
      </c>
      <c r="L782" s="118">
        <v>0</v>
      </c>
      <c r="M782" s="118">
        <v>0</v>
      </c>
      <c r="N782" s="118">
        <v>0</v>
      </c>
      <c r="O782" s="118">
        <v>0</v>
      </c>
      <c r="P782" s="118">
        <v>0</v>
      </c>
      <c r="Q782" s="118">
        <v>0</v>
      </c>
      <c r="R782" s="118">
        <v>0</v>
      </c>
      <c r="S782" s="118">
        <v>0</v>
      </c>
      <c r="T782" s="118">
        <v>0</v>
      </c>
      <c r="U782" s="118">
        <v>0</v>
      </c>
      <c r="V782" s="118">
        <v>0</v>
      </c>
      <c r="W782" s="118">
        <v>0</v>
      </c>
    </row>
    <row r="783" spans="1:23" hidden="1">
      <c r="A783" s="118" t="str">
        <v>6176.TW</v>
      </c>
      <c r="B783" s="118">
        <v>13.8</v>
      </c>
      <c r="C783" s="118">
        <v>0.71499999999999997</v>
      </c>
      <c r="D783" s="118">
        <v>16.394113999999998</v>
      </c>
      <c r="E783" s="118">
        <v>0.18104999999999999</v>
      </c>
      <c r="F783" s="118">
        <v>6.1170000000000002E-2</v>
      </c>
      <c r="G783" s="118">
        <v>0.20480000000000001</v>
      </c>
      <c r="H783" s="118">
        <v>0.117089994</v>
      </c>
      <c r="I783" s="118">
        <v>14.528985</v>
      </c>
      <c r="J783" s="118">
        <v>2.5286919999999999</v>
      </c>
      <c r="K783" s="118">
        <v>98.2</v>
      </c>
      <c r="L783" s="118">
        <v>0</v>
      </c>
      <c r="M783" s="118">
        <v>0</v>
      </c>
      <c r="N783" s="118">
        <v>0</v>
      </c>
      <c r="O783" s="118">
        <v>0</v>
      </c>
      <c r="P783" s="118">
        <v>0</v>
      </c>
      <c r="Q783" s="118">
        <v>0</v>
      </c>
      <c r="R783" s="118">
        <v>0</v>
      </c>
      <c r="S783" s="118">
        <v>0</v>
      </c>
      <c r="T783" s="118">
        <v>0</v>
      </c>
      <c r="U783" s="118">
        <v>0</v>
      </c>
      <c r="V783" s="118">
        <v>0</v>
      </c>
      <c r="W783" s="118">
        <v>0</v>
      </c>
    </row>
    <row r="784" spans="1:23" hidden="1">
      <c r="A784" s="118" t="str">
        <v>6177.TW</v>
      </c>
      <c r="B784" s="118">
        <v>4.34</v>
      </c>
      <c r="C784" s="118">
        <v>0.38200000000000001</v>
      </c>
      <c r="D784" s="118">
        <v>16.083334000000001</v>
      </c>
      <c r="E784" s="118">
        <v>0.24826999</v>
      </c>
      <c r="F784" s="118">
        <v>4.4040000000000003E-2</v>
      </c>
      <c r="G784" s="118">
        <v>0.25345000000000001</v>
      </c>
      <c r="H784" s="118">
        <v>0.19194000999999999</v>
      </c>
      <c r="I784" s="118">
        <v>13.341013999999999</v>
      </c>
      <c r="J784" s="118">
        <v>2.6299055</v>
      </c>
      <c r="K784" s="118">
        <v>37.859000000000002</v>
      </c>
      <c r="L784" s="118">
        <v>0</v>
      </c>
      <c r="M784" s="118">
        <v>0</v>
      </c>
      <c r="N784" s="118">
        <v>0</v>
      </c>
      <c r="O784" s="118">
        <v>0</v>
      </c>
      <c r="P784" s="118">
        <v>0</v>
      </c>
      <c r="Q784" s="118">
        <v>0</v>
      </c>
      <c r="R784" s="118">
        <v>0</v>
      </c>
      <c r="S784" s="118">
        <v>0</v>
      </c>
      <c r="T784" s="118">
        <v>0</v>
      </c>
      <c r="U784" s="118">
        <v>0</v>
      </c>
      <c r="V784" s="118">
        <v>0</v>
      </c>
      <c r="W784" s="118">
        <v>0</v>
      </c>
    </row>
    <row r="785" spans="1:23" hidden="1">
      <c r="A785" s="118" t="str">
        <v>6183.TW</v>
      </c>
      <c r="B785" s="118">
        <v>3.18</v>
      </c>
      <c r="C785" s="118">
        <v>0</v>
      </c>
      <c r="D785" s="118">
        <v>0</v>
      </c>
      <c r="E785" s="118">
        <v>0.18136999000000001</v>
      </c>
      <c r="F785" s="118">
        <v>9.2740000000000003E-2</v>
      </c>
      <c r="G785" s="118">
        <v>0.43477001999999998</v>
      </c>
      <c r="H785" s="118">
        <v>0.22610000999999999</v>
      </c>
      <c r="I785" s="118">
        <v>23.207547999999999</v>
      </c>
      <c r="J785" s="118">
        <v>4.0556134999999998</v>
      </c>
      <c r="K785" s="118">
        <v>15.597</v>
      </c>
      <c r="L785" s="118">
        <v>0</v>
      </c>
      <c r="M785" s="118">
        <v>0</v>
      </c>
      <c r="N785" s="118">
        <v>0</v>
      </c>
      <c r="O785" s="118">
        <v>0</v>
      </c>
      <c r="P785" s="118">
        <v>0</v>
      </c>
      <c r="Q785" s="118">
        <v>0</v>
      </c>
      <c r="R785" s="118">
        <v>0</v>
      </c>
      <c r="S785" s="118">
        <v>0</v>
      </c>
      <c r="T785" s="118">
        <v>0</v>
      </c>
      <c r="U785" s="118">
        <v>0</v>
      </c>
      <c r="V785" s="118">
        <v>0</v>
      </c>
      <c r="W785" s="118">
        <v>0</v>
      </c>
    </row>
    <row r="786" spans="1:23" hidden="1">
      <c r="A786" s="118" t="str">
        <v>6184.TW</v>
      </c>
      <c r="B786" s="118">
        <v>3.47</v>
      </c>
      <c r="C786" s="118">
        <v>0</v>
      </c>
      <c r="D786" s="118">
        <v>0</v>
      </c>
      <c r="E786" s="118">
        <v>0.12527000999999999</v>
      </c>
      <c r="F786" s="118">
        <v>4.8219999999999999E-2</v>
      </c>
      <c r="G786" s="118">
        <v>0.50071995999999996</v>
      </c>
      <c r="H786" s="118">
        <v>0.28915000000000002</v>
      </c>
      <c r="I786" s="118">
        <v>15.965418</v>
      </c>
      <c r="J786" s="118">
        <v>1.9507042999999999</v>
      </c>
      <c r="K786" s="118">
        <v>13.984</v>
      </c>
      <c r="L786" s="118">
        <v>0</v>
      </c>
      <c r="M786" s="118">
        <v>0</v>
      </c>
      <c r="N786" s="118">
        <v>0</v>
      </c>
      <c r="O786" s="118">
        <v>0</v>
      </c>
      <c r="P786" s="118">
        <v>0</v>
      </c>
      <c r="Q786" s="118">
        <v>0</v>
      </c>
      <c r="R786" s="118">
        <v>0</v>
      </c>
      <c r="S786" s="118">
        <v>0</v>
      </c>
      <c r="T786" s="118">
        <v>0</v>
      </c>
      <c r="U786" s="118">
        <v>0</v>
      </c>
      <c r="V786" s="118">
        <v>0</v>
      </c>
      <c r="W786" s="118">
        <v>0</v>
      </c>
    </row>
    <row r="787" spans="1:23" hidden="1">
      <c r="A787" s="118" t="str">
        <v>6189.TW</v>
      </c>
      <c r="B787" s="118">
        <v>5.38</v>
      </c>
      <c r="C787" s="118">
        <v>0.39100000000000001</v>
      </c>
      <c r="D787" s="118">
        <v>0</v>
      </c>
      <c r="E787" s="118">
        <v>0.16584998000000001</v>
      </c>
      <c r="F787" s="118">
        <v>5.0380003E-2</v>
      </c>
      <c r="G787" s="118">
        <v>8.4400000000000003E-2</v>
      </c>
      <c r="H787" s="118">
        <v>4.9360000000000001E-2</v>
      </c>
      <c r="I787" s="118">
        <v>19.423791999999999</v>
      </c>
      <c r="J787" s="118">
        <v>4.1164420000000002</v>
      </c>
      <c r="K787" s="118">
        <v>139.255</v>
      </c>
      <c r="L787" s="118">
        <v>0</v>
      </c>
      <c r="M787" s="118">
        <v>0</v>
      </c>
      <c r="N787" s="118">
        <v>0</v>
      </c>
      <c r="O787" s="118">
        <v>0</v>
      </c>
      <c r="P787" s="118">
        <v>0</v>
      </c>
      <c r="Q787" s="118">
        <v>0</v>
      </c>
      <c r="R787" s="118">
        <v>0</v>
      </c>
      <c r="S787" s="118">
        <v>0</v>
      </c>
      <c r="T787" s="118">
        <v>0</v>
      </c>
      <c r="U787" s="118">
        <v>0</v>
      </c>
      <c r="V787" s="118">
        <v>0</v>
      </c>
      <c r="W787" s="118">
        <v>0</v>
      </c>
    </row>
    <row r="788" spans="1:23" hidden="1">
      <c r="A788" s="118" t="str">
        <v>6191.TW</v>
      </c>
      <c r="B788" s="118">
        <v>6.68</v>
      </c>
      <c r="C788" s="118">
        <v>0.76300000000000001</v>
      </c>
      <c r="D788" s="118">
        <v>0</v>
      </c>
      <c r="E788" s="118">
        <v>0.16347</v>
      </c>
      <c r="F788" s="118">
        <v>6.2019999999999999E-2</v>
      </c>
      <c r="G788" s="118">
        <v>0.23508999999999999</v>
      </c>
      <c r="H788" s="118">
        <v>0.18031</v>
      </c>
      <c r="I788" s="118">
        <v>10.718563</v>
      </c>
      <c r="J788" s="118">
        <v>1.6498075999999999</v>
      </c>
      <c r="K788" s="118">
        <v>48.725000000000001</v>
      </c>
      <c r="L788" s="118">
        <v>0</v>
      </c>
      <c r="M788" s="118">
        <v>0</v>
      </c>
      <c r="N788" s="118">
        <v>0</v>
      </c>
      <c r="O788" s="118">
        <v>0</v>
      </c>
      <c r="P788" s="118">
        <v>0</v>
      </c>
      <c r="Q788" s="118">
        <v>0</v>
      </c>
      <c r="R788" s="118">
        <v>0</v>
      </c>
      <c r="S788" s="118">
        <v>0</v>
      </c>
      <c r="T788" s="118">
        <v>0</v>
      </c>
      <c r="U788" s="118">
        <v>0</v>
      </c>
      <c r="V788" s="118">
        <v>0</v>
      </c>
      <c r="W788" s="118">
        <v>0</v>
      </c>
    </row>
    <row r="789" spans="1:23" hidden="1">
      <c r="A789" s="118" t="str">
        <v>6192.TW</v>
      </c>
      <c r="B789" s="118">
        <v>9</v>
      </c>
      <c r="C789" s="118">
        <v>0.61399999999999999</v>
      </c>
      <c r="D789" s="118">
        <v>11.248711</v>
      </c>
      <c r="E789" s="118">
        <v>0.12529000000000001</v>
      </c>
      <c r="F789" s="118">
        <v>6.3590005000000005E-2</v>
      </c>
      <c r="G789" s="118">
        <v>0.3196</v>
      </c>
      <c r="H789" s="118">
        <v>0.12958</v>
      </c>
      <c r="I789" s="118">
        <v>12.111110999999999</v>
      </c>
      <c r="J789" s="118">
        <v>1.6214689</v>
      </c>
      <c r="K789" s="118">
        <v>69.971000000000004</v>
      </c>
      <c r="L789" s="118">
        <v>0</v>
      </c>
      <c r="M789" s="118">
        <v>0</v>
      </c>
      <c r="N789" s="118">
        <v>0</v>
      </c>
      <c r="O789" s="118">
        <v>0</v>
      </c>
      <c r="P789" s="118">
        <v>0</v>
      </c>
      <c r="Q789" s="118">
        <v>0</v>
      </c>
      <c r="R789" s="118">
        <v>0</v>
      </c>
      <c r="S789" s="118">
        <v>0</v>
      </c>
      <c r="T789" s="118">
        <v>0</v>
      </c>
      <c r="U789" s="118">
        <v>0</v>
      </c>
      <c r="V789" s="118">
        <v>0</v>
      </c>
      <c r="W789" s="118">
        <v>0</v>
      </c>
    </row>
    <row r="790" spans="1:23" hidden="1">
      <c r="A790" s="118" t="str">
        <v>6196.TW</v>
      </c>
      <c r="B790" s="118">
        <v>11.64</v>
      </c>
      <c r="C790" s="118">
        <v>1.359</v>
      </c>
      <c r="D790" s="118">
        <v>13.039866999999999</v>
      </c>
      <c r="E790" s="118">
        <v>0.20280000000000001</v>
      </c>
      <c r="F790" s="118">
        <v>3.7039999999999997E-2</v>
      </c>
      <c r="G790" s="118">
        <v>9.3240000000000003E-2</v>
      </c>
      <c r="H790" s="118">
        <v>3.6600000000000001E-2</v>
      </c>
      <c r="I790" s="118">
        <v>13.487971999999999</v>
      </c>
      <c r="J790" s="118">
        <v>2.8363923999999998</v>
      </c>
      <c r="K790" s="118">
        <v>285.37</v>
      </c>
      <c r="L790" s="118">
        <v>0</v>
      </c>
      <c r="M790" s="118">
        <v>0</v>
      </c>
      <c r="N790" s="118">
        <v>0</v>
      </c>
      <c r="O790" s="118">
        <v>0</v>
      </c>
      <c r="P790" s="118">
        <v>0</v>
      </c>
      <c r="Q790" s="118">
        <v>0</v>
      </c>
      <c r="R790" s="118">
        <v>0</v>
      </c>
      <c r="S790" s="118">
        <v>0</v>
      </c>
      <c r="T790" s="118">
        <v>0</v>
      </c>
      <c r="U790" s="118">
        <v>0</v>
      </c>
      <c r="V790" s="118">
        <v>0</v>
      </c>
      <c r="W790" s="118">
        <v>0</v>
      </c>
    </row>
    <row r="791" spans="1:23" hidden="1">
      <c r="A791" s="118" t="str">
        <v>6197.TW</v>
      </c>
      <c r="B791" s="118">
        <v>6.25</v>
      </c>
      <c r="C791" s="118">
        <v>0.54900000000000004</v>
      </c>
      <c r="D791" s="118">
        <v>0</v>
      </c>
      <c r="E791" s="118">
        <v>0.19878999999999999</v>
      </c>
      <c r="F791" s="118">
        <v>8.0490000000000006E-2</v>
      </c>
      <c r="G791" s="118">
        <v>0.28949999999999998</v>
      </c>
      <c r="H791" s="118">
        <v>0.16721000999999999</v>
      </c>
      <c r="I791" s="118">
        <v>25.84</v>
      </c>
      <c r="J791" s="118">
        <v>5.8829960000000003</v>
      </c>
      <c r="K791" s="118">
        <v>40.645000000000003</v>
      </c>
      <c r="L791" s="118">
        <v>0</v>
      </c>
      <c r="M791" s="118">
        <v>0</v>
      </c>
      <c r="N791" s="118">
        <v>0</v>
      </c>
      <c r="O791" s="118">
        <v>0</v>
      </c>
      <c r="P791" s="118">
        <v>0</v>
      </c>
      <c r="Q791" s="118">
        <v>0</v>
      </c>
      <c r="R791" s="118">
        <v>0</v>
      </c>
      <c r="S791" s="118">
        <v>0</v>
      </c>
      <c r="T791" s="118">
        <v>0</v>
      </c>
      <c r="U791" s="118">
        <v>0</v>
      </c>
      <c r="V791" s="118">
        <v>0</v>
      </c>
      <c r="W791" s="118">
        <v>0</v>
      </c>
    </row>
    <row r="792" spans="1:23" hidden="1">
      <c r="A792" s="118" t="str">
        <v>6201.TW</v>
      </c>
      <c r="B792" s="118">
        <v>4.5599999999999996</v>
      </c>
      <c r="C792" s="118">
        <v>0.28799999999999998</v>
      </c>
      <c r="D792" s="118">
        <v>0</v>
      </c>
      <c r="E792" s="118">
        <v>0.16665000999999999</v>
      </c>
      <c r="F792" s="118">
        <v>7.9280000000000003E-2</v>
      </c>
      <c r="G792" s="118">
        <v>0.25242999999999999</v>
      </c>
      <c r="H792" s="118">
        <v>8.7679999999999994E-2</v>
      </c>
      <c r="I792" s="118">
        <v>14.166667</v>
      </c>
      <c r="J792" s="118">
        <v>2.3179045</v>
      </c>
      <c r="K792" s="118">
        <v>37.354999999999997</v>
      </c>
      <c r="L792" s="118">
        <v>0</v>
      </c>
      <c r="M792" s="118">
        <v>0</v>
      </c>
      <c r="N792" s="118">
        <v>0</v>
      </c>
      <c r="O792" s="118">
        <v>0</v>
      </c>
      <c r="P792" s="118">
        <v>0</v>
      </c>
      <c r="Q792" s="118">
        <v>0</v>
      </c>
      <c r="R792" s="118">
        <v>0</v>
      </c>
      <c r="S792" s="118">
        <v>0</v>
      </c>
      <c r="T792" s="118">
        <v>0</v>
      </c>
      <c r="U792" s="118">
        <v>0</v>
      </c>
      <c r="V792" s="118">
        <v>0</v>
      </c>
      <c r="W792" s="118">
        <v>0</v>
      </c>
    </row>
    <row r="793" spans="1:23" hidden="1">
      <c r="A793" s="118" t="str">
        <v>6202.TW</v>
      </c>
      <c r="B793" s="118">
        <v>0.13</v>
      </c>
      <c r="C793" s="118">
        <v>0</v>
      </c>
      <c r="D793" s="118">
        <v>38.757762999999997</v>
      </c>
      <c r="E793" s="118">
        <v>6.8599999999999998E-3</v>
      </c>
      <c r="F793" s="118">
        <v>-5.1000000000000004E-4</v>
      </c>
      <c r="G793" s="118">
        <v>0.39330999999999999</v>
      </c>
      <c r="H793" s="118">
        <v>-0.13677</v>
      </c>
      <c r="I793" s="118">
        <v>480.00002999999998</v>
      </c>
      <c r="J793" s="118">
        <v>3.7271532999999999</v>
      </c>
      <c r="K793" s="118">
        <v>10.111000000000001</v>
      </c>
      <c r="L793" s="118">
        <v>0</v>
      </c>
      <c r="M793" s="118">
        <v>0</v>
      </c>
      <c r="N793" s="118">
        <v>0</v>
      </c>
      <c r="O793" s="118">
        <v>0</v>
      </c>
      <c r="P793" s="118">
        <v>0</v>
      </c>
      <c r="Q793" s="118">
        <v>0</v>
      </c>
      <c r="R793" s="118">
        <v>0</v>
      </c>
      <c r="S793" s="118">
        <v>0</v>
      </c>
      <c r="T793" s="118">
        <v>0</v>
      </c>
      <c r="U793" s="118">
        <v>0</v>
      </c>
      <c r="V793" s="118">
        <v>0</v>
      </c>
      <c r="W793" s="118">
        <v>0</v>
      </c>
    </row>
    <row r="794" spans="1:23" hidden="1">
      <c r="A794" s="118" t="str">
        <v>6205.TW</v>
      </c>
      <c r="B794" s="118">
        <v>1.5</v>
      </c>
      <c r="C794" s="118">
        <v>0.505</v>
      </c>
      <c r="D794" s="118">
        <v>17.366071999999999</v>
      </c>
      <c r="E794" s="118">
        <v>6.8519999999999998E-2</v>
      </c>
      <c r="F794" s="118">
        <v>3.1889997000000003E-2</v>
      </c>
      <c r="G794" s="118">
        <v>0.37635000000000002</v>
      </c>
      <c r="H794" s="118">
        <v>0.11109999600000001</v>
      </c>
      <c r="I794" s="118">
        <v>51.866669999999999</v>
      </c>
      <c r="J794" s="118">
        <v>2.5519075</v>
      </c>
      <c r="K794" s="118">
        <v>17.003</v>
      </c>
      <c r="L794" s="118">
        <v>0</v>
      </c>
      <c r="M794" s="118">
        <v>0</v>
      </c>
      <c r="N794" s="118">
        <v>0</v>
      </c>
      <c r="O794" s="118">
        <v>0</v>
      </c>
      <c r="P794" s="118">
        <v>0</v>
      </c>
      <c r="Q794" s="118">
        <v>0</v>
      </c>
      <c r="R794" s="118">
        <v>0</v>
      </c>
      <c r="S794" s="118">
        <v>0</v>
      </c>
      <c r="T794" s="118">
        <v>0</v>
      </c>
      <c r="U794" s="118">
        <v>0</v>
      </c>
      <c r="V794" s="118">
        <v>0</v>
      </c>
      <c r="W794" s="118">
        <v>0</v>
      </c>
    </row>
    <row r="795" spans="1:23" hidden="1">
      <c r="A795" s="118" t="str">
        <v>6206.TW</v>
      </c>
      <c r="B795" s="118">
        <v>4.68</v>
      </c>
      <c r="C795" s="118">
        <v>0</v>
      </c>
      <c r="D795" s="118">
        <v>13.739131</v>
      </c>
      <c r="E795" s="118">
        <v>0.12862000000000001</v>
      </c>
      <c r="F795" s="118">
        <v>7.4700000000000003E-2</v>
      </c>
      <c r="G795" s="118">
        <v>0.41055000000000003</v>
      </c>
      <c r="H795" s="118">
        <v>0.21759000000000001</v>
      </c>
      <c r="I795" s="118">
        <v>20.256412999999998</v>
      </c>
      <c r="J795" s="118">
        <v>2.7697432000000002</v>
      </c>
      <c r="K795" s="118">
        <v>25.995000000000001</v>
      </c>
      <c r="L795" s="118">
        <v>0</v>
      </c>
      <c r="M795" s="118">
        <v>0</v>
      </c>
      <c r="N795" s="118">
        <v>0</v>
      </c>
      <c r="O795" s="118">
        <v>0</v>
      </c>
      <c r="P795" s="118">
        <v>0</v>
      </c>
      <c r="Q795" s="118">
        <v>0</v>
      </c>
      <c r="R795" s="118">
        <v>0</v>
      </c>
      <c r="S795" s="118">
        <v>0</v>
      </c>
      <c r="T795" s="118">
        <v>0</v>
      </c>
      <c r="U795" s="118">
        <v>0</v>
      </c>
      <c r="V795" s="118">
        <v>0</v>
      </c>
      <c r="W795" s="118">
        <v>0</v>
      </c>
    </row>
    <row r="796" spans="1:23" hidden="1">
      <c r="A796" s="118" t="str">
        <v>6209.TW</v>
      </c>
      <c r="B796" s="118">
        <v>-0.13</v>
      </c>
      <c r="C796" s="118">
        <v>1.206</v>
      </c>
      <c r="D796" s="118">
        <v>-197.1875</v>
      </c>
      <c r="E796" s="118">
        <v>-1.5879999999999998E-2</v>
      </c>
      <c r="F796" s="118">
        <v>-2.0410000000000001E-2</v>
      </c>
      <c r="G796" s="118">
        <v>7.2129995000000002E-2</v>
      </c>
      <c r="H796" s="118">
        <v>-0.123909995</v>
      </c>
      <c r="I796" s="118">
        <v>0</v>
      </c>
      <c r="J796" s="118">
        <v>1.8078156999999999</v>
      </c>
      <c r="K796" s="118">
        <v>15.477</v>
      </c>
      <c r="L796" s="118">
        <v>0</v>
      </c>
      <c r="M796" s="118">
        <v>0</v>
      </c>
      <c r="N796" s="118">
        <v>0</v>
      </c>
      <c r="O796" s="118">
        <v>0</v>
      </c>
      <c r="P796" s="118">
        <v>0</v>
      </c>
      <c r="Q796" s="118">
        <v>0</v>
      </c>
      <c r="R796" s="118">
        <v>0</v>
      </c>
      <c r="S796" s="118">
        <v>0</v>
      </c>
      <c r="T796" s="118">
        <v>0</v>
      </c>
      <c r="U796" s="118">
        <v>0</v>
      </c>
      <c r="V796" s="118">
        <v>0</v>
      </c>
      <c r="W796" s="118">
        <v>0</v>
      </c>
    </row>
    <row r="797" spans="1:23" hidden="1">
      <c r="A797" s="118" t="str">
        <v>6213.TW</v>
      </c>
      <c r="B797" s="118">
        <v>2.08</v>
      </c>
      <c r="C797" s="118">
        <v>1.0309999999999999</v>
      </c>
      <c r="D797" s="118">
        <v>16.83381</v>
      </c>
      <c r="E797" s="118">
        <v>3.8710000000000001E-2</v>
      </c>
      <c r="F797" s="118">
        <v>2.0550000999999998E-2</v>
      </c>
      <c r="G797" s="118">
        <v>0.12892999999999999</v>
      </c>
      <c r="H797" s="118">
        <v>4.0039999999999999E-2</v>
      </c>
      <c r="I797" s="118">
        <v>56.490386999999998</v>
      </c>
      <c r="J797" s="118">
        <v>2.1455310000000001</v>
      </c>
      <c r="K797" s="118">
        <v>68.807000000000002</v>
      </c>
      <c r="L797" s="118">
        <v>0</v>
      </c>
      <c r="M797" s="118">
        <v>0</v>
      </c>
      <c r="N797" s="118">
        <v>0</v>
      </c>
      <c r="O797" s="118">
        <v>0</v>
      </c>
      <c r="P797" s="118">
        <v>0</v>
      </c>
      <c r="Q797" s="118">
        <v>0</v>
      </c>
      <c r="R797" s="118">
        <v>0</v>
      </c>
      <c r="S797" s="118">
        <v>0</v>
      </c>
      <c r="T797" s="118">
        <v>0</v>
      </c>
      <c r="U797" s="118">
        <v>0</v>
      </c>
      <c r="V797" s="118">
        <v>0</v>
      </c>
      <c r="W797" s="118">
        <v>0</v>
      </c>
    </row>
    <row r="798" spans="1:23" hidden="1">
      <c r="A798" s="118" t="str">
        <v>6214.TW</v>
      </c>
      <c r="B798" s="118">
        <v>6.01</v>
      </c>
      <c r="C798" s="118">
        <v>0.374</v>
      </c>
      <c r="D798" s="118">
        <v>19.273302000000001</v>
      </c>
      <c r="E798" s="118">
        <v>0.107480004</v>
      </c>
      <c r="F798" s="118">
        <v>3.0369999000000002E-2</v>
      </c>
      <c r="G798" s="118">
        <v>0.22475999999999999</v>
      </c>
      <c r="H798" s="118">
        <v>3.2289999999999999E-2</v>
      </c>
      <c r="I798" s="118">
        <v>20.299499999999998</v>
      </c>
      <c r="J798" s="118">
        <v>2.1446025</v>
      </c>
      <c r="K798" s="118">
        <v>141.697</v>
      </c>
      <c r="L798" s="118">
        <v>0</v>
      </c>
      <c r="M798" s="118">
        <v>0</v>
      </c>
      <c r="N798" s="118">
        <v>0</v>
      </c>
      <c r="O798" s="118">
        <v>0</v>
      </c>
      <c r="P798" s="118">
        <v>0</v>
      </c>
      <c r="Q798" s="118">
        <v>0</v>
      </c>
      <c r="R798" s="118">
        <v>0</v>
      </c>
      <c r="S798" s="118">
        <v>0</v>
      </c>
      <c r="T798" s="118">
        <v>0</v>
      </c>
      <c r="U798" s="118">
        <v>0</v>
      </c>
      <c r="V798" s="118">
        <v>0</v>
      </c>
      <c r="W798" s="118">
        <v>0</v>
      </c>
    </row>
    <row r="799" spans="1:23" hidden="1">
      <c r="A799" s="118" t="str">
        <v>6215.TW</v>
      </c>
      <c r="B799" s="118">
        <v>0.97</v>
      </c>
      <c r="C799" s="118">
        <v>0.78600000000000003</v>
      </c>
      <c r="D799" s="118">
        <v>0</v>
      </c>
      <c r="E799" s="118">
        <v>5.2920000000000002E-2</v>
      </c>
      <c r="F799" s="118">
        <v>7.4699995999999999E-3</v>
      </c>
      <c r="G799" s="118">
        <v>0.31452999999999998</v>
      </c>
      <c r="H799" s="118">
        <v>6.0909999999999999E-2</v>
      </c>
      <c r="I799" s="118">
        <v>57.113402999999998</v>
      </c>
      <c r="J799" s="118">
        <v>3.0149659999999998</v>
      </c>
      <c r="K799" s="118">
        <v>11.88</v>
      </c>
      <c r="L799" s="118">
        <v>0</v>
      </c>
      <c r="M799" s="118">
        <v>0</v>
      </c>
      <c r="N799" s="118">
        <v>0</v>
      </c>
      <c r="O799" s="118">
        <v>0</v>
      </c>
      <c r="P799" s="118">
        <v>0</v>
      </c>
      <c r="Q799" s="118">
        <v>0</v>
      </c>
      <c r="R799" s="118">
        <v>0</v>
      </c>
      <c r="S799" s="118">
        <v>0</v>
      </c>
      <c r="T799" s="118">
        <v>0</v>
      </c>
      <c r="U799" s="118">
        <v>0</v>
      </c>
      <c r="V799" s="118">
        <v>0</v>
      </c>
      <c r="W799" s="118">
        <v>0</v>
      </c>
    </row>
    <row r="800" spans="1:23" hidden="1">
      <c r="A800" s="118" t="str">
        <v>6216.TW</v>
      </c>
      <c r="B800" s="118">
        <v>1.94</v>
      </c>
      <c r="C800" s="118">
        <v>0.27300000000000002</v>
      </c>
      <c r="D800" s="118">
        <v>0</v>
      </c>
      <c r="E800" s="118">
        <v>7.2680004000000006E-2</v>
      </c>
      <c r="F800" s="118">
        <v>2.7479999000000001E-2</v>
      </c>
      <c r="G800" s="118">
        <v>0.47025</v>
      </c>
      <c r="H800" s="118">
        <v>7.2909996000000005E-2</v>
      </c>
      <c r="I800" s="118">
        <v>21.391752</v>
      </c>
      <c r="J800" s="118">
        <v>2.2667685</v>
      </c>
      <c r="K800" s="118">
        <v>8.4209999999999994</v>
      </c>
      <c r="L800" s="118">
        <v>0</v>
      </c>
      <c r="M800" s="118">
        <v>0</v>
      </c>
      <c r="N800" s="118">
        <v>0</v>
      </c>
      <c r="O800" s="118">
        <v>0</v>
      </c>
      <c r="P800" s="118">
        <v>0</v>
      </c>
      <c r="Q800" s="118">
        <v>0</v>
      </c>
      <c r="R800" s="118">
        <v>0</v>
      </c>
      <c r="S800" s="118">
        <v>0</v>
      </c>
      <c r="T800" s="118">
        <v>0</v>
      </c>
      <c r="U800" s="118">
        <v>0</v>
      </c>
      <c r="V800" s="118">
        <v>0</v>
      </c>
      <c r="W800" s="118">
        <v>0</v>
      </c>
    </row>
    <row r="801" spans="1:23" hidden="1">
      <c r="A801" s="118" t="str">
        <v>6224.TW</v>
      </c>
      <c r="B801" s="118">
        <v>1.47</v>
      </c>
      <c r="C801" s="118">
        <v>0</v>
      </c>
      <c r="D801" s="118">
        <v>777.14290000000005</v>
      </c>
      <c r="E801" s="118">
        <v>-3.3500001000000001E-3</v>
      </c>
      <c r="F801" s="118">
        <v>-5.0199996E-3</v>
      </c>
      <c r="G801" s="118">
        <v>0.26860001999999999</v>
      </c>
      <c r="H801" s="118">
        <v>-1.363E-2</v>
      </c>
      <c r="I801" s="118">
        <v>37.006799999999998</v>
      </c>
      <c r="J801" s="118">
        <v>1.8104366000000001</v>
      </c>
      <c r="K801" s="118">
        <v>32.406999999999996</v>
      </c>
      <c r="L801" s="118">
        <v>0</v>
      </c>
      <c r="M801" s="118">
        <v>0</v>
      </c>
      <c r="N801" s="118">
        <v>0</v>
      </c>
      <c r="O801" s="118">
        <v>0</v>
      </c>
      <c r="P801" s="118">
        <v>0</v>
      </c>
      <c r="Q801" s="118">
        <v>0</v>
      </c>
      <c r="R801" s="118">
        <v>0</v>
      </c>
      <c r="S801" s="118">
        <v>0</v>
      </c>
      <c r="T801" s="118">
        <v>0</v>
      </c>
      <c r="U801" s="118">
        <v>0</v>
      </c>
      <c r="V801" s="118">
        <v>0</v>
      </c>
      <c r="W801" s="118">
        <v>0</v>
      </c>
    </row>
    <row r="802" spans="1:23" hidden="1">
      <c r="A802" s="118" t="str">
        <v>6225.TW</v>
      </c>
      <c r="B802" s="118">
        <v>0.39</v>
      </c>
      <c r="C802" s="118">
        <v>0.44700000000000001</v>
      </c>
      <c r="D802" s="118">
        <v>0</v>
      </c>
      <c r="E802" s="118">
        <v>9.5909999999999995E-2</v>
      </c>
      <c r="F802" s="118">
        <v>2.3800000000000002E-3</v>
      </c>
      <c r="G802" s="118">
        <v>0.18423999999999999</v>
      </c>
      <c r="H802" s="118">
        <v>5.0799999999999998E-2</v>
      </c>
      <c r="I802" s="118">
        <v>43.589745000000001</v>
      </c>
      <c r="J802" s="118">
        <v>4.9591599999999998</v>
      </c>
      <c r="K802" s="118">
        <v>1.9259999999999999</v>
      </c>
      <c r="L802" s="118">
        <v>0</v>
      </c>
      <c r="M802" s="118">
        <v>0</v>
      </c>
      <c r="N802" s="118">
        <v>0</v>
      </c>
      <c r="O802" s="118">
        <v>0</v>
      </c>
      <c r="P802" s="118">
        <v>0</v>
      </c>
      <c r="Q802" s="118">
        <v>0</v>
      </c>
      <c r="R802" s="118">
        <v>0</v>
      </c>
      <c r="S802" s="118">
        <v>0</v>
      </c>
      <c r="T802" s="118">
        <v>0</v>
      </c>
      <c r="U802" s="118">
        <v>0</v>
      </c>
      <c r="V802" s="118">
        <v>0</v>
      </c>
      <c r="W802" s="118">
        <v>0</v>
      </c>
    </row>
    <row r="803" spans="1:23" hidden="1">
      <c r="A803" s="118" t="str">
        <v>6226.TW</v>
      </c>
      <c r="B803" s="118">
        <v>-0.49</v>
      </c>
      <c r="C803" s="118">
        <v>0.193</v>
      </c>
      <c r="D803" s="118">
        <v>0</v>
      </c>
      <c r="E803" s="118">
        <v>-5.7119999999999997E-2</v>
      </c>
      <c r="F803" s="118">
        <v>-1.5299999999999999E-2</v>
      </c>
      <c r="G803" s="118">
        <v>0.24114999000000001</v>
      </c>
      <c r="H803" s="118">
        <v>-0.10700999999999999</v>
      </c>
      <c r="I803" s="118">
        <v>0</v>
      </c>
      <c r="J803" s="118">
        <v>1.0728049</v>
      </c>
      <c r="K803" s="118">
        <v>6.5730000000000004</v>
      </c>
      <c r="L803" s="118">
        <v>0</v>
      </c>
      <c r="M803" s="118">
        <v>0</v>
      </c>
      <c r="N803" s="118">
        <v>0</v>
      </c>
      <c r="O803" s="118">
        <v>0</v>
      </c>
      <c r="P803" s="118">
        <v>0</v>
      </c>
      <c r="Q803" s="118">
        <v>0</v>
      </c>
      <c r="R803" s="118">
        <v>0</v>
      </c>
      <c r="S803" s="118">
        <v>0</v>
      </c>
      <c r="T803" s="118">
        <v>0</v>
      </c>
      <c r="U803" s="118">
        <v>0</v>
      </c>
      <c r="V803" s="118">
        <v>0</v>
      </c>
      <c r="W803" s="118">
        <v>0</v>
      </c>
    </row>
    <row r="804" spans="1:23" hidden="1">
      <c r="A804" s="118" t="str">
        <v>6230.TW</v>
      </c>
      <c r="B804" s="118">
        <v>6.39</v>
      </c>
      <c r="C804" s="118">
        <v>0.84699999999999998</v>
      </c>
      <c r="D804" s="118">
        <v>56.25</v>
      </c>
      <c r="E804" s="118">
        <v>0.10920999000000001</v>
      </c>
      <c r="F804" s="118">
        <v>3.9800000000000002E-2</v>
      </c>
      <c r="G804" s="118">
        <v>0.19577</v>
      </c>
      <c r="H804" s="118">
        <v>3.5589999999999997E-2</v>
      </c>
      <c r="I804" s="118">
        <v>56.338028000000001</v>
      </c>
      <c r="J804" s="118">
        <v>5.4195641999999999</v>
      </c>
      <c r="K804" s="118">
        <v>124.60899999999999</v>
      </c>
      <c r="L804" s="118">
        <v>0</v>
      </c>
      <c r="M804" s="118">
        <v>0</v>
      </c>
      <c r="N804" s="118">
        <v>0</v>
      </c>
      <c r="O804" s="118">
        <v>0</v>
      </c>
      <c r="P804" s="118">
        <v>0</v>
      </c>
      <c r="Q804" s="118">
        <v>0</v>
      </c>
      <c r="R804" s="118">
        <v>0</v>
      </c>
      <c r="S804" s="118">
        <v>0</v>
      </c>
      <c r="T804" s="118">
        <v>0</v>
      </c>
      <c r="U804" s="118">
        <v>0</v>
      </c>
      <c r="V804" s="118">
        <v>0</v>
      </c>
      <c r="W804" s="118">
        <v>0</v>
      </c>
    </row>
    <row r="805" spans="1:23" hidden="1">
      <c r="A805" s="118" t="str">
        <v>6235.TW</v>
      </c>
      <c r="B805" s="118">
        <v>4.05</v>
      </c>
      <c r="C805" s="118">
        <v>1.0269999999999999</v>
      </c>
      <c r="D805" s="118">
        <v>7.2155924000000002</v>
      </c>
      <c r="E805" s="118">
        <v>0.22076999999999999</v>
      </c>
      <c r="F805" s="118">
        <v>7.911E-2</v>
      </c>
      <c r="G805" s="118">
        <v>0.31134000000000001</v>
      </c>
      <c r="H805" s="118">
        <v>0.16079001000000001</v>
      </c>
      <c r="I805" s="118">
        <v>22.395060000000001</v>
      </c>
      <c r="J805" s="118">
        <v>4.4222326000000001</v>
      </c>
      <c r="K805" s="118">
        <v>29.975000000000001</v>
      </c>
      <c r="L805" s="118">
        <v>0</v>
      </c>
      <c r="M805" s="118">
        <v>0</v>
      </c>
      <c r="N805" s="118">
        <v>0</v>
      </c>
      <c r="O805" s="118">
        <v>0</v>
      </c>
      <c r="P805" s="118">
        <v>0</v>
      </c>
      <c r="Q805" s="118">
        <v>0</v>
      </c>
      <c r="R805" s="118">
        <v>0</v>
      </c>
      <c r="S805" s="118">
        <v>0</v>
      </c>
      <c r="T805" s="118">
        <v>0</v>
      </c>
      <c r="U805" s="118">
        <v>0</v>
      </c>
      <c r="V805" s="118">
        <v>0</v>
      </c>
      <c r="W805" s="118">
        <v>0</v>
      </c>
    </row>
    <row r="806" spans="1:23" hidden="1">
      <c r="A806" s="118" t="str">
        <v>6239.TW</v>
      </c>
      <c r="B806" s="118">
        <v>11.45</v>
      </c>
      <c r="C806" s="118">
        <v>0.77900000000000003</v>
      </c>
      <c r="D806" s="118">
        <v>12.811128</v>
      </c>
      <c r="E806" s="118">
        <v>0.14666999999999999</v>
      </c>
      <c r="F806" s="118">
        <v>4.7350000000000003E-2</v>
      </c>
      <c r="G806" s="118">
        <v>0.18187</v>
      </c>
      <c r="H806" s="118">
        <v>0.111549996</v>
      </c>
      <c r="I806" s="118">
        <v>15.283842999999999</v>
      </c>
      <c r="J806" s="118">
        <v>2.3018744</v>
      </c>
      <c r="K806" s="118">
        <v>97.718000000000004</v>
      </c>
      <c r="L806" s="118">
        <v>0</v>
      </c>
      <c r="M806" s="118">
        <v>0</v>
      </c>
      <c r="N806" s="118">
        <v>0</v>
      </c>
      <c r="O806" s="118">
        <v>0</v>
      </c>
      <c r="P806" s="118">
        <v>0</v>
      </c>
      <c r="Q806" s="118">
        <v>0</v>
      </c>
      <c r="R806" s="118">
        <v>0</v>
      </c>
      <c r="S806" s="118">
        <v>0</v>
      </c>
      <c r="T806" s="118">
        <v>0</v>
      </c>
      <c r="U806" s="118">
        <v>0</v>
      </c>
      <c r="V806" s="118">
        <v>0</v>
      </c>
      <c r="W806" s="118">
        <v>0</v>
      </c>
    </row>
    <row r="807" spans="1:23" hidden="1">
      <c r="A807" s="118" t="str">
        <v>6243.TW</v>
      </c>
      <c r="B807" s="118">
        <v>1.64</v>
      </c>
      <c r="C807" s="118">
        <v>0</v>
      </c>
      <c r="D807" s="118">
        <v>-39.9375</v>
      </c>
      <c r="E807" s="118">
        <v>8.9990000000000001E-2</v>
      </c>
      <c r="F807" s="118">
        <v>1.6379999999999999E-2</v>
      </c>
      <c r="G807" s="118">
        <v>0.34560000000000002</v>
      </c>
      <c r="H807" s="118">
        <v>-2.5829998999999999E-2</v>
      </c>
      <c r="I807" s="118">
        <v>38.963417</v>
      </c>
      <c r="J807" s="118">
        <v>3.3711424000000001</v>
      </c>
      <c r="K807" s="118">
        <v>19.207999999999998</v>
      </c>
      <c r="L807" s="118">
        <v>0</v>
      </c>
      <c r="M807" s="118">
        <v>0</v>
      </c>
      <c r="N807" s="118">
        <v>0</v>
      </c>
      <c r="O807" s="118">
        <v>0</v>
      </c>
      <c r="P807" s="118">
        <v>0</v>
      </c>
      <c r="Q807" s="118">
        <v>0</v>
      </c>
      <c r="R807" s="118">
        <v>0</v>
      </c>
      <c r="S807" s="118">
        <v>0</v>
      </c>
      <c r="T807" s="118">
        <v>0</v>
      </c>
      <c r="U807" s="118">
        <v>0</v>
      </c>
      <c r="V807" s="118">
        <v>0</v>
      </c>
      <c r="W807" s="118">
        <v>0</v>
      </c>
    </row>
    <row r="808" spans="1:23" hidden="1">
      <c r="A808" s="118" t="str">
        <v>6257.TW</v>
      </c>
      <c r="B808" s="118">
        <v>4.6500000000000004</v>
      </c>
      <c r="C808" s="118">
        <v>0.60099999999999998</v>
      </c>
      <c r="D808" s="118">
        <v>13.786077499999999</v>
      </c>
      <c r="E808" s="118">
        <v>0.14291000000000001</v>
      </c>
      <c r="F808" s="118">
        <v>3.7580000000000002E-2</v>
      </c>
      <c r="G808" s="118">
        <v>0.23923999000000001</v>
      </c>
      <c r="H808" s="118">
        <v>0.14193</v>
      </c>
      <c r="I808" s="118">
        <v>17.462364000000001</v>
      </c>
      <c r="J808" s="118">
        <v>2.1617590999999998</v>
      </c>
      <c r="K808" s="118">
        <v>35.113</v>
      </c>
      <c r="L808" s="118">
        <v>0</v>
      </c>
      <c r="M808" s="118">
        <v>0</v>
      </c>
      <c r="N808" s="118">
        <v>0</v>
      </c>
      <c r="O808" s="118">
        <v>0</v>
      </c>
      <c r="P808" s="118">
        <v>0</v>
      </c>
      <c r="Q808" s="118">
        <v>0</v>
      </c>
      <c r="R808" s="118">
        <v>0</v>
      </c>
      <c r="S808" s="118">
        <v>0</v>
      </c>
      <c r="T808" s="118">
        <v>0</v>
      </c>
      <c r="U808" s="118">
        <v>0</v>
      </c>
      <c r="V808" s="118">
        <v>0</v>
      </c>
      <c r="W808" s="118">
        <v>0</v>
      </c>
    </row>
    <row r="809" spans="1:23" hidden="1">
      <c r="A809" s="118" t="str">
        <v>6269.TW</v>
      </c>
      <c r="B809" s="118">
        <v>6.12</v>
      </c>
      <c r="C809" s="118">
        <v>0.83599999999999997</v>
      </c>
      <c r="D809" s="118">
        <v>15.645932999999999</v>
      </c>
      <c r="E809" s="118">
        <v>7.9060000000000005E-2</v>
      </c>
      <c r="F809" s="118">
        <v>2.3689999999999999E-2</v>
      </c>
      <c r="G809" s="118">
        <v>0.14829998999999999</v>
      </c>
      <c r="H809" s="118">
        <v>6.5809994999999996E-2</v>
      </c>
      <c r="I809" s="118">
        <v>16.029411</v>
      </c>
      <c r="J809" s="118">
        <v>1.2459515000000001</v>
      </c>
      <c r="K809" s="118">
        <v>102.134</v>
      </c>
      <c r="L809" s="118">
        <v>0</v>
      </c>
      <c r="M809" s="118">
        <v>0</v>
      </c>
      <c r="N809" s="118">
        <v>0</v>
      </c>
      <c r="O809" s="118">
        <v>0</v>
      </c>
      <c r="P809" s="118">
        <v>0</v>
      </c>
      <c r="Q809" s="118">
        <v>0</v>
      </c>
      <c r="R809" s="118">
        <v>0</v>
      </c>
      <c r="S809" s="118">
        <v>0</v>
      </c>
      <c r="T809" s="118">
        <v>0</v>
      </c>
      <c r="U809" s="118">
        <v>0</v>
      </c>
      <c r="V809" s="118">
        <v>0</v>
      </c>
      <c r="W809" s="118">
        <v>0</v>
      </c>
    </row>
    <row r="810" spans="1:23" hidden="1">
      <c r="A810" s="118" t="str">
        <v>6271.TW</v>
      </c>
      <c r="B810" s="118">
        <v>5.44</v>
      </c>
      <c r="C810" s="118">
        <v>1.109</v>
      </c>
      <c r="D810" s="118">
        <v>16.392600999999999</v>
      </c>
      <c r="E810" s="118">
        <v>4.6390000000000001E-2</v>
      </c>
      <c r="F810" s="118">
        <v>2.4809999999999999E-2</v>
      </c>
      <c r="G810" s="118">
        <v>0.23963000000000001</v>
      </c>
      <c r="H810" s="118">
        <v>0.14427000000000001</v>
      </c>
      <c r="I810" s="118">
        <v>29.319852999999998</v>
      </c>
      <c r="J810" s="118">
        <v>1.3681943000000001</v>
      </c>
      <c r="K810" s="118">
        <v>55.752000000000002</v>
      </c>
      <c r="L810" s="118">
        <v>0</v>
      </c>
      <c r="M810" s="118">
        <v>0</v>
      </c>
      <c r="N810" s="118">
        <v>0</v>
      </c>
      <c r="O810" s="118">
        <v>0</v>
      </c>
      <c r="P810" s="118">
        <v>0</v>
      </c>
      <c r="Q810" s="118">
        <v>0</v>
      </c>
      <c r="R810" s="118">
        <v>0</v>
      </c>
      <c r="S810" s="118">
        <v>0</v>
      </c>
      <c r="T810" s="118">
        <v>0</v>
      </c>
      <c r="U810" s="118">
        <v>0</v>
      </c>
      <c r="V810" s="118">
        <v>0</v>
      </c>
      <c r="W810" s="118">
        <v>0</v>
      </c>
    </row>
    <row r="811" spans="1:23" hidden="1">
      <c r="A811" s="118" t="str">
        <v>6277.TW</v>
      </c>
      <c r="B811" s="118">
        <v>4.01</v>
      </c>
      <c r="C811" s="118">
        <v>0.25800000000000001</v>
      </c>
      <c r="D811" s="118">
        <v>11.783166</v>
      </c>
      <c r="E811" s="118">
        <v>0.11814999599999999</v>
      </c>
      <c r="F811" s="118">
        <v>6.8199999999999997E-2</v>
      </c>
      <c r="G811" s="118">
        <v>0.59943999999999997</v>
      </c>
      <c r="H811" s="118">
        <v>0.14624000000000001</v>
      </c>
      <c r="I811" s="118">
        <v>20.598503000000001</v>
      </c>
      <c r="J811" s="118">
        <v>2.0819155999999999</v>
      </c>
      <c r="K811" s="118">
        <v>43.158999999999999</v>
      </c>
      <c r="L811" s="118">
        <v>0</v>
      </c>
      <c r="M811" s="118">
        <v>0</v>
      </c>
      <c r="N811" s="118">
        <v>0</v>
      </c>
      <c r="O811" s="118">
        <v>0</v>
      </c>
      <c r="P811" s="118">
        <v>0</v>
      </c>
      <c r="Q811" s="118">
        <v>0</v>
      </c>
      <c r="R811" s="118">
        <v>0</v>
      </c>
      <c r="S811" s="118">
        <v>0</v>
      </c>
      <c r="T811" s="118">
        <v>0</v>
      </c>
      <c r="U811" s="118">
        <v>0</v>
      </c>
      <c r="V811" s="118">
        <v>0</v>
      </c>
      <c r="W811" s="118">
        <v>0</v>
      </c>
    </row>
    <row r="812" spans="1:23" hidden="1">
      <c r="A812" s="118" t="str">
        <v>6278.TW</v>
      </c>
      <c r="B812" s="118">
        <v>9.85</v>
      </c>
      <c r="C812" s="118">
        <v>1.2509999999999999</v>
      </c>
      <c r="D812" s="118">
        <v>10.568383000000001</v>
      </c>
      <c r="E812" s="118">
        <v>0.15407999999999999</v>
      </c>
      <c r="F812" s="118">
        <v>3.6659999999999998E-2</v>
      </c>
      <c r="G812" s="118">
        <v>0.11840000000000001</v>
      </c>
      <c r="H812" s="118">
        <v>5.5609997000000001E-2</v>
      </c>
      <c r="I812" s="118">
        <v>12.081218</v>
      </c>
      <c r="J812" s="118">
        <v>1.7368965999999999</v>
      </c>
      <c r="K812" s="118">
        <v>164.202</v>
      </c>
      <c r="L812" s="118">
        <v>0</v>
      </c>
      <c r="M812" s="118">
        <v>0</v>
      </c>
      <c r="N812" s="118">
        <v>0</v>
      </c>
      <c r="O812" s="118">
        <v>0</v>
      </c>
      <c r="P812" s="118">
        <v>0</v>
      </c>
      <c r="Q812" s="118">
        <v>0</v>
      </c>
      <c r="R812" s="118">
        <v>0</v>
      </c>
      <c r="S812" s="118">
        <v>0</v>
      </c>
      <c r="T812" s="118">
        <v>0</v>
      </c>
      <c r="U812" s="118">
        <v>0</v>
      </c>
      <c r="V812" s="118">
        <v>0</v>
      </c>
      <c r="W812" s="118">
        <v>0</v>
      </c>
    </row>
    <row r="813" spans="1:23" hidden="1">
      <c r="A813" s="118" t="str">
        <v>6281.TW</v>
      </c>
      <c r="B813" s="118">
        <v>4.8899999999999997</v>
      </c>
      <c r="C813" s="118">
        <v>0.154</v>
      </c>
      <c r="D813" s="118">
        <v>0</v>
      </c>
      <c r="E813" s="118">
        <v>0.17888999999999999</v>
      </c>
      <c r="F813" s="118">
        <v>4.3709997E-2</v>
      </c>
      <c r="G813" s="118">
        <v>0.19777</v>
      </c>
      <c r="H813" s="118">
        <v>2.1569999999999999E-2</v>
      </c>
      <c r="I813" s="118">
        <v>17.361962999999999</v>
      </c>
      <c r="J813" s="118">
        <v>2.9490430000000001</v>
      </c>
      <c r="K813" s="118">
        <v>205.93899999999999</v>
      </c>
      <c r="L813" s="118">
        <v>0</v>
      </c>
      <c r="M813" s="118">
        <v>0</v>
      </c>
      <c r="N813" s="118">
        <v>0</v>
      </c>
      <c r="O813" s="118">
        <v>0</v>
      </c>
      <c r="P813" s="118">
        <v>0</v>
      </c>
      <c r="Q813" s="118">
        <v>0</v>
      </c>
      <c r="R813" s="118">
        <v>0</v>
      </c>
      <c r="S813" s="118">
        <v>0</v>
      </c>
      <c r="T813" s="118">
        <v>0</v>
      </c>
      <c r="U813" s="118">
        <v>0</v>
      </c>
      <c r="V813" s="118">
        <v>0</v>
      </c>
      <c r="W813" s="118">
        <v>0</v>
      </c>
    </row>
    <row r="814" spans="1:23" hidden="1">
      <c r="A814" s="118" t="str">
        <v>6282.TW</v>
      </c>
      <c r="B814" s="118">
        <v>-0.1</v>
      </c>
      <c r="C814" s="118">
        <v>0</v>
      </c>
      <c r="D814" s="118">
        <v>22.951806999999999</v>
      </c>
      <c r="E814" s="118">
        <v>-2.99E-3</v>
      </c>
      <c r="F814" s="118">
        <v>6.8100000000000001E-3</v>
      </c>
      <c r="G814" s="118">
        <v>0.22624000999999999</v>
      </c>
      <c r="H814" s="118">
        <v>-8.0800000000000004E-3</v>
      </c>
      <c r="I814" s="118">
        <v>0</v>
      </c>
      <c r="J814" s="118">
        <v>1.3571275</v>
      </c>
      <c r="K814" s="118">
        <v>40.441000000000003</v>
      </c>
      <c r="L814" s="118">
        <v>0</v>
      </c>
      <c r="M814" s="118">
        <v>0</v>
      </c>
      <c r="N814" s="118">
        <v>0</v>
      </c>
      <c r="O814" s="118">
        <v>0</v>
      </c>
      <c r="P814" s="118">
        <v>0</v>
      </c>
      <c r="Q814" s="118">
        <v>0</v>
      </c>
      <c r="R814" s="118">
        <v>0</v>
      </c>
      <c r="S814" s="118">
        <v>0</v>
      </c>
      <c r="T814" s="118">
        <v>0</v>
      </c>
      <c r="U814" s="118">
        <v>0</v>
      </c>
      <c r="V814" s="118">
        <v>0</v>
      </c>
      <c r="W814" s="118">
        <v>0</v>
      </c>
    </row>
    <row r="815" spans="1:23" hidden="1">
      <c r="A815" s="118" t="str">
        <v>6283.TW</v>
      </c>
      <c r="B815" s="118">
        <v>-1.19</v>
      </c>
      <c r="C815" s="118">
        <v>1.1240000000000001</v>
      </c>
      <c r="D815" s="118">
        <v>92.63888</v>
      </c>
      <c r="E815" s="118">
        <v>-0.105450004</v>
      </c>
      <c r="F815" s="118">
        <v>-4.3730001999999997E-2</v>
      </c>
      <c r="G815" s="118">
        <v>6.9010000000000002E-2</v>
      </c>
      <c r="H815" s="118">
        <v>-0.24417</v>
      </c>
      <c r="I815" s="118">
        <v>0</v>
      </c>
      <c r="J815" s="118">
        <v>3.1494946000000001</v>
      </c>
      <c r="K815" s="118">
        <v>8.798</v>
      </c>
      <c r="L815" s="118">
        <v>0</v>
      </c>
      <c r="M815" s="118">
        <v>0</v>
      </c>
      <c r="N815" s="118">
        <v>0</v>
      </c>
      <c r="O815" s="118">
        <v>0</v>
      </c>
      <c r="P815" s="118">
        <v>0</v>
      </c>
      <c r="Q815" s="118">
        <v>0</v>
      </c>
      <c r="R815" s="118">
        <v>0</v>
      </c>
      <c r="S815" s="118">
        <v>0</v>
      </c>
      <c r="T815" s="118">
        <v>0</v>
      </c>
      <c r="U815" s="118">
        <v>0</v>
      </c>
      <c r="V815" s="118">
        <v>0</v>
      </c>
      <c r="W815" s="118">
        <v>0</v>
      </c>
    </row>
    <row r="816" spans="1:23" hidden="1">
      <c r="A816" s="118" t="str">
        <v>6285.TW</v>
      </c>
      <c r="B816" s="118">
        <v>8.81</v>
      </c>
      <c r="C816" s="118">
        <v>0.628</v>
      </c>
      <c r="D816" s="118">
        <v>13.982301</v>
      </c>
      <c r="E816" s="118">
        <v>0.14957999999999999</v>
      </c>
      <c r="F816" s="118">
        <v>4.3220000000000001E-2</v>
      </c>
      <c r="G816" s="118">
        <v>0.12271</v>
      </c>
      <c r="H816" s="118">
        <v>4.3950000000000003E-2</v>
      </c>
      <c r="I816" s="118">
        <v>17.934163999999999</v>
      </c>
      <c r="J816" s="118">
        <v>2.4999207999999999</v>
      </c>
      <c r="K816" s="118">
        <v>261.738</v>
      </c>
      <c r="L816" s="118">
        <v>0</v>
      </c>
      <c r="M816" s="118">
        <v>0</v>
      </c>
      <c r="N816" s="118">
        <v>0</v>
      </c>
      <c r="O816" s="118">
        <v>0</v>
      </c>
      <c r="P816" s="118">
        <v>0</v>
      </c>
      <c r="Q816" s="118">
        <v>0</v>
      </c>
      <c r="R816" s="118">
        <v>0</v>
      </c>
      <c r="S816" s="118">
        <v>0</v>
      </c>
      <c r="T816" s="118">
        <v>0</v>
      </c>
      <c r="U816" s="118">
        <v>0</v>
      </c>
      <c r="V816" s="118">
        <v>0</v>
      </c>
      <c r="W816" s="118">
        <v>0</v>
      </c>
    </row>
    <row r="817" spans="1:23" hidden="1">
      <c r="A817" s="118" t="str">
        <v>6288.TW</v>
      </c>
      <c r="B817" s="118">
        <v>0.27</v>
      </c>
      <c r="C817" s="118">
        <v>0</v>
      </c>
      <c r="D817" s="118">
        <v>22.934781999999998</v>
      </c>
      <c r="E817" s="118">
        <v>1.898E-2</v>
      </c>
      <c r="F817" s="118">
        <v>-4.7400002000000004E-3</v>
      </c>
      <c r="G817" s="118">
        <v>0.13979</v>
      </c>
      <c r="H817" s="118">
        <v>4.8500000000000001E-3</v>
      </c>
      <c r="I817" s="118">
        <v>117.22221</v>
      </c>
      <c r="J817" s="118">
        <v>2.0563965</v>
      </c>
      <c r="K817" s="118">
        <v>24.664000000000001</v>
      </c>
      <c r="L817" s="118">
        <v>0</v>
      </c>
      <c r="M817" s="118">
        <v>0</v>
      </c>
      <c r="N817" s="118">
        <v>0</v>
      </c>
      <c r="O817" s="118">
        <v>0</v>
      </c>
      <c r="P817" s="118">
        <v>0</v>
      </c>
      <c r="Q817" s="118">
        <v>0</v>
      </c>
      <c r="R817" s="118">
        <v>0</v>
      </c>
      <c r="S817" s="118">
        <v>0</v>
      </c>
      <c r="T817" s="118">
        <v>0</v>
      </c>
      <c r="U817" s="118">
        <v>0</v>
      </c>
      <c r="V817" s="118">
        <v>0</v>
      </c>
      <c r="W817" s="118">
        <v>0</v>
      </c>
    </row>
    <row r="818" spans="1:23" hidden="1">
      <c r="A818" s="118" t="str">
        <v>6405.TW</v>
      </c>
      <c r="B818" s="118">
        <v>-1.1200000000000001</v>
      </c>
      <c r="C818" s="118">
        <v>0</v>
      </c>
      <c r="D818" s="118">
        <v>0</v>
      </c>
      <c r="E818" s="118">
        <v>-2.9460001999999999E-2</v>
      </c>
      <c r="F818" s="118">
        <v>-3.0040000000000001E-2</v>
      </c>
      <c r="G818" s="118">
        <v>-5.5590000000000001E-2</v>
      </c>
      <c r="H818" s="118">
        <v>-0.75876999999999994</v>
      </c>
      <c r="I818" s="118">
        <v>0</v>
      </c>
      <c r="J818" s="118">
        <v>0.64869856999999997</v>
      </c>
      <c r="K818" s="118">
        <v>2.8029999999999999</v>
      </c>
      <c r="L818" s="118">
        <v>0</v>
      </c>
      <c r="M818" s="118">
        <v>0</v>
      </c>
      <c r="N818" s="118">
        <v>0</v>
      </c>
      <c r="O818" s="118">
        <v>0</v>
      </c>
      <c r="P818" s="118">
        <v>0</v>
      </c>
      <c r="Q818" s="118">
        <v>0</v>
      </c>
      <c r="R818" s="118">
        <v>0</v>
      </c>
      <c r="S818" s="118">
        <v>0</v>
      </c>
      <c r="T818" s="118">
        <v>0</v>
      </c>
      <c r="U818" s="118">
        <v>0</v>
      </c>
      <c r="V818" s="118">
        <v>0</v>
      </c>
      <c r="W818" s="118">
        <v>0</v>
      </c>
    </row>
    <row r="819" spans="1:23" hidden="1">
      <c r="A819" s="118" t="str">
        <v>6409.TW</v>
      </c>
      <c r="B819" s="118">
        <v>40.92</v>
      </c>
      <c r="C819" s="118">
        <v>1.0049999999999999</v>
      </c>
      <c r="D819" s="118">
        <v>33.217120000000001</v>
      </c>
      <c r="E819" s="118">
        <v>0.38408002000000002</v>
      </c>
      <c r="F819" s="118">
        <v>0.15642998999999999</v>
      </c>
      <c r="G819" s="118">
        <v>0.31224000000000002</v>
      </c>
      <c r="H819" s="118">
        <v>0.21546000000000001</v>
      </c>
      <c r="I819" s="118">
        <v>41.911050000000003</v>
      </c>
      <c r="J819" s="118">
        <v>15.894052</v>
      </c>
      <c r="K819" s="118">
        <v>216.017</v>
      </c>
      <c r="L819" s="118">
        <v>0</v>
      </c>
      <c r="M819" s="118">
        <v>0</v>
      </c>
      <c r="N819" s="118">
        <v>0</v>
      </c>
      <c r="O819" s="118">
        <v>0</v>
      </c>
      <c r="P819" s="118">
        <v>0</v>
      </c>
      <c r="Q819" s="118">
        <v>0</v>
      </c>
      <c r="R819" s="118">
        <v>0</v>
      </c>
      <c r="S819" s="118">
        <v>0</v>
      </c>
      <c r="T819" s="118">
        <v>0</v>
      </c>
      <c r="U819" s="118">
        <v>0</v>
      </c>
      <c r="V819" s="118">
        <v>0</v>
      </c>
      <c r="W819" s="118">
        <v>0</v>
      </c>
    </row>
    <row r="820" spans="1:23" hidden="1">
      <c r="A820" s="118" t="str">
        <v>6412.TW</v>
      </c>
      <c r="B820" s="118">
        <v>8.43</v>
      </c>
      <c r="C820" s="118">
        <v>0.55600000000000005</v>
      </c>
      <c r="D820" s="118">
        <v>12.581699</v>
      </c>
      <c r="E820" s="118">
        <v>0.24865000000000001</v>
      </c>
      <c r="F820" s="118">
        <v>8.6249999999999993E-2</v>
      </c>
      <c r="G820" s="118">
        <v>0.21205999</v>
      </c>
      <c r="H820" s="118">
        <v>0.12537000000000001</v>
      </c>
      <c r="I820" s="118">
        <v>18.268090000000001</v>
      </c>
      <c r="J820" s="118">
        <v>4.4513816999999998</v>
      </c>
      <c r="K820" s="118">
        <v>91.13</v>
      </c>
      <c r="L820" s="118">
        <v>0</v>
      </c>
      <c r="M820" s="118">
        <v>0</v>
      </c>
      <c r="N820" s="118">
        <v>0</v>
      </c>
      <c r="O820" s="118">
        <v>0</v>
      </c>
      <c r="P820" s="118">
        <v>0</v>
      </c>
      <c r="Q820" s="118">
        <v>0</v>
      </c>
      <c r="R820" s="118">
        <v>0</v>
      </c>
      <c r="S820" s="118">
        <v>0</v>
      </c>
      <c r="T820" s="118">
        <v>0</v>
      </c>
      <c r="U820" s="118">
        <v>0</v>
      </c>
      <c r="V820" s="118">
        <v>0</v>
      </c>
      <c r="W820" s="118">
        <v>0</v>
      </c>
    </row>
    <row r="821" spans="1:23" hidden="1">
      <c r="A821" s="118" t="str">
        <v>6414.TW</v>
      </c>
      <c r="B821" s="118">
        <v>15.15</v>
      </c>
      <c r="C821" s="118">
        <v>1.113</v>
      </c>
      <c r="D821" s="118">
        <v>14.490239000000001</v>
      </c>
      <c r="E821" s="118">
        <v>0.11517999</v>
      </c>
      <c r="F821" s="118">
        <v>2.6440000000000002E-2</v>
      </c>
      <c r="G821" s="118">
        <v>0.19399999000000001</v>
      </c>
      <c r="H821" s="118">
        <v>3.1289999999999998E-2</v>
      </c>
      <c r="I821" s="118">
        <v>22.046206000000002</v>
      </c>
      <c r="J821" s="118">
        <v>2.0130792</v>
      </c>
      <c r="K821" s="118">
        <v>1022.6660000000001</v>
      </c>
      <c r="L821" s="118">
        <v>0</v>
      </c>
      <c r="M821" s="118">
        <v>0</v>
      </c>
      <c r="N821" s="118">
        <v>0</v>
      </c>
      <c r="O821" s="118">
        <v>0</v>
      </c>
      <c r="P821" s="118">
        <v>0</v>
      </c>
      <c r="Q821" s="118">
        <v>0</v>
      </c>
      <c r="R821" s="118">
        <v>0</v>
      </c>
      <c r="S821" s="118">
        <v>0</v>
      </c>
      <c r="T821" s="118">
        <v>0</v>
      </c>
      <c r="U821" s="118">
        <v>0</v>
      </c>
      <c r="V821" s="118">
        <v>0</v>
      </c>
      <c r="W821" s="118">
        <v>0</v>
      </c>
    </row>
    <row r="822" spans="1:23" hidden="1">
      <c r="A822" s="118" t="str">
        <v>6415.TW</v>
      </c>
      <c r="B822" s="118">
        <v>1.53</v>
      </c>
      <c r="C822" s="118">
        <v>1.6379999999999999</v>
      </c>
      <c r="D822" s="118">
        <v>38.816296000000001</v>
      </c>
      <c r="E822" s="118">
        <v>1.7090000000000001E-2</v>
      </c>
      <c r="F822" s="118">
        <v>-3.9300000000000003E-3</v>
      </c>
      <c r="G822" s="118">
        <v>0.44467000000000001</v>
      </c>
      <c r="H822" s="118">
        <v>1.9040000000000001E-2</v>
      </c>
      <c r="I822" s="118">
        <v>330.06536999999997</v>
      </c>
      <c r="J822" s="118">
        <v>6.1267814999999999</v>
      </c>
      <c r="K822" s="118">
        <v>41.423000000000002</v>
      </c>
      <c r="L822" s="118">
        <v>0</v>
      </c>
      <c r="M822" s="118">
        <v>0</v>
      </c>
      <c r="N822" s="118">
        <v>0</v>
      </c>
      <c r="O822" s="118">
        <v>0</v>
      </c>
      <c r="P822" s="118">
        <v>0</v>
      </c>
      <c r="Q822" s="118">
        <v>0</v>
      </c>
      <c r="R822" s="118">
        <v>0</v>
      </c>
      <c r="S822" s="118">
        <v>0</v>
      </c>
      <c r="T822" s="118">
        <v>0</v>
      </c>
      <c r="U822" s="118">
        <v>0</v>
      </c>
      <c r="V822" s="118">
        <v>0</v>
      </c>
      <c r="W822" s="118">
        <v>0</v>
      </c>
    </row>
    <row r="823" spans="1:23" hidden="1">
      <c r="A823" s="118" t="str">
        <v>6416.TW</v>
      </c>
      <c r="B823" s="118">
        <v>4</v>
      </c>
      <c r="C823" s="118">
        <v>0.44800000000000001</v>
      </c>
      <c r="D823" s="118">
        <v>19.007092</v>
      </c>
      <c r="E823" s="118">
        <v>9.0100004999999997E-2</v>
      </c>
      <c r="F823" s="118">
        <v>4.4810000000000003E-2</v>
      </c>
      <c r="G823" s="118">
        <v>0.24335999999999999</v>
      </c>
      <c r="H823" s="118">
        <v>8.0210000000000004E-2</v>
      </c>
      <c r="I823" s="118">
        <v>33.5</v>
      </c>
      <c r="J823" s="118">
        <v>2.8895502</v>
      </c>
      <c r="K823" s="118">
        <v>55.670999999999999</v>
      </c>
      <c r="L823" s="118">
        <v>0</v>
      </c>
      <c r="M823" s="118">
        <v>0</v>
      </c>
      <c r="N823" s="118">
        <v>0</v>
      </c>
      <c r="O823" s="118">
        <v>0</v>
      </c>
      <c r="P823" s="118">
        <v>0</v>
      </c>
      <c r="Q823" s="118">
        <v>0</v>
      </c>
      <c r="R823" s="118">
        <v>0</v>
      </c>
      <c r="S823" s="118">
        <v>0</v>
      </c>
      <c r="T823" s="118">
        <v>0</v>
      </c>
      <c r="U823" s="118">
        <v>0</v>
      </c>
      <c r="V823" s="118">
        <v>0</v>
      </c>
      <c r="W823" s="118">
        <v>0</v>
      </c>
    </row>
    <row r="824" spans="1:23" hidden="1">
      <c r="A824" s="118" t="str">
        <v>6426.TW</v>
      </c>
      <c r="B824" s="118">
        <v>-2.69</v>
      </c>
      <c r="C824" s="118">
        <v>0</v>
      </c>
      <c r="D824" s="118">
        <v>0</v>
      </c>
      <c r="E824" s="118">
        <v>-8.8590000000000002E-2</v>
      </c>
      <c r="F824" s="118">
        <v>-8.0419994999999994E-2</v>
      </c>
      <c r="G824" s="118">
        <v>8.0049999999999996E-2</v>
      </c>
      <c r="H824" s="118">
        <v>-0.70814999999999995</v>
      </c>
      <c r="I824" s="118">
        <v>0</v>
      </c>
      <c r="J824" s="118">
        <v>2.3747362999999999</v>
      </c>
      <c r="K824" s="118">
        <v>9.6189999999999998</v>
      </c>
      <c r="L824" s="118">
        <v>0</v>
      </c>
      <c r="M824" s="118">
        <v>0</v>
      </c>
      <c r="N824" s="118">
        <v>0</v>
      </c>
      <c r="O824" s="118">
        <v>0</v>
      </c>
      <c r="P824" s="118">
        <v>0</v>
      </c>
      <c r="Q824" s="118">
        <v>0</v>
      </c>
      <c r="R824" s="118">
        <v>0</v>
      </c>
      <c r="S824" s="118">
        <v>0</v>
      </c>
      <c r="T824" s="118">
        <v>0</v>
      </c>
      <c r="U824" s="118">
        <v>0</v>
      </c>
      <c r="V824" s="118">
        <v>0</v>
      </c>
      <c r="W824" s="118">
        <v>0</v>
      </c>
    </row>
    <row r="825" spans="1:23" hidden="1">
      <c r="A825" s="118" t="str">
        <v>6431.TW</v>
      </c>
      <c r="B825" s="118">
        <v>-1.98</v>
      </c>
      <c r="C825" s="118">
        <v>0.70499999999999996</v>
      </c>
      <c r="D825" s="118">
        <v>0</v>
      </c>
      <c r="E825" s="118">
        <v>-0.18417</v>
      </c>
      <c r="F825" s="118">
        <v>-7.0149995000000007E-2</v>
      </c>
      <c r="G825" s="118">
        <v>0.20483999</v>
      </c>
      <c r="H825" s="118">
        <v>-0.63514000000000004</v>
      </c>
      <c r="I825" s="118">
        <v>0</v>
      </c>
      <c r="J825" s="118">
        <v>1.6463022</v>
      </c>
      <c r="K825" s="118">
        <v>5.23</v>
      </c>
      <c r="L825" s="118">
        <v>0</v>
      </c>
      <c r="M825" s="118">
        <v>0</v>
      </c>
      <c r="N825" s="118">
        <v>0</v>
      </c>
      <c r="O825" s="118">
        <v>0</v>
      </c>
      <c r="P825" s="118">
        <v>0</v>
      </c>
      <c r="Q825" s="118">
        <v>0</v>
      </c>
      <c r="R825" s="118">
        <v>0</v>
      </c>
      <c r="S825" s="118">
        <v>0</v>
      </c>
      <c r="T825" s="118">
        <v>0</v>
      </c>
      <c r="U825" s="118">
        <v>0</v>
      </c>
      <c r="V825" s="118">
        <v>0</v>
      </c>
      <c r="W825" s="118">
        <v>0</v>
      </c>
    </row>
    <row r="826" spans="1:23" hidden="1">
      <c r="A826" s="118" t="str">
        <v>6438.TW</v>
      </c>
      <c r="B826" s="118">
        <v>7.83</v>
      </c>
      <c r="C826" s="118">
        <v>0</v>
      </c>
      <c r="D826" s="118">
        <v>15.479274999999999</v>
      </c>
      <c r="E826" s="118">
        <v>0.15681</v>
      </c>
      <c r="F826" s="118">
        <v>5.3350000000000002E-2</v>
      </c>
      <c r="G826" s="118">
        <v>0.29381000000000002</v>
      </c>
      <c r="H826" s="118">
        <v>0.114580005</v>
      </c>
      <c r="I826" s="118">
        <v>15.261813999999999</v>
      </c>
      <c r="J826" s="118">
        <v>2.2374505999999998</v>
      </c>
      <c r="K826" s="118">
        <v>74.69</v>
      </c>
      <c r="L826" s="118">
        <v>0</v>
      </c>
      <c r="M826" s="118">
        <v>0</v>
      </c>
      <c r="N826" s="118">
        <v>0</v>
      </c>
      <c r="O826" s="118">
        <v>0</v>
      </c>
      <c r="P826" s="118">
        <v>0</v>
      </c>
      <c r="Q826" s="118">
        <v>0</v>
      </c>
      <c r="R826" s="118">
        <v>0</v>
      </c>
      <c r="S826" s="118">
        <v>0</v>
      </c>
      <c r="T826" s="118">
        <v>0</v>
      </c>
      <c r="U826" s="118">
        <v>0</v>
      </c>
      <c r="V826" s="118">
        <v>0</v>
      </c>
      <c r="W826" s="118">
        <v>0</v>
      </c>
    </row>
    <row r="827" spans="1:23" hidden="1">
      <c r="A827" s="118" t="str">
        <v>6442.TW</v>
      </c>
      <c r="B827" s="118">
        <v>4.1500000000000004</v>
      </c>
      <c r="C827" s="118">
        <v>1.056</v>
      </c>
      <c r="D827" s="118">
        <v>94.680854999999994</v>
      </c>
      <c r="E827" s="118">
        <v>8.3129994999999998E-2</v>
      </c>
      <c r="F827" s="118">
        <v>4.1789997000000002E-2</v>
      </c>
      <c r="G827" s="118">
        <v>0.35546001999999999</v>
      </c>
      <c r="H827" s="118">
        <v>0.14383000000000001</v>
      </c>
      <c r="I827" s="118">
        <v>42.891562999999998</v>
      </c>
      <c r="J827" s="118">
        <v>5.7547445000000002</v>
      </c>
      <c r="K827" s="118">
        <v>39.478000000000002</v>
      </c>
      <c r="L827" s="118">
        <v>0</v>
      </c>
      <c r="M827" s="118">
        <v>0</v>
      </c>
      <c r="N827" s="118">
        <v>0</v>
      </c>
      <c r="O827" s="118">
        <v>0</v>
      </c>
      <c r="P827" s="118">
        <v>0</v>
      </c>
      <c r="Q827" s="118">
        <v>0</v>
      </c>
      <c r="R827" s="118">
        <v>0</v>
      </c>
      <c r="S827" s="118">
        <v>0</v>
      </c>
      <c r="T827" s="118">
        <v>0</v>
      </c>
      <c r="U827" s="118">
        <v>0</v>
      </c>
      <c r="V827" s="118">
        <v>0</v>
      </c>
      <c r="W827" s="118">
        <v>0</v>
      </c>
    </row>
    <row r="828" spans="1:23" hidden="1">
      <c r="A828" s="118" t="str">
        <v>6443.TW</v>
      </c>
      <c r="B828" s="118">
        <v>0.71</v>
      </c>
      <c r="C828" s="118">
        <v>1.2450000000000001</v>
      </c>
      <c r="D828" s="118">
        <v>12.811059</v>
      </c>
      <c r="E828" s="118">
        <v>7.6420000000000002E-2</v>
      </c>
      <c r="F828" s="118">
        <v>4.2329997000000001E-2</v>
      </c>
      <c r="G828" s="118">
        <v>0.15425</v>
      </c>
      <c r="H828" s="118">
        <v>0.24232000000000001</v>
      </c>
      <c r="I828" s="118">
        <v>39.15493</v>
      </c>
      <c r="J828" s="118">
        <v>1.8645204</v>
      </c>
      <c r="K828" s="118">
        <v>16.808</v>
      </c>
      <c r="L828" s="118">
        <v>0</v>
      </c>
      <c r="M828" s="118">
        <v>0</v>
      </c>
      <c r="N828" s="118">
        <v>0</v>
      </c>
      <c r="O828" s="118">
        <v>0</v>
      </c>
      <c r="P828" s="118">
        <v>0</v>
      </c>
      <c r="Q828" s="118">
        <v>0</v>
      </c>
      <c r="R828" s="118">
        <v>0</v>
      </c>
      <c r="S828" s="118">
        <v>0</v>
      </c>
      <c r="T828" s="118">
        <v>0</v>
      </c>
      <c r="U828" s="118">
        <v>0</v>
      </c>
      <c r="V828" s="118">
        <v>0</v>
      </c>
      <c r="W828" s="118">
        <v>0</v>
      </c>
    </row>
    <row r="829" spans="1:23" hidden="1">
      <c r="A829" s="118" t="str">
        <v>6446.TW</v>
      </c>
      <c r="B829" s="118">
        <v>0</v>
      </c>
      <c r="C829" s="118">
        <v>0.56699999999999995</v>
      </c>
      <c r="D829" s="118">
        <v>38.979965</v>
      </c>
      <c r="E829" s="118">
        <v>2.418E-2</v>
      </c>
      <c r="F829" s="118">
        <v>-3.3320000000000002E-2</v>
      </c>
      <c r="G829" s="118">
        <v>0.88579005</v>
      </c>
      <c r="H829" s="118">
        <v>1.064E-2</v>
      </c>
      <c r="I829" s="118">
        <v>0</v>
      </c>
      <c r="J829" s="118">
        <v>0</v>
      </c>
      <c r="K829" s="118">
        <v>17.809000000000001</v>
      </c>
      <c r="L829" s="118">
        <v>0</v>
      </c>
      <c r="M829" s="118">
        <v>0</v>
      </c>
      <c r="N829" s="118">
        <v>0</v>
      </c>
      <c r="O829" s="118">
        <v>0</v>
      </c>
      <c r="P829" s="118">
        <v>0</v>
      </c>
      <c r="Q829" s="118">
        <v>0</v>
      </c>
      <c r="R829" s="118">
        <v>0</v>
      </c>
      <c r="S829" s="118">
        <v>0</v>
      </c>
      <c r="T829" s="118">
        <v>0</v>
      </c>
      <c r="U829" s="118">
        <v>0</v>
      </c>
      <c r="V829" s="118">
        <v>0</v>
      </c>
      <c r="W829" s="118">
        <v>0</v>
      </c>
    </row>
    <row r="830" spans="1:23" hidden="1">
      <c r="A830" s="118" t="str">
        <v>6449.TW</v>
      </c>
      <c r="B830" s="118">
        <v>4.97</v>
      </c>
      <c r="C830" s="118">
        <v>1.0409999999999999</v>
      </c>
      <c r="D830" s="118">
        <v>36.809814000000003</v>
      </c>
      <c r="E830" s="118">
        <v>0.11655</v>
      </c>
      <c r="F830" s="118">
        <v>4.7919999999999997E-2</v>
      </c>
      <c r="G830" s="118">
        <v>0.27150999999999997</v>
      </c>
      <c r="H830" s="118">
        <v>0.1588</v>
      </c>
      <c r="I830" s="118">
        <v>24.144870000000001</v>
      </c>
      <c r="J830" s="118">
        <v>3.6215484</v>
      </c>
      <c r="K830" s="118">
        <v>33.369</v>
      </c>
      <c r="L830" s="118">
        <v>0</v>
      </c>
      <c r="M830" s="118">
        <v>0</v>
      </c>
      <c r="N830" s="118">
        <v>0</v>
      </c>
      <c r="O830" s="118">
        <v>0</v>
      </c>
      <c r="P830" s="118">
        <v>0</v>
      </c>
      <c r="Q830" s="118">
        <v>0</v>
      </c>
      <c r="R830" s="118">
        <v>0</v>
      </c>
      <c r="S830" s="118">
        <v>0</v>
      </c>
      <c r="T830" s="118">
        <v>0</v>
      </c>
      <c r="U830" s="118">
        <v>0</v>
      </c>
      <c r="V830" s="118">
        <v>0</v>
      </c>
      <c r="W830" s="118">
        <v>0</v>
      </c>
    </row>
    <row r="831" spans="1:23" hidden="1">
      <c r="A831" s="118" t="str">
        <v>6451.TW</v>
      </c>
      <c r="B831" s="118">
        <v>2.74</v>
      </c>
      <c r="C831" s="118">
        <v>1.08</v>
      </c>
      <c r="D831" s="118">
        <v>0</v>
      </c>
      <c r="E831" s="118">
        <v>6.7159999999999997E-2</v>
      </c>
      <c r="F831" s="118">
        <v>1.1429999999999999E-2</v>
      </c>
      <c r="G831" s="118">
        <v>0.23429</v>
      </c>
      <c r="H831" s="118">
        <v>4.7140002E-2</v>
      </c>
      <c r="I831" s="118">
        <v>71.715329999999994</v>
      </c>
      <c r="J831" s="118">
        <v>3.293885</v>
      </c>
      <c r="K831" s="118">
        <v>49.24</v>
      </c>
      <c r="L831" s="118">
        <v>0</v>
      </c>
      <c r="M831" s="118">
        <v>0</v>
      </c>
      <c r="N831" s="118">
        <v>0</v>
      </c>
      <c r="O831" s="118">
        <v>0</v>
      </c>
      <c r="P831" s="118">
        <v>0</v>
      </c>
      <c r="Q831" s="118">
        <v>0</v>
      </c>
      <c r="R831" s="118">
        <v>0</v>
      </c>
      <c r="S831" s="118">
        <v>0</v>
      </c>
      <c r="T831" s="118">
        <v>0</v>
      </c>
      <c r="U831" s="118">
        <v>0</v>
      </c>
      <c r="V831" s="118">
        <v>0</v>
      </c>
      <c r="W831" s="118">
        <v>0</v>
      </c>
    </row>
    <row r="832" spans="1:23" hidden="1">
      <c r="A832" s="118" t="str">
        <v>6456.TW</v>
      </c>
      <c r="B832" s="118">
        <v>-4.53</v>
      </c>
      <c r="C832" s="118">
        <v>0.871</v>
      </c>
      <c r="D832" s="118">
        <v>20.267063</v>
      </c>
      <c r="E832" s="118">
        <v>-8.931E-2</v>
      </c>
      <c r="F832" s="118">
        <v>-3.8629997999999999E-2</v>
      </c>
      <c r="G832" s="118">
        <v>2.8740000000000002E-2</v>
      </c>
      <c r="H832" s="118">
        <v>-6.2820000000000001E-2</v>
      </c>
      <c r="I832" s="118">
        <v>0</v>
      </c>
      <c r="J832" s="118">
        <v>0.79972840000000001</v>
      </c>
      <c r="K832" s="118">
        <v>211.11699999999999</v>
      </c>
      <c r="L832" s="118">
        <v>0</v>
      </c>
      <c r="M832" s="118">
        <v>0</v>
      </c>
      <c r="N832" s="118">
        <v>0</v>
      </c>
      <c r="O832" s="118">
        <v>0</v>
      </c>
      <c r="P832" s="118">
        <v>0</v>
      </c>
      <c r="Q832" s="118">
        <v>0</v>
      </c>
      <c r="R832" s="118">
        <v>0</v>
      </c>
      <c r="S832" s="118">
        <v>0</v>
      </c>
      <c r="T832" s="118">
        <v>0</v>
      </c>
      <c r="U832" s="118">
        <v>0</v>
      </c>
      <c r="V832" s="118">
        <v>0</v>
      </c>
      <c r="W832" s="118">
        <v>0</v>
      </c>
    </row>
    <row r="833" spans="1:23" hidden="1">
      <c r="A833" s="118" t="str">
        <v>6464.TW</v>
      </c>
      <c r="B833" s="118">
        <v>5.62</v>
      </c>
      <c r="C833" s="118">
        <v>0</v>
      </c>
      <c r="D833" s="118">
        <v>0</v>
      </c>
      <c r="E833" s="118">
        <v>8.831E-2</v>
      </c>
      <c r="F833" s="118">
        <v>4.4130000000000003E-2</v>
      </c>
      <c r="G833" s="118">
        <v>0.50751995999999999</v>
      </c>
      <c r="H833" s="118">
        <v>0.30957000000000001</v>
      </c>
      <c r="I833" s="118">
        <v>15.142348999999999</v>
      </c>
      <c r="J833" s="118">
        <v>1.3436912000000001</v>
      </c>
      <c r="K833" s="118">
        <v>33.021999999999998</v>
      </c>
      <c r="L833" s="118">
        <v>0</v>
      </c>
      <c r="M833" s="118">
        <v>0</v>
      </c>
      <c r="N833" s="118">
        <v>0</v>
      </c>
      <c r="O833" s="118">
        <v>0</v>
      </c>
      <c r="P833" s="118">
        <v>0</v>
      </c>
      <c r="Q833" s="118">
        <v>0</v>
      </c>
      <c r="R833" s="118">
        <v>0</v>
      </c>
      <c r="S833" s="118">
        <v>0</v>
      </c>
      <c r="T833" s="118">
        <v>0</v>
      </c>
      <c r="U833" s="118">
        <v>0</v>
      </c>
      <c r="V833" s="118">
        <v>0</v>
      </c>
      <c r="W833" s="118">
        <v>0</v>
      </c>
    </row>
    <row r="834" spans="1:23" hidden="1">
      <c r="A834" s="118" t="str">
        <v>6472.TW</v>
      </c>
      <c r="B834" s="118">
        <v>0</v>
      </c>
      <c r="C834" s="118">
        <v>0.61699999999999999</v>
      </c>
      <c r="D834" s="118">
        <v>17.229416000000001</v>
      </c>
      <c r="E834" s="118">
        <v>0.36341000000000001</v>
      </c>
      <c r="F834" s="118">
        <v>0.13722999999999999</v>
      </c>
      <c r="G834" s="118">
        <v>0.49234</v>
      </c>
      <c r="H834" s="118">
        <v>0.35432996999999999</v>
      </c>
      <c r="I834" s="118">
        <v>0</v>
      </c>
      <c r="J834" s="118">
        <v>0</v>
      </c>
      <c r="K834" s="118">
        <v>141.518</v>
      </c>
      <c r="L834" s="118">
        <v>0</v>
      </c>
      <c r="M834" s="118">
        <v>0</v>
      </c>
      <c r="N834" s="118">
        <v>0</v>
      </c>
      <c r="O834" s="118">
        <v>0</v>
      </c>
      <c r="P834" s="118">
        <v>0</v>
      </c>
      <c r="Q834" s="118">
        <v>0</v>
      </c>
      <c r="R834" s="118">
        <v>0</v>
      </c>
      <c r="S834" s="118">
        <v>0</v>
      </c>
      <c r="T834" s="118">
        <v>0</v>
      </c>
      <c r="U834" s="118">
        <v>0</v>
      </c>
      <c r="V834" s="118">
        <v>0</v>
      </c>
      <c r="W834" s="118">
        <v>0</v>
      </c>
    </row>
    <row r="835" spans="1:23" hidden="1">
      <c r="A835" s="118" t="str">
        <v>6477.TW</v>
      </c>
      <c r="B835" s="118">
        <v>0.44</v>
      </c>
      <c r="C835" s="118">
        <v>1.169</v>
      </c>
      <c r="D835" s="118">
        <v>15.995763999999999</v>
      </c>
      <c r="E835" s="118">
        <v>3.9389998000000002E-2</v>
      </c>
      <c r="F835" s="118">
        <v>2.4530000999999999E-2</v>
      </c>
      <c r="G835" s="118">
        <v>0.28811002000000002</v>
      </c>
      <c r="H835" s="118">
        <v>0.15303998999999999</v>
      </c>
      <c r="I835" s="118">
        <v>85.795456000000001</v>
      </c>
      <c r="J835" s="118">
        <v>1.3752778999999999</v>
      </c>
      <c r="K835" s="118">
        <v>12.138999999999999</v>
      </c>
      <c r="L835" s="118">
        <v>0</v>
      </c>
      <c r="M835" s="118">
        <v>0</v>
      </c>
      <c r="N835" s="118">
        <v>0</v>
      </c>
      <c r="O835" s="118">
        <v>0</v>
      </c>
      <c r="P835" s="118">
        <v>0</v>
      </c>
      <c r="Q835" s="118">
        <v>0</v>
      </c>
      <c r="R835" s="118">
        <v>0</v>
      </c>
      <c r="S835" s="118">
        <v>0</v>
      </c>
      <c r="T835" s="118">
        <v>0</v>
      </c>
      <c r="U835" s="118">
        <v>0</v>
      </c>
      <c r="V835" s="118">
        <v>0</v>
      </c>
      <c r="W835" s="118">
        <v>0</v>
      </c>
    </row>
    <row r="836" spans="1:23" hidden="1">
      <c r="A836" s="118" t="str">
        <v>6491.TW</v>
      </c>
      <c r="B836" s="118">
        <v>24.32</v>
      </c>
      <c r="C836" s="118">
        <v>1.385</v>
      </c>
      <c r="D836" s="118">
        <v>15.040129</v>
      </c>
      <c r="E836" s="118">
        <v>0.23305999999999999</v>
      </c>
      <c r="F836" s="118">
        <v>0.11292000000000001</v>
      </c>
      <c r="G836" s="118">
        <v>0.55247000000000002</v>
      </c>
      <c r="H836" s="118">
        <v>0.34300997999999999</v>
      </c>
      <c r="I836" s="118">
        <v>19.26398</v>
      </c>
      <c r="J836" s="118">
        <v>3.7870216000000001</v>
      </c>
      <c r="K836" s="118">
        <v>94.649000000000001</v>
      </c>
      <c r="L836" s="118">
        <v>0</v>
      </c>
      <c r="M836" s="118">
        <v>0</v>
      </c>
      <c r="N836" s="118">
        <v>0</v>
      </c>
      <c r="O836" s="118">
        <v>0</v>
      </c>
      <c r="P836" s="118">
        <v>0</v>
      </c>
      <c r="Q836" s="118">
        <v>0</v>
      </c>
      <c r="R836" s="118">
        <v>0</v>
      </c>
      <c r="S836" s="118">
        <v>0</v>
      </c>
      <c r="T836" s="118">
        <v>0</v>
      </c>
      <c r="U836" s="118">
        <v>0</v>
      </c>
      <c r="V836" s="118">
        <v>0</v>
      </c>
      <c r="W836" s="118">
        <v>0</v>
      </c>
    </row>
    <row r="837" spans="1:23" hidden="1">
      <c r="A837" s="118" t="str">
        <v>6504.TW</v>
      </c>
      <c r="B837" s="118">
        <v>2.4900000000000002</v>
      </c>
      <c r="C837" s="118">
        <v>0.65300000000000002</v>
      </c>
      <c r="D837" s="118">
        <v>26.000001999999999</v>
      </c>
      <c r="E837" s="118">
        <v>3.4229999999999997E-2</v>
      </c>
      <c r="F837" s="118">
        <v>1.107E-2</v>
      </c>
      <c r="G837" s="118">
        <v>0.11942000999999999</v>
      </c>
      <c r="H837" s="118">
        <v>3.9960000000000002E-2</v>
      </c>
      <c r="I837" s="118">
        <v>29.236948000000002</v>
      </c>
      <c r="J837" s="118">
        <v>1.5092776000000001</v>
      </c>
      <c r="K837" s="118">
        <v>85.111000000000004</v>
      </c>
      <c r="L837" s="118">
        <v>0</v>
      </c>
      <c r="M837" s="118">
        <v>0</v>
      </c>
      <c r="N837" s="118">
        <v>0</v>
      </c>
      <c r="O837" s="118">
        <v>0</v>
      </c>
      <c r="P837" s="118">
        <v>0</v>
      </c>
      <c r="Q837" s="118">
        <v>0</v>
      </c>
      <c r="R837" s="118">
        <v>0</v>
      </c>
      <c r="S837" s="118">
        <v>0</v>
      </c>
      <c r="T837" s="118">
        <v>0</v>
      </c>
      <c r="U837" s="118">
        <v>0</v>
      </c>
      <c r="V837" s="118">
        <v>0</v>
      </c>
      <c r="W837" s="118">
        <v>0</v>
      </c>
    </row>
    <row r="838" spans="1:23" hidden="1">
      <c r="A838" s="118" t="str">
        <v>6505.TW</v>
      </c>
      <c r="B838" s="118">
        <v>2.36</v>
      </c>
      <c r="C838" s="118">
        <v>0.36099999999999999</v>
      </c>
      <c r="D838" s="118">
        <v>19.7151</v>
      </c>
      <c r="E838" s="118">
        <v>6.9599999999999995E-2</v>
      </c>
      <c r="F838" s="118">
        <v>2.1440001E-2</v>
      </c>
      <c r="G838" s="118">
        <v>3.7199999999999997E-2</v>
      </c>
      <c r="H838" s="118">
        <v>1.874E-2</v>
      </c>
      <c r="I838" s="118">
        <v>29.322035</v>
      </c>
      <c r="J838" s="118">
        <v>2.0556695</v>
      </c>
      <c r="K838" s="118">
        <v>73.391999999999996</v>
      </c>
      <c r="L838" s="118">
        <v>0</v>
      </c>
      <c r="M838" s="118">
        <v>0</v>
      </c>
      <c r="N838" s="118">
        <v>0</v>
      </c>
      <c r="O838" s="118">
        <v>0</v>
      </c>
      <c r="P838" s="118">
        <v>0</v>
      </c>
      <c r="Q838" s="118">
        <v>0</v>
      </c>
      <c r="R838" s="118">
        <v>0</v>
      </c>
      <c r="S838" s="118">
        <v>0</v>
      </c>
      <c r="T838" s="118">
        <v>0</v>
      </c>
      <c r="U838" s="118">
        <v>0</v>
      </c>
      <c r="V838" s="118">
        <v>0</v>
      </c>
      <c r="W838" s="118">
        <v>0</v>
      </c>
    </row>
    <row r="839" spans="1:23" hidden="1">
      <c r="A839" s="118" t="str">
        <v>6515.TW</v>
      </c>
      <c r="B839" s="118">
        <v>13.34</v>
      </c>
      <c r="C839" s="118">
        <v>1.1990000000000001</v>
      </c>
      <c r="D839" s="118">
        <v>17.968592000000001</v>
      </c>
      <c r="E839" s="118">
        <v>0.12917000000000001</v>
      </c>
      <c r="F839" s="118">
        <v>6.5809994999999996E-2</v>
      </c>
      <c r="G839" s="118">
        <v>0.37063000000000001</v>
      </c>
      <c r="H839" s="118">
        <v>0.110869996</v>
      </c>
      <c r="I839" s="118">
        <v>66.041979999999995</v>
      </c>
      <c r="J839" s="118">
        <v>8.7793600000000005</v>
      </c>
      <c r="K839" s="118">
        <v>107.31100000000001</v>
      </c>
      <c r="L839" s="118">
        <v>0</v>
      </c>
      <c r="M839" s="118">
        <v>0</v>
      </c>
      <c r="N839" s="118">
        <v>0</v>
      </c>
      <c r="O839" s="118">
        <v>0</v>
      </c>
      <c r="P839" s="118">
        <v>0</v>
      </c>
      <c r="Q839" s="118">
        <v>0</v>
      </c>
      <c r="R839" s="118">
        <v>0</v>
      </c>
      <c r="S839" s="118">
        <v>0</v>
      </c>
      <c r="T839" s="118">
        <v>0</v>
      </c>
      <c r="U839" s="118">
        <v>0</v>
      </c>
      <c r="V839" s="118">
        <v>0</v>
      </c>
      <c r="W839" s="118">
        <v>0</v>
      </c>
    </row>
    <row r="840" spans="1:23" hidden="1">
      <c r="A840" s="118" t="str">
        <v>6525.TW</v>
      </c>
      <c r="B840" s="118">
        <v>4.3099999999999996</v>
      </c>
      <c r="C840" s="118">
        <v>0</v>
      </c>
      <c r="D840" s="118">
        <v>12.785714</v>
      </c>
      <c r="E840" s="118">
        <v>0.1452</v>
      </c>
      <c r="F840" s="118">
        <v>5.2389998E-2</v>
      </c>
      <c r="G840" s="118">
        <v>0.20335</v>
      </c>
      <c r="H840" s="118">
        <v>0.12214</v>
      </c>
      <c r="I840" s="118">
        <v>16.61253</v>
      </c>
      <c r="J840" s="118">
        <v>2.3385699</v>
      </c>
      <c r="K840" s="118">
        <v>34.177</v>
      </c>
      <c r="L840" s="118">
        <v>0</v>
      </c>
      <c r="M840" s="118">
        <v>0</v>
      </c>
      <c r="N840" s="118">
        <v>0</v>
      </c>
      <c r="O840" s="118">
        <v>0</v>
      </c>
      <c r="P840" s="118">
        <v>0</v>
      </c>
      <c r="Q840" s="118">
        <v>0</v>
      </c>
      <c r="R840" s="118">
        <v>0</v>
      </c>
      <c r="S840" s="118">
        <v>0</v>
      </c>
      <c r="T840" s="118">
        <v>0</v>
      </c>
      <c r="U840" s="118">
        <v>0</v>
      </c>
      <c r="V840" s="118">
        <v>0</v>
      </c>
      <c r="W840" s="118">
        <v>0</v>
      </c>
    </row>
    <row r="841" spans="1:23" hidden="1">
      <c r="A841" s="118" t="str">
        <v>6526.TW</v>
      </c>
      <c r="B841" s="118">
        <v>8.09</v>
      </c>
      <c r="C841" s="118">
        <v>-1.3740000000000001</v>
      </c>
      <c r="D841" s="118">
        <v>0</v>
      </c>
      <c r="E841" s="118">
        <v>7.7160000000000006E-2</v>
      </c>
      <c r="F841" s="118">
        <v>3.4029999999999998E-2</v>
      </c>
      <c r="G841" s="118">
        <v>0.46572000000000002</v>
      </c>
      <c r="H841" s="118">
        <v>4.7649999999999998E-2</v>
      </c>
      <c r="I841" s="118">
        <v>93.94314</v>
      </c>
      <c r="J841" s="118">
        <v>7.6671642999999996</v>
      </c>
      <c r="K841" s="118">
        <v>90.638000000000005</v>
      </c>
      <c r="L841" s="118">
        <v>0</v>
      </c>
      <c r="M841" s="118">
        <v>0</v>
      </c>
      <c r="N841" s="118">
        <v>0</v>
      </c>
      <c r="O841" s="118">
        <v>0</v>
      </c>
      <c r="P841" s="118">
        <v>0</v>
      </c>
      <c r="Q841" s="118">
        <v>0</v>
      </c>
      <c r="R841" s="118">
        <v>0</v>
      </c>
      <c r="S841" s="118">
        <v>0</v>
      </c>
      <c r="T841" s="118">
        <v>0</v>
      </c>
      <c r="U841" s="118">
        <v>0</v>
      </c>
      <c r="V841" s="118">
        <v>0</v>
      </c>
      <c r="W841" s="118">
        <v>0</v>
      </c>
    </row>
    <row r="842" spans="1:23" hidden="1">
      <c r="A842" s="118" t="str">
        <v>6531.TW</v>
      </c>
      <c r="B842" s="118">
        <v>10.71</v>
      </c>
      <c r="C842" s="118">
        <v>0</v>
      </c>
      <c r="D842" s="118">
        <v>29.227053000000002</v>
      </c>
      <c r="E842" s="118">
        <v>0.17063</v>
      </c>
      <c r="F842" s="118">
        <v>4.335E-2</v>
      </c>
      <c r="G842" s="118">
        <v>0.42558000000000001</v>
      </c>
      <c r="H842" s="118">
        <v>0.14124999999999999</v>
      </c>
      <c r="I842" s="118">
        <v>33.893560000000001</v>
      </c>
      <c r="J842" s="118">
        <v>5.5450324999999996</v>
      </c>
      <c r="K842" s="118">
        <v>26.155999999999999</v>
      </c>
      <c r="L842" s="118">
        <v>0</v>
      </c>
      <c r="M842" s="118">
        <v>0</v>
      </c>
      <c r="N842" s="118">
        <v>0</v>
      </c>
      <c r="O842" s="118">
        <v>0</v>
      </c>
      <c r="P842" s="118">
        <v>0</v>
      </c>
      <c r="Q842" s="118">
        <v>0</v>
      </c>
      <c r="R842" s="118">
        <v>0</v>
      </c>
      <c r="S842" s="118">
        <v>0</v>
      </c>
      <c r="T842" s="118">
        <v>0</v>
      </c>
      <c r="U842" s="118">
        <v>0</v>
      </c>
      <c r="V842" s="118">
        <v>0</v>
      </c>
      <c r="W842" s="118">
        <v>0</v>
      </c>
    </row>
    <row r="843" spans="1:23" hidden="1">
      <c r="A843" s="118" t="str">
        <v>6533.TW</v>
      </c>
      <c r="B843" s="118">
        <v>-1.92</v>
      </c>
      <c r="C843" s="118">
        <v>1.8169999999999999</v>
      </c>
      <c r="D843" s="118">
        <v>56.588070000000002</v>
      </c>
      <c r="E843" s="118">
        <v>-2.0760000000000001E-2</v>
      </c>
      <c r="F843" s="118">
        <v>-3.1189999999999999E-2</v>
      </c>
      <c r="G843" s="118">
        <v>0.99921994999999997</v>
      </c>
      <c r="H843" s="118">
        <v>-2.2929999999999999E-2</v>
      </c>
      <c r="I843" s="118">
        <v>0</v>
      </c>
      <c r="J843" s="118">
        <v>4.2955509999999997</v>
      </c>
      <c r="K843" s="118">
        <v>20.884</v>
      </c>
      <c r="L843" s="118">
        <v>0</v>
      </c>
      <c r="M843" s="118">
        <v>0</v>
      </c>
      <c r="N843" s="118">
        <v>0</v>
      </c>
      <c r="O843" s="118">
        <v>0</v>
      </c>
      <c r="P843" s="118">
        <v>0</v>
      </c>
      <c r="Q843" s="118">
        <v>0</v>
      </c>
      <c r="R843" s="118">
        <v>0</v>
      </c>
      <c r="S843" s="118">
        <v>0</v>
      </c>
      <c r="T843" s="118">
        <v>0</v>
      </c>
      <c r="U843" s="118">
        <v>0</v>
      </c>
      <c r="V843" s="118">
        <v>0</v>
      </c>
      <c r="W843" s="118">
        <v>0</v>
      </c>
    </row>
    <row r="844" spans="1:23" hidden="1">
      <c r="A844" s="118" t="str">
        <v>6541.TW</v>
      </c>
      <c r="B844" s="118">
        <v>-14.37</v>
      </c>
      <c r="C844" s="118">
        <v>0.30299999999999999</v>
      </c>
      <c r="D844" s="118">
        <v>-10.427808000000001</v>
      </c>
      <c r="E844" s="118">
        <v>-2.7723</v>
      </c>
      <c r="F844" s="118">
        <v>-0.42087000000000002</v>
      </c>
      <c r="G844" s="118">
        <v>0.57267999999999997</v>
      </c>
      <c r="H844" s="118">
        <v>-125.71254</v>
      </c>
      <c r="I844" s="118">
        <v>0</v>
      </c>
      <c r="J844" s="118">
        <v>12.875536</v>
      </c>
      <c r="K844" s="118">
        <v>0.26</v>
      </c>
      <c r="L844" s="118">
        <v>0</v>
      </c>
      <c r="M844" s="118">
        <v>0</v>
      </c>
      <c r="N844" s="118">
        <v>0</v>
      </c>
      <c r="O844" s="118">
        <v>0</v>
      </c>
      <c r="P844" s="118">
        <v>0</v>
      </c>
      <c r="Q844" s="118">
        <v>0</v>
      </c>
      <c r="R844" s="118">
        <v>0</v>
      </c>
      <c r="S844" s="118">
        <v>0</v>
      </c>
      <c r="T844" s="118">
        <v>0</v>
      </c>
      <c r="U844" s="118">
        <v>0</v>
      </c>
      <c r="V844" s="118">
        <v>0</v>
      </c>
      <c r="W844" s="118">
        <v>0</v>
      </c>
    </row>
    <row r="845" spans="1:23" hidden="1">
      <c r="A845" s="118" t="str">
        <v>6550.TW</v>
      </c>
      <c r="B845" s="118">
        <v>-2.2799999999999998</v>
      </c>
      <c r="C845" s="118">
        <v>0.83299999999999996</v>
      </c>
      <c r="D845" s="118">
        <v>0</v>
      </c>
      <c r="E845" s="118">
        <v>-0.15276999999999999</v>
      </c>
      <c r="F845" s="118">
        <v>-0.10272000000000001</v>
      </c>
      <c r="G845" s="118">
        <v>0.1739</v>
      </c>
      <c r="H845" s="118">
        <v>-605.71654999999998</v>
      </c>
      <c r="I845" s="118">
        <v>0</v>
      </c>
      <c r="J845" s="118">
        <v>6.2716503000000001</v>
      </c>
      <c r="K845" s="118">
        <v>5.0000000000000001E-3</v>
      </c>
      <c r="L845" s="118">
        <v>0</v>
      </c>
      <c r="M845" s="118">
        <v>0</v>
      </c>
      <c r="N845" s="118">
        <v>0</v>
      </c>
      <c r="O845" s="118">
        <v>0</v>
      </c>
      <c r="P845" s="118">
        <v>0</v>
      </c>
      <c r="Q845" s="118">
        <v>0</v>
      </c>
      <c r="R845" s="118">
        <v>0</v>
      </c>
      <c r="S845" s="118">
        <v>0</v>
      </c>
      <c r="T845" s="118">
        <v>0</v>
      </c>
      <c r="U845" s="118">
        <v>0</v>
      </c>
      <c r="V845" s="118">
        <v>0</v>
      </c>
      <c r="W845" s="118">
        <v>0</v>
      </c>
    </row>
    <row r="846" spans="1:23" hidden="1">
      <c r="A846" s="118" t="str">
        <v>6552.TW</v>
      </c>
      <c r="B846" s="118">
        <v>0.56999999999999995</v>
      </c>
      <c r="C846" s="118">
        <v>0.66600000000000004</v>
      </c>
      <c r="D846" s="118">
        <v>8.9083819999999996</v>
      </c>
      <c r="E846" s="118">
        <v>3.0100000000000001E-3</v>
      </c>
      <c r="F846" s="118">
        <v>-1.417E-2</v>
      </c>
      <c r="G846" s="118">
        <v>2.2110000000000001E-2</v>
      </c>
      <c r="H846" s="118">
        <v>-6.4149999999999999E-2</v>
      </c>
      <c r="I846" s="118">
        <v>80.175439999999995</v>
      </c>
      <c r="J846" s="118">
        <v>1.4991962999999999</v>
      </c>
      <c r="K846" s="118">
        <v>21.27</v>
      </c>
      <c r="L846" s="118">
        <v>0</v>
      </c>
      <c r="M846" s="118">
        <v>0</v>
      </c>
      <c r="N846" s="118">
        <v>0</v>
      </c>
      <c r="O846" s="118">
        <v>0</v>
      </c>
      <c r="P846" s="118">
        <v>0</v>
      </c>
      <c r="Q846" s="118">
        <v>0</v>
      </c>
      <c r="R846" s="118">
        <v>0</v>
      </c>
      <c r="S846" s="118">
        <v>0</v>
      </c>
      <c r="T846" s="118">
        <v>0</v>
      </c>
      <c r="U846" s="118">
        <v>0</v>
      </c>
      <c r="V846" s="118">
        <v>0</v>
      </c>
      <c r="W846" s="118">
        <v>0</v>
      </c>
    </row>
    <row r="847" spans="1:23" hidden="1">
      <c r="A847" s="118" t="str">
        <v>6558.TW</v>
      </c>
      <c r="B847" s="118">
        <v>0</v>
      </c>
      <c r="C847" s="118">
        <v>1.2929999999999999</v>
      </c>
      <c r="D847" s="118">
        <v>26.458334000000001</v>
      </c>
      <c r="E847" s="118">
        <v>-2.9860001000000001E-2</v>
      </c>
      <c r="F847" s="118">
        <v>-1.8319999999999999E-2</v>
      </c>
      <c r="G847" s="118">
        <v>0.13984999000000001</v>
      </c>
      <c r="H847" s="118">
        <v>-5.4289999999999998E-2</v>
      </c>
      <c r="I847" s="118" t="str">
        <v>Infinity</v>
      </c>
      <c r="J847" s="118">
        <v>1.6215526</v>
      </c>
      <c r="K847" s="118">
        <v>12.765000000000001</v>
      </c>
      <c r="L847" s="118">
        <v>0</v>
      </c>
      <c r="M847" s="118">
        <v>0</v>
      </c>
      <c r="N847" s="118">
        <v>0</v>
      </c>
      <c r="O847" s="118">
        <v>0</v>
      </c>
      <c r="P847" s="118">
        <v>0</v>
      </c>
      <c r="Q847" s="118">
        <v>0</v>
      </c>
      <c r="R847" s="118">
        <v>0</v>
      </c>
      <c r="S847" s="118">
        <v>0</v>
      </c>
      <c r="T847" s="118">
        <v>0</v>
      </c>
      <c r="U847" s="118">
        <v>0</v>
      </c>
      <c r="V847" s="118">
        <v>0</v>
      </c>
      <c r="W847" s="118">
        <v>0</v>
      </c>
    </row>
    <row r="848" spans="1:23" hidden="1">
      <c r="A848" s="118" t="str">
        <v>6573.TW</v>
      </c>
      <c r="B848" s="118">
        <v>-2.93</v>
      </c>
      <c r="C848" s="118">
        <v>0.79700000000000004</v>
      </c>
      <c r="D848" s="118">
        <v>0</v>
      </c>
      <c r="E848" s="118">
        <v>-0.28961999999999999</v>
      </c>
      <c r="F848" s="118">
        <v>-5.8659999999999997E-2</v>
      </c>
      <c r="G848" s="118">
        <v>3.6290000000000003E-2</v>
      </c>
      <c r="H848" s="118">
        <v>-0.23608999</v>
      </c>
      <c r="I848" s="118">
        <v>0</v>
      </c>
      <c r="J848" s="118">
        <v>1.7207068999999999</v>
      </c>
      <c r="K848" s="118">
        <v>14.627000000000001</v>
      </c>
      <c r="L848" s="118">
        <v>0</v>
      </c>
      <c r="M848" s="118">
        <v>0</v>
      </c>
      <c r="N848" s="118">
        <v>0</v>
      </c>
      <c r="O848" s="118">
        <v>0</v>
      </c>
      <c r="P848" s="118">
        <v>0</v>
      </c>
      <c r="Q848" s="118">
        <v>0</v>
      </c>
      <c r="R848" s="118">
        <v>0</v>
      </c>
      <c r="S848" s="118">
        <v>0</v>
      </c>
      <c r="T848" s="118">
        <v>0</v>
      </c>
      <c r="U848" s="118">
        <v>0</v>
      </c>
      <c r="V848" s="118">
        <v>0</v>
      </c>
      <c r="W848" s="118">
        <v>0</v>
      </c>
    </row>
    <row r="849" spans="1:23" hidden="1">
      <c r="A849" s="118" t="str">
        <v>6579.TW</v>
      </c>
      <c r="B849" s="118">
        <v>10.56</v>
      </c>
      <c r="C849" s="118">
        <v>0.82399999999999995</v>
      </c>
      <c r="D849" s="118">
        <v>25.5</v>
      </c>
      <c r="E849" s="118">
        <v>0.108660005</v>
      </c>
      <c r="F849" s="118">
        <v>4.8800003000000002E-2</v>
      </c>
      <c r="G849" s="118">
        <v>0.35108002999999999</v>
      </c>
      <c r="H849" s="118">
        <v>0.12282999999999999</v>
      </c>
      <c r="I849" s="118">
        <v>16.903407999999999</v>
      </c>
      <c r="J849" s="118">
        <v>2.8602102</v>
      </c>
      <c r="K849" s="118">
        <v>70.165000000000006</v>
      </c>
      <c r="L849" s="118">
        <v>0</v>
      </c>
      <c r="M849" s="118">
        <v>0</v>
      </c>
      <c r="N849" s="118">
        <v>0</v>
      </c>
      <c r="O849" s="118">
        <v>0</v>
      </c>
      <c r="P849" s="118">
        <v>0</v>
      </c>
      <c r="Q849" s="118">
        <v>0</v>
      </c>
      <c r="R849" s="118">
        <v>0</v>
      </c>
      <c r="S849" s="118">
        <v>0</v>
      </c>
      <c r="T849" s="118">
        <v>0</v>
      </c>
      <c r="U849" s="118">
        <v>0</v>
      </c>
      <c r="V849" s="118">
        <v>0</v>
      </c>
      <c r="W849" s="118">
        <v>0</v>
      </c>
    </row>
    <row r="850" spans="1:23" hidden="1">
      <c r="A850" s="118" t="str">
        <v>6581.TW</v>
      </c>
      <c r="B850" s="118">
        <v>4.92</v>
      </c>
      <c r="C850" s="118">
        <v>0.58399999999999996</v>
      </c>
      <c r="D850" s="118">
        <v>21.6</v>
      </c>
      <c r="E850" s="118">
        <v>0.11955</v>
      </c>
      <c r="F850" s="118">
        <v>8.4630004999999994E-2</v>
      </c>
      <c r="G850" s="118">
        <v>0.42797002000000001</v>
      </c>
      <c r="H850" s="118">
        <v>0.37980000000000003</v>
      </c>
      <c r="I850" s="118">
        <v>21.951219999999999</v>
      </c>
      <c r="J850" s="118">
        <v>2.9223940000000002</v>
      </c>
      <c r="K850" s="118">
        <v>18.347000000000001</v>
      </c>
      <c r="L850" s="118">
        <v>0</v>
      </c>
      <c r="M850" s="118">
        <v>0</v>
      </c>
      <c r="N850" s="118">
        <v>0</v>
      </c>
      <c r="O850" s="118">
        <v>0</v>
      </c>
      <c r="P850" s="118">
        <v>0</v>
      </c>
      <c r="Q850" s="118">
        <v>0</v>
      </c>
      <c r="R850" s="118">
        <v>0</v>
      </c>
      <c r="S850" s="118">
        <v>0</v>
      </c>
      <c r="T850" s="118">
        <v>0</v>
      </c>
      <c r="U850" s="118">
        <v>0</v>
      </c>
      <c r="V850" s="118">
        <v>0</v>
      </c>
      <c r="W850" s="118">
        <v>0</v>
      </c>
    </row>
    <row r="851" spans="1:23" hidden="1">
      <c r="A851" s="118" t="str">
        <v>6582.TW</v>
      </c>
      <c r="B851" s="118">
        <v>-1.04</v>
      </c>
      <c r="C851" s="118">
        <v>0</v>
      </c>
      <c r="D851" s="118">
        <v>0</v>
      </c>
      <c r="E851" s="118">
        <v>-1.8700000000000001E-2</v>
      </c>
      <c r="F851" s="118">
        <v>-2.2650001999999999E-2</v>
      </c>
      <c r="G851" s="118">
        <v>5.13E-3</v>
      </c>
      <c r="H851" s="118">
        <v>-0.22867000000000001</v>
      </c>
      <c r="I851" s="118">
        <v>0</v>
      </c>
      <c r="J851" s="118">
        <v>0.91264670000000003</v>
      </c>
      <c r="K851" s="118">
        <v>8.4600000000000009</v>
      </c>
      <c r="L851" s="118">
        <v>0</v>
      </c>
      <c r="M851" s="118">
        <v>0</v>
      </c>
      <c r="N851" s="118">
        <v>0</v>
      </c>
      <c r="O851" s="118">
        <v>0</v>
      </c>
      <c r="P851" s="118">
        <v>0</v>
      </c>
      <c r="Q851" s="118">
        <v>0</v>
      </c>
      <c r="R851" s="118">
        <v>0</v>
      </c>
      <c r="S851" s="118">
        <v>0</v>
      </c>
      <c r="T851" s="118">
        <v>0</v>
      </c>
      <c r="U851" s="118">
        <v>0</v>
      </c>
      <c r="V851" s="118">
        <v>0</v>
      </c>
      <c r="W851" s="118">
        <v>0</v>
      </c>
    </row>
    <row r="852" spans="1:23" hidden="1">
      <c r="A852" s="118" t="str">
        <v>6585.TW</v>
      </c>
      <c r="B852" s="118">
        <v>7.73</v>
      </c>
      <c r="C852" s="118">
        <v>0.32400000000000001</v>
      </c>
      <c r="D852" s="118">
        <v>21.45946</v>
      </c>
      <c r="E852" s="118">
        <v>0.13386999999999999</v>
      </c>
      <c r="F852" s="118">
        <v>6.5949999999999995E-2</v>
      </c>
      <c r="G852" s="118">
        <v>0.33844999999999997</v>
      </c>
      <c r="H852" s="118">
        <v>0.24432999999999999</v>
      </c>
      <c r="I852" s="118">
        <v>25.679172999999999</v>
      </c>
      <c r="J852" s="118">
        <v>4.2208895999999996</v>
      </c>
      <c r="K852" s="118">
        <v>40.326999999999998</v>
      </c>
      <c r="L852" s="118">
        <v>0</v>
      </c>
      <c r="M852" s="118">
        <v>0</v>
      </c>
      <c r="N852" s="118">
        <v>0</v>
      </c>
      <c r="O852" s="118">
        <v>0</v>
      </c>
      <c r="P852" s="118">
        <v>0</v>
      </c>
      <c r="Q852" s="118">
        <v>0</v>
      </c>
      <c r="R852" s="118">
        <v>0</v>
      </c>
      <c r="S852" s="118">
        <v>0</v>
      </c>
      <c r="T852" s="118">
        <v>0</v>
      </c>
      <c r="U852" s="118">
        <v>0</v>
      </c>
      <c r="V852" s="118">
        <v>0</v>
      </c>
      <c r="W852" s="118">
        <v>0</v>
      </c>
    </row>
    <row r="853" spans="1:23" hidden="1">
      <c r="A853" s="118" t="str">
        <v>6591.TW</v>
      </c>
      <c r="B853" s="118">
        <v>3.3</v>
      </c>
      <c r="C853" s="118">
        <v>1.274</v>
      </c>
      <c r="D853" s="118">
        <v>0</v>
      </c>
      <c r="E853" s="118">
        <v>6.7710000000000006E-2</v>
      </c>
      <c r="F853" s="118">
        <v>2.7470000000000001E-2</v>
      </c>
      <c r="G853" s="118">
        <v>0.28285998000000001</v>
      </c>
      <c r="H853" s="118">
        <v>0.11169</v>
      </c>
      <c r="I853" s="118">
        <v>19.272728000000001</v>
      </c>
      <c r="J853" s="118">
        <v>1.2956586999999999</v>
      </c>
      <c r="K853" s="118">
        <v>39.618000000000002</v>
      </c>
      <c r="L853" s="118">
        <v>0</v>
      </c>
      <c r="M853" s="118">
        <v>0</v>
      </c>
      <c r="N853" s="118">
        <v>0</v>
      </c>
      <c r="O853" s="118">
        <v>0</v>
      </c>
      <c r="P853" s="118">
        <v>0</v>
      </c>
      <c r="Q853" s="118">
        <v>0</v>
      </c>
      <c r="R853" s="118">
        <v>0</v>
      </c>
      <c r="S853" s="118">
        <v>0</v>
      </c>
      <c r="T853" s="118">
        <v>0</v>
      </c>
      <c r="U853" s="118">
        <v>0</v>
      </c>
      <c r="V853" s="118">
        <v>0</v>
      </c>
      <c r="W853" s="118">
        <v>0</v>
      </c>
    </row>
    <row r="854" spans="1:23" hidden="1">
      <c r="A854" s="118" t="str">
        <v>6592.TW</v>
      </c>
      <c r="B854" s="118">
        <v>5.9</v>
      </c>
      <c r="C854" s="118">
        <v>0</v>
      </c>
      <c r="D854" s="118">
        <v>16.367712000000001</v>
      </c>
      <c r="E854" s="118">
        <v>0.11217000000000001</v>
      </c>
      <c r="F854" s="118">
        <v>1.3509999999999999E-2</v>
      </c>
      <c r="G854" s="118">
        <v>0.51578999999999997</v>
      </c>
      <c r="H854" s="118">
        <v>0.18511999000000001</v>
      </c>
      <c r="I854" s="118">
        <v>18.559322000000002</v>
      </c>
      <c r="J854" s="118">
        <v>2.761247</v>
      </c>
      <c r="K854" s="118">
        <v>41.366</v>
      </c>
      <c r="L854" s="118">
        <v>0</v>
      </c>
      <c r="M854" s="118">
        <v>0</v>
      </c>
      <c r="N854" s="118">
        <v>0</v>
      </c>
      <c r="O854" s="118">
        <v>0</v>
      </c>
      <c r="P854" s="118">
        <v>0</v>
      </c>
      <c r="Q854" s="118">
        <v>0</v>
      </c>
      <c r="R854" s="118">
        <v>0</v>
      </c>
      <c r="S854" s="118">
        <v>0</v>
      </c>
      <c r="T854" s="118">
        <v>0</v>
      </c>
      <c r="U854" s="118">
        <v>0</v>
      </c>
      <c r="V854" s="118">
        <v>0</v>
      </c>
      <c r="W854" s="118">
        <v>0</v>
      </c>
    </row>
    <row r="855" spans="1:23" hidden="1">
      <c r="A855" s="118" t="str">
        <v>6598.TW</v>
      </c>
      <c r="B855" s="118">
        <v>-2.16</v>
      </c>
      <c r="C855" s="118">
        <v>0.51500000000000001</v>
      </c>
      <c r="D855" s="118">
        <v>-12.90625</v>
      </c>
      <c r="E855" s="118">
        <v>-0.22233</v>
      </c>
      <c r="F855" s="118">
        <v>-0.10581</v>
      </c>
      <c r="G855" s="118">
        <v>0.68005996999999996</v>
      </c>
      <c r="H855" s="118">
        <v>-0.11768000000000001</v>
      </c>
      <c r="I855" s="118">
        <v>0</v>
      </c>
      <c r="J855" s="118">
        <v>2.5544286</v>
      </c>
      <c r="K855" s="118">
        <v>4.8330000000000002</v>
      </c>
      <c r="L855" s="118">
        <v>0</v>
      </c>
      <c r="M855" s="118">
        <v>0</v>
      </c>
      <c r="N855" s="118">
        <v>0</v>
      </c>
      <c r="O855" s="118">
        <v>0</v>
      </c>
      <c r="P855" s="118">
        <v>0</v>
      </c>
      <c r="Q855" s="118">
        <v>0</v>
      </c>
      <c r="R855" s="118">
        <v>0</v>
      </c>
      <c r="S855" s="118">
        <v>0</v>
      </c>
      <c r="T855" s="118">
        <v>0</v>
      </c>
      <c r="U855" s="118">
        <v>0</v>
      </c>
      <c r="V855" s="118">
        <v>0</v>
      </c>
      <c r="W855" s="118">
        <v>0</v>
      </c>
    </row>
    <row r="856" spans="1:23" hidden="1">
      <c r="A856" s="118" t="str">
        <v>6605.TW</v>
      </c>
      <c r="B856" s="118">
        <v>14.15</v>
      </c>
      <c r="C856" s="118">
        <v>0.64800000000000002</v>
      </c>
      <c r="D856" s="118">
        <v>0</v>
      </c>
      <c r="E856" s="118">
        <v>0.14033000000000001</v>
      </c>
      <c r="F856" s="118">
        <v>5.4949999999999999E-2</v>
      </c>
      <c r="G856" s="118">
        <v>0.31733</v>
      </c>
      <c r="H856" s="118">
        <v>0.16162000000000001</v>
      </c>
      <c r="I856" s="118">
        <v>14.982332</v>
      </c>
      <c r="J856" s="118">
        <v>2.0671431999999998</v>
      </c>
      <c r="K856" s="118">
        <v>111.89</v>
      </c>
      <c r="L856" s="118">
        <v>0</v>
      </c>
      <c r="M856" s="118">
        <v>0</v>
      </c>
      <c r="N856" s="118">
        <v>0</v>
      </c>
      <c r="O856" s="118">
        <v>0</v>
      </c>
      <c r="P856" s="118">
        <v>0</v>
      </c>
      <c r="Q856" s="118">
        <v>0</v>
      </c>
      <c r="R856" s="118">
        <v>0</v>
      </c>
      <c r="S856" s="118">
        <v>0</v>
      </c>
      <c r="T856" s="118">
        <v>0</v>
      </c>
      <c r="U856" s="118">
        <v>0</v>
      </c>
      <c r="V856" s="118">
        <v>0</v>
      </c>
      <c r="W856" s="118">
        <v>0</v>
      </c>
    </row>
    <row r="857" spans="1:23" hidden="1">
      <c r="A857" s="118" t="str">
        <v>6606.TW</v>
      </c>
      <c r="B857" s="118">
        <v>0.99</v>
      </c>
      <c r="C857" s="118">
        <v>7.8E-2</v>
      </c>
      <c r="D857" s="118">
        <v>0</v>
      </c>
      <c r="E857" s="118">
        <v>6.4610000000000001E-2</v>
      </c>
      <c r="F857" s="118">
        <v>4.6460000000000001E-2</v>
      </c>
      <c r="G857" s="118">
        <v>0.39969002999999997</v>
      </c>
      <c r="H857" s="118">
        <v>0.26973000000000003</v>
      </c>
      <c r="I857" s="118">
        <v>27.020202999999999</v>
      </c>
      <c r="J857" s="118">
        <v>1.7692969000000001</v>
      </c>
      <c r="K857" s="118">
        <v>7.0289999999999999</v>
      </c>
      <c r="L857" s="118">
        <v>0</v>
      </c>
      <c r="M857" s="118">
        <v>0</v>
      </c>
      <c r="N857" s="118">
        <v>0</v>
      </c>
      <c r="O857" s="118">
        <v>0</v>
      </c>
      <c r="P857" s="118">
        <v>0</v>
      </c>
      <c r="Q857" s="118">
        <v>0</v>
      </c>
      <c r="R857" s="118">
        <v>0</v>
      </c>
      <c r="S857" s="118">
        <v>0</v>
      </c>
      <c r="T857" s="118">
        <v>0</v>
      </c>
      <c r="U857" s="118">
        <v>0</v>
      </c>
      <c r="V857" s="118">
        <v>0</v>
      </c>
      <c r="W857" s="118">
        <v>0</v>
      </c>
    </row>
    <row r="858" spans="1:23" hidden="1">
      <c r="A858" s="118" t="str">
        <v>6625.TW</v>
      </c>
      <c r="B858" s="118">
        <v>7.3</v>
      </c>
      <c r="C858" s="118">
        <v>0</v>
      </c>
      <c r="D858" s="118">
        <v>0</v>
      </c>
      <c r="E858" s="118">
        <v>0.43087003000000001</v>
      </c>
      <c r="F858" s="118">
        <v>0.13569000000000001</v>
      </c>
      <c r="G858" s="118">
        <v>0.19914000000000001</v>
      </c>
      <c r="H858" s="118">
        <v>3.3250000000000002E-2</v>
      </c>
      <c r="I858" s="118">
        <v>13.095890000000001</v>
      </c>
      <c r="J858" s="118">
        <v>4.5928415999999999</v>
      </c>
      <c r="K858" s="118">
        <v>62.557000000000002</v>
      </c>
      <c r="L858" s="118">
        <v>0</v>
      </c>
      <c r="M858" s="118">
        <v>0</v>
      </c>
      <c r="N858" s="118">
        <v>0</v>
      </c>
      <c r="O858" s="118">
        <v>0</v>
      </c>
      <c r="P858" s="118">
        <v>0</v>
      </c>
      <c r="Q858" s="118">
        <v>0</v>
      </c>
      <c r="R858" s="118">
        <v>0</v>
      </c>
      <c r="S858" s="118">
        <v>0</v>
      </c>
      <c r="T858" s="118">
        <v>0</v>
      </c>
      <c r="U858" s="118">
        <v>0</v>
      </c>
      <c r="V858" s="118">
        <v>0</v>
      </c>
      <c r="W858" s="118">
        <v>0</v>
      </c>
    </row>
    <row r="859" spans="1:23" hidden="1">
      <c r="A859" s="118" t="str">
        <v>6641.TW</v>
      </c>
      <c r="B859" s="118">
        <v>1.81</v>
      </c>
      <c r="C859" s="118">
        <v>8.1000000000000003E-2</v>
      </c>
      <c r="D859" s="118">
        <v>8.9507490000000001</v>
      </c>
      <c r="E859" s="118">
        <v>4.1250000000000002E-2</v>
      </c>
      <c r="F859" s="118">
        <v>-4.0000000000000002E-4</v>
      </c>
      <c r="G859" s="118">
        <v>0.31492999999999999</v>
      </c>
      <c r="H859" s="118">
        <v>1.022E-2</v>
      </c>
      <c r="I859" s="118">
        <v>23.093924000000001</v>
      </c>
      <c r="J859" s="118">
        <v>1.042446</v>
      </c>
      <c r="K859" s="118">
        <v>50.088999999999999</v>
      </c>
      <c r="L859" s="118">
        <v>0</v>
      </c>
      <c r="M859" s="118">
        <v>0</v>
      </c>
      <c r="N859" s="118">
        <v>0</v>
      </c>
      <c r="O859" s="118">
        <v>0</v>
      </c>
      <c r="P859" s="118">
        <v>0</v>
      </c>
      <c r="Q859" s="118">
        <v>0</v>
      </c>
      <c r="R859" s="118">
        <v>0</v>
      </c>
      <c r="S859" s="118">
        <v>0</v>
      </c>
      <c r="T859" s="118">
        <v>0</v>
      </c>
      <c r="U859" s="118">
        <v>0</v>
      </c>
      <c r="V859" s="118">
        <v>0</v>
      </c>
      <c r="W859" s="118">
        <v>0</v>
      </c>
    </row>
    <row r="860" spans="1:23" hidden="1">
      <c r="A860" s="118" t="str">
        <v>6655.TW</v>
      </c>
      <c r="B860" s="118">
        <v>3.65</v>
      </c>
      <c r="C860" s="118">
        <v>2.1999999999999999E-2</v>
      </c>
      <c r="D860" s="118">
        <v>0</v>
      </c>
      <c r="E860" s="118">
        <v>0.12284</v>
      </c>
      <c r="F860" s="118">
        <v>3.6519999999999997E-2</v>
      </c>
      <c r="G860" s="118">
        <v>0.48165000000000002</v>
      </c>
      <c r="H860" s="118">
        <v>0.19322</v>
      </c>
      <c r="I860" s="118">
        <v>35.068492999999997</v>
      </c>
      <c r="J860" s="118">
        <v>4.8285483999999999</v>
      </c>
      <c r="K860" s="118">
        <v>33.600999999999999</v>
      </c>
      <c r="L860" s="118">
        <v>0</v>
      </c>
      <c r="M860" s="118">
        <v>0</v>
      </c>
      <c r="N860" s="118">
        <v>0</v>
      </c>
      <c r="O860" s="118">
        <v>0</v>
      </c>
      <c r="P860" s="118">
        <v>0</v>
      </c>
      <c r="Q860" s="118">
        <v>0</v>
      </c>
      <c r="R860" s="118">
        <v>0</v>
      </c>
      <c r="S860" s="118">
        <v>0</v>
      </c>
      <c r="T860" s="118">
        <v>0</v>
      </c>
      <c r="U860" s="118">
        <v>0</v>
      </c>
      <c r="V860" s="118">
        <v>0</v>
      </c>
      <c r="W860" s="118">
        <v>0</v>
      </c>
    </row>
    <row r="861" spans="1:23" hidden="1">
      <c r="A861" s="118" t="str">
        <v>6657.TW</v>
      </c>
      <c r="B861" s="118">
        <v>-3.49</v>
      </c>
      <c r="C861" s="118">
        <v>0.53900000000000003</v>
      </c>
      <c r="D861" s="118">
        <v>0</v>
      </c>
      <c r="E861" s="118">
        <v>-0.37023996999999997</v>
      </c>
      <c r="F861" s="118">
        <v>-0.22425999999999999</v>
      </c>
      <c r="G861" s="118">
        <v>0.73023002999999997</v>
      </c>
      <c r="H861" s="118">
        <v>-25.387018000000001</v>
      </c>
      <c r="I861" s="118">
        <v>0</v>
      </c>
      <c r="J861" s="118">
        <v>4.9550830000000001</v>
      </c>
      <c r="K861" s="118">
        <v>9.9000000000000005E-2</v>
      </c>
      <c r="L861" s="118">
        <v>0</v>
      </c>
      <c r="M861" s="118">
        <v>0</v>
      </c>
      <c r="N861" s="118">
        <v>0</v>
      </c>
      <c r="O861" s="118">
        <v>0</v>
      </c>
      <c r="P861" s="118">
        <v>0</v>
      </c>
      <c r="Q861" s="118">
        <v>0</v>
      </c>
      <c r="R861" s="118">
        <v>0</v>
      </c>
      <c r="S861" s="118">
        <v>0</v>
      </c>
      <c r="T861" s="118">
        <v>0</v>
      </c>
      <c r="U861" s="118">
        <v>0</v>
      </c>
      <c r="V861" s="118">
        <v>0</v>
      </c>
      <c r="W861" s="118">
        <v>0</v>
      </c>
    </row>
    <row r="862" spans="1:23" hidden="1">
      <c r="A862" s="118" t="str">
        <v>6658.TW</v>
      </c>
      <c r="B862" s="118">
        <v>0</v>
      </c>
      <c r="C862" s="118">
        <v>-5.6000000000000001E-2</v>
      </c>
      <c r="D862" s="118">
        <v>0</v>
      </c>
      <c r="E862" s="118">
        <v>2.9860001000000001E-2</v>
      </c>
      <c r="F862" s="118">
        <v>8.6199994999999995E-3</v>
      </c>
      <c r="G862" s="118">
        <v>0.23908001000000001</v>
      </c>
      <c r="H862" s="118">
        <v>1.2319999999999999E-2</v>
      </c>
      <c r="I862" s="118">
        <v>0</v>
      </c>
      <c r="J862" s="118">
        <v>0</v>
      </c>
      <c r="K862" s="118">
        <v>42.076000000000001</v>
      </c>
      <c r="L862" s="118">
        <v>0</v>
      </c>
      <c r="M862" s="118">
        <v>0</v>
      </c>
      <c r="N862" s="118">
        <v>0</v>
      </c>
      <c r="O862" s="118">
        <v>0</v>
      </c>
      <c r="P862" s="118">
        <v>0</v>
      </c>
      <c r="Q862" s="118">
        <v>0</v>
      </c>
      <c r="R862" s="118">
        <v>0</v>
      </c>
      <c r="S862" s="118">
        <v>0</v>
      </c>
      <c r="T862" s="118">
        <v>0</v>
      </c>
      <c r="U862" s="118">
        <v>0</v>
      </c>
      <c r="V862" s="118">
        <v>0</v>
      </c>
      <c r="W862" s="118">
        <v>0</v>
      </c>
    </row>
    <row r="863" spans="1:23" hidden="1">
      <c r="A863" s="118" t="str">
        <v>6666.TW</v>
      </c>
      <c r="B863" s="118">
        <v>1.38</v>
      </c>
      <c r="C863" s="118">
        <v>0.317</v>
      </c>
      <c r="D863" s="118">
        <v>0</v>
      </c>
      <c r="E863" s="118">
        <v>5.2760000000000001E-2</v>
      </c>
      <c r="F863" s="118">
        <v>2.1080000000000002E-2</v>
      </c>
      <c r="G863" s="118">
        <v>0.61893003999999996</v>
      </c>
      <c r="H863" s="118">
        <v>-3.1649999999999998E-2</v>
      </c>
      <c r="I863" s="118">
        <v>46.014491999999997</v>
      </c>
      <c r="J863" s="118">
        <v>1.8748708999999999</v>
      </c>
      <c r="K863" s="118">
        <v>20.491</v>
      </c>
      <c r="L863" s="118">
        <v>0</v>
      </c>
      <c r="M863" s="118">
        <v>0</v>
      </c>
      <c r="N863" s="118">
        <v>0</v>
      </c>
      <c r="O863" s="118">
        <v>0</v>
      </c>
      <c r="P863" s="118">
        <v>0</v>
      </c>
      <c r="Q863" s="118">
        <v>0</v>
      </c>
      <c r="R863" s="118">
        <v>0</v>
      </c>
      <c r="S863" s="118">
        <v>0</v>
      </c>
      <c r="T863" s="118">
        <v>0</v>
      </c>
      <c r="U863" s="118">
        <v>0</v>
      </c>
      <c r="V863" s="118">
        <v>0</v>
      </c>
      <c r="W863" s="118">
        <v>0</v>
      </c>
    </row>
    <row r="864" spans="1:23" hidden="1">
      <c r="A864" s="118" t="str">
        <v>6668.TW</v>
      </c>
      <c r="B864" s="118">
        <v>-2.78</v>
      </c>
      <c r="C864" s="118">
        <v>1.321</v>
      </c>
      <c r="D864" s="118">
        <v>34.158417</v>
      </c>
      <c r="E864" s="118">
        <v>-0.14741000000000001</v>
      </c>
      <c r="F864" s="118">
        <v>-4.4580000000000002E-2</v>
      </c>
      <c r="G864" s="118">
        <v>3.5479999999999998E-2</v>
      </c>
      <c r="H864" s="118">
        <v>-0.19082001000000001</v>
      </c>
      <c r="I864" s="118">
        <v>0</v>
      </c>
      <c r="J864" s="118">
        <v>3.3908298000000001</v>
      </c>
      <c r="K864" s="118">
        <v>11.778</v>
      </c>
      <c r="L864" s="118">
        <v>0</v>
      </c>
      <c r="M864" s="118">
        <v>0</v>
      </c>
      <c r="N864" s="118">
        <v>0</v>
      </c>
      <c r="O864" s="118">
        <v>0</v>
      </c>
      <c r="P864" s="118">
        <v>0</v>
      </c>
      <c r="Q864" s="118">
        <v>0</v>
      </c>
      <c r="R864" s="118">
        <v>0</v>
      </c>
      <c r="S864" s="118">
        <v>0</v>
      </c>
      <c r="T864" s="118">
        <v>0</v>
      </c>
      <c r="U864" s="118">
        <v>0</v>
      </c>
      <c r="V864" s="118">
        <v>0</v>
      </c>
      <c r="W864" s="118">
        <v>0</v>
      </c>
    </row>
    <row r="865" spans="1:23" hidden="1">
      <c r="A865" s="118" t="str">
        <v>6669.TW</v>
      </c>
      <c r="B865" s="118">
        <v>76.69</v>
      </c>
      <c r="C865" s="118">
        <v>0.56399999999999995</v>
      </c>
      <c r="D865" s="118">
        <v>18.536417</v>
      </c>
      <c r="E865" s="118">
        <v>0.29715999999999998</v>
      </c>
      <c r="F865" s="118">
        <v>0.10217</v>
      </c>
      <c r="G865" s="118">
        <v>0.10188999999999999</v>
      </c>
      <c r="H865" s="118">
        <v>8.4110000000000004E-2</v>
      </c>
      <c r="I865" s="118">
        <v>35.01108</v>
      </c>
      <c r="J865" s="118">
        <v>9.6732010000000006</v>
      </c>
      <c r="K865" s="118">
        <v>1357.2529999999999</v>
      </c>
      <c r="L865" s="118">
        <v>0</v>
      </c>
      <c r="M865" s="118">
        <v>0</v>
      </c>
      <c r="N865" s="118">
        <v>0</v>
      </c>
      <c r="O865" s="118">
        <v>0</v>
      </c>
      <c r="P865" s="118">
        <v>0</v>
      </c>
      <c r="Q865" s="118">
        <v>0</v>
      </c>
      <c r="R865" s="118">
        <v>0</v>
      </c>
      <c r="S865" s="118">
        <v>0</v>
      </c>
      <c r="T865" s="118">
        <v>0</v>
      </c>
      <c r="U865" s="118">
        <v>0</v>
      </c>
      <c r="V865" s="118">
        <v>0</v>
      </c>
      <c r="W865" s="118">
        <v>0</v>
      </c>
    </row>
    <row r="866" spans="1:23" hidden="1">
      <c r="A866" s="118" t="str">
        <v>6670.TW</v>
      </c>
      <c r="B866" s="118">
        <v>18.87</v>
      </c>
      <c r="C866" s="118">
        <v>0</v>
      </c>
      <c r="D866" s="118">
        <v>10.939268</v>
      </c>
      <c r="E866" s="118">
        <v>0.20346001</v>
      </c>
      <c r="F866" s="118">
        <v>9.3260005000000007E-2</v>
      </c>
      <c r="G866" s="118">
        <v>0.24085999999999999</v>
      </c>
      <c r="H866" s="118">
        <v>0.16378000000000001</v>
      </c>
      <c r="I866" s="118">
        <v>15.368309</v>
      </c>
      <c r="J866" s="118">
        <v>3.1227790999999998</v>
      </c>
      <c r="K866" s="118">
        <v>178.423</v>
      </c>
      <c r="L866" s="118">
        <v>0</v>
      </c>
      <c r="M866" s="118">
        <v>0</v>
      </c>
      <c r="N866" s="118">
        <v>0</v>
      </c>
      <c r="O866" s="118">
        <v>0</v>
      </c>
      <c r="P866" s="118">
        <v>0</v>
      </c>
      <c r="Q866" s="118">
        <v>0</v>
      </c>
      <c r="R866" s="118">
        <v>0</v>
      </c>
      <c r="S866" s="118">
        <v>0</v>
      </c>
      <c r="T866" s="118">
        <v>0</v>
      </c>
      <c r="U866" s="118">
        <v>0</v>
      </c>
      <c r="V866" s="118">
        <v>0</v>
      </c>
      <c r="W866" s="118">
        <v>0</v>
      </c>
    </row>
    <row r="867" spans="1:23" hidden="1">
      <c r="A867" s="118" t="str">
        <v>6671.TW</v>
      </c>
      <c r="B867" s="118">
        <v>3.02</v>
      </c>
      <c r="C867" s="118">
        <v>0.13500000000000001</v>
      </c>
      <c r="D867" s="118">
        <v>0</v>
      </c>
      <c r="E867" s="118">
        <v>0.10496999999999999</v>
      </c>
      <c r="F867" s="118">
        <v>6.2319998000000001E-2</v>
      </c>
      <c r="G867" s="118">
        <v>0.38671001999999999</v>
      </c>
      <c r="H867" s="118">
        <v>0.12005</v>
      </c>
      <c r="I867" s="118">
        <v>15.082781000000001</v>
      </c>
      <c r="J867" s="118">
        <v>1.6257986</v>
      </c>
      <c r="K867" s="118">
        <v>31.372</v>
      </c>
      <c r="L867" s="118">
        <v>0</v>
      </c>
      <c r="M867" s="118">
        <v>0</v>
      </c>
      <c r="N867" s="118">
        <v>0</v>
      </c>
      <c r="O867" s="118">
        <v>0</v>
      </c>
      <c r="P867" s="118">
        <v>0</v>
      </c>
      <c r="Q867" s="118">
        <v>0</v>
      </c>
      <c r="R867" s="118">
        <v>0</v>
      </c>
      <c r="S867" s="118">
        <v>0</v>
      </c>
      <c r="T867" s="118">
        <v>0</v>
      </c>
      <c r="U867" s="118">
        <v>0</v>
      </c>
      <c r="V867" s="118">
        <v>0</v>
      </c>
      <c r="W867" s="118">
        <v>0</v>
      </c>
    </row>
    <row r="868" spans="1:23" hidden="1">
      <c r="A868" s="118" t="str">
        <v>6672.TW</v>
      </c>
      <c r="B868" s="118">
        <v>6.18</v>
      </c>
      <c r="C868" s="118">
        <v>0</v>
      </c>
      <c r="D868" s="118">
        <v>12.365747000000001</v>
      </c>
      <c r="E868" s="118">
        <v>0.14579001</v>
      </c>
      <c r="F868" s="118">
        <v>6.0489996999999997E-2</v>
      </c>
      <c r="G868" s="118">
        <v>0.33117999999999997</v>
      </c>
      <c r="H868" s="118">
        <v>9.0289999999999995E-2</v>
      </c>
      <c r="I868" s="118">
        <v>13.786407000000001</v>
      </c>
      <c r="J868" s="118">
        <v>1.9158552</v>
      </c>
      <c r="K868" s="118">
        <v>65.388000000000005</v>
      </c>
      <c r="L868" s="118">
        <v>0</v>
      </c>
      <c r="M868" s="118">
        <v>0</v>
      </c>
      <c r="N868" s="118">
        <v>0</v>
      </c>
      <c r="O868" s="118">
        <v>0</v>
      </c>
      <c r="P868" s="118">
        <v>0</v>
      </c>
      <c r="Q868" s="118">
        <v>0</v>
      </c>
      <c r="R868" s="118">
        <v>0</v>
      </c>
      <c r="S868" s="118">
        <v>0</v>
      </c>
      <c r="T868" s="118">
        <v>0</v>
      </c>
      <c r="U868" s="118">
        <v>0</v>
      </c>
      <c r="V868" s="118">
        <v>0</v>
      </c>
      <c r="W868" s="118">
        <v>0</v>
      </c>
    </row>
    <row r="869" spans="1:23" hidden="1">
      <c r="A869" s="118" t="str">
        <v>6674.TW</v>
      </c>
      <c r="B869" s="118">
        <v>-4.5199999999999996</v>
      </c>
      <c r="C869" s="118">
        <v>0</v>
      </c>
      <c r="D869" s="118">
        <v>0</v>
      </c>
      <c r="E869" s="118">
        <v>-0.2409</v>
      </c>
      <c r="F869" s="118">
        <v>-9.6999995000000006E-2</v>
      </c>
      <c r="G869" s="118">
        <v>8.1699999999999995E-2</v>
      </c>
      <c r="H869" s="118">
        <v>-0.20087999000000001</v>
      </c>
      <c r="I869" s="118">
        <v>0</v>
      </c>
      <c r="J869" s="118">
        <v>1.4045451</v>
      </c>
      <c r="K869" s="118">
        <v>16.349</v>
      </c>
      <c r="L869" s="118">
        <v>0</v>
      </c>
      <c r="M869" s="118">
        <v>0</v>
      </c>
      <c r="N869" s="118">
        <v>0</v>
      </c>
      <c r="O869" s="118">
        <v>0</v>
      </c>
      <c r="P869" s="118">
        <v>0</v>
      </c>
      <c r="Q869" s="118">
        <v>0</v>
      </c>
      <c r="R869" s="118">
        <v>0</v>
      </c>
      <c r="S869" s="118">
        <v>0</v>
      </c>
      <c r="T869" s="118">
        <v>0</v>
      </c>
      <c r="U869" s="118">
        <v>0</v>
      </c>
      <c r="V869" s="118">
        <v>0</v>
      </c>
      <c r="W869" s="118">
        <v>0</v>
      </c>
    </row>
    <row r="870" spans="1:23" hidden="1">
      <c r="A870" s="118" t="str">
        <v>6689.TW</v>
      </c>
      <c r="B870" s="118">
        <v>2.79</v>
      </c>
      <c r="C870" s="118">
        <v>0.85399999999999998</v>
      </c>
      <c r="D870" s="118">
        <v>16.407080000000001</v>
      </c>
      <c r="E870" s="118">
        <v>5.9070002000000003E-2</v>
      </c>
      <c r="F870" s="118">
        <v>1.4489999999999999E-2</v>
      </c>
      <c r="G870" s="118">
        <v>0.12919</v>
      </c>
      <c r="H870" s="118">
        <v>1.24699995E-2</v>
      </c>
      <c r="I870" s="118">
        <v>33.225807000000003</v>
      </c>
      <c r="J870" s="118">
        <v>2.1871977</v>
      </c>
      <c r="K870" s="118">
        <v>144.39099999999999</v>
      </c>
      <c r="L870" s="118">
        <v>0</v>
      </c>
      <c r="M870" s="118">
        <v>0</v>
      </c>
      <c r="N870" s="118">
        <v>0</v>
      </c>
      <c r="O870" s="118">
        <v>0</v>
      </c>
      <c r="P870" s="118">
        <v>0</v>
      </c>
      <c r="Q870" s="118">
        <v>0</v>
      </c>
      <c r="R870" s="118">
        <v>0</v>
      </c>
      <c r="S870" s="118">
        <v>0</v>
      </c>
      <c r="T870" s="118">
        <v>0</v>
      </c>
      <c r="U870" s="118">
        <v>0</v>
      </c>
      <c r="V870" s="118">
        <v>0</v>
      </c>
      <c r="W870" s="118">
        <v>0</v>
      </c>
    </row>
    <row r="871" spans="1:23" hidden="1">
      <c r="A871" s="118" t="str">
        <v>6691.TW</v>
      </c>
      <c r="B871" s="118">
        <v>19.89</v>
      </c>
      <c r="C871" s="118">
        <v>0.434</v>
      </c>
      <c r="D871" s="118">
        <v>0</v>
      </c>
      <c r="E871" s="118">
        <v>0.32904997000000002</v>
      </c>
      <c r="F871" s="118">
        <v>0.11495</v>
      </c>
      <c r="G871" s="118">
        <v>0.17363999999999999</v>
      </c>
      <c r="H871" s="118">
        <v>0.14022999999999999</v>
      </c>
      <c r="I871" s="118">
        <v>18.702866</v>
      </c>
      <c r="J871" s="118">
        <v>5.8085069999999996</v>
      </c>
      <c r="K871" s="118">
        <v>177.523</v>
      </c>
      <c r="L871" s="118">
        <v>0</v>
      </c>
      <c r="M871" s="118">
        <v>0</v>
      </c>
      <c r="N871" s="118">
        <v>0</v>
      </c>
      <c r="O871" s="118">
        <v>0</v>
      </c>
      <c r="P871" s="118">
        <v>0</v>
      </c>
      <c r="Q871" s="118">
        <v>0</v>
      </c>
      <c r="R871" s="118">
        <v>0</v>
      </c>
      <c r="S871" s="118">
        <v>0</v>
      </c>
      <c r="T871" s="118">
        <v>0</v>
      </c>
      <c r="U871" s="118">
        <v>0</v>
      </c>
      <c r="V871" s="118">
        <v>0</v>
      </c>
      <c r="W871" s="118">
        <v>0</v>
      </c>
    </row>
    <row r="872" spans="1:23" hidden="1">
      <c r="A872" s="118" t="str">
        <v>6695.TW</v>
      </c>
      <c r="B872" s="118">
        <v>-0.54</v>
      </c>
      <c r="C872" s="118">
        <v>0.57199999999999995</v>
      </c>
      <c r="D872" s="118">
        <v>0</v>
      </c>
      <c r="E872" s="118">
        <v>-3.7420000000000002E-2</v>
      </c>
      <c r="F872" s="118">
        <v>-3.2599999999999997E-2</v>
      </c>
      <c r="G872" s="118">
        <v>0.41373003000000003</v>
      </c>
      <c r="H872" s="118">
        <v>-0.17544001000000001</v>
      </c>
      <c r="I872" s="118">
        <v>0</v>
      </c>
      <c r="J872" s="118">
        <v>3.3434308000000001</v>
      </c>
      <c r="K872" s="118">
        <v>11.558999999999999</v>
      </c>
      <c r="L872" s="118">
        <v>0</v>
      </c>
      <c r="M872" s="118">
        <v>0</v>
      </c>
      <c r="N872" s="118">
        <v>0</v>
      </c>
      <c r="O872" s="118">
        <v>0</v>
      </c>
      <c r="P872" s="118">
        <v>0</v>
      </c>
      <c r="Q872" s="118">
        <v>0</v>
      </c>
      <c r="R872" s="118">
        <v>0</v>
      </c>
      <c r="S872" s="118">
        <v>0</v>
      </c>
      <c r="T872" s="118">
        <v>0</v>
      </c>
      <c r="U872" s="118">
        <v>0</v>
      </c>
      <c r="V872" s="118">
        <v>0</v>
      </c>
      <c r="W872" s="118">
        <v>0</v>
      </c>
    </row>
    <row r="873" spans="1:23" hidden="1">
      <c r="A873" s="118" t="str">
        <v>6698.TW</v>
      </c>
      <c r="B873" s="118">
        <v>-0.89</v>
      </c>
      <c r="C873" s="118">
        <v>1.054</v>
      </c>
      <c r="D873" s="118">
        <v>0</v>
      </c>
      <c r="E873" s="118">
        <v>-1.4989999E-2</v>
      </c>
      <c r="F873" s="118">
        <v>-1.7860001E-2</v>
      </c>
      <c r="G873" s="118">
        <v>0.18478</v>
      </c>
      <c r="H873" s="118">
        <v>6.4099999999999999E-3</v>
      </c>
      <c r="I873" s="118">
        <v>0</v>
      </c>
      <c r="J873" s="118">
        <v>1.9816990000000001</v>
      </c>
      <c r="K873" s="118">
        <v>17.042999999999999</v>
      </c>
      <c r="L873" s="118">
        <v>0</v>
      </c>
      <c r="M873" s="118">
        <v>0</v>
      </c>
      <c r="N873" s="118">
        <v>0</v>
      </c>
      <c r="O873" s="118">
        <v>0</v>
      </c>
      <c r="P873" s="118">
        <v>0</v>
      </c>
      <c r="Q873" s="118">
        <v>0</v>
      </c>
      <c r="R873" s="118">
        <v>0</v>
      </c>
      <c r="S873" s="118">
        <v>0</v>
      </c>
      <c r="T873" s="118">
        <v>0</v>
      </c>
      <c r="U873" s="118">
        <v>0</v>
      </c>
      <c r="V873" s="118">
        <v>0</v>
      </c>
      <c r="W873" s="118">
        <v>0</v>
      </c>
    </row>
    <row r="874" spans="1:23" hidden="1">
      <c r="A874" s="118" t="str">
        <v>6706.TW</v>
      </c>
      <c r="B874" s="118">
        <v>-5.33</v>
      </c>
      <c r="C874" s="118">
        <v>1.407</v>
      </c>
      <c r="D874" s="118">
        <v>16.260684999999999</v>
      </c>
      <c r="E874" s="118">
        <v>-9.6229999999999996E-2</v>
      </c>
      <c r="F874" s="118">
        <v>-4.7909997000000003E-2</v>
      </c>
      <c r="G874" s="118">
        <v>7.596E-2</v>
      </c>
      <c r="H874" s="118">
        <v>-0.60641999999999996</v>
      </c>
      <c r="I874" s="118">
        <v>0</v>
      </c>
      <c r="J874" s="118">
        <v>1.5457112</v>
      </c>
      <c r="K874" s="118">
        <v>18.138000000000002</v>
      </c>
      <c r="L874" s="118">
        <v>0</v>
      </c>
      <c r="M874" s="118">
        <v>0</v>
      </c>
      <c r="N874" s="118">
        <v>0</v>
      </c>
      <c r="O874" s="118">
        <v>0</v>
      </c>
      <c r="P874" s="118">
        <v>0</v>
      </c>
      <c r="Q874" s="118">
        <v>0</v>
      </c>
      <c r="R874" s="118">
        <v>0</v>
      </c>
      <c r="S874" s="118">
        <v>0</v>
      </c>
      <c r="T874" s="118">
        <v>0</v>
      </c>
      <c r="U874" s="118">
        <v>0</v>
      </c>
      <c r="V874" s="118">
        <v>0</v>
      </c>
      <c r="W874" s="118">
        <v>0</v>
      </c>
    </row>
    <row r="875" spans="1:23" hidden="1">
      <c r="A875" s="118" t="str">
        <v>6715.TW</v>
      </c>
      <c r="B875" s="118">
        <v>6.29</v>
      </c>
      <c r="C875" s="118">
        <v>0</v>
      </c>
      <c r="D875" s="118">
        <v>17.368421999999999</v>
      </c>
      <c r="E875" s="118">
        <v>0.11316</v>
      </c>
      <c r="F875" s="118">
        <v>6.3159999999999994E-2</v>
      </c>
      <c r="G875" s="118">
        <v>0.37763000000000002</v>
      </c>
      <c r="H875" s="118">
        <v>0.18997</v>
      </c>
      <c r="I875" s="118">
        <v>26.232115</v>
      </c>
      <c r="J875" s="118">
        <v>2.9691212</v>
      </c>
      <c r="K875" s="118">
        <v>37.503</v>
      </c>
      <c r="L875" s="118">
        <v>0</v>
      </c>
      <c r="M875" s="118">
        <v>0</v>
      </c>
      <c r="N875" s="118">
        <v>0</v>
      </c>
      <c r="O875" s="118">
        <v>0</v>
      </c>
      <c r="P875" s="118">
        <v>0</v>
      </c>
      <c r="Q875" s="118">
        <v>0</v>
      </c>
      <c r="R875" s="118">
        <v>0</v>
      </c>
      <c r="S875" s="118">
        <v>0</v>
      </c>
      <c r="T875" s="118">
        <v>0</v>
      </c>
      <c r="U875" s="118">
        <v>0</v>
      </c>
      <c r="V875" s="118">
        <v>0</v>
      </c>
      <c r="W875" s="118">
        <v>0</v>
      </c>
    </row>
    <row r="876" spans="1:23" hidden="1">
      <c r="A876" s="118" t="str">
        <v>6719.TW</v>
      </c>
      <c r="B876" s="118">
        <v>2.2599999999999998</v>
      </c>
      <c r="C876" s="118">
        <v>0</v>
      </c>
      <c r="D876" s="118">
        <v>34</v>
      </c>
      <c r="E876" s="118">
        <v>2.1989999999999999E-2</v>
      </c>
      <c r="F876" s="118">
        <v>4.6200002999999996E-3</v>
      </c>
      <c r="G876" s="118">
        <v>0.30043999999999998</v>
      </c>
      <c r="H876" s="118">
        <v>5.5180001999999999E-2</v>
      </c>
      <c r="I876" s="118">
        <v>139.15929</v>
      </c>
      <c r="J876" s="118">
        <v>3.1144780000000001</v>
      </c>
      <c r="K876" s="118">
        <v>38.850999999999999</v>
      </c>
      <c r="L876" s="118">
        <v>0</v>
      </c>
      <c r="M876" s="118">
        <v>0</v>
      </c>
      <c r="N876" s="118">
        <v>0</v>
      </c>
      <c r="O876" s="118">
        <v>0</v>
      </c>
      <c r="P876" s="118">
        <v>0</v>
      </c>
      <c r="Q876" s="118">
        <v>0</v>
      </c>
      <c r="R876" s="118">
        <v>0</v>
      </c>
      <c r="S876" s="118">
        <v>0</v>
      </c>
      <c r="T876" s="118">
        <v>0</v>
      </c>
      <c r="U876" s="118">
        <v>0</v>
      </c>
      <c r="V876" s="118">
        <v>0</v>
      </c>
      <c r="W876" s="118">
        <v>0</v>
      </c>
    </row>
    <row r="877" spans="1:23" hidden="1">
      <c r="A877" s="118" t="str">
        <v>6742.TW</v>
      </c>
      <c r="B877" s="118">
        <v>0</v>
      </c>
      <c r="C877" s="118">
        <v>-0.13300000000000001</v>
      </c>
      <c r="D877" s="118">
        <v>0</v>
      </c>
      <c r="E877" s="118">
        <v>2.1770000000000001E-2</v>
      </c>
      <c r="F877" s="118">
        <v>-1.0499999999999999E-3</v>
      </c>
      <c r="G877" s="118">
        <v>0.17691000000000001</v>
      </c>
      <c r="H877" s="118">
        <v>2.9099999999999998E-3</v>
      </c>
      <c r="I877" s="118">
        <v>0</v>
      </c>
      <c r="J877" s="118">
        <v>0</v>
      </c>
      <c r="K877" s="118">
        <v>7.6669999999999998</v>
      </c>
      <c r="L877" s="118">
        <v>0</v>
      </c>
      <c r="M877" s="118">
        <v>0</v>
      </c>
      <c r="N877" s="118">
        <v>0</v>
      </c>
      <c r="O877" s="118">
        <v>0</v>
      </c>
      <c r="P877" s="118">
        <v>0</v>
      </c>
      <c r="Q877" s="118">
        <v>0</v>
      </c>
      <c r="R877" s="118">
        <v>0</v>
      </c>
      <c r="S877" s="118">
        <v>0</v>
      </c>
      <c r="T877" s="118">
        <v>0</v>
      </c>
      <c r="U877" s="118">
        <v>0</v>
      </c>
      <c r="V877" s="118">
        <v>0</v>
      </c>
      <c r="W877" s="118">
        <v>0</v>
      </c>
    </row>
    <row r="878" spans="1:23" hidden="1">
      <c r="A878" s="118" t="str">
        <v>6743.TW</v>
      </c>
      <c r="B878" s="118">
        <v>-0.16</v>
      </c>
      <c r="C878" s="118">
        <v>1.462</v>
      </c>
      <c r="D878" s="118">
        <v>8.8640000000000008</v>
      </c>
      <c r="E878" s="118">
        <v>-3.0000000000000001E-3</v>
      </c>
      <c r="F878" s="118">
        <v>1.355E-2</v>
      </c>
      <c r="G878" s="118">
        <v>0.18895000000000001</v>
      </c>
      <c r="H878" s="118">
        <v>5.0259999999999999E-2</v>
      </c>
      <c r="I878" s="118">
        <v>0</v>
      </c>
      <c r="J878" s="118">
        <v>3.0690819999999999</v>
      </c>
      <c r="K878" s="118">
        <v>26.178000000000001</v>
      </c>
      <c r="L878" s="118">
        <v>0</v>
      </c>
      <c r="M878" s="118">
        <v>0</v>
      </c>
      <c r="N878" s="118">
        <v>0</v>
      </c>
      <c r="O878" s="118">
        <v>0</v>
      </c>
      <c r="P878" s="118">
        <v>0</v>
      </c>
      <c r="Q878" s="118">
        <v>0</v>
      </c>
      <c r="R878" s="118">
        <v>0</v>
      </c>
      <c r="S878" s="118">
        <v>0</v>
      </c>
      <c r="T878" s="118">
        <v>0</v>
      </c>
      <c r="U878" s="118">
        <v>0</v>
      </c>
      <c r="V878" s="118">
        <v>0</v>
      </c>
      <c r="W878" s="118">
        <v>0</v>
      </c>
    </row>
    <row r="879" spans="1:23" hidden="1">
      <c r="A879" s="118" t="str">
        <v>6753.TW</v>
      </c>
      <c r="B879" s="118">
        <v>6.83</v>
      </c>
      <c r="C879" s="118">
        <v>-8.3000000000000004E-2</v>
      </c>
      <c r="D879" s="118">
        <v>0</v>
      </c>
      <c r="E879" s="118">
        <v>0.23194000000000001</v>
      </c>
      <c r="F879" s="118">
        <v>6.3060000000000005E-2</v>
      </c>
      <c r="G879" s="118">
        <v>0.19129999</v>
      </c>
      <c r="H879" s="118">
        <v>0.27950999999999998</v>
      </c>
      <c r="I879" s="118">
        <v>17.057099999999998</v>
      </c>
      <c r="J879" s="118">
        <v>4.1389847</v>
      </c>
      <c r="K879" s="118">
        <v>47.057000000000002</v>
      </c>
      <c r="L879" s="118">
        <v>0</v>
      </c>
      <c r="M879" s="118">
        <v>0</v>
      </c>
      <c r="N879" s="118">
        <v>0</v>
      </c>
      <c r="O879" s="118">
        <v>0</v>
      </c>
      <c r="P879" s="118">
        <v>0</v>
      </c>
      <c r="Q879" s="118">
        <v>0</v>
      </c>
      <c r="R879" s="118">
        <v>0</v>
      </c>
      <c r="S879" s="118">
        <v>0</v>
      </c>
      <c r="T879" s="118">
        <v>0</v>
      </c>
      <c r="U879" s="118">
        <v>0</v>
      </c>
      <c r="V879" s="118">
        <v>0</v>
      </c>
      <c r="W879" s="118">
        <v>0</v>
      </c>
    </row>
    <row r="880" spans="1:23" hidden="1">
      <c r="A880" s="118" t="str">
        <v>6754.TW</v>
      </c>
      <c r="B880" s="118">
        <v>4.5599999999999996</v>
      </c>
      <c r="C880" s="118">
        <v>0</v>
      </c>
      <c r="D880" s="118">
        <v>0</v>
      </c>
      <c r="E880" s="118">
        <v>0.15281</v>
      </c>
      <c r="F880" s="118">
        <v>5.7350001999999997E-2</v>
      </c>
      <c r="G880" s="118">
        <v>0.21476998999999999</v>
      </c>
      <c r="H880" s="118">
        <v>5.994E-2</v>
      </c>
      <c r="I880" s="118">
        <v>13.728070000000001</v>
      </c>
      <c r="J880" s="118">
        <v>2.0758033</v>
      </c>
      <c r="K880" s="118">
        <v>75.704999999999998</v>
      </c>
      <c r="L880" s="118">
        <v>0</v>
      </c>
      <c r="M880" s="118">
        <v>0</v>
      </c>
      <c r="N880" s="118">
        <v>0</v>
      </c>
      <c r="O880" s="118">
        <v>0</v>
      </c>
      <c r="P880" s="118">
        <v>0</v>
      </c>
      <c r="Q880" s="118">
        <v>0</v>
      </c>
      <c r="R880" s="118">
        <v>0</v>
      </c>
      <c r="S880" s="118">
        <v>0</v>
      </c>
      <c r="T880" s="118">
        <v>0</v>
      </c>
      <c r="U880" s="118">
        <v>0</v>
      </c>
      <c r="V880" s="118">
        <v>0</v>
      </c>
      <c r="W880" s="118">
        <v>0</v>
      </c>
    </row>
    <row r="881" spans="1:23" hidden="1">
      <c r="A881" s="118" t="str">
        <v>6756.TW</v>
      </c>
      <c r="B881" s="118">
        <v>3.08</v>
      </c>
      <c r="C881" s="118">
        <v>1.492</v>
      </c>
      <c r="D881" s="118">
        <v>0</v>
      </c>
      <c r="E881" s="118">
        <v>5.9830000000000001E-2</v>
      </c>
      <c r="F881" s="118">
        <v>2.6259999999999999E-2</v>
      </c>
      <c r="G881" s="118">
        <v>0.45761000000000002</v>
      </c>
      <c r="H881" s="118">
        <v>5.1760002999999999E-2</v>
      </c>
      <c r="I881" s="118">
        <v>66.558440000000004</v>
      </c>
      <c r="J881" s="118">
        <v>4.9599570000000002</v>
      </c>
      <c r="K881" s="118">
        <v>29.483000000000001</v>
      </c>
      <c r="L881" s="118">
        <v>0</v>
      </c>
      <c r="M881" s="118">
        <v>0</v>
      </c>
      <c r="N881" s="118">
        <v>0</v>
      </c>
      <c r="O881" s="118">
        <v>0</v>
      </c>
      <c r="P881" s="118">
        <v>0</v>
      </c>
      <c r="Q881" s="118">
        <v>0</v>
      </c>
      <c r="R881" s="118">
        <v>0</v>
      </c>
      <c r="S881" s="118">
        <v>0</v>
      </c>
      <c r="T881" s="118">
        <v>0</v>
      </c>
      <c r="U881" s="118">
        <v>0</v>
      </c>
      <c r="V881" s="118">
        <v>0</v>
      </c>
      <c r="W881" s="118">
        <v>0</v>
      </c>
    </row>
    <row r="882" spans="1:23" hidden="1">
      <c r="A882" s="118" t="str">
        <v>6768.TW</v>
      </c>
      <c r="B882" s="118">
        <v>4.2699999999999996</v>
      </c>
      <c r="C882" s="118">
        <v>0.36899999999999999</v>
      </c>
      <c r="D882" s="118">
        <v>17.908256999999999</v>
      </c>
      <c r="E882" s="118">
        <v>5.8720003999999999E-2</v>
      </c>
      <c r="F882" s="118">
        <v>2.3089999999999999E-2</v>
      </c>
      <c r="G882" s="118">
        <v>0.18221001000000001</v>
      </c>
      <c r="H882" s="118">
        <v>7.5539999999999996E-2</v>
      </c>
      <c r="I882" s="118">
        <v>22.857143000000001</v>
      </c>
      <c r="J882" s="118">
        <v>1.3362540999999999</v>
      </c>
      <c r="K882" s="118">
        <v>75.763999999999996</v>
      </c>
      <c r="L882" s="118">
        <v>0</v>
      </c>
      <c r="M882" s="118">
        <v>0</v>
      </c>
      <c r="N882" s="118">
        <v>0</v>
      </c>
      <c r="O882" s="118">
        <v>0</v>
      </c>
      <c r="P882" s="118">
        <v>0</v>
      </c>
      <c r="Q882" s="118">
        <v>0</v>
      </c>
      <c r="R882" s="118">
        <v>0</v>
      </c>
      <c r="S882" s="118">
        <v>0</v>
      </c>
      <c r="T882" s="118">
        <v>0</v>
      </c>
      <c r="U882" s="118">
        <v>0</v>
      </c>
      <c r="V882" s="118">
        <v>0</v>
      </c>
      <c r="W882" s="118">
        <v>0</v>
      </c>
    </row>
    <row r="883" spans="1:23" hidden="1">
      <c r="A883" s="118" t="str">
        <v>6770.TW</v>
      </c>
      <c r="B883" s="118">
        <v>-0.56000000000000005</v>
      </c>
      <c r="C883" s="118">
        <v>0.84399999999999997</v>
      </c>
      <c r="D883" s="118">
        <v>20.585937999999999</v>
      </c>
      <c r="E883" s="118">
        <v>-2.4E-2</v>
      </c>
      <c r="F883" s="118">
        <v>-1.6160000000000001E-2</v>
      </c>
      <c r="G883" s="118">
        <v>0.11096</v>
      </c>
      <c r="H883" s="118">
        <v>-0.1008</v>
      </c>
      <c r="I883" s="118">
        <v>0</v>
      </c>
      <c r="J883" s="118">
        <v>1.1601286</v>
      </c>
      <c r="K883" s="118">
        <v>10.625</v>
      </c>
      <c r="L883" s="118">
        <v>0</v>
      </c>
      <c r="M883" s="118">
        <v>0</v>
      </c>
      <c r="N883" s="118">
        <v>0</v>
      </c>
      <c r="O883" s="118">
        <v>0</v>
      </c>
      <c r="P883" s="118">
        <v>0</v>
      </c>
      <c r="Q883" s="118">
        <v>0</v>
      </c>
      <c r="R883" s="118">
        <v>0</v>
      </c>
      <c r="S883" s="118">
        <v>0</v>
      </c>
      <c r="T883" s="118">
        <v>0</v>
      </c>
      <c r="U883" s="118">
        <v>0</v>
      </c>
      <c r="V883" s="118">
        <v>0</v>
      </c>
      <c r="W883" s="118">
        <v>0</v>
      </c>
    </row>
    <row r="884" spans="1:23" hidden="1">
      <c r="A884" s="118" t="str">
        <v>6776.TW</v>
      </c>
      <c r="B884" s="118">
        <v>5.01</v>
      </c>
      <c r="C884" s="118">
        <v>0.13200000000000001</v>
      </c>
      <c r="D884" s="118">
        <v>11.456141000000001</v>
      </c>
      <c r="E884" s="118">
        <v>0.17623</v>
      </c>
      <c r="F884" s="118">
        <v>4.5319999999999999E-2</v>
      </c>
      <c r="G884" s="118">
        <v>6.7839999999999998E-2</v>
      </c>
      <c r="H884" s="118">
        <v>2.0599999000000001E-2</v>
      </c>
      <c r="I884" s="118">
        <v>13.033932</v>
      </c>
      <c r="J884" s="118">
        <v>2.4879036000000001</v>
      </c>
      <c r="K884" s="118">
        <v>279.34199999999998</v>
      </c>
      <c r="L884" s="118">
        <v>0</v>
      </c>
      <c r="M884" s="118">
        <v>0</v>
      </c>
      <c r="N884" s="118">
        <v>0</v>
      </c>
      <c r="O884" s="118">
        <v>0</v>
      </c>
      <c r="P884" s="118">
        <v>0</v>
      </c>
      <c r="Q884" s="118">
        <v>0</v>
      </c>
      <c r="R884" s="118">
        <v>0</v>
      </c>
      <c r="S884" s="118">
        <v>0</v>
      </c>
      <c r="T884" s="118">
        <v>0</v>
      </c>
      <c r="U884" s="118">
        <v>0</v>
      </c>
      <c r="V884" s="118">
        <v>0</v>
      </c>
      <c r="W884" s="118">
        <v>0</v>
      </c>
    </row>
    <row r="885" spans="1:23" hidden="1">
      <c r="A885" s="118" t="str">
        <v>6781.TW</v>
      </c>
      <c r="B885" s="118">
        <v>21.25</v>
      </c>
      <c r="C885" s="118">
        <v>2.2000000000000002</v>
      </c>
      <c r="D885" s="118">
        <v>17.672415000000001</v>
      </c>
      <c r="E885" s="118">
        <v>0.15356</v>
      </c>
      <c r="F885" s="118">
        <v>7.2109999999999994E-2</v>
      </c>
      <c r="G885" s="118">
        <v>0.37546003</v>
      </c>
      <c r="H885" s="118">
        <v>0.21454999999999999</v>
      </c>
      <c r="I885" s="118">
        <v>30.870588000000001</v>
      </c>
      <c r="J885" s="118">
        <v>4.3350115000000002</v>
      </c>
      <c r="K885" s="118">
        <v>117.44</v>
      </c>
      <c r="L885" s="118">
        <v>0</v>
      </c>
      <c r="M885" s="118">
        <v>0</v>
      </c>
      <c r="N885" s="118">
        <v>0</v>
      </c>
      <c r="O885" s="118">
        <v>0</v>
      </c>
      <c r="P885" s="118">
        <v>0</v>
      </c>
      <c r="Q885" s="118">
        <v>0</v>
      </c>
      <c r="R885" s="118">
        <v>0</v>
      </c>
      <c r="S885" s="118">
        <v>0</v>
      </c>
      <c r="T885" s="118">
        <v>0</v>
      </c>
      <c r="U885" s="118">
        <v>0</v>
      </c>
      <c r="V885" s="118">
        <v>0</v>
      </c>
      <c r="W885" s="118">
        <v>0</v>
      </c>
    </row>
    <row r="886" spans="1:23" hidden="1">
      <c r="A886" s="118" t="str">
        <v>6782.TW</v>
      </c>
      <c r="B886" s="118">
        <v>6.85</v>
      </c>
      <c r="C886" s="118">
        <v>0.54900000000000004</v>
      </c>
      <c r="D886" s="118">
        <v>17.265917000000002</v>
      </c>
      <c r="E886" s="118">
        <v>9.672E-2</v>
      </c>
      <c r="F886" s="118">
        <v>4.1439999999999998E-2</v>
      </c>
      <c r="G886" s="118">
        <v>0.35748999999999997</v>
      </c>
      <c r="H886" s="118">
        <v>0.13997999999999999</v>
      </c>
      <c r="I886" s="118">
        <v>33.649635000000004</v>
      </c>
      <c r="J886" s="118">
        <v>4.8976902999999998</v>
      </c>
      <c r="K886" s="118">
        <v>38.058</v>
      </c>
      <c r="L886" s="118">
        <v>0</v>
      </c>
      <c r="M886" s="118">
        <v>0</v>
      </c>
      <c r="N886" s="118">
        <v>0</v>
      </c>
      <c r="O886" s="118">
        <v>0</v>
      </c>
      <c r="P886" s="118">
        <v>0</v>
      </c>
      <c r="Q886" s="118">
        <v>0</v>
      </c>
      <c r="R886" s="118">
        <v>0</v>
      </c>
      <c r="S886" s="118">
        <v>0</v>
      </c>
      <c r="T886" s="118">
        <v>0</v>
      </c>
      <c r="U886" s="118">
        <v>0</v>
      </c>
      <c r="V886" s="118">
        <v>0</v>
      </c>
      <c r="W886" s="118">
        <v>0</v>
      </c>
    </row>
    <row r="887" spans="1:23" hidden="1">
      <c r="A887" s="118" t="str">
        <v>6789.TW</v>
      </c>
      <c r="B887" s="118">
        <v>1.45</v>
      </c>
      <c r="C887" s="118">
        <v>1.778</v>
      </c>
      <c r="D887" s="118">
        <v>29.685863000000001</v>
      </c>
      <c r="E887" s="118">
        <v>2.7279999999999999E-2</v>
      </c>
      <c r="F887" s="118">
        <v>9.6600000000000002E-3</v>
      </c>
      <c r="G887" s="118">
        <v>0.16219</v>
      </c>
      <c r="H887" s="118">
        <v>9.6569989999999994E-2</v>
      </c>
      <c r="I887" s="118">
        <v>195.51723999999999</v>
      </c>
      <c r="J887" s="118">
        <v>5.3787922999999997</v>
      </c>
      <c r="K887" s="118">
        <v>24.585000000000001</v>
      </c>
      <c r="L887" s="118">
        <v>0</v>
      </c>
      <c r="M887" s="118">
        <v>0</v>
      </c>
      <c r="N887" s="118">
        <v>0</v>
      </c>
      <c r="O887" s="118">
        <v>0</v>
      </c>
      <c r="P887" s="118">
        <v>0</v>
      </c>
      <c r="Q887" s="118">
        <v>0</v>
      </c>
      <c r="R887" s="118">
        <v>0</v>
      </c>
      <c r="S887" s="118">
        <v>0</v>
      </c>
      <c r="T887" s="118">
        <v>0</v>
      </c>
      <c r="U887" s="118">
        <v>0</v>
      </c>
      <c r="V887" s="118">
        <v>0</v>
      </c>
      <c r="W887" s="118">
        <v>0</v>
      </c>
    </row>
    <row r="888" spans="1:23" hidden="1">
      <c r="A888" s="118" t="str">
        <v>6790.TW</v>
      </c>
      <c r="B888" s="118">
        <v>2.87</v>
      </c>
      <c r="C888" s="118">
        <v>0.40200000000000002</v>
      </c>
      <c r="D888" s="118">
        <v>9.9619769999999992</v>
      </c>
      <c r="E888" s="118">
        <v>0.17587</v>
      </c>
      <c r="F888" s="118">
        <v>8.226E-2</v>
      </c>
      <c r="G888" s="118">
        <v>0.25557000000000002</v>
      </c>
      <c r="H888" s="118">
        <v>0.14019999999999999</v>
      </c>
      <c r="I888" s="118">
        <v>18.257840999999999</v>
      </c>
      <c r="J888" s="118">
        <v>2.4852970000000001</v>
      </c>
      <c r="K888" s="118">
        <v>38.426000000000002</v>
      </c>
      <c r="L888" s="118">
        <v>0</v>
      </c>
      <c r="M888" s="118">
        <v>0</v>
      </c>
      <c r="N888" s="118">
        <v>0</v>
      </c>
      <c r="O888" s="118">
        <v>0</v>
      </c>
      <c r="P888" s="118">
        <v>0</v>
      </c>
      <c r="Q888" s="118">
        <v>0</v>
      </c>
      <c r="R888" s="118">
        <v>0</v>
      </c>
      <c r="S888" s="118">
        <v>0</v>
      </c>
      <c r="T888" s="118">
        <v>0</v>
      </c>
      <c r="U888" s="118">
        <v>0</v>
      </c>
      <c r="V888" s="118">
        <v>0</v>
      </c>
      <c r="W888" s="118">
        <v>0</v>
      </c>
    </row>
    <row r="889" spans="1:23" hidden="1">
      <c r="A889" s="118" t="str">
        <v>6792.TW</v>
      </c>
      <c r="B889" s="118">
        <v>3.8</v>
      </c>
      <c r="C889" s="118">
        <v>0</v>
      </c>
      <c r="D889" s="118">
        <v>0</v>
      </c>
      <c r="E889" s="118">
        <v>0.11592</v>
      </c>
      <c r="F889" s="118">
        <v>5.3790003000000003E-2</v>
      </c>
      <c r="G889" s="118">
        <v>0.34620000000000001</v>
      </c>
      <c r="H889" s="118">
        <v>8.2710000000000006E-2</v>
      </c>
      <c r="I889" s="118">
        <v>21.447368999999998</v>
      </c>
      <c r="J889" s="118">
        <v>2.3841565</v>
      </c>
      <c r="K889" s="118">
        <v>29.390999999999998</v>
      </c>
      <c r="L889" s="118">
        <v>0</v>
      </c>
      <c r="M889" s="118">
        <v>0</v>
      </c>
      <c r="N889" s="118">
        <v>0</v>
      </c>
      <c r="O889" s="118">
        <v>0</v>
      </c>
      <c r="P889" s="118">
        <v>0</v>
      </c>
      <c r="Q889" s="118">
        <v>0</v>
      </c>
      <c r="R889" s="118">
        <v>0</v>
      </c>
      <c r="S889" s="118">
        <v>0</v>
      </c>
      <c r="T889" s="118">
        <v>0</v>
      </c>
      <c r="U889" s="118">
        <v>0</v>
      </c>
      <c r="V889" s="118">
        <v>0</v>
      </c>
      <c r="W889" s="118">
        <v>0</v>
      </c>
    </row>
    <row r="890" spans="1:23" hidden="1">
      <c r="A890" s="118" t="str">
        <v>6796.TW</v>
      </c>
      <c r="B890" s="118">
        <v>1.49</v>
      </c>
      <c r="C890" s="118">
        <v>0.39200000000000002</v>
      </c>
      <c r="D890" s="118">
        <v>0</v>
      </c>
      <c r="E890" s="118">
        <v>0.10281</v>
      </c>
      <c r="F890" s="118">
        <v>5.2659999999999998E-2</v>
      </c>
      <c r="G890" s="118">
        <v>0.57294999999999996</v>
      </c>
      <c r="H890" s="118">
        <v>0.19477</v>
      </c>
      <c r="I890" s="118">
        <v>54.093960000000003</v>
      </c>
      <c r="J890" s="118">
        <v>3.5173466000000002</v>
      </c>
      <c r="K890" s="118">
        <v>15.959</v>
      </c>
      <c r="L890" s="118">
        <v>0</v>
      </c>
      <c r="M890" s="118">
        <v>0</v>
      </c>
      <c r="N890" s="118">
        <v>0</v>
      </c>
      <c r="O890" s="118">
        <v>0</v>
      </c>
      <c r="P890" s="118">
        <v>0</v>
      </c>
      <c r="Q890" s="118">
        <v>0</v>
      </c>
      <c r="R890" s="118">
        <v>0</v>
      </c>
      <c r="S890" s="118">
        <v>0</v>
      </c>
      <c r="T890" s="118">
        <v>0</v>
      </c>
      <c r="U890" s="118">
        <v>0</v>
      </c>
      <c r="V890" s="118">
        <v>0</v>
      </c>
      <c r="W890" s="118">
        <v>0</v>
      </c>
    </row>
    <row r="891" spans="1:23" hidden="1">
      <c r="A891" s="118" t="str">
        <v>6799.TW</v>
      </c>
      <c r="B891" s="118">
        <v>5.21</v>
      </c>
      <c r="C891" s="118">
        <v>1.2370000000000001</v>
      </c>
      <c r="D891" s="118">
        <v>24.555734999999999</v>
      </c>
      <c r="E891" s="118">
        <v>0.17541999999999999</v>
      </c>
      <c r="F891" s="118">
        <v>9.7229995E-2</v>
      </c>
      <c r="G891" s="118">
        <v>0.45582</v>
      </c>
      <c r="H891" s="118">
        <v>0.1449</v>
      </c>
      <c r="I891" s="118">
        <v>29.174664</v>
      </c>
      <c r="J891" s="118">
        <v>4.7946499999999999</v>
      </c>
      <c r="K891" s="118">
        <v>25.349</v>
      </c>
      <c r="L891" s="118">
        <v>0</v>
      </c>
      <c r="M891" s="118">
        <v>0</v>
      </c>
      <c r="N891" s="118">
        <v>0</v>
      </c>
      <c r="O891" s="118">
        <v>0</v>
      </c>
      <c r="P891" s="118">
        <v>0</v>
      </c>
      <c r="Q891" s="118">
        <v>0</v>
      </c>
      <c r="R891" s="118">
        <v>0</v>
      </c>
      <c r="S891" s="118">
        <v>0</v>
      </c>
      <c r="T891" s="118">
        <v>0</v>
      </c>
      <c r="U891" s="118">
        <v>0</v>
      </c>
      <c r="V891" s="118">
        <v>0</v>
      </c>
      <c r="W891" s="118">
        <v>0</v>
      </c>
    </row>
    <row r="892" spans="1:23" hidden="1">
      <c r="A892" s="118" t="str">
        <v>6805.TW</v>
      </c>
      <c r="B892" s="118">
        <v>0</v>
      </c>
      <c r="C892" s="118">
        <v>0.4</v>
      </c>
      <c r="D892" s="118">
        <v>18.382352999999998</v>
      </c>
      <c r="E892" s="118">
        <v>0.17988999999999999</v>
      </c>
      <c r="F892" s="118">
        <v>7.5229994999999994E-2</v>
      </c>
      <c r="G892" s="118">
        <v>0.23349</v>
      </c>
      <c r="H892" s="118">
        <v>0.17499999999999999</v>
      </c>
      <c r="I892" s="118">
        <v>0</v>
      </c>
      <c r="J892" s="118">
        <v>0</v>
      </c>
      <c r="K892" s="118">
        <v>91.537999999999997</v>
      </c>
      <c r="L892" s="118">
        <v>0</v>
      </c>
      <c r="M892" s="118">
        <v>0</v>
      </c>
      <c r="N892" s="118">
        <v>0</v>
      </c>
      <c r="O892" s="118">
        <v>0</v>
      </c>
      <c r="P892" s="118">
        <v>0</v>
      </c>
      <c r="Q892" s="118">
        <v>0</v>
      </c>
      <c r="R892" s="118">
        <v>0</v>
      </c>
      <c r="S892" s="118">
        <v>0</v>
      </c>
      <c r="T892" s="118">
        <v>0</v>
      </c>
      <c r="U892" s="118">
        <v>0</v>
      </c>
      <c r="V892" s="118">
        <v>0</v>
      </c>
      <c r="W892" s="118">
        <v>0</v>
      </c>
    </row>
    <row r="893" spans="1:23" hidden="1">
      <c r="A893" s="118" t="str">
        <v>6806.TW</v>
      </c>
      <c r="B893" s="118">
        <v>3.1</v>
      </c>
      <c r="C893" s="118">
        <v>0</v>
      </c>
      <c r="D893" s="118">
        <v>16.415094</v>
      </c>
      <c r="E893" s="118">
        <v>5.5100000000000003E-2</v>
      </c>
      <c r="F893" s="118">
        <v>1.8769999999999998E-2</v>
      </c>
      <c r="G893" s="118">
        <v>0.10033</v>
      </c>
      <c r="H893" s="118">
        <v>2.5590000000000002E-2</v>
      </c>
      <c r="I893" s="118">
        <v>42.096775000000001</v>
      </c>
      <c r="J893" s="118">
        <v>2.3738925000000002</v>
      </c>
      <c r="K893" s="118">
        <v>56.19</v>
      </c>
      <c r="L893" s="118">
        <v>0</v>
      </c>
      <c r="M893" s="118">
        <v>0</v>
      </c>
      <c r="N893" s="118">
        <v>0</v>
      </c>
      <c r="O893" s="118">
        <v>0</v>
      </c>
      <c r="P893" s="118">
        <v>0</v>
      </c>
      <c r="Q893" s="118">
        <v>0</v>
      </c>
      <c r="R893" s="118">
        <v>0</v>
      </c>
      <c r="S893" s="118">
        <v>0</v>
      </c>
      <c r="T893" s="118">
        <v>0</v>
      </c>
      <c r="U893" s="118">
        <v>0</v>
      </c>
      <c r="V893" s="118">
        <v>0</v>
      </c>
      <c r="W893" s="118">
        <v>0</v>
      </c>
    </row>
    <row r="894" spans="1:23" hidden="1">
      <c r="A894" s="118" t="str">
        <v>6807.TW</v>
      </c>
      <c r="B894" s="118">
        <v>5.87</v>
      </c>
      <c r="C894" s="118">
        <v>0.41399999999999998</v>
      </c>
      <c r="D894" s="118">
        <v>0</v>
      </c>
      <c r="E894" s="118">
        <v>0.11654</v>
      </c>
      <c r="F894" s="118">
        <v>4.521E-2</v>
      </c>
      <c r="G894" s="118">
        <v>0.18339</v>
      </c>
      <c r="H894" s="118">
        <v>7.979E-2</v>
      </c>
      <c r="I894" s="118">
        <v>9.4889270000000003</v>
      </c>
      <c r="J894" s="118">
        <v>1.4287179999999999</v>
      </c>
      <c r="K894" s="118">
        <v>69.364999999999995</v>
      </c>
      <c r="L894" s="118">
        <v>0</v>
      </c>
      <c r="M894" s="118">
        <v>0</v>
      </c>
      <c r="N894" s="118">
        <v>0</v>
      </c>
      <c r="O894" s="118">
        <v>0</v>
      </c>
      <c r="P894" s="118">
        <v>0</v>
      </c>
      <c r="Q894" s="118">
        <v>0</v>
      </c>
      <c r="R894" s="118">
        <v>0</v>
      </c>
      <c r="S894" s="118">
        <v>0</v>
      </c>
      <c r="T894" s="118">
        <v>0</v>
      </c>
      <c r="U894" s="118">
        <v>0</v>
      </c>
      <c r="V894" s="118">
        <v>0</v>
      </c>
      <c r="W894" s="118">
        <v>0</v>
      </c>
    </row>
    <row r="895" spans="1:23" hidden="1">
      <c r="A895" s="118" t="str">
        <v>6830.TW</v>
      </c>
      <c r="B895" s="118">
        <v>4.59</v>
      </c>
      <c r="C895" s="118">
        <v>0</v>
      </c>
      <c r="D895" s="118">
        <v>16.370557999999999</v>
      </c>
      <c r="E895" s="118">
        <v>8.3330004999999999E-2</v>
      </c>
      <c r="F895" s="118">
        <v>4.5659999999999999E-2</v>
      </c>
      <c r="G895" s="118">
        <v>0.35403000000000001</v>
      </c>
      <c r="H895" s="118">
        <v>4.1220001999999999E-2</v>
      </c>
      <c r="I895" s="118">
        <v>28.104574</v>
      </c>
      <c r="J895" s="118">
        <v>2.4019214999999998</v>
      </c>
      <c r="K895" s="118">
        <v>40.509</v>
      </c>
      <c r="L895" s="118">
        <v>0</v>
      </c>
      <c r="M895" s="118">
        <v>0</v>
      </c>
      <c r="N895" s="118">
        <v>0</v>
      </c>
      <c r="O895" s="118">
        <v>0</v>
      </c>
      <c r="P895" s="118">
        <v>0</v>
      </c>
      <c r="Q895" s="118">
        <v>0</v>
      </c>
      <c r="R895" s="118">
        <v>0</v>
      </c>
      <c r="S895" s="118">
        <v>0</v>
      </c>
      <c r="T895" s="118">
        <v>0</v>
      </c>
      <c r="U895" s="118">
        <v>0</v>
      </c>
      <c r="V895" s="118">
        <v>0</v>
      </c>
      <c r="W895" s="118">
        <v>0</v>
      </c>
    </row>
    <row r="896" spans="1:23" hidden="1">
      <c r="A896" s="118" t="str">
        <v>6834.TW</v>
      </c>
      <c r="B896" s="118">
        <v>-0.64</v>
      </c>
      <c r="C896" s="118">
        <v>0</v>
      </c>
      <c r="D896" s="118">
        <v>0</v>
      </c>
      <c r="E896" s="118">
        <v>-3.7420000000000002E-2</v>
      </c>
      <c r="F896" s="118">
        <v>-4.0340000000000001E-2</v>
      </c>
      <c r="G896" s="118">
        <v>5.3429999999999998E-2</v>
      </c>
      <c r="H896" s="118">
        <v>-6.1179999999999998E-2</v>
      </c>
      <c r="I896" s="118">
        <v>0</v>
      </c>
      <c r="J896" s="118">
        <v>2.0312001999999998</v>
      </c>
      <c r="K896" s="118">
        <v>11.023</v>
      </c>
      <c r="L896" s="118">
        <v>0</v>
      </c>
      <c r="M896" s="118">
        <v>0</v>
      </c>
      <c r="N896" s="118">
        <v>0</v>
      </c>
      <c r="O896" s="118">
        <v>0</v>
      </c>
      <c r="P896" s="118">
        <v>0</v>
      </c>
      <c r="Q896" s="118">
        <v>0</v>
      </c>
      <c r="R896" s="118">
        <v>0</v>
      </c>
      <c r="S896" s="118">
        <v>0</v>
      </c>
      <c r="T896" s="118">
        <v>0</v>
      </c>
      <c r="U896" s="118">
        <v>0</v>
      </c>
      <c r="V896" s="118">
        <v>0</v>
      </c>
      <c r="W896" s="118">
        <v>0</v>
      </c>
    </row>
    <row r="897" spans="1:23" hidden="1">
      <c r="A897" s="118" t="str">
        <v>6835.TW</v>
      </c>
      <c r="B897" s="118">
        <v>3.95</v>
      </c>
      <c r="C897" s="118">
        <v>-0.246</v>
      </c>
      <c r="D897" s="118">
        <v>0</v>
      </c>
      <c r="E897" s="118">
        <v>0.14915999999999999</v>
      </c>
      <c r="F897" s="118">
        <v>5.7010001999999997E-2</v>
      </c>
      <c r="G897" s="118">
        <v>0.27071000000000001</v>
      </c>
      <c r="H897" s="118">
        <v>0.12767000000000001</v>
      </c>
      <c r="I897" s="118">
        <v>13.772152</v>
      </c>
      <c r="J897" s="118">
        <v>2.2112923000000002</v>
      </c>
      <c r="K897" s="118">
        <v>33.220999999999997</v>
      </c>
      <c r="L897" s="118">
        <v>0</v>
      </c>
      <c r="M897" s="118">
        <v>0</v>
      </c>
      <c r="N897" s="118">
        <v>0</v>
      </c>
      <c r="O897" s="118">
        <v>0</v>
      </c>
      <c r="P897" s="118">
        <v>0</v>
      </c>
      <c r="Q897" s="118">
        <v>0</v>
      </c>
      <c r="R897" s="118">
        <v>0</v>
      </c>
      <c r="S897" s="118">
        <v>0</v>
      </c>
      <c r="T897" s="118">
        <v>0</v>
      </c>
      <c r="U897" s="118">
        <v>0</v>
      </c>
      <c r="V897" s="118">
        <v>0</v>
      </c>
      <c r="W897" s="118">
        <v>0</v>
      </c>
    </row>
    <row r="898" spans="1:23" hidden="1">
      <c r="A898" s="118" t="str">
        <v>6861.TW</v>
      </c>
      <c r="B898" s="118">
        <v>2.56</v>
      </c>
      <c r="C898" s="118">
        <v>0.71499999999999997</v>
      </c>
      <c r="D898" s="118">
        <v>0</v>
      </c>
      <c r="E898" s="118">
        <v>0.11103</v>
      </c>
      <c r="F898" s="118">
        <v>9.1299999999999992E-3</v>
      </c>
      <c r="G898" s="118">
        <v>0.27361999999999997</v>
      </c>
      <c r="H898" s="118">
        <v>-3.4999999E-3</v>
      </c>
      <c r="I898" s="118">
        <v>28.476564</v>
      </c>
      <c r="J898" s="118">
        <v>2.2826903000000001</v>
      </c>
      <c r="K898" s="118">
        <v>47.170999999999999</v>
      </c>
      <c r="L898" s="118">
        <v>0</v>
      </c>
      <c r="M898" s="118">
        <v>0</v>
      </c>
      <c r="N898" s="118">
        <v>0</v>
      </c>
      <c r="O898" s="118">
        <v>0</v>
      </c>
      <c r="P898" s="118">
        <v>0</v>
      </c>
      <c r="Q898" s="118">
        <v>0</v>
      </c>
      <c r="R898" s="118">
        <v>0</v>
      </c>
      <c r="S898" s="118">
        <v>0</v>
      </c>
      <c r="T898" s="118">
        <v>0</v>
      </c>
      <c r="U898" s="118">
        <v>0</v>
      </c>
      <c r="V898" s="118">
        <v>0</v>
      </c>
      <c r="W898" s="118">
        <v>0</v>
      </c>
    </row>
    <row r="899" spans="1:23" hidden="1">
      <c r="A899" s="118" t="str">
        <v>6863.TW</v>
      </c>
      <c r="B899" s="118">
        <v>7.16</v>
      </c>
      <c r="C899" s="118">
        <v>0</v>
      </c>
      <c r="D899" s="118">
        <v>17.292645</v>
      </c>
      <c r="E899" s="118">
        <v>9.9820000000000006E-2</v>
      </c>
      <c r="F899" s="118">
        <v>4.7470002999999997E-2</v>
      </c>
      <c r="G899" s="118">
        <v>0.30909999999999999</v>
      </c>
      <c r="H899" s="118">
        <v>0.21666000999999999</v>
      </c>
      <c r="I899" s="118">
        <v>30.865922999999999</v>
      </c>
      <c r="J899" s="118">
        <v>2.9324346000000001</v>
      </c>
      <c r="K899" s="118">
        <v>40.351999999999997</v>
      </c>
      <c r="L899" s="118">
        <v>0</v>
      </c>
      <c r="M899" s="118">
        <v>0</v>
      </c>
      <c r="N899" s="118">
        <v>0</v>
      </c>
      <c r="O899" s="118">
        <v>0</v>
      </c>
      <c r="P899" s="118">
        <v>0</v>
      </c>
      <c r="Q899" s="118">
        <v>0</v>
      </c>
      <c r="R899" s="118">
        <v>0</v>
      </c>
      <c r="S899" s="118">
        <v>0</v>
      </c>
      <c r="T899" s="118">
        <v>0</v>
      </c>
      <c r="U899" s="118">
        <v>0</v>
      </c>
      <c r="V899" s="118">
        <v>0</v>
      </c>
      <c r="W899" s="118">
        <v>0</v>
      </c>
    </row>
    <row r="900" spans="1:23" hidden="1">
      <c r="A900" s="118" t="str">
        <v>6901.TW</v>
      </c>
      <c r="B900" s="118">
        <v>-5.07</v>
      </c>
      <c r="C900" s="118">
        <v>0</v>
      </c>
      <c r="D900" s="118">
        <v>0</v>
      </c>
      <c r="E900" s="118">
        <v>-0.21607000000000001</v>
      </c>
      <c r="F900" s="118">
        <v>-0.13397000000000001</v>
      </c>
      <c r="G900" s="118">
        <v>0</v>
      </c>
      <c r="H900" s="118">
        <v>0.84046995999999996</v>
      </c>
      <c r="I900" s="118">
        <v>0</v>
      </c>
      <c r="J900" s="118">
        <v>2.6232326000000001</v>
      </c>
      <c r="K900" s="118">
        <v>-3.1320000000000001</v>
      </c>
      <c r="L900" s="118">
        <v>0</v>
      </c>
      <c r="M900" s="118">
        <v>0</v>
      </c>
      <c r="N900" s="118">
        <v>0</v>
      </c>
      <c r="O900" s="118">
        <v>0</v>
      </c>
      <c r="P900" s="118">
        <v>0</v>
      </c>
      <c r="Q900" s="118">
        <v>0</v>
      </c>
      <c r="R900" s="118">
        <v>0</v>
      </c>
      <c r="S900" s="118">
        <v>0</v>
      </c>
      <c r="T900" s="118">
        <v>0</v>
      </c>
      <c r="U900" s="118">
        <v>0</v>
      </c>
      <c r="V900" s="118">
        <v>0</v>
      </c>
      <c r="W900" s="118">
        <v>0</v>
      </c>
    </row>
    <row r="901" spans="1:23" hidden="1">
      <c r="A901" s="118" t="str">
        <v>6906.TW</v>
      </c>
      <c r="B901" s="118">
        <v>0</v>
      </c>
      <c r="C901" s="118">
        <v>0</v>
      </c>
      <c r="D901" s="118">
        <v>0</v>
      </c>
      <c r="E901" s="118">
        <v>0.21214000999999999</v>
      </c>
      <c r="F901" s="118">
        <v>0.11276</v>
      </c>
      <c r="G901" s="118">
        <v>0.82184000000000001</v>
      </c>
      <c r="H901" s="118">
        <v>0.48618</v>
      </c>
      <c r="I901" s="118">
        <v>0</v>
      </c>
      <c r="J901" s="118">
        <v>0</v>
      </c>
      <c r="K901" s="118">
        <v>12.153</v>
      </c>
      <c r="L901" s="118">
        <v>0</v>
      </c>
      <c r="M901" s="118">
        <v>0</v>
      </c>
      <c r="N901" s="118">
        <v>0</v>
      </c>
      <c r="O901" s="118">
        <v>0</v>
      </c>
      <c r="P901" s="118">
        <v>0</v>
      </c>
      <c r="Q901" s="118">
        <v>0</v>
      </c>
      <c r="R901" s="118">
        <v>0</v>
      </c>
      <c r="S901" s="118">
        <v>0</v>
      </c>
      <c r="T901" s="118">
        <v>0</v>
      </c>
      <c r="U901" s="118">
        <v>0</v>
      </c>
      <c r="V901" s="118">
        <v>0</v>
      </c>
      <c r="W901" s="118">
        <v>0</v>
      </c>
    </row>
    <row r="902" spans="1:23" hidden="1">
      <c r="A902" s="118" t="str">
        <v>6914.TW</v>
      </c>
      <c r="B902" s="118">
        <v>0</v>
      </c>
      <c r="C902" s="118">
        <v>0</v>
      </c>
      <c r="D902" s="118">
        <v>0</v>
      </c>
      <c r="E902" s="118">
        <v>0.26277</v>
      </c>
      <c r="F902" s="118">
        <v>7.0910000000000001E-2</v>
      </c>
      <c r="G902" s="118">
        <v>0.24099001</v>
      </c>
      <c r="H902" s="118">
        <v>0.17183999999999999</v>
      </c>
      <c r="I902" s="118">
        <v>0</v>
      </c>
      <c r="J902" s="118">
        <v>0</v>
      </c>
      <c r="K902" s="118">
        <v>70.944000000000003</v>
      </c>
      <c r="L902" s="118">
        <v>0</v>
      </c>
      <c r="M902" s="118">
        <v>0</v>
      </c>
      <c r="N902" s="118">
        <v>0</v>
      </c>
      <c r="O902" s="118">
        <v>0</v>
      </c>
      <c r="P902" s="118">
        <v>0</v>
      </c>
      <c r="Q902" s="118">
        <v>0</v>
      </c>
      <c r="R902" s="118">
        <v>0</v>
      </c>
      <c r="S902" s="118">
        <v>0</v>
      </c>
      <c r="T902" s="118">
        <v>0</v>
      </c>
      <c r="U902" s="118">
        <v>0</v>
      </c>
      <c r="V902" s="118">
        <v>0</v>
      </c>
      <c r="W902" s="118">
        <v>0</v>
      </c>
    </row>
    <row r="903" spans="1:23" hidden="1">
      <c r="A903" s="118" t="str">
        <v>6916.TW</v>
      </c>
      <c r="B903" s="118">
        <v>0</v>
      </c>
      <c r="C903" s="118">
        <v>0</v>
      </c>
      <c r="D903" s="118">
        <v>0</v>
      </c>
      <c r="E903" s="118">
        <v>7.6409995999999994E-2</v>
      </c>
      <c r="F903" s="118">
        <v>3.3989999999999999E-2</v>
      </c>
      <c r="G903" s="118">
        <v>0.25864999999999999</v>
      </c>
      <c r="H903" s="118">
        <v>1.235E-2</v>
      </c>
      <c r="I903" s="118">
        <v>0</v>
      </c>
      <c r="J903" s="118">
        <v>0</v>
      </c>
      <c r="K903" s="118">
        <v>36.776000000000003</v>
      </c>
      <c r="L903" s="118">
        <v>0</v>
      </c>
      <c r="M903" s="118">
        <v>0</v>
      </c>
      <c r="N903" s="118">
        <v>0</v>
      </c>
      <c r="O903" s="118">
        <v>0</v>
      </c>
      <c r="P903" s="118">
        <v>0</v>
      </c>
      <c r="Q903" s="118">
        <v>0</v>
      </c>
      <c r="R903" s="118">
        <v>0</v>
      </c>
      <c r="S903" s="118">
        <v>0</v>
      </c>
      <c r="T903" s="118">
        <v>0</v>
      </c>
      <c r="U903" s="118">
        <v>0</v>
      </c>
      <c r="V903" s="118">
        <v>0</v>
      </c>
      <c r="W903" s="118">
        <v>0</v>
      </c>
    </row>
    <row r="904" spans="1:23" hidden="1">
      <c r="A904" s="118" t="str">
        <v>6928.TW</v>
      </c>
      <c r="B904" s="118">
        <v>0</v>
      </c>
      <c r="C904" s="118">
        <v>0</v>
      </c>
      <c r="D904" s="118">
        <v>0</v>
      </c>
      <c r="E904" s="118">
        <v>0</v>
      </c>
      <c r="F904" s="118">
        <v>0</v>
      </c>
      <c r="G904" s="118">
        <v>0.19683999999999999</v>
      </c>
      <c r="H904" s="118">
        <v>1.9480000000000001E-2</v>
      </c>
      <c r="I904" s="118">
        <v>0</v>
      </c>
      <c r="J904" s="118">
        <v>0</v>
      </c>
      <c r="K904" s="118">
        <v>51.779000000000003</v>
      </c>
      <c r="L904" s="118">
        <v>0</v>
      </c>
      <c r="M904" s="118">
        <v>0</v>
      </c>
      <c r="N904" s="118">
        <v>0</v>
      </c>
      <c r="O904" s="118">
        <v>0</v>
      </c>
      <c r="P904" s="118">
        <v>0</v>
      </c>
      <c r="Q904" s="118">
        <v>0</v>
      </c>
      <c r="R904" s="118">
        <v>0</v>
      </c>
      <c r="S904" s="118">
        <v>0</v>
      </c>
      <c r="T904" s="118">
        <v>0</v>
      </c>
      <c r="U904" s="118">
        <v>0</v>
      </c>
      <c r="V904" s="118">
        <v>0</v>
      </c>
      <c r="W904" s="118">
        <v>0</v>
      </c>
    </row>
    <row r="905" spans="1:23" hidden="1">
      <c r="A905" s="118" t="str">
        <v>6933.TW</v>
      </c>
      <c r="B905" s="118">
        <v>0</v>
      </c>
      <c r="C905" s="118">
        <v>0</v>
      </c>
      <c r="D905" s="118">
        <v>0</v>
      </c>
      <c r="E905" s="118">
        <v>0</v>
      </c>
      <c r="F905" s="118">
        <v>0</v>
      </c>
      <c r="G905" s="118">
        <v>0.16795999</v>
      </c>
      <c r="H905" s="118">
        <v>3.2719999999999999E-2</v>
      </c>
      <c r="I905" s="118">
        <v>0</v>
      </c>
      <c r="J905" s="118">
        <v>0</v>
      </c>
      <c r="K905" s="118">
        <v>170.55500000000001</v>
      </c>
      <c r="L905" s="118">
        <v>0</v>
      </c>
      <c r="M905" s="118">
        <v>0</v>
      </c>
      <c r="N905" s="118">
        <v>0</v>
      </c>
      <c r="O905" s="118">
        <v>0</v>
      </c>
      <c r="P905" s="118">
        <v>0</v>
      </c>
      <c r="Q905" s="118">
        <v>0</v>
      </c>
      <c r="R905" s="118">
        <v>0</v>
      </c>
      <c r="S905" s="118">
        <v>0</v>
      </c>
      <c r="T905" s="118">
        <v>0</v>
      </c>
      <c r="U905" s="118">
        <v>0</v>
      </c>
      <c r="V905" s="118">
        <v>0</v>
      </c>
      <c r="W905" s="118">
        <v>0</v>
      </c>
    </row>
    <row r="906" spans="1:23" hidden="1">
      <c r="A906" s="118" t="str">
        <v>6937.TW</v>
      </c>
      <c r="B906" s="118">
        <v>0</v>
      </c>
      <c r="C906" s="118">
        <v>0</v>
      </c>
      <c r="D906" s="118">
        <v>0</v>
      </c>
      <c r="E906" s="118">
        <v>0.14274999999999999</v>
      </c>
      <c r="F906" s="118">
        <v>0</v>
      </c>
      <c r="G906" s="118">
        <v>0.45250000000000001</v>
      </c>
      <c r="H906" s="118">
        <v>0.16558999999999999</v>
      </c>
      <c r="I906" s="118">
        <v>0</v>
      </c>
      <c r="J906" s="118">
        <v>0</v>
      </c>
      <c r="K906" s="118">
        <v>33.316000000000003</v>
      </c>
      <c r="L906" s="118">
        <v>0</v>
      </c>
      <c r="M906" s="118">
        <v>0</v>
      </c>
      <c r="N906" s="118">
        <v>0</v>
      </c>
      <c r="O906" s="118">
        <v>0</v>
      </c>
      <c r="P906" s="118">
        <v>0</v>
      </c>
      <c r="Q906" s="118">
        <v>0</v>
      </c>
      <c r="R906" s="118">
        <v>0</v>
      </c>
      <c r="S906" s="118">
        <v>0</v>
      </c>
      <c r="T906" s="118">
        <v>0</v>
      </c>
      <c r="U906" s="118">
        <v>0</v>
      </c>
      <c r="V906" s="118">
        <v>0</v>
      </c>
      <c r="W906" s="118">
        <v>0</v>
      </c>
    </row>
    <row r="907" spans="1:23" hidden="1">
      <c r="A907" s="118" t="str">
        <v>8011.TW</v>
      </c>
      <c r="B907" s="118">
        <v>0.1</v>
      </c>
      <c r="C907" s="118">
        <v>1.1299999999999999</v>
      </c>
      <c r="D907" s="118">
        <v>14.49367</v>
      </c>
      <c r="E907" s="118">
        <v>1.035E-2</v>
      </c>
      <c r="F907" s="118">
        <v>4.7000000000000002E-3</v>
      </c>
      <c r="G907" s="118">
        <v>0.15562001</v>
      </c>
      <c r="H907" s="118">
        <v>-1.729E-2</v>
      </c>
      <c r="I907" s="118">
        <v>229</v>
      </c>
      <c r="J907" s="118">
        <v>1.3153360000000001</v>
      </c>
      <c r="K907" s="118">
        <v>13.217000000000001</v>
      </c>
      <c r="L907" s="118">
        <v>0</v>
      </c>
      <c r="M907" s="118">
        <v>0</v>
      </c>
      <c r="N907" s="118">
        <v>0</v>
      </c>
      <c r="O907" s="118">
        <v>0</v>
      </c>
      <c r="P907" s="118">
        <v>0</v>
      </c>
      <c r="Q907" s="118">
        <v>0</v>
      </c>
      <c r="R907" s="118">
        <v>0</v>
      </c>
      <c r="S907" s="118">
        <v>0</v>
      </c>
      <c r="T907" s="118">
        <v>0</v>
      </c>
      <c r="U907" s="118">
        <v>0</v>
      </c>
      <c r="V907" s="118">
        <v>0</v>
      </c>
      <c r="W907" s="118">
        <v>0</v>
      </c>
    </row>
    <row r="908" spans="1:23" hidden="1">
      <c r="A908" s="118" t="str">
        <v>8016.TW</v>
      </c>
      <c r="B908" s="118">
        <v>14.88</v>
      </c>
      <c r="C908" s="118">
        <v>0.71799999999999997</v>
      </c>
      <c r="D908" s="118">
        <v>6.1669390000000002</v>
      </c>
      <c r="E908" s="118">
        <v>0.16461000000000001</v>
      </c>
      <c r="F908" s="118">
        <v>7.9149999999999998E-2</v>
      </c>
      <c r="G908" s="118">
        <v>0.34166999999999997</v>
      </c>
      <c r="H908" s="118">
        <v>0.15115000000000001</v>
      </c>
      <c r="I908" s="118">
        <v>17.775537</v>
      </c>
      <c r="J908" s="118">
        <v>2.8754374999999999</v>
      </c>
      <c r="K908" s="118">
        <v>139.523</v>
      </c>
      <c r="L908" s="118">
        <v>0</v>
      </c>
      <c r="M908" s="118">
        <v>0</v>
      </c>
      <c r="N908" s="118">
        <v>0</v>
      </c>
      <c r="O908" s="118">
        <v>0</v>
      </c>
      <c r="P908" s="118">
        <v>0</v>
      </c>
      <c r="Q908" s="118">
        <v>0</v>
      </c>
      <c r="R908" s="118">
        <v>0</v>
      </c>
      <c r="S908" s="118">
        <v>0</v>
      </c>
      <c r="T908" s="118">
        <v>0</v>
      </c>
      <c r="U908" s="118">
        <v>0</v>
      </c>
      <c r="V908" s="118">
        <v>0</v>
      </c>
      <c r="W908" s="118">
        <v>0</v>
      </c>
    </row>
    <row r="909" spans="1:23" hidden="1">
      <c r="A909" s="118" t="str">
        <v>8021.TW</v>
      </c>
      <c r="B909" s="118">
        <v>-0.21</v>
      </c>
      <c r="C909" s="118">
        <v>0</v>
      </c>
      <c r="D909" s="118">
        <v>18.579882000000001</v>
      </c>
      <c r="E909" s="118">
        <v>-7.8399999999999997E-3</v>
      </c>
      <c r="F909" s="118">
        <v>7.6899999999999998E-3</v>
      </c>
      <c r="G909" s="118">
        <v>0.22754999000000001</v>
      </c>
      <c r="H909" s="118">
        <v>1.959E-2</v>
      </c>
      <c r="I909" s="118">
        <v>0</v>
      </c>
      <c r="J909" s="118">
        <v>1.0177951999999999</v>
      </c>
      <c r="K909" s="118">
        <v>20.359000000000002</v>
      </c>
      <c r="L909" s="118">
        <v>0</v>
      </c>
      <c r="M909" s="118">
        <v>0</v>
      </c>
      <c r="N909" s="118">
        <v>0</v>
      </c>
      <c r="O909" s="118">
        <v>0</v>
      </c>
      <c r="P909" s="118">
        <v>0</v>
      </c>
      <c r="Q909" s="118">
        <v>0</v>
      </c>
      <c r="R909" s="118">
        <v>0</v>
      </c>
      <c r="S909" s="118">
        <v>0</v>
      </c>
      <c r="T909" s="118">
        <v>0</v>
      </c>
      <c r="U909" s="118">
        <v>0</v>
      </c>
      <c r="V909" s="118">
        <v>0</v>
      </c>
      <c r="W909" s="118">
        <v>0</v>
      </c>
    </row>
    <row r="910" spans="1:23" hidden="1">
      <c r="A910" s="118" t="str">
        <v>8028.TW</v>
      </c>
      <c r="B910" s="118">
        <v>2</v>
      </c>
      <c r="C910" s="118">
        <v>0</v>
      </c>
      <c r="D910" s="118">
        <v>32.657004999999998</v>
      </c>
      <c r="E910" s="118">
        <v>8.8889999999999997E-2</v>
      </c>
      <c r="F910" s="118">
        <v>1.4019999999999999E-2</v>
      </c>
      <c r="G910" s="118">
        <v>0.21582999999999999</v>
      </c>
      <c r="H910" s="118">
        <v>5.2470002000000002E-2</v>
      </c>
      <c r="I910" s="118">
        <v>33.799999999999997</v>
      </c>
      <c r="J910" s="118">
        <v>2.9586834999999998</v>
      </c>
      <c r="K910" s="118">
        <v>20.065000000000001</v>
      </c>
      <c r="L910" s="118">
        <v>0</v>
      </c>
      <c r="M910" s="118">
        <v>0</v>
      </c>
      <c r="N910" s="118">
        <v>0</v>
      </c>
      <c r="O910" s="118">
        <v>0</v>
      </c>
      <c r="P910" s="118">
        <v>0</v>
      </c>
      <c r="Q910" s="118">
        <v>0</v>
      </c>
      <c r="R910" s="118">
        <v>0</v>
      </c>
      <c r="S910" s="118">
        <v>0</v>
      </c>
      <c r="T910" s="118">
        <v>0</v>
      </c>
      <c r="U910" s="118">
        <v>0</v>
      </c>
      <c r="V910" s="118">
        <v>0</v>
      </c>
      <c r="W910" s="118">
        <v>0</v>
      </c>
    </row>
    <row r="911" spans="1:23" hidden="1">
      <c r="A911" s="118" t="str">
        <v>8033.TW</v>
      </c>
      <c r="B911" s="118">
        <v>0.09</v>
      </c>
      <c r="C911" s="118">
        <v>1.1220000000000001</v>
      </c>
      <c r="D911" s="118">
        <v>0</v>
      </c>
      <c r="E911" s="118">
        <v>-2.0029999999999999E-2</v>
      </c>
      <c r="F911" s="118">
        <v>-1.8360000000000001E-2</v>
      </c>
      <c r="G911" s="118">
        <v>0.39690999999999999</v>
      </c>
      <c r="H911" s="118">
        <v>-3.968E-2</v>
      </c>
      <c r="I911" s="118">
        <v>829.99994000000004</v>
      </c>
      <c r="J911" s="118">
        <v>8.9034560000000003</v>
      </c>
      <c r="K911" s="118">
        <v>7.0279999999999996</v>
      </c>
      <c r="L911" s="118">
        <v>0</v>
      </c>
      <c r="M911" s="118">
        <v>0</v>
      </c>
      <c r="N911" s="118">
        <v>0</v>
      </c>
      <c r="O911" s="118">
        <v>0</v>
      </c>
      <c r="P911" s="118">
        <v>0</v>
      </c>
      <c r="Q911" s="118">
        <v>0</v>
      </c>
      <c r="R911" s="118">
        <v>0</v>
      </c>
      <c r="S911" s="118">
        <v>0</v>
      </c>
      <c r="T911" s="118">
        <v>0</v>
      </c>
      <c r="U911" s="118">
        <v>0</v>
      </c>
      <c r="V911" s="118">
        <v>0</v>
      </c>
      <c r="W911" s="118">
        <v>0</v>
      </c>
    </row>
    <row r="912" spans="1:23" hidden="1">
      <c r="A912" s="118" t="str">
        <v>8039.TW</v>
      </c>
      <c r="B912" s="118">
        <v>2.4900000000000002</v>
      </c>
      <c r="C912" s="118">
        <v>0.441</v>
      </c>
      <c r="D912" s="118">
        <v>18.842106000000001</v>
      </c>
      <c r="E912" s="118">
        <v>6.9379999999999997E-2</v>
      </c>
      <c r="F912" s="118">
        <v>3.0450001000000001E-2</v>
      </c>
      <c r="G912" s="118">
        <v>0.23200999999999999</v>
      </c>
      <c r="H912" s="118">
        <v>4.7829999999999998E-2</v>
      </c>
      <c r="I912" s="118">
        <v>21.566265000000001</v>
      </c>
      <c r="J912" s="118">
        <v>1.405281</v>
      </c>
      <c r="K912" s="118">
        <v>41.704000000000001</v>
      </c>
      <c r="L912" s="118">
        <v>0</v>
      </c>
      <c r="M912" s="118">
        <v>0</v>
      </c>
      <c r="N912" s="118">
        <v>0</v>
      </c>
      <c r="O912" s="118">
        <v>0</v>
      </c>
      <c r="P912" s="118">
        <v>0</v>
      </c>
      <c r="Q912" s="118">
        <v>0</v>
      </c>
      <c r="R912" s="118">
        <v>0</v>
      </c>
      <c r="S912" s="118">
        <v>0</v>
      </c>
      <c r="T912" s="118">
        <v>0</v>
      </c>
      <c r="U912" s="118">
        <v>0</v>
      </c>
      <c r="V912" s="118">
        <v>0</v>
      </c>
      <c r="W912" s="118">
        <v>0</v>
      </c>
    </row>
    <row r="913" spans="1:23" hidden="1">
      <c r="A913" s="118" t="str">
        <v>8046.TW</v>
      </c>
      <c r="B913" s="118">
        <v>5.16</v>
      </c>
      <c r="C913" s="118">
        <v>1.52</v>
      </c>
      <c r="D913" s="118">
        <v>17.611158</v>
      </c>
      <c r="E913" s="118">
        <v>7.4679999999999996E-2</v>
      </c>
      <c r="F913" s="118">
        <v>1.915E-2</v>
      </c>
      <c r="G913" s="118">
        <v>0.11093</v>
      </c>
      <c r="H913" s="118">
        <v>-0.111820005</v>
      </c>
      <c r="I913" s="118">
        <v>39.147289999999998</v>
      </c>
      <c r="J913" s="118">
        <v>2.9065585</v>
      </c>
      <c r="K913" s="118">
        <v>56.908999999999999</v>
      </c>
      <c r="L913" s="118">
        <v>0</v>
      </c>
      <c r="M913" s="118">
        <v>0</v>
      </c>
      <c r="N913" s="118">
        <v>0</v>
      </c>
      <c r="O913" s="118">
        <v>0</v>
      </c>
      <c r="P913" s="118">
        <v>0</v>
      </c>
      <c r="Q913" s="118">
        <v>0</v>
      </c>
      <c r="R913" s="118">
        <v>0</v>
      </c>
      <c r="S913" s="118">
        <v>0</v>
      </c>
      <c r="T913" s="118">
        <v>0</v>
      </c>
      <c r="U913" s="118">
        <v>0</v>
      </c>
      <c r="V913" s="118">
        <v>0</v>
      </c>
      <c r="W913" s="118">
        <v>0</v>
      </c>
    </row>
    <row r="914" spans="1:23" hidden="1">
      <c r="A914" s="118" t="str">
        <v>8070.TW</v>
      </c>
      <c r="B914" s="118">
        <v>2.27</v>
      </c>
      <c r="C914" s="118">
        <v>0</v>
      </c>
      <c r="D914" s="118">
        <v>3.7105071999999999</v>
      </c>
      <c r="E914" s="118">
        <v>0.12787999999999999</v>
      </c>
      <c r="F914" s="118">
        <v>2.7709998E-2</v>
      </c>
      <c r="G914" s="118">
        <v>0.18451998999999999</v>
      </c>
      <c r="H914" s="118">
        <v>9.6390000000000003E-2</v>
      </c>
      <c r="I914" s="118">
        <v>22.246696</v>
      </c>
      <c r="J914" s="118">
        <v>2.0787024000000001</v>
      </c>
      <c r="K914" s="118">
        <v>24.442</v>
      </c>
      <c r="L914" s="118">
        <v>0</v>
      </c>
      <c r="M914" s="118">
        <v>0</v>
      </c>
      <c r="N914" s="118">
        <v>0</v>
      </c>
      <c r="O914" s="118">
        <v>0</v>
      </c>
      <c r="P914" s="118">
        <v>0</v>
      </c>
      <c r="Q914" s="118">
        <v>0</v>
      </c>
      <c r="R914" s="118">
        <v>0</v>
      </c>
      <c r="S914" s="118">
        <v>0</v>
      </c>
      <c r="T914" s="118">
        <v>0</v>
      </c>
      <c r="U914" s="118">
        <v>0</v>
      </c>
      <c r="V914" s="118">
        <v>0</v>
      </c>
      <c r="W914" s="118">
        <v>0</v>
      </c>
    </row>
    <row r="915" spans="1:23" hidden="1">
      <c r="A915" s="118" t="str">
        <v>8072.TW</v>
      </c>
      <c r="B915" s="118">
        <v>0.97</v>
      </c>
      <c r="C915" s="118">
        <v>0</v>
      </c>
      <c r="D915" s="118">
        <v>0</v>
      </c>
      <c r="E915" s="118">
        <v>3.8550000000000001E-2</v>
      </c>
      <c r="F915" s="118">
        <v>2.5799998999999998E-3</v>
      </c>
      <c r="G915" s="118">
        <v>0.17817</v>
      </c>
      <c r="H915" s="118">
        <v>2.2200000999999998E-3</v>
      </c>
      <c r="I915" s="118">
        <v>29.896906000000001</v>
      </c>
      <c r="J915" s="118">
        <v>1.0479149999999999</v>
      </c>
      <c r="K915" s="118">
        <v>14.153</v>
      </c>
      <c r="L915" s="118">
        <v>0</v>
      </c>
      <c r="M915" s="118">
        <v>0</v>
      </c>
      <c r="N915" s="118">
        <v>0</v>
      </c>
      <c r="O915" s="118">
        <v>0</v>
      </c>
      <c r="P915" s="118">
        <v>0</v>
      </c>
      <c r="Q915" s="118">
        <v>0</v>
      </c>
      <c r="R915" s="118">
        <v>0</v>
      </c>
      <c r="S915" s="118">
        <v>0</v>
      </c>
      <c r="T915" s="118">
        <v>0</v>
      </c>
      <c r="U915" s="118">
        <v>0</v>
      </c>
      <c r="V915" s="118">
        <v>0</v>
      </c>
      <c r="W915" s="118">
        <v>0</v>
      </c>
    </row>
    <row r="916" spans="1:23" hidden="1">
      <c r="A916" s="118" t="str">
        <v>8081.TW</v>
      </c>
      <c r="B916" s="118">
        <v>18.75</v>
      </c>
      <c r="C916" s="118">
        <v>0.63200000000000001</v>
      </c>
      <c r="D916" s="118">
        <v>16.59751</v>
      </c>
      <c r="E916" s="118">
        <v>0.18995000000000001</v>
      </c>
      <c r="F916" s="118">
        <v>0.10094</v>
      </c>
      <c r="G916" s="118">
        <v>0.40422999999999998</v>
      </c>
      <c r="H916" s="118">
        <v>0.21027999999999999</v>
      </c>
      <c r="I916" s="118">
        <v>17.066668</v>
      </c>
      <c r="J916" s="118">
        <v>3.7649271</v>
      </c>
      <c r="K916" s="118">
        <v>92.278000000000006</v>
      </c>
      <c r="L916" s="118">
        <v>0</v>
      </c>
      <c r="M916" s="118">
        <v>0</v>
      </c>
      <c r="N916" s="118">
        <v>0</v>
      </c>
      <c r="O916" s="118">
        <v>0</v>
      </c>
      <c r="P916" s="118">
        <v>0</v>
      </c>
      <c r="Q916" s="118">
        <v>0</v>
      </c>
      <c r="R916" s="118">
        <v>0</v>
      </c>
      <c r="S916" s="118">
        <v>0</v>
      </c>
      <c r="T916" s="118">
        <v>0</v>
      </c>
      <c r="U916" s="118">
        <v>0</v>
      </c>
      <c r="V916" s="118">
        <v>0</v>
      </c>
      <c r="W916" s="118">
        <v>0</v>
      </c>
    </row>
    <row r="917" spans="1:23" hidden="1">
      <c r="A917" s="118" t="str">
        <v>8101.TW</v>
      </c>
      <c r="B917" s="118">
        <v>-2.61</v>
      </c>
      <c r="C917" s="118">
        <v>0.90500000000000003</v>
      </c>
      <c r="D917" s="118">
        <v>3.5106381999999998</v>
      </c>
      <c r="E917" s="118">
        <v>-1.0420100000000001</v>
      </c>
      <c r="F917" s="118">
        <v>-0.16788</v>
      </c>
      <c r="G917" s="118">
        <v>6.5700000000000003E-3</v>
      </c>
      <c r="H917" s="118">
        <v>-0.59784999999999999</v>
      </c>
      <c r="I917" s="118">
        <v>0</v>
      </c>
      <c r="J917" s="118">
        <v>2.6484749999999999</v>
      </c>
      <c r="K917" s="118">
        <v>2.306</v>
      </c>
      <c r="L917" s="118">
        <v>0</v>
      </c>
      <c r="M917" s="118">
        <v>0</v>
      </c>
      <c r="N917" s="118">
        <v>0</v>
      </c>
      <c r="O917" s="118">
        <v>0</v>
      </c>
      <c r="P917" s="118">
        <v>0</v>
      </c>
      <c r="Q917" s="118">
        <v>0</v>
      </c>
      <c r="R917" s="118">
        <v>0</v>
      </c>
      <c r="S917" s="118">
        <v>0</v>
      </c>
      <c r="T917" s="118">
        <v>0</v>
      </c>
      <c r="U917" s="118">
        <v>0</v>
      </c>
      <c r="V917" s="118">
        <v>0</v>
      </c>
      <c r="W917" s="118">
        <v>0</v>
      </c>
    </row>
    <row r="918" spans="1:23" hidden="1">
      <c r="A918" s="118" t="str">
        <v>8103.TW</v>
      </c>
      <c r="B918" s="118">
        <v>3.05</v>
      </c>
      <c r="C918" s="118">
        <v>0.98399999999999999</v>
      </c>
      <c r="D918" s="118">
        <v>9.4879519999999999</v>
      </c>
      <c r="E918" s="118">
        <v>7.0059999999999997E-2</v>
      </c>
      <c r="F918" s="118">
        <v>3.6609999999999997E-2</v>
      </c>
      <c r="G918" s="118">
        <v>0.34077000000000002</v>
      </c>
      <c r="H918" s="118">
        <v>0.104399994</v>
      </c>
      <c r="I918" s="118">
        <v>15.491803000000001</v>
      </c>
      <c r="J918" s="118">
        <v>1.2130936000000001</v>
      </c>
      <c r="K918" s="118">
        <v>37.472999999999999</v>
      </c>
      <c r="L918" s="118">
        <v>0</v>
      </c>
      <c r="M918" s="118">
        <v>0</v>
      </c>
      <c r="N918" s="118">
        <v>0</v>
      </c>
      <c r="O918" s="118">
        <v>0</v>
      </c>
      <c r="P918" s="118">
        <v>0</v>
      </c>
      <c r="Q918" s="118">
        <v>0</v>
      </c>
      <c r="R918" s="118">
        <v>0</v>
      </c>
      <c r="S918" s="118">
        <v>0</v>
      </c>
      <c r="T918" s="118">
        <v>0</v>
      </c>
      <c r="U918" s="118">
        <v>0</v>
      </c>
      <c r="V918" s="118">
        <v>0</v>
      </c>
      <c r="W918" s="118">
        <v>0</v>
      </c>
    </row>
    <row r="919" spans="1:23" hidden="1">
      <c r="A919" s="118" t="str">
        <v>8104.TW</v>
      </c>
      <c r="B919" s="118">
        <v>-3.13</v>
      </c>
      <c r="C919" s="118">
        <v>1.113</v>
      </c>
      <c r="D919" s="118">
        <v>44.629629999999999</v>
      </c>
      <c r="E919" s="118">
        <v>-9.1300000000000006E-2</v>
      </c>
      <c r="F919" s="118">
        <v>-7.3400004999999999E-3</v>
      </c>
      <c r="G919" s="118">
        <v>0.11783</v>
      </c>
      <c r="H919" s="118">
        <v>-4.2079999999999999E-2</v>
      </c>
      <c r="I919" s="118">
        <v>0</v>
      </c>
      <c r="J919" s="118">
        <v>1.4223882999999999</v>
      </c>
      <c r="K919" s="118">
        <v>36.417000000000002</v>
      </c>
      <c r="L919" s="118">
        <v>0</v>
      </c>
      <c r="M919" s="118">
        <v>0</v>
      </c>
      <c r="N919" s="118">
        <v>0</v>
      </c>
      <c r="O919" s="118">
        <v>0</v>
      </c>
      <c r="P919" s="118">
        <v>0</v>
      </c>
      <c r="Q919" s="118">
        <v>0</v>
      </c>
      <c r="R919" s="118">
        <v>0</v>
      </c>
      <c r="S919" s="118">
        <v>0</v>
      </c>
      <c r="T919" s="118">
        <v>0</v>
      </c>
      <c r="U919" s="118">
        <v>0</v>
      </c>
      <c r="V919" s="118">
        <v>0</v>
      </c>
      <c r="W919" s="118">
        <v>0</v>
      </c>
    </row>
    <row r="920" spans="1:23" hidden="1">
      <c r="A920" s="118" t="str">
        <v>8105.TW</v>
      </c>
      <c r="B920" s="118">
        <v>0.56000000000000005</v>
      </c>
      <c r="C920" s="118">
        <v>0</v>
      </c>
      <c r="D920" s="118">
        <v>23.947368999999998</v>
      </c>
      <c r="E920" s="118">
        <v>3.1530000000000002E-2</v>
      </c>
      <c r="F920" s="118">
        <v>4.5000002000000002E-4</v>
      </c>
      <c r="G920" s="118">
        <v>8.2919999999999994E-2</v>
      </c>
      <c r="H920" s="118">
        <v>-3.3869999999999997E-2</v>
      </c>
      <c r="I920" s="118">
        <v>24.375</v>
      </c>
      <c r="J920" s="118">
        <v>0.75535386999999998</v>
      </c>
      <c r="K920" s="118">
        <v>19.826000000000001</v>
      </c>
      <c r="L920" s="118">
        <v>0</v>
      </c>
      <c r="M920" s="118">
        <v>0</v>
      </c>
      <c r="N920" s="118">
        <v>0</v>
      </c>
      <c r="O920" s="118">
        <v>0</v>
      </c>
      <c r="P920" s="118">
        <v>0</v>
      </c>
      <c r="Q920" s="118">
        <v>0</v>
      </c>
      <c r="R920" s="118">
        <v>0</v>
      </c>
      <c r="S920" s="118">
        <v>0</v>
      </c>
      <c r="T920" s="118">
        <v>0</v>
      </c>
      <c r="U920" s="118">
        <v>0</v>
      </c>
      <c r="V920" s="118">
        <v>0</v>
      </c>
      <c r="W920" s="118">
        <v>0</v>
      </c>
    </row>
    <row r="921" spans="1:23" hidden="1">
      <c r="A921" s="118" t="str">
        <v>8110.TW</v>
      </c>
      <c r="B921" s="118">
        <v>0.22</v>
      </c>
      <c r="C921" s="118">
        <v>1.002</v>
      </c>
      <c r="D921" s="118">
        <v>0</v>
      </c>
      <c r="E921" s="118">
        <v>-1.0800000000000001E-2</v>
      </c>
      <c r="F921" s="118">
        <v>-8.6900004999999995E-3</v>
      </c>
      <c r="G921" s="118">
        <v>1.8149999999999999E-2</v>
      </c>
      <c r="H921" s="118">
        <v>3.3660000000000002E-2</v>
      </c>
      <c r="I921" s="118">
        <v>90.454543999999999</v>
      </c>
      <c r="J921" s="118">
        <v>0.97429619999999995</v>
      </c>
      <c r="K921" s="118">
        <v>14.099</v>
      </c>
      <c r="L921" s="118">
        <v>0</v>
      </c>
      <c r="M921" s="118">
        <v>0</v>
      </c>
      <c r="N921" s="118">
        <v>0</v>
      </c>
      <c r="O921" s="118">
        <v>0</v>
      </c>
      <c r="P921" s="118">
        <v>0</v>
      </c>
      <c r="Q921" s="118">
        <v>0</v>
      </c>
      <c r="R921" s="118">
        <v>0</v>
      </c>
      <c r="S921" s="118">
        <v>0</v>
      </c>
      <c r="T921" s="118">
        <v>0</v>
      </c>
      <c r="U921" s="118">
        <v>0</v>
      </c>
      <c r="V921" s="118">
        <v>0</v>
      </c>
      <c r="W921" s="118">
        <v>0</v>
      </c>
    </row>
    <row r="922" spans="1:23" hidden="1">
      <c r="A922" s="118" t="str">
        <v>8112.TW</v>
      </c>
      <c r="B922" s="118">
        <v>5.03</v>
      </c>
      <c r="C922" s="118">
        <v>0</v>
      </c>
      <c r="D922" s="118">
        <v>15.957445999999999</v>
      </c>
      <c r="E922" s="118">
        <v>0.18421000000000001</v>
      </c>
      <c r="F922" s="118">
        <v>5.9889999999999999E-2</v>
      </c>
      <c r="G922" s="118">
        <v>4.0829999999999998E-2</v>
      </c>
      <c r="H922" s="118">
        <v>2.2969997999999998E-2</v>
      </c>
      <c r="I922" s="118">
        <v>16.401589999999999</v>
      </c>
      <c r="J922" s="118">
        <v>2.9669854999999998</v>
      </c>
      <c r="K922" s="118">
        <v>405.45699999999999</v>
      </c>
      <c r="L922" s="118">
        <v>0</v>
      </c>
      <c r="M922" s="118">
        <v>0</v>
      </c>
      <c r="N922" s="118">
        <v>0</v>
      </c>
      <c r="O922" s="118">
        <v>0</v>
      </c>
      <c r="P922" s="118">
        <v>0</v>
      </c>
      <c r="Q922" s="118">
        <v>0</v>
      </c>
      <c r="R922" s="118">
        <v>0</v>
      </c>
      <c r="S922" s="118">
        <v>0</v>
      </c>
      <c r="T922" s="118">
        <v>0</v>
      </c>
      <c r="U922" s="118">
        <v>0</v>
      </c>
      <c r="V922" s="118">
        <v>0</v>
      </c>
      <c r="W922" s="118">
        <v>0</v>
      </c>
    </row>
    <row r="923" spans="1:23" hidden="1">
      <c r="A923" s="118" t="str">
        <v>8114.TW</v>
      </c>
      <c r="B923" s="118">
        <v>5.54</v>
      </c>
      <c r="C923" s="118">
        <v>0.60799999999999998</v>
      </c>
      <c r="D923" s="118">
        <v>13.058942999999999</v>
      </c>
      <c r="E923" s="118">
        <v>0.11505</v>
      </c>
      <c r="F923" s="118">
        <v>4.6329996999999998E-2</v>
      </c>
      <c r="G923" s="118">
        <v>0.38112997999999998</v>
      </c>
      <c r="H923" s="118">
        <v>7.4209999999999998E-2</v>
      </c>
      <c r="I923" s="118">
        <v>23.194946000000002</v>
      </c>
      <c r="J923" s="118">
        <v>2.6860928999999998</v>
      </c>
      <c r="K923" s="118">
        <v>130.57300000000001</v>
      </c>
      <c r="L923" s="118">
        <v>0</v>
      </c>
      <c r="M923" s="118">
        <v>0</v>
      </c>
      <c r="N923" s="118">
        <v>0</v>
      </c>
      <c r="O923" s="118">
        <v>0</v>
      </c>
      <c r="P923" s="118">
        <v>0</v>
      </c>
      <c r="Q923" s="118">
        <v>0</v>
      </c>
      <c r="R923" s="118">
        <v>0</v>
      </c>
      <c r="S923" s="118">
        <v>0</v>
      </c>
      <c r="T923" s="118">
        <v>0</v>
      </c>
      <c r="U923" s="118">
        <v>0</v>
      </c>
      <c r="V923" s="118">
        <v>0</v>
      </c>
      <c r="W923" s="118">
        <v>0</v>
      </c>
    </row>
    <row r="924" spans="1:23" hidden="1">
      <c r="A924" s="118" t="str">
        <v>8131.TW</v>
      </c>
      <c r="B924" s="118">
        <v>1.47</v>
      </c>
      <c r="C924" s="118">
        <v>0.36299999999999999</v>
      </c>
      <c r="D924" s="118">
        <v>0</v>
      </c>
      <c r="E924" s="118">
        <v>4.3249999999999997E-2</v>
      </c>
      <c r="F924" s="118">
        <v>1.5039999E-2</v>
      </c>
      <c r="G924" s="118">
        <v>7.8829999999999997E-2</v>
      </c>
      <c r="H924" s="118">
        <v>3.2210000000000003E-2</v>
      </c>
      <c r="I924" s="118">
        <v>26.632653999999999</v>
      </c>
      <c r="J924" s="118">
        <v>1.4662921</v>
      </c>
      <c r="K924" s="118">
        <v>17.295999999999999</v>
      </c>
      <c r="L924" s="118">
        <v>0</v>
      </c>
      <c r="M924" s="118">
        <v>0</v>
      </c>
      <c r="N924" s="118">
        <v>0</v>
      </c>
      <c r="O924" s="118">
        <v>0</v>
      </c>
      <c r="P924" s="118">
        <v>0</v>
      </c>
      <c r="Q924" s="118">
        <v>0</v>
      </c>
      <c r="R924" s="118">
        <v>0</v>
      </c>
      <c r="S924" s="118">
        <v>0</v>
      </c>
      <c r="T924" s="118">
        <v>0</v>
      </c>
      <c r="U924" s="118">
        <v>0</v>
      </c>
      <c r="V924" s="118">
        <v>0</v>
      </c>
      <c r="W924" s="118">
        <v>0</v>
      </c>
    </row>
    <row r="925" spans="1:23" hidden="1">
      <c r="A925" s="118" t="str">
        <v>8150.TW</v>
      </c>
      <c r="B925" s="118">
        <v>2.68</v>
      </c>
      <c r="C925" s="118">
        <v>0.53800000000000003</v>
      </c>
      <c r="D925" s="118">
        <v>8.5388990000000007</v>
      </c>
      <c r="E925" s="118">
        <v>8.4599999999999995E-2</v>
      </c>
      <c r="F925" s="118">
        <v>2.8320000000000001E-2</v>
      </c>
      <c r="G925" s="118">
        <v>0.16916001</v>
      </c>
      <c r="H925" s="118">
        <v>6.4569995000000005E-2</v>
      </c>
      <c r="I925" s="118">
        <v>16.791043999999999</v>
      </c>
      <c r="J925" s="118">
        <v>1.2943681</v>
      </c>
      <c r="K925" s="118">
        <v>30.484999999999999</v>
      </c>
      <c r="L925" s="118">
        <v>0</v>
      </c>
      <c r="M925" s="118">
        <v>0</v>
      </c>
      <c r="N925" s="118">
        <v>0</v>
      </c>
      <c r="O925" s="118">
        <v>0</v>
      </c>
      <c r="P925" s="118">
        <v>0</v>
      </c>
      <c r="Q925" s="118">
        <v>0</v>
      </c>
      <c r="R925" s="118">
        <v>0</v>
      </c>
      <c r="S925" s="118">
        <v>0</v>
      </c>
      <c r="T925" s="118">
        <v>0</v>
      </c>
      <c r="U925" s="118">
        <v>0</v>
      </c>
      <c r="V925" s="118">
        <v>0</v>
      </c>
      <c r="W925" s="118">
        <v>0</v>
      </c>
    </row>
    <row r="926" spans="1:23" hidden="1">
      <c r="A926" s="118" t="str">
        <v>8163.TW</v>
      </c>
      <c r="B926" s="118">
        <v>5.82</v>
      </c>
      <c r="C926" s="118">
        <v>0.75700000000000001</v>
      </c>
      <c r="D926" s="118">
        <v>17.435898000000002</v>
      </c>
      <c r="E926" s="118">
        <v>0.13074</v>
      </c>
      <c r="F926" s="118">
        <v>1.949E-2</v>
      </c>
      <c r="G926" s="118">
        <v>0.18031</v>
      </c>
      <c r="H926" s="118">
        <v>4.0770000000000001E-2</v>
      </c>
      <c r="I926" s="118">
        <v>11.683847999999999</v>
      </c>
      <c r="J926" s="118">
        <v>1.6621853</v>
      </c>
      <c r="K926" s="118">
        <v>89.281999999999996</v>
      </c>
      <c r="L926" s="118">
        <v>0</v>
      </c>
      <c r="M926" s="118">
        <v>0</v>
      </c>
      <c r="N926" s="118">
        <v>0</v>
      </c>
      <c r="O926" s="118">
        <v>0</v>
      </c>
      <c r="P926" s="118">
        <v>0</v>
      </c>
      <c r="Q926" s="118">
        <v>0</v>
      </c>
      <c r="R926" s="118">
        <v>0</v>
      </c>
      <c r="S926" s="118">
        <v>0</v>
      </c>
      <c r="T926" s="118">
        <v>0</v>
      </c>
      <c r="U926" s="118">
        <v>0</v>
      </c>
      <c r="V926" s="118">
        <v>0</v>
      </c>
      <c r="W926" s="118">
        <v>0</v>
      </c>
    </row>
    <row r="927" spans="1:23" hidden="1">
      <c r="A927" s="118" t="str">
        <v>8201.TW</v>
      </c>
      <c r="B927" s="118">
        <v>-1.1100000000000001</v>
      </c>
      <c r="C927" s="118">
        <v>0.94399999999999995</v>
      </c>
      <c r="D927" s="118">
        <v>0</v>
      </c>
      <c r="E927" s="118">
        <v>-0.12795999999999999</v>
      </c>
      <c r="F927" s="118">
        <v>-7.1580000000000005E-2</v>
      </c>
      <c r="G927" s="118">
        <v>0.15281998999999999</v>
      </c>
      <c r="H927" s="118">
        <v>-0.24562</v>
      </c>
      <c r="I927" s="118">
        <v>0</v>
      </c>
      <c r="J927" s="118">
        <v>2.2307969999999999</v>
      </c>
      <c r="K927" s="118">
        <v>8.2769999999999992</v>
      </c>
      <c r="L927" s="118">
        <v>0</v>
      </c>
      <c r="M927" s="118">
        <v>0</v>
      </c>
      <c r="N927" s="118">
        <v>0</v>
      </c>
      <c r="O927" s="118">
        <v>0</v>
      </c>
      <c r="P927" s="118">
        <v>0</v>
      </c>
      <c r="Q927" s="118">
        <v>0</v>
      </c>
      <c r="R927" s="118">
        <v>0</v>
      </c>
      <c r="S927" s="118">
        <v>0</v>
      </c>
      <c r="T927" s="118">
        <v>0</v>
      </c>
      <c r="U927" s="118">
        <v>0</v>
      </c>
      <c r="V927" s="118">
        <v>0</v>
      </c>
      <c r="W927" s="118">
        <v>0</v>
      </c>
    </row>
    <row r="928" spans="1:23" hidden="1">
      <c r="A928" s="118" t="str">
        <v>8210.TW</v>
      </c>
      <c r="B928" s="118">
        <v>11.7</v>
      </c>
      <c r="C928" s="118">
        <v>0.65400000000000003</v>
      </c>
      <c r="D928" s="118">
        <v>19.269005</v>
      </c>
      <c r="E928" s="118">
        <v>0.21057000000000001</v>
      </c>
      <c r="F928" s="118">
        <v>6.9389999999999993E-2</v>
      </c>
      <c r="G928" s="118">
        <v>0.22884001000000001</v>
      </c>
      <c r="H928" s="118">
        <v>0.16732</v>
      </c>
      <c r="I928" s="118">
        <v>28.162393999999999</v>
      </c>
      <c r="J928" s="118">
        <v>7.1893000000000002</v>
      </c>
      <c r="K928" s="118">
        <v>93.542000000000002</v>
      </c>
      <c r="L928" s="118">
        <v>0</v>
      </c>
      <c r="M928" s="118">
        <v>0</v>
      </c>
      <c r="N928" s="118">
        <v>0</v>
      </c>
      <c r="O928" s="118">
        <v>0</v>
      </c>
      <c r="P928" s="118">
        <v>0</v>
      </c>
      <c r="Q928" s="118">
        <v>0</v>
      </c>
      <c r="R928" s="118">
        <v>0</v>
      </c>
      <c r="S928" s="118">
        <v>0</v>
      </c>
      <c r="T928" s="118">
        <v>0</v>
      </c>
      <c r="U928" s="118">
        <v>0</v>
      </c>
      <c r="V928" s="118">
        <v>0</v>
      </c>
      <c r="W928" s="118">
        <v>0</v>
      </c>
    </row>
    <row r="929" spans="1:23" hidden="1">
      <c r="A929" s="118" t="str">
        <v>8213.TW</v>
      </c>
      <c r="B929" s="118">
        <v>3.78</v>
      </c>
      <c r="C929" s="118">
        <v>0.72</v>
      </c>
      <c r="D929" s="118">
        <v>9.7087380000000003</v>
      </c>
      <c r="E929" s="118">
        <v>7.3719999999999994E-2</v>
      </c>
      <c r="F929" s="118">
        <v>3.4979999999999997E-2</v>
      </c>
      <c r="G929" s="118">
        <v>0.15137999999999999</v>
      </c>
      <c r="H929" s="118">
        <v>0.1065</v>
      </c>
      <c r="I929" s="118">
        <v>10.58201</v>
      </c>
      <c r="J929" s="118">
        <v>0.73599769999999998</v>
      </c>
      <c r="K929" s="118">
        <v>69.804000000000002</v>
      </c>
      <c r="L929" s="118">
        <v>0</v>
      </c>
      <c r="M929" s="118">
        <v>0</v>
      </c>
      <c r="N929" s="118">
        <v>0</v>
      </c>
      <c r="O929" s="118">
        <v>0</v>
      </c>
      <c r="P929" s="118">
        <v>0</v>
      </c>
      <c r="Q929" s="118">
        <v>0</v>
      </c>
      <c r="R929" s="118">
        <v>0</v>
      </c>
      <c r="S929" s="118">
        <v>0</v>
      </c>
      <c r="T929" s="118">
        <v>0</v>
      </c>
      <c r="U929" s="118">
        <v>0</v>
      </c>
      <c r="V929" s="118">
        <v>0</v>
      </c>
      <c r="W929" s="118">
        <v>0</v>
      </c>
    </row>
    <row r="930" spans="1:23" hidden="1">
      <c r="A930" s="118" t="str">
        <v>8215.TW</v>
      </c>
      <c r="B930" s="118">
        <v>1.24</v>
      </c>
      <c r="C930" s="118">
        <v>0</v>
      </c>
      <c r="D930" s="118">
        <v>11.161616</v>
      </c>
      <c r="E930" s="118">
        <v>5.6090000000000001E-2</v>
      </c>
      <c r="F930" s="118">
        <v>1.7090000000000001E-2</v>
      </c>
      <c r="G930" s="118">
        <v>0.18462998999999999</v>
      </c>
      <c r="H930" s="118">
        <v>2.112E-2</v>
      </c>
      <c r="I930" s="118">
        <v>26.733871000000001</v>
      </c>
      <c r="J930" s="118">
        <v>1.9906324</v>
      </c>
      <c r="K930" s="118">
        <v>54.247</v>
      </c>
      <c r="L930" s="118">
        <v>0</v>
      </c>
      <c r="M930" s="118">
        <v>0</v>
      </c>
      <c r="N930" s="118">
        <v>0</v>
      </c>
      <c r="O930" s="118">
        <v>0</v>
      </c>
      <c r="P930" s="118">
        <v>0</v>
      </c>
      <c r="Q930" s="118">
        <v>0</v>
      </c>
      <c r="R930" s="118">
        <v>0</v>
      </c>
      <c r="S930" s="118">
        <v>0</v>
      </c>
      <c r="T930" s="118">
        <v>0</v>
      </c>
      <c r="U930" s="118">
        <v>0</v>
      </c>
      <c r="V930" s="118">
        <v>0</v>
      </c>
      <c r="W930" s="118">
        <v>0</v>
      </c>
    </row>
    <row r="931" spans="1:23" hidden="1">
      <c r="A931" s="118" t="str">
        <v>8222.TW</v>
      </c>
      <c r="B931" s="118">
        <v>1.24</v>
      </c>
      <c r="C931" s="118">
        <v>0</v>
      </c>
      <c r="D931" s="118">
        <v>51.337209999999999</v>
      </c>
      <c r="E931" s="118">
        <v>0.1042</v>
      </c>
      <c r="F931" s="118">
        <v>1.9129999000000002E-2</v>
      </c>
      <c r="G931" s="118">
        <v>0.20753999000000001</v>
      </c>
      <c r="H931" s="118">
        <v>9.2480004000000005E-2</v>
      </c>
      <c r="I931" s="118">
        <v>35.604840000000003</v>
      </c>
      <c r="J931" s="118">
        <v>3.5025784999999998</v>
      </c>
      <c r="K931" s="118">
        <v>10.349</v>
      </c>
      <c r="L931" s="118">
        <v>0</v>
      </c>
      <c r="M931" s="118">
        <v>0</v>
      </c>
      <c r="N931" s="118">
        <v>0</v>
      </c>
      <c r="O931" s="118">
        <v>0</v>
      </c>
      <c r="P931" s="118">
        <v>0</v>
      </c>
      <c r="Q931" s="118">
        <v>0</v>
      </c>
      <c r="R931" s="118">
        <v>0</v>
      </c>
      <c r="S931" s="118">
        <v>0</v>
      </c>
      <c r="T931" s="118">
        <v>0</v>
      </c>
      <c r="U931" s="118">
        <v>0</v>
      </c>
      <c r="V931" s="118">
        <v>0</v>
      </c>
      <c r="W931" s="118">
        <v>0</v>
      </c>
    </row>
    <row r="932" spans="1:23" hidden="1">
      <c r="A932" s="118" t="str">
        <v>8249.TW</v>
      </c>
      <c r="B932" s="118">
        <v>2.15</v>
      </c>
      <c r="C932" s="118">
        <v>0.76600000000000001</v>
      </c>
      <c r="D932" s="118">
        <v>0</v>
      </c>
      <c r="E932" s="118">
        <v>5.4739999999999997E-2</v>
      </c>
      <c r="F932" s="118">
        <v>3.3189999999999997E-2</v>
      </c>
      <c r="G932" s="118">
        <v>0.19736000000000001</v>
      </c>
      <c r="H932" s="118">
        <v>6.0979999999999999E-2</v>
      </c>
      <c r="I932" s="118">
        <v>13.930232</v>
      </c>
      <c r="J932" s="118">
        <v>0.78341620000000001</v>
      </c>
      <c r="K932" s="118">
        <v>32.374000000000002</v>
      </c>
      <c r="L932" s="118">
        <v>0</v>
      </c>
      <c r="M932" s="118">
        <v>0</v>
      </c>
      <c r="N932" s="118">
        <v>0</v>
      </c>
      <c r="O932" s="118">
        <v>0</v>
      </c>
      <c r="P932" s="118">
        <v>0</v>
      </c>
      <c r="Q932" s="118">
        <v>0</v>
      </c>
      <c r="R932" s="118">
        <v>0</v>
      </c>
      <c r="S932" s="118">
        <v>0</v>
      </c>
      <c r="T932" s="118">
        <v>0</v>
      </c>
      <c r="U932" s="118">
        <v>0</v>
      </c>
      <c r="V932" s="118">
        <v>0</v>
      </c>
      <c r="W932" s="118">
        <v>0</v>
      </c>
    </row>
    <row r="933" spans="1:23" hidden="1">
      <c r="A933" s="118" t="str">
        <v>8261.TW</v>
      </c>
      <c r="B933" s="118">
        <v>3.02</v>
      </c>
      <c r="C933" s="118">
        <v>1.127</v>
      </c>
      <c r="D933" s="118">
        <v>0</v>
      </c>
      <c r="E933" s="118">
        <v>6.5280000000000005E-2</v>
      </c>
      <c r="F933" s="118">
        <v>2.7550000000000002E-2</v>
      </c>
      <c r="G933" s="118">
        <v>0.24400999000000001</v>
      </c>
      <c r="H933" s="118">
        <v>4.3470003E-2</v>
      </c>
      <c r="I933" s="118">
        <v>28.079471999999999</v>
      </c>
      <c r="J933" s="118">
        <v>1.8574090000000001</v>
      </c>
      <c r="K933" s="118">
        <v>23.8</v>
      </c>
      <c r="L933" s="118">
        <v>0</v>
      </c>
      <c r="M933" s="118">
        <v>0</v>
      </c>
      <c r="N933" s="118">
        <v>0</v>
      </c>
      <c r="O933" s="118">
        <v>0</v>
      </c>
      <c r="P933" s="118">
        <v>0</v>
      </c>
      <c r="Q933" s="118">
        <v>0</v>
      </c>
      <c r="R933" s="118">
        <v>0</v>
      </c>
      <c r="S933" s="118">
        <v>0</v>
      </c>
      <c r="T933" s="118">
        <v>0</v>
      </c>
      <c r="U933" s="118">
        <v>0</v>
      </c>
      <c r="V933" s="118">
        <v>0</v>
      </c>
      <c r="W933" s="118">
        <v>0</v>
      </c>
    </row>
    <row r="934" spans="1:23" hidden="1">
      <c r="A934" s="118" t="str">
        <v>8271.TW</v>
      </c>
      <c r="B934" s="118">
        <v>4.37</v>
      </c>
      <c r="C934" s="118">
        <v>0.61099999999999999</v>
      </c>
      <c r="D934" s="118">
        <v>0</v>
      </c>
      <c r="E934" s="118">
        <v>0.13797000000000001</v>
      </c>
      <c r="F934" s="118">
        <v>7.1660000000000001E-2</v>
      </c>
      <c r="G934" s="118">
        <v>0.23306999</v>
      </c>
      <c r="H934" s="118">
        <v>9.2469999999999997E-2</v>
      </c>
      <c r="I934" s="118">
        <v>15.789474500000001</v>
      </c>
      <c r="J934" s="118">
        <v>1.9649162</v>
      </c>
      <c r="K934" s="118">
        <v>62.204999999999998</v>
      </c>
      <c r="L934" s="118">
        <v>0</v>
      </c>
      <c r="M934" s="118">
        <v>0</v>
      </c>
      <c r="N934" s="118">
        <v>0</v>
      </c>
      <c r="O934" s="118">
        <v>0</v>
      </c>
      <c r="P934" s="118">
        <v>0</v>
      </c>
      <c r="Q934" s="118">
        <v>0</v>
      </c>
      <c r="R934" s="118">
        <v>0</v>
      </c>
      <c r="S934" s="118">
        <v>0</v>
      </c>
      <c r="T934" s="118">
        <v>0</v>
      </c>
      <c r="U934" s="118">
        <v>0</v>
      </c>
      <c r="V934" s="118">
        <v>0</v>
      </c>
      <c r="W934" s="118">
        <v>0</v>
      </c>
    </row>
    <row r="935" spans="1:23" hidden="1">
      <c r="A935" s="118" t="str">
        <v>8341.TW</v>
      </c>
      <c r="B935" s="118">
        <v>2.65</v>
      </c>
      <c r="C935" s="118">
        <v>0.38</v>
      </c>
      <c r="D935" s="118">
        <v>21.666665999999999</v>
      </c>
      <c r="E935" s="118">
        <v>9.758E-2</v>
      </c>
      <c r="F935" s="118">
        <v>3.6059998000000003E-2</v>
      </c>
      <c r="G935" s="118">
        <v>0.41213</v>
      </c>
      <c r="H935" s="118">
        <v>0.19148999999999999</v>
      </c>
      <c r="I935" s="118">
        <v>36.792450000000002</v>
      </c>
      <c r="J935" s="118">
        <v>2.5307583999999999</v>
      </c>
      <c r="K935" s="118">
        <v>27.094999999999999</v>
      </c>
      <c r="L935" s="118">
        <v>0</v>
      </c>
      <c r="M935" s="118">
        <v>0</v>
      </c>
      <c r="N935" s="118">
        <v>0</v>
      </c>
      <c r="O935" s="118">
        <v>0</v>
      </c>
      <c r="P935" s="118">
        <v>0</v>
      </c>
      <c r="Q935" s="118">
        <v>0</v>
      </c>
      <c r="R935" s="118">
        <v>0</v>
      </c>
      <c r="S935" s="118">
        <v>0</v>
      </c>
      <c r="T935" s="118">
        <v>0</v>
      </c>
      <c r="U935" s="118">
        <v>0</v>
      </c>
      <c r="V935" s="118">
        <v>0</v>
      </c>
      <c r="W935" s="118">
        <v>0</v>
      </c>
    </row>
    <row r="936" spans="1:23" hidden="1">
      <c r="A936" s="118" t="str">
        <v>8367.TW</v>
      </c>
      <c r="B936" s="118">
        <v>2.59</v>
      </c>
      <c r="C936" s="118">
        <v>0</v>
      </c>
      <c r="D936" s="118">
        <v>20.936170000000001</v>
      </c>
      <c r="E936" s="118">
        <v>7.5430005999999994E-2</v>
      </c>
      <c r="F936" s="118">
        <v>1.8599999999999998E-2</v>
      </c>
      <c r="G936" s="118">
        <v>0.29986000000000002</v>
      </c>
      <c r="H936" s="118">
        <v>0.1676</v>
      </c>
      <c r="I936" s="118">
        <v>18.99614</v>
      </c>
      <c r="J936" s="118">
        <v>1.3774953999999999</v>
      </c>
      <c r="K936" s="118">
        <v>27.724</v>
      </c>
      <c r="L936" s="118">
        <v>0</v>
      </c>
      <c r="M936" s="118">
        <v>0</v>
      </c>
      <c r="N936" s="118">
        <v>0</v>
      </c>
      <c r="O936" s="118">
        <v>0</v>
      </c>
      <c r="P936" s="118">
        <v>0</v>
      </c>
      <c r="Q936" s="118">
        <v>0</v>
      </c>
      <c r="R936" s="118">
        <v>0</v>
      </c>
      <c r="S936" s="118">
        <v>0</v>
      </c>
      <c r="T936" s="118">
        <v>0</v>
      </c>
      <c r="U936" s="118">
        <v>0</v>
      </c>
      <c r="V936" s="118">
        <v>0</v>
      </c>
      <c r="W936" s="118">
        <v>0</v>
      </c>
    </row>
    <row r="937" spans="1:23" hidden="1">
      <c r="A937" s="118" t="str">
        <v>8374.TW</v>
      </c>
      <c r="B937" s="118">
        <v>-0.2</v>
      </c>
      <c r="C937" s="118">
        <v>0.46</v>
      </c>
      <c r="D937" s="118">
        <v>0</v>
      </c>
      <c r="E937" s="118">
        <v>-8.6800000000000002E-3</v>
      </c>
      <c r="F937" s="118">
        <v>-4.5700000000000003E-3</v>
      </c>
      <c r="G937" s="118">
        <v>0.21179001</v>
      </c>
      <c r="H937" s="118">
        <v>-1.8699999999999999E-3</v>
      </c>
      <c r="I937" s="118">
        <v>0</v>
      </c>
      <c r="J937" s="118">
        <v>2.8536836999999999</v>
      </c>
      <c r="K937" s="118">
        <v>26.317</v>
      </c>
      <c r="L937" s="118">
        <v>0</v>
      </c>
      <c r="M937" s="118">
        <v>0</v>
      </c>
      <c r="N937" s="118">
        <v>0</v>
      </c>
      <c r="O937" s="118">
        <v>0</v>
      </c>
      <c r="P937" s="118">
        <v>0</v>
      </c>
      <c r="Q937" s="118">
        <v>0</v>
      </c>
      <c r="R937" s="118">
        <v>0</v>
      </c>
      <c r="S937" s="118">
        <v>0</v>
      </c>
      <c r="T937" s="118">
        <v>0</v>
      </c>
      <c r="U937" s="118">
        <v>0</v>
      </c>
      <c r="V937" s="118">
        <v>0</v>
      </c>
      <c r="W937" s="118">
        <v>0</v>
      </c>
    </row>
    <row r="938" spans="1:23" hidden="1">
      <c r="A938" s="118" t="str">
        <v>8404.TW</v>
      </c>
      <c r="B938" s="118">
        <v>-1.27</v>
      </c>
      <c r="C938" s="118">
        <v>0.89700000000000002</v>
      </c>
      <c r="D938" s="118">
        <v>19.852941999999999</v>
      </c>
      <c r="E938" s="118">
        <v>-7.0690000000000003E-2</v>
      </c>
      <c r="F938" s="118">
        <v>6.1599999999999997E-3</v>
      </c>
      <c r="G938" s="118">
        <v>0.31341999999999998</v>
      </c>
      <c r="H938" s="118">
        <v>0.13661000000000001</v>
      </c>
      <c r="I938" s="118">
        <v>0</v>
      </c>
      <c r="J938" s="118">
        <v>1.3078860999999999</v>
      </c>
      <c r="K938" s="118">
        <v>16.248000000000001</v>
      </c>
      <c r="L938" s="118">
        <v>0</v>
      </c>
      <c r="M938" s="118">
        <v>0</v>
      </c>
      <c r="N938" s="118">
        <v>0</v>
      </c>
      <c r="O938" s="118">
        <v>0</v>
      </c>
      <c r="P938" s="118">
        <v>0</v>
      </c>
      <c r="Q938" s="118">
        <v>0</v>
      </c>
      <c r="R938" s="118">
        <v>0</v>
      </c>
      <c r="S938" s="118">
        <v>0</v>
      </c>
      <c r="T938" s="118">
        <v>0</v>
      </c>
      <c r="U938" s="118">
        <v>0</v>
      </c>
      <c r="V938" s="118">
        <v>0</v>
      </c>
      <c r="W938" s="118">
        <v>0</v>
      </c>
    </row>
    <row r="939" spans="1:23" hidden="1">
      <c r="A939" s="118" t="str">
        <v>8411.TW</v>
      </c>
      <c r="B939" s="118">
        <v>0.24</v>
      </c>
      <c r="C939" s="118">
        <v>0.57099999999999995</v>
      </c>
      <c r="D939" s="118">
        <v>24.464285</v>
      </c>
      <c r="E939" s="118">
        <v>5.6499999999999996E-3</v>
      </c>
      <c r="F939" s="118">
        <v>9.2599999999999991E-3</v>
      </c>
      <c r="G939" s="118">
        <v>0.102010004</v>
      </c>
      <c r="H939" s="118">
        <v>3.9149999999999997E-2</v>
      </c>
      <c r="I939" s="118">
        <v>57.083331999999999</v>
      </c>
      <c r="J939" s="118">
        <v>0.52039809999999997</v>
      </c>
      <c r="K939" s="118">
        <v>37.822000000000003</v>
      </c>
      <c r="L939" s="118">
        <v>0</v>
      </c>
      <c r="M939" s="118">
        <v>0</v>
      </c>
      <c r="N939" s="118">
        <v>0</v>
      </c>
      <c r="O939" s="118">
        <v>0</v>
      </c>
      <c r="P939" s="118">
        <v>0</v>
      </c>
      <c r="Q939" s="118">
        <v>0</v>
      </c>
      <c r="R939" s="118">
        <v>0</v>
      </c>
      <c r="S939" s="118">
        <v>0</v>
      </c>
      <c r="T939" s="118">
        <v>0</v>
      </c>
      <c r="U939" s="118">
        <v>0</v>
      </c>
      <c r="V939" s="118">
        <v>0</v>
      </c>
      <c r="W939" s="118">
        <v>0</v>
      </c>
    </row>
    <row r="940" spans="1:23" hidden="1">
      <c r="A940" s="118" t="str">
        <v>8422.TW</v>
      </c>
      <c r="B940" s="118">
        <v>7.69</v>
      </c>
      <c r="C940" s="118">
        <v>0</v>
      </c>
      <c r="D940" s="118">
        <v>16.950673999999999</v>
      </c>
      <c r="E940" s="118">
        <v>0.13972999</v>
      </c>
      <c r="F940" s="118">
        <v>4.6859999999999999E-2</v>
      </c>
      <c r="G940" s="118">
        <v>0.39528000000000002</v>
      </c>
      <c r="H940" s="118">
        <v>0.22111</v>
      </c>
      <c r="I940" s="118">
        <v>24.577373999999999</v>
      </c>
      <c r="J940" s="118">
        <v>3.1783402000000001</v>
      </c>
      <c r="K940" s="118">
        <v>39.012</v>
      </c>
      <c r="L940" s="118">
        <v>0</v>
      </c>
      <c r="M940" s="118">
        <v>0</v>
      </c>
      <c r="N940" s="118">
        <v>0</v>
      </c>
      <c r="O940" s="118">
        <v>0</v>
      </c>
      <c r="P940" s="118">
        <v>0</v>
      </c>
      <c r="Q940" s="118">
        <v>0</v>
      </c>
      <c r="R940" s="118">
        <v>0</v>
      </c>
      <c r="S940" s="118">
        <v>0</v>
      </c>
      <c r="T940" s="118">
        <v>0</v>
      </c>
      <c r="U940" s="118">
        <v>0</v>
      </c>
      <c r="V940" s="118">
        <v>0</v>
      </c>
      <c r="W940" s="118">
        <v>0</v>
      </c>
    </row>
    <row r="941" spans="1:23" hidden="1">
      <c r="A941" s="118" t="str">
        <v>8429.TW</v>
      </c>
      <c r="B941" s="118">
        <v>-0.14000000000000001</v>
      </c>
      <c r="C941" s="118">
        <v>0.8</v>
      </c>
      <c r="D941" s="118">
        <v>4.8774509999999998</v>
      </c>
      <c r="E941" s="118">
        <v>-3.9500003000000001E-3</v>
      </c>
      <c r="F941" s="118">
        <v>-4.0899999999999999E-3</v>
      </c>
      <c r="G941" s="118">
        <v>5.7800002000000003E-2</v>
      </c>
      <c r="H941" s="118">
        <v>-1.3145598999999999</v>
      </c>
      <c r="I941" s="118">
        <v>0</v>
      </c>
      <c r="J941" s="118">
        <v>0.29713023</v>
      </c>
      <c r="K941" s="118">
        <v>1.0840000000000001</v>
      </c>
      <c r="L941" s="118">
        <v>0</v>
      </c>
      <c r="M941" s="118">
        <v>0</v>
      </c>
      <c r="N941" s="118">
        <v>0</v>
      </c>
      <c r="O941" s="118">
        <v>0</v>
      </c>
      <c r="P941" s="118">
        <v>0</v>
      </c>
      <c r="Q941" s="118">
        <v>0</v>
      </c>
      <c r="R941" s="118">
        <v>0</v>
      </c>
      <c r="S941" s="118">
        <v>0</v>
      </c>
      <c r="T941" s="118">
        <v>0</v>
      </c>
      <c r="U941" s="118">
        <v>0</v>
      </c>
      <c r="V941" s="118">
        <v>0</v>
      </c>
      <c r="W941" s="118">
        <v>0</v>
      </c>
    </row>
    <row r="942" spans="1:23" hidden="1">
      <c r="A942" s="118" t="str">
        <v>8438.TW</v>
      </c>
      <c r="B942" s="118">
        <v>1.42</v>
      </c>
      <c r="C942" s="118">
        <v>0.42899999999999999</v>
      </c>
      <c r="D942" s="118">
        <v>0</v>
      </c>
      <c r="E942" s="118">
        <v>5.2290000000000003E-2</v>
      </c>
      <c r="F942" s="118">
        <v>2.5880001E-2</v>
      </c>
      <c r="G942" s="118">
        <v>0.12634000000000001</v>
      </c>
      <c r="H942" s="118">
        <v>6.5500000000000003E-2</v>
      </c>
      <c r="I942" s="118">
        <v>29.859158000000001</v>
      </c>
      <c r="J942" s="118">
        <v>1.7313190000000001</v>
      </c>
      <c r="K942" s="118">
        <v>43.741</v>
      </c>
      <c r="L942" s="118">
        <v>0</v>
      </c>
      <c r="M942" s="118">
        <v>0</v>
      </c>
      <c r="N942" s="118">
        <v>0</v>
      </c>
      <c r="O942" s="118">
        <v>0</v>
      </c>
      <c r="P942" s="118">
        <v>0</v>
      </c>
      <c r="Q942" s="118">
        <v>0</v>
      </c>
      <c r="R942" s="118">
        <v>0</v>
      </c>
      <c r="S942" s="118">
        <v>0</v>
      </c>
      <c r="T942" s="118">
        <v>0</v>
      </c>
      <c r="U942" s="118">
        <v>0</v>
      </c>
      <c r="V942" s="118">
        <v>0</v>
      </c>
      <c r="W942" s="118">
        <v>0</v>
      </c>
    </row>
    <row r="943" spans="1:23" hidden="1">
      <c r="A943" s="118" t="str">
        <v>8442.TW</v>
      </c>
      <c r="B943" s="118">
        <v>10.210000000000001</v>
      </c>
      <c r="C943" s="118">
        <v>0</v>
      </c>
      <c r="D943" s="118">
        <v>12.631579</v>
      </c>
      <c r="E943" s="118">
        <v>0.25098999999999999</v>
      </c>
      <c r="F943" s="118">
        <v>6.676E-2</v>
      </c>
      <c r="G943" s="118">
        <v>0.20760999999999999</v>
      </c>
      <c r="H943" s="118">
        <v>7.639E-2</v>
      </c>
      <c r="I943" s="118">
        <v>11.753183</v>
      </c>
      <c r="J943" s="118">
        <v>2.5433428</v>
      </c>
      <c r="K943" s="118">
        <v>127.71899999999999</v>
      </c>
      <c r="L943" s="118">
        <v>0</v>
      </c>
      <c r="M943" s="118">
        <v>0</v>
      </c>
      <c r="N943" s="118">
        <v>0</v>
      </c>
      <c r="O943" s="118">
        <v>0</v>
      </c>
      <c r="P943" s="118">
        <v>0</v>
      </c>
      <c r="Q943" s="118">
        <v>0</v>
      </c>
      <c r="R943" s="118">
        <v>0</v>
      </c>
      <c r="S943" s="118">
        <v>0</v>
      </c>
      <c r="T943" s="118">
        <v>0</v>
      </c>
      <c r="U943" s="118">
        <v>0</v>
      </c>
      <c r="V943" s="118">
        <v>0</v>
      </c>
      <c r="W943" s="118">
        <v>0</v>
      </c>
    </row>
    <row r="944" spans="1:23" hidden="1">
      <c r="A944" s="118" t="str">
        <v>8443.TW</v>
      </c>
      <c r="B944" s="118">
        <v>0.37</v>
      </c>
      <c r="C944" s="118">
        <v>0.32200000000000001</v>
      </c>
      <c r="D944" s="118">
        <v>0</v>
      </c>
      <c r="E944" s="118">
        <v>2.0660000000000001E-2</v>
      </c>
      <c r="F944" s="118">
        <v>1.3400001000000001E-3</v>
      </c>
      <c r="G944" s="118">
        <v>0.58574002999999997</v>
      </c>
      <c r="H944" s="118">
        <v>-5.5999999999999999E-3</v>
      </c>
      <c r="I944" s="118">
        <v>32.972973000000003</v>
      </c>
      <c r="J944" s="118">
        <v>0.97984093000000005</v>
      </c>
      <c r="K944" s="118">
        <v>17.637</v>
      </c>
      <c r="L944" s="118">
        <v>0</v>
      </c>
      <c r="M944" s="118">
        <v>0</v>
      </c>
      <c r="N944" s="118">
        <v>0</v>
      </c>
      <c r="O944" s="118">
        <v>0</v>
      </c>
      <c r="P944" s="118">
        <v>0</v>
      </c>
      <c r="Q944" s="118">
        <v>0</v>
      </c>
      <c r="R944" s="118">
        <v>0</v>
      </c>
      <c r="S944" s="118">
        <v>0</v>
      </c>
      <c r="T944" s="118">
        <v>0</v>
      </c>
      <c r="U944" s="118">
        <v>0</v>
      </c>
      <c r="V944" s="118">
        <v>0</v>
      </c>
      <c r="W944" s="118">
        <v>0</v>
      </c>
    </row>
    <row r="945" spans="1:23" hidden="1">
      <c r="A945" s="118" t="str">
        <v>8454.TW</v>
      </c>
      <c r="B945" s="118">
        <v>15.2</v>
      </c>
      <c r="C945" s="118">
        <v>0.79</v>
      </c>
      <c r="D945" s="118">
        <v>23.850897</v>
      </c>
      <c r="E945" s="118">
        <v>0.33210000000000001</v>
      </c>
      <c r="F945" s="118">
        <v>0.10402001</v>
      </c>
      <c r="G945" s="118">
        <v>9.4810000000000005E-2</v>
      </c>
      <c r="H945" s="118">
        <v>4.1570000000000003E-2</v>
      </c>
      <c r="I945" s="118">
        <v>27.993421999999999</v>
      </c>
      <c r="J945" s="118">
        <v>9.1670970000000001</v>
      </c>
      <c r="K945" s="118">
        <v>461.84899999999999</v>
      </c>
      <c r="L945" s="118">
        <v>0</v>
      </c>
      <c r="M945" s="118">
        <v>0</v>
      </c>
      <c r="N945" s="118">
        <v>0</v>
      </c>
      <c r="O945" s="118">
        <v>0</v>
      </c>
      <c r="P945" s="118">
        <v>0</v>
      </c>
      <c r="Q945" s="118">
        <v>0</v>
      </c>
      <c r="R945" s="118">
        <v>0</v>
      </c>
      <c r="S945" s="118">
        <v>0</v>
      </c>
      <c r="T945" s="118">
        <v>0</v>
      </c>
      <c r="U945" s="118">
        <v>0</v>
      </c>
      <c r="V945" s="118">
        <v>0</v>
      </c>
      <c r="W945" s="118">
        <v>0</v>
      </c>
    </row>
    <row r="946" spans="1:23" hidden="1">
      <c r="A946" s="118" t="str">
        <v>8462.TW</v>
      </c>
      <c r="B946" s="118">
        <v>2.4</v>
      </c>
      <c r="C946" s="118">
        <v>0</v>
      </c>
      <c r="D946" s="118">
        <v>22.547169</v>
      </c>
      <c r="E946" s="118">
        <v>0.10446999</v>
      </c>
      <c r="F946" s="118">
        <v>1.9230000000000001E-2</v>
      </c>
      <c r="G946" s="118">
        <v>0.25315001999999998</v>
      </c>
      <c r="H946" s="118">
        <v>7.1349999999999997E-2</v>
      </c>
      <c r="I946" s="118">
        <v>49.791663999999997</v>
      </c>
      <c r="J946" s="118">
        <v>5.0618433999999999</v>
      </c>
      <c r="K946" s="118">
        <v>59.529000000000003</v>
      </c>
      <c r="L946" s="118">
        <v>0</v>
      </c>
      <c r="M946" s="118">
        <v>0</v>
      </c>
      <c r="N946" s="118">
        <v>0</v>
      </c>
      <c r="O946" s="118">
        <v>0</v>
      </c>
      <c r="P946" s="118">
        <v>0</v>
      </c>
      <c r="Q946" s="118">
        <v>0</v>
      </c>
      <c r="R946" s="118">
        <v>0</v>
      </c>
      <c r="S946" s="118">
        <v>0</v>
      </c>
      <c r="T946" s="118">
        <v>0</v>
      </c>
      <c r="U946" s="118">
        <v>0</v>
      </c>
      <c r="V946" s="118">
        <v>0</v>
      </c>
      <c r="W946" s="118">
        <v>0</v>
      </c>
    </row>
    <row r="947" spans="1:23" hidden="1">
      <c r="A947" s="118" t="str">
        <v>8463.TW</v>
      </c>
      <c r="B947" s="118">
        <v>1.1200000000000001</v>
      </c>
      <c r="C947" s="118">
        <v>0.69299999999999995</v>
      </c>
      <c r="D947" s="118">
        <v>0</v>
      </c>
      <c r="E947" s="118">
        <v>8.2669999999999993E-2</v>
      </c>
      <c r="F947" s="118">
        <v>2.4459999999999999E-2</v>
      </c>
      <c r="G947" s="118">
        <v>0.113620006</v>
      </c>
      <c r="H947" s="118">
        <v>5.289E-2</v>
      </c>
      <c r="I947" s="118">
        <v>26.383928000000001</v>
      </c>
      <c r="J947" s="118">
        <v>1.9430562</v>
      </c>
      <c r="K947" s="118">
        <v>36.671999999999997</v>
      </c>
      <c r="L947" s="118">
        <v>0</v>
      </c>
      <c r="M947" s="118">
        <v>0</v>
      </c>
      <c r="N947" s="118">
        <v>0</v>
      </c>
      <c r="O947" s="118">
        <v>0</v>
      </c>
      <c r="P947" s="118">
        <v>0</v>
      </c>
      <c r="Q947" s="118">
        <v>0</v>
      </c>
      <c r="R947" s="118">
        <v>0</v>
      </c>
      <c r="S947" s="118">
        <v>0</v>
      </c>
      <c r="T947" s="118">
        <v>0</v>
      </c>
      <c r="U947" s="118">
        <v>0</v>
      </c>
      <c r="V947" s="118">
        <v>0</v>
      </c>
      <c r="W947" s="118">
        <v>0</v>
      </c>
    </row>
    <row r="948" spans="1:23" hidden="1">
      <c r="A948" s="118" t="str">
        <v>8464.TW</v>
      </c>
      <c r="B948" s="118">
        <v>19.71</v>
      </c>
      <c r="C948" s="118">
        <v>0.91300000000000003</v>
      </c>
      <c r="D948" s="118">
        <v>15.429943</v>
      </c>
      <c r="E948" s="118">
        <v>0.25988</v>
      </c>
      <c r="F948" s="118">
        <v>0.13204001000000001</v>
      </c>
      <c r="G948" s="118">
        <v>0.55284999999999995</v>
      </c>
      <c r="H948" s="118">
        <v>0.24364</v>
      </c>
      <c r="I948" s="118">
        <v>17.935058999999999</v>
      </c>
      <c r="J948" s="118">
        <v>4.6157865999999999</v>
      </c>
      <c r="K948" s="118">
        <v>92.694999999999993</v>
      </c>
      <c r="L948" s="118">
        <v>0</v>
      </c>
      <c r="M948" s="118">
        <v>0</v>
      </c>
      <c r="N948" s="118">
        <v>0</v>
      </c>
      <c r="O948" s="118">
        <v>0</v>
      </c>
      <c r="P948" s="118">
        <v>0</v>
      </c>
      <c r="Q948" s="118">
        <v>0</v>
      </c>
      <c r="R948" s="118">
        <v>0</v>
      </c>
      <c r="S948" s="118">
        <v>0</v>
      </c>
      <c r="T948" s="118">
        <v>0</v>
      </c>
      <c r="U948" s="118">
        <v>0</v>
      </c>
      <c r="V948" s="118">
        <v>0</v>
      </c>
      <c r="W948" s="118">
        <v>0</v>
      </c>
    </row>
    <row r="949" spans="1:23" hidden="1">
      <c r="A949" s="118" t="str">
        <v>8466.TW</v>
      </c>
      <c r="B949" s="118">
        <v>-0.41</v>
      </c>
      <c r="C949" s="118">
        <v>0.48499999999999999</v>
      </c>
      <c r="D949" s="118">
        <v>10.329067999999999</v>
      </c>
      <c r="E949" s="118">
        <v>-3.7690000000000001E-2</v>
      </c>
      <c r="F949" s="118">
        <v>-9.2000000000000003E-4</v>
      </c>
      <c r="G949" s="118">
        <v>0.1547</v>
      </c>
      <c r="H949" s="118">
        <v>6.0799996999999998E-3</v>
      </c>
      <c r="I949" s="118">
        <v>0</v>
      </c>
      <c r="J949" s="118">
        <v>1.5180011</v>
      </c>
      <c r="K949" s="118">
        <v>41.146000000000001</v>
      </c>
      <c r="L949" s="118">
        <v>0</v>
      </c>
      <c r="M949" s="118">
        <v>0</v>
      </c>
      <c r="N949" s="118">
        <v>0</v>
      </c>
      <c r="O949" s="118">
        <v>0</v>
      </c>
      <c r="P949" s="118">
        <v>0</v>
      </c>
      <c r="Q949" s="118">
        <v>0</v>
      </c>
      <c r="R949" s="118">
        <v>0</v>
      </c>
      <c r="S949" s="118">
        <v>0</v>
      </c>
      <c r="T949" s="118">
        <v>0</v>
      </c>
      <c r="U949" s="118">
        <v>0</v>
      </c>
      <c r="V949" s="118">
        <v>0</v>
      </c>
      <c r="W949" s="118">
        <v>0</v>
      </c>
    </row>
    <row r="950" spans="1:23" hidden="1">
      <c r="A950" s="118" t="str">
        <v>8467.TW</v>
      </c>
      <c r="B950" s="118">
        <v>8.76</v>
      </c>
      <c r="C950" s="118">
        <v>0.66900000000000004</v>
      </c>
      <c r="D950" s="118">
        <v>0</v>
      </c>
      <c r="E950" s="118">
        <v>0.23312000999999999</v>
      </c>
      <c r="F950" s="118">
        <v>9.0410000000000004E-2</v>
      </c>
      <c r="G950" s="118">
        <v>0.40453997000000003</v>
      </c>
      <c r="H950" s="118">
        <v>0.20969999</v>
      </c>
      <c r="I950" s="118">
        <v>20.205479</v>
      </c>
      <c r="J950" s="118">
        <v>4.2207173999999998</v>
      </c>
      <c r="K950" s="118">
        <v>41.256999999999998</v>
      </c>
      <c r="L950" s="118">
        <v>0</v>
      </c>
      <c r="M950" s="118">
        <v>0</v>
      </c>
      <c r="N950" s="118">
        <v>0</v>
      </c>
      <c r="O950" s="118">
        <v>0</v>
      </c>
      <c r="P950" s="118">
        <v>0</v>
      </c>
      <c r="Q950" s="118">
        <v>0</v>
      </c>
      <c r="R950" s="118">
        <v>0</v>
      </c>
      <c r="S950" s="118">
        <v>0</v>
      </c>
      <c r="T950" s="118">
        <v>0</v>
      </c>
      <c r="U950" s="118">
        <v>0</v>
      </c>
      <c r="V950" s="118">
        <v>0</v>
      </c>
      <c r="W950" s="118">
        <v>0</v>
      </c>
    </row>
    <row r="951" spans="1:23" hidden="1">
      <c r="A951" s="118" t="str">
        <v>8473.TW</v>
      </c>
      <c r="B951" s="118">
        <v>1.0900000000000001</v>
      </c>
      <c r="C951" s="118">
        <v>0.40200000000000002</v>
      </c>
      <c r="D951" s="118">
        <v>10.583555</v>
      </c>
      <c r="E951" s="118">
        <v>2.2550002E-2</v>
      </c>
      <c r="F951" s="118">
        <v>1.651E-2</v>
      </c>
      <c r="G951" s="118">
        <v>0.16825001000000001</v>
      </c>
      <c r="H951" s="118">
        <v>0.10236000000000001</v>
      </c>
      <c r="I951" s="118">
        <v>36.605502999999999</v>
      </c>
      <c r="J951" s="118">
        <v>1.0849762000000001</v>
      </c>
      <c r="K951" s="118">
        <v>25.082000000000001</v>
      </c>
      <c r="L951" s="118">
        <v>0</v>
      </c>
      <c r="M951" s="118">
        <v>0</v>
      </c>
      <c r="N951" s="118">
        <v>0</v>
      </c>
      <c r="O951" s="118">
        <v>0</v>
      </c>
      <c r="P951" s="118">
        <v>0</v>
      </c>
      <c r="Q951" s="118">
        <v>0</v>
      </c>
      <c r="R951" s="118">
        <v>0</v>
      </c>
      <c r="S951" s="118">
        <v>0</v>
      </c>
      <c r="T951" s="118">
        <v>0</v>
      </c>
      <c r="U951" s="118">
        <v>0</v>
      </c>
      <c r="V951" s="118">
        <v>0</v>
      </c>
      <c r="W951" s="118">
        <v>0</v>
      </c>
    </row>
    <row r="952" spans="1:23" hidden="1">
      <c r="A952" s="118" t="str">
        <v>8476.TW</v>
      </c>
      <c r="B952" s="118">
        <v>0</v>
      </c>
      <c r="C952" s="118">
        <v>0.121</v>
      </c>
      <c r="D952" s="118">
        <v>0</v>
      </c>
      <c r="E952" s="118">
        <v>0.21751000000000001</v>
      </c>
      <c r="F952" s="118">
        <v>0.10403</v>
      </c>
      <c r="G952" s="118">
        <v>0.36512001999999999</v>
      </c>
      <c r="H952" s="118">
        <v>-2.0459999999999999E-2</v>
      </c>
      <c r="I952" s="118">
        <v>0</v>
      </c>
      <c r="J952" s="118">
        <v>0</v>
      </c>
      <c r="K952" s="118">
        <v>19.097000000000001</v>
      </c>
      <c r="L952" s="118">
        <v>0</v>
      </c>
      <c r="M952" s="118">
        <v>0</v>
      </c>
      <c r="N952" s="118">
        <v>0</v>
      </c>
      <c r="O952" s="118">
        <v>0</v>
      </c>
      <c r="P952" s="118">
        <v>0</v>
      </c>
      <c r="Q952" s="118">
        <v>0</v>
      </c>
      <c r="R952" s="118">
        <v>0</v>
      </c>
      <c r="S952" s="118">
        <v>0</v>
      </c>
      <c r="T952" s="118">
        <v>0</v>
      </c>
      <c r="U952" s="118">
        <v>0</v>
      </c>
      <c r="V952" s="118">
        <v>0</v>
      </c>
      <c r="W952" s="118">
        <v>0</v>
      </c>
    </row>
    <row r="953" spans="1:23" hidden="1">
      <c r="A953" s="118" t="str">
        <v>8478.TW</v>
      </c>
      <c r="B953" s="118">
        <v>22.7</v>
      </c>
      <c r="C953" s="118">
        <v>0</v>
      </c>
      <c r="D953" s="118">
        <v>15.131579</v>
      </c>
      <c r="E953" s="118">
        <v>0.33571000000000001</v>
      </c>
      <c r="F953" s="118">
        <v>0.11525000000000001</v>
      </c>
      <c r="G953" s="118">
        <v>0.46483000000000002</v>
      </c>
      <c r="H953" s="118">
        <v>0.2944</v>
      </c>
      <c r="I953" s="118">
        <v>16.718060999999999</v>
      </c>
      <c r="J953" s="118">
        <v>5.0132102999999999</v>
      </c>
      <c r="K953" s="118">
        <v>74.558000000000007</v>
      </c>
      <c r="L953" s="118">
        <v>0</v>
      </c>
      <c r="M953" s="118">
        <v>0</v>
      </c>
      <c r="N953" s="118">
        <v>0</v>
      </c>
      <c r="O953" s="118">
        <v>0</v>
      </c>
      <c r="P953" s="118">
        <v>0</v>
      </c>
      <c r="Q953" s="118">
        <v>0</v>
      </c>
      <c r="R953" s="118">
        <v>0</v>
      </c>
      <c r="S953" s="118">
        <v>0</v>
      </c>
      <c r="T953" s="118">
        <v>0</v>
      </c>
      <c r="U953" s="118">
        <v>0</v>
      </c>
      <c r="V953" s="118">
        <v>0</v>
      </c>
      <c r="W953" s="118">
        <v>0</v>
      </c>
    </row>
    <row r="954" spans="1:23" hidden="1">
      <c r="A954" s="118" t="str">
        <v>8481.TW</v>
      </c>
      <c r="B954" s="118">
        <v>1.74</v>
      </c>
      <c r="C954" s="118">
        <v>0.27800000000000002</v>
      </c>
      <c r="D954" s="118">
        <v>15.595238999999999</v>
      </c>
      <c r="E954" s="118">
        <v>7.5560000000000002E-2</v>
      </c>
      <c r="F954" s="118">
        <v>4.4979999999999999E-2</v>
      </c>
      <c r="G954" s="118">
        <v>0.43108000000000002</v>
      </c>
      <c r="H954" s="118">
        <v>8.8980000000000004E-2</v>
      </c>
      <c r="I954" s="118">
        <v>30.114943</v>
      </c>
      <c r="J954" s="118">
        <v>2.1998321999999999</v>
      </c>
      <c r="K954" s="118">
        <v>14.92</v>
      </c>
      <c r="L954" s="118">
        <v>0</v>
      </c>
      <c r="M954" s="118">
        <v>0</v>
      </c>
      <c r="N954" s="118">
        <v>0</v>
      </c>
      <c r="O954" s="118">
        <v>0</v>
      </c>
      <c r="P954" s="118">
        <v>0</v>
      </c>
      <c r="Q954" s="118">
        <v>0</v>
      </c>
      <c r="R954" s="118">
        <v>0</v>
      </c>
      <c r="S954" s="118">
        <v>0</v>
      </c>
      <c r="T954" s="118">
        <v>0</v>
      </c>
      <c r="U954" s="118">
        <v>0</v>
      </c>
      <c r="V954" s="118">
        <v>0</v>
      </c>
      <c r="W954" s="118">
        <v>0</v>
      </c>
    </row>
    <row r="955" spans="1:23" hidden="1">
      <c r="A955" s="118" t="str">
        <v>8482.TW</v>
      </c>
      <c r="B955" s="118">
        <v>3.39</v>
      </c>
      <c r="C955" s="118">
        <v>0.39300000000000002</v>
      </c>
      <c r="D955" s="118">
        <v>0</v>
      </c>
      <c r="E955" s="118">
        <v>8.2470000000000002E-2</v>
      </c>
      <c r="F955" s="118">
        <v>5.0160000000000003E-2</v>
      </c>
      <c r="G955" s="118">
        <v>0.35476999999999997</v>
      </c>
      <c r="H955" s="118">
        <v>-1.5180000000000001E-2</v>
      </c>
      <c r="I955" s="118">
        <v>18.761060000000001</v>
      </c>
      <c r="J955" s="118">
        <v>2.088327</v>
      </c>
      <c r="K955" s="118">
        <v>33.616</v>
      </c>
      <c r="L955" s="118">
        <v>0</v>
      </c>
      <c r="M955" s="118">
        <v>0</v>
      </c>
      <c r="N955" s="118">
        <v>0</v>
      </c>
      <c r="O955" s="118">
        <v>0</v>
      </c>
      <c r="P955" s="118">
        <v>0</v>
      </c>
      <c r="Q955" s="118">
        <v>0</v>
      </c>
      <c r="R955" s="118">
        <v>0</v>
      </c>
      <c r="S955" s="118">
        <v>0</v>
      </c>
      <c r="T955" s="118">
        <v>0</v>
      </c>
      <c r="U955" s="118">
        <v>0</v>
      </c>
      <c r="V955" s="118">
        <v>0</v>
      </c>
      <c r="W955" s="118">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18"/>
  </cols>
  <sheetData>
    <row r="1" spans="1:23">
      <c r="A1" s="118" t="s">
        <v>147</v>
      </c>
      <c r="B1" s="118" t="s">
        <v>148</v>
      </c>
      <c r="C1" s="118" t="s">
        <v>149</v>
      </c>
      <c r="D1" s="118" t="s">
        <v>150</v>
      </c>
      <c r="E1" s="118" t="s">
        <v>151</v>
      </c>
      <c r="F1" s="118" t="s">
        <v>152</v>
      </c>
      <c r="G1" s="118" t="s">
        <v>153</v>
      </c>
      <c r="H1" s="118" t="s">
        <v>154</v>
      </c>
      <c r="I1" s="118" t="s">
        <v>155</v>
      </c>
      <c r="J1" s="118" t="s">
        <v>156</v>
      </c>
      <c r="K1" s="118" t="s">
        <v>157</v>
      </c>
      <c r="L1" s="118" t="s">
        <v>158</v>
      </c>
      <c r="M1" s="118" t="s">
        <v>159</v>
      </c>
      <c r="N1" s="118" t="s">
        <v>160</v>
      </c>
      <c r="O1" s="118" t="s">
        <v>161</v>
      </c>
      <c r="P1" s="118" t="s">
        <v>162</v>
      </c>
      <c r="Q1" s="118" t="s">
        <v>163</v>
      </c>
      <c r="R1" s="118" t="s">
        <v>164</v>
      </c>
      <c r="S1" s="118" t="s">
        <v>165</v>
      </c>
      <c r="T1" s="118" t="s">
        <v>166</v>
      </c>
      <c r="U1" s="118" t="s">
        <v>167</v>
      </c>
      <c r="V1" s="118" t="s">
        <v>168</v>
      </c>
      <c r="W1" s="118" t="s">
        <v>169</v>
      </c>
    </row>
    <row r="2" spans="1:23">
      <c r="A2" s="118" t="s">
        <v>170</v>
      </c>
      <c r="B2" s="118">
        <v>-0.13</v>
      </c>
      <c r="C2" s="118">
        <v>1.5620000000000001</v>
      </c>
      <c r="D2" s="118">
        <v>12.569061</v>
      </c>
      <c r="E2" s="118">
        <v>-1.048E-2</v>
      </c>
      <c r="F2" s="118">
        <v>-8.2799999999999992E-3</v>
      </c>
      <c r="G2" s="118">
        <v>1.9300000000000001E-3</v>
      </c>
      <c r="H2" s="118">
        <v>5.62E-3</v>
      </c>
      <c r="I2" s="118">
        <v>0</v>
      </c>
      <c r="J2" s="118">
        <v>2.0565899999999999</v>
      </c>
      <c r="K2" s="118">
        <v>26.045000000000002</v>
      </c>
      <c r="L2" s="118">
        <v>0.77561130410606516</v>
      </c>
      <c r="M2" s="118">
        <v>8.4686292001189406E-2</v>
      </c>
      <c r="N2" s="118">
        <v>0.18390711291486761</v>
      </c>
      <c r="O2" s="118">
        <v>1.900157185777672E-2</v>
      </c>
      <c r="P2" s="118">
        <v>4.7294417188429652E-2</v>
      </c>
      <c r="Q2" s="118">
        <v>0.53104552568347763</v>
      </c>
      <c r="R2" s="118">
        <v>0.99371261271515465</v>
      </c>
      <c r="S2" s="118">
        <v>0.27102411745554672</v>
      </c>
      <c r="T2" s="118">
        <v>0.2599781706418694</v>
      </c>
      <c r="U2" s="118">
        <v>0.27232073082870489</v>
      </c>
      <c r="V2" s="118">
        <v>0.32348951287232047</v>
      </c>
      <c r="W2" s="118">
        <v>1.0587154128190921</v>
      </c>
    </row>
    <row r="3" spans="1:23">
      <c r="A3" s="118" t="s">
        <v>171</v>
      </c>
      <c r="B3" s="118">
        <v>5.62</v>
      </c>
      <c r="C3" s="118">
        <v>1.409</v>
      </c>
      <c r="D3" s="118">
        <v>22.948328</v>
      </c>
      <c r="E3" s="118">
        <v>5.2270003000000002E-2</v>
      </c>
      <c r="F3" s="118">
        <v>3.1989999999999998E-2</v>
      </c>
      <c r="G3" s="118">
        <v>0.31078</v>
      </c>
      <c r="H3" s="118">
        <v>3.1050000000000001E-2</v>
      </c>
      <c r="I3" s="118">
        <v>40.302489999999999</v>
      </c>
      <c r="J3" s="118">
        <v>2.2896597000000001</v>
      </c>
      <c r="K3" s="118">
        <v>69.625</v>
      </c>
      <c r="L3" s="118">
        <v>0.79323360087395345</v>
      </c>
      <c r="M3" s="118">
        <v>0.1188819506393101</v>
      </c>
      <c r="N3" s="118">
        <v>0.43664232615575421</v>
      </c>
      <c r="O3" s="118">
        <v>5.1116696991067759E-2</v>
      </c>
      <c r="P3" s="118">
        <v>5.3563605242051483E-2</v>
      </c>
      <c r="Q3" s="118">
        <v>0.53764601318997729</v>
      </c>
      <c r="R3" s="118">
        <v>0.99391361877300144</v>
      </c>
      <c r="S3" s="118">
        <v>0.33120149260303178</v>
      </c>
      <c r="T3" s="118">
        <v>0.27038067320632492</v>
      </c>
      <c r="U3" s="118">
        <v>0.29765332577571457</v>
      </c>
      <c r="V3" s="118">
        <v>0.35421873286935501</v>
      </c>
      <c r="W3" s="118">
        <v>1.069639355551905</v>
      </c>
    </row>
    <row r="4" spans="1:23">
      <c r="A4" s="118" t="s">
        <v>172</v>
      </c>
      <c r="B4" s="118">
        <v>-3.06</v>
      </c>
      <c r="C4" s="118">
        <v>1.236</v>
      </c>
      <c r="D4" s="118">
        <v>24.889703999999998</v>
      </c>
      <c r="E4" s="118">
        <v>-0.31304001999999997</v>
      </c>
      <c r="F4" s="118">
        <v>-5.4759997999999997E-2</v>
      </c>
      <c r="G4" s="118">
        <v>0.12926000000000001</v>
      </c>
      <c r="H4" s="118">
        <v>-0.48459997999999999</v>
      </c>
      <c r="I4" s="118">
        <v>0</v>
      </c>
      <c r="J4" s="118">
        <v>4.5332793999999996</v>
      </c>
      <c r="K4" s="118">
        <v>14.051</v>
      </c>
      <c r="L4" s="118">
        <v>0.69064234462189988</v>
      </c>
      <c r="M4" s="118">
        <v>6.7261373773416594E-2</v>
      </c>
      <c r="N4" s="118">
        <v>0.28810259519416848</v>
      </c>
      <c r="O4" s="118">
        <v>1.0162911673088949E-2</v>
      </c>
      <c r="P4" s="118">
        <v>0.11391325094936811</v>
      </c>
      <c r="Q4" s="118">
        <v>0.53888059247514442</v>
      </c>
      <c r="R4" s="118">
        <v>0.98983777253986915</v>
      </c>
      <c r="S4" s="118">
        <v>0.25060553895632748</v>
      </c>
      <c r="T4" s="118">
        <v>0.28939909160396732</v>
      </c>
      <c r="U4" s="118">
        <v>0.25434860561190908</v>
      </c>
      <c r="V4" s="118">
        <v>0.32736500271755992</v>
      </c>
      <c r="W4" s="118">
        <v>1.0043386906485441</v>
      </c>
    </row>
    <row r="5" spans="1:23">
      <c r="A5" s="118" t="s">
        <v>173</v>
      </c>
      <c r="B5" s="118">
        <v>41.81</v>
      </c>
      <c r="C5" s="118">
        <v>1.5920000000000001</v>
      </c>
      <c r="D5" s="118">
        <v>11.531158</v>
      </c>
      <c r="E5" s="118">
        <v>0.13897999999999999</v>
      </c>
      <c r="F5" s="118">
        <v>4.0770000000000001E-2</v>
      </c>
      <c r="G5" s="118">
        <v>0.33673999999999998</v>
      </c>
      <c r="H5" s="118">
        <v>0.17413998999999999</v>
      </c>
      <c r="I5" s="118">
        <v>15.977038</v>
      </c>
      <c r="J5" s="118">
        <v>2.0536720000000002</v>
      </c>
      <c r="K5" s="118">
        <v>263.137</v>
      </c>
      <c r="L5" s="118">
        <v>0.81758466424962717</v>
      </c>
      <c r="M5" s="118">
        <v>0.33410645257210819</v>
      </c>
      <c r="N5" s="118">
        <v>0.45788566802311192</v>
      </c>
      <c r="O5" s="118">
        <v>0.1937202328972957</v>
      </c>
      <c r="P5" s="118">
        <v>4.7215927832067732E-2</v>
      </c>
      <c r="Q5" s="118">
        <v>0.53038549200436924</v>
      </c>
      <c r="R5" s="118">
        <v>0.99504464334269194</v>
      </c>
      <c r="S5" s="118">
        <v>0.42953536255141361</v>
      </c>
      <c r="T5" s="118">
        <v>0.29530378061445112</v>
      </c>
      <c r="U5" s="118">
        <v>0.43542549722009749</v>
      </c>
      <c r="V5" s="118">
        <v>0.3859985362999061</v>
      </c>
      <c r="W5" s="118">
        <v>1.0852351128313631</v>
      </c>
    </row>
    <row r="6" spans="1:23">
      <c r="A6" s="118" t="s">
        <v>174</v>
      </c>
      <c r="B6" s="118">
        <v>2.98</v>
      </c>
      <c r="C6" s="118">
        <v>1.288</v>
      </c>
      <c r="D6" s="118">
        <v>21.584506999999999</v>
      </c>
      <c r="E6" s="118">
        <v>0.20743998999999999</v>
      </c>
      <c r="F6" s="118">
        <v>8.7849999999999998E-2</v>
      </c>
      <c r="G6" s="118">
        <v>0.21690999999999999</v>
      </c>
      <c r="H6" s="118">
        <v>0.12409000000000001</v>
      </c>
      <c r="I6" s="118">
        <v>20.570468999999999</v>
      </c>
      <c r="J6" s="118">
        <v>3.6721978000000002</v>
      </c>
      <c r="K6" s="118">
        <v>31.718</v>
      </c>
      <c r="L6" s="118">
        <v>0.83681051608754131</v>
      </c>
      <c r="M6" s="118">
        <v>0.10318168302111209</v>
      </c>
      <c r="N6" s="118">
        <v>0.35982751486573628</v>
      </c>
      <c r="O6" s="118">
        <v>2.3182138743530731E-2</v>
      </c>
      <c r="P6" s="118">
        <v>9.075158523343177E-2</v>
      </c>
      <c r="Q6" s="118">
        <v>0.53677871846949254</v>
      </c>
      <c r="R6" s="118">
        <v>0.99464903377976754</v>
      </c>
      <c r="S6" s="118">
        <v>0.31828745845334327</v>
      </c>
      <c r="T6" s="118">
        <v>0.28370415067079019</v>
      </c>
      <c r="U6" s="118">
        <v>0.29199073609948389</v>
      </c>
      <c r="V6" s="118">
        <v>0.33724665327470449</v>
      </c>
      <c r="W6" s="118">
        <v>1.0967922614868479</v>
      </c>
    </row>
    <row r="7" spans="1:23">
      <c r="A7" s="118" t="s">
        <v>175</v>
      </c>
      <c r="B7" s="118">
        <v>33.56</v>
      </c>
      <c r="C7" s="118">
        <v>1.24</v>
      </c>
      <c r="D7" s="118">
        <v>17.547091999999999</v>
      </c>
      <c r="E7" s="118">
        <v>0.25331999999999999</v>
      </c>
      <c r="F7" s="118">
        <v>0.10836999999999999</v>
      </c>
      <c r="G7" s="118">
        <v>0.53573000000000004</v>
      </c>
      <c r="H7" s="118">
        <v>0.42018001999999999</v>
      </c>
      <c r="I7" s="118">
        <v>25.536352000000001</v>
      </c>
      <c r="J7" s="118">
        <v>6.1129579999999999</v>
      </c>
      <c r="K7" s="118">
        <v>86.611000000000004</v>
      </c>
      <c r="L7" s="118">
        <v>0.84969515534299578</v>
      </c>
      <c r="M7" s="118">
        <v>0.28504311626523943</v>
      </c>
      <c r="N7" s="118">
        <v>0.62072128428603568</v>
      </c>
      <c r="O7" s="118">
        <v>6.3634079173584532E-2</v>
      </c>
      <c r="P7" s="118">
        <v>0.15640398315386331</v>
      </c>
      <c r="Q7" s="118">
        <v>0.53421120505394459</v>
      </c>
      <c r="R7" s="118">
        <v>0.99698941473485847</v>
      </c>
      <c r="S7" s="118">
        <v>0.41826549636432869</v>
      </c>
      <c r="T7" s="118">
        <v>0.33673033098016908</v>
      </c>
      <c r="U7" s="118">
        <v>0.40852230209080298</v>
      </c>
      <c r="V7" s="118">
        <v>0.359167537899936</v>
      </c>
      <c r="W7" s="118">
        <v>1.1060664578227399</v>
      </c>
    </row>
    <row r="8" spans="1:23">
      <c r="A8" s="118" t="s">
        <v>176</v>
      </c>
      <c r="B8" s="118">
        <v>3.62</v>
      </c>
      <c r="C8" s="118">
        <v>1.3879999999999999</v>
      </c>
      <c r="D8" s="118">
        <v>241</v>
      </c>
      <c r="E8" s="118">
        <v>3.4649998000000001E-2</v>
      </c>
      <c r="F8" s="118">
        <v>2.4109999999999999E-2</v>
      </c>
      <c r="G8" s="118">
        <v>0.25505</v>
      </c>
      <c r="H8" s="118">
        <v>0.11384</v>
      </c>
      <c r="I8" s="118">
        <v>19.972377999999999</v>
      </c>
      <c r="J8" s="118">
        <v>3.0081134</v>
      </c>
      <c r="K8" s="118">
        <v>34.42</v>
      </c>
      <c r="L8" s="118">
        <v>0.78828531494061771</v>
      </c>
      <c r="M8" s="118">
        <v>0.1069878085043116</v>
      </c>
      <c r="N8" s="118">
        <v>0.39103787922710082</v>
      </c>
      <c r="O8" s="118">
        <v>2.5173305978733861E-2</v>
      </c>
      <c r="P8" s="118">
        <v>7.2888817198476508E-2</v>
      </c>
      <c r="Q8" s="118">
        <v>0.67631161807396056</v>
      </c>
      <c r="R8" s="118">
        <v>0.99456801482212187</v>
      </c>
      <c r="S8" s="118">
        <v>0.31288202860374481</v>
      </c>
      <c r="T8" s="118">
        <v>0.33639586439303271</v>
      </c>
      <c r="U8" s="118">
        <v>0.32537599744003309</v>
      </c>
      <c r="V8" s="118">
        <v>0.42328652619015322</v>
      </c>
      <c r="W8" s="118">
        <v>1.0669890662192081</v>
      </c>
    </row>
    <row r="9" spans="1:23">
      <c r="A9" s="118" t="s">
        <v>177</v>
      </c>
      <c r="B9" s="118">
        <v>-0.15</v>
      </c>
      <c r="C9" s="118">
        <v>1.3109999999999999</v>
      </c>
      <c r="D9" s="118">
        <v>12.230046</v>
      </c>
      <c r="E9" s="118">
        <v>4.5999999999999999E-3</v>
      </c>
      <c r="F9" s="118">
        <v>-2.4199999999999998E-3</v>
      </c>
      <c r="G9" s="118">
        <v>0.29760998</v>
      </c>
      <c r="H9" s="118">
        <v>-9.2800000000000001E-3</v>
      </c>
      <c r="I9" s="118">
        <v>0</v>
      </c>
      <c r="J9" s="118">
        <v>1.1970958</v>
      </c>
      <c r="K9" s="118">
        <v>19.120999999999999</v>
      </c>
      <c r="L9" s="118">
        <v>0.77984627179618227</v>
      </c>
      <c r="M9" s="118">
        <v>8.4567350579839426E-2</v>
      </c>
      <c r="N9" s="118">
        <v>0.42586515985144219</v>
      </c>
      <c r="O9" s="118">
        <v>1.389911370213406E-2</v>
      </c>
      <c r="P9" s="118">
        <v>2.4175449897540949E-2</v>
      </c>
      <c r="Q9" s="118">
        <v>0.53082993586658433</v>
      </c>
      <c r="R9" s="118">
        <v>0.99359483881574784</v>
      </c>
      <c r="S9" s="118">
        <v>0.31235861455324693</v>
      </c>
      <c r="T9" s="118">
        <v>0.24995998273636311</v>
      </c>
      <c r="V9" s="118">
        <v>0.34361660334150002</v>
      </c>
      <c r="W9" s="118">
        <v>1.0612431852824999</v>
      </c>
    </row>
    <row r="10" spans="1:23">
      <c r="A10" s="118" t="s">
        <v>178</v>
      </c>
      <c r="B10" s="118">
        <v>3.76</v>
      </c>
      <c r="C10" s="118">
        <v>1.3120000000000001</v>
      </c>
      <c r="D10" s="118">
        <v>19.212962999999998</v>
      </c>
      <c r="E10" s="118">
        <v>0.11073</v>
      </c>
      <c r="F10" s="118">
        <v>4.8820000000000002E-2</v>
      </c>
      <c r="G10" s="118">
        <v>0.17080000000000001</v>
      </c>
      <c r="H10" s="118">
        <v>7.8320000000000001E-2</v>
      </c>
      <c r="I10" s="118">
        <v>33.111702000000001</v>
      </c>
      <c r="J10" s="118">
        <v>3.3509177999999999</v>
      </c>
      <c r="K10" s="118">
        <v>59.604999999999997</v>
      </c>
      <c r="L10" s="118">
        <v>0.80965112066568745</v>
      </c>
      <c r="M10" s="118">
        <v>0.1078203984537615</v>
      </c>
      <c r="N10" s="118">
        <v>0.32209521542413921</v>
      </c>
      <c r="O10" s="118">
        <v>4.3732723750233057E-2</v>
      </c>
      <c r="P10" s="118">
        <v>8.2109686531594422E-2</v>
      </c>
      <c r="Q10" s="118">
        <v>0.5352705824380064</v>
      </c>
      <c r="R10" s="118">
        <v>0.99428725449279753</v>
      </c>
      <c r="S10" s="118">
        <v>0.31015931561701299</v>
      </c>
      <c r="T10" s="118">
        <v>0.28001671821941337</v>
      </c>
      <c r="U10" s="118">
        <v>0.29171245759248049</v>
      </c>
      <c r="V10" s="118">
        <v>0.33913006421607311</v>
      </c>
      <c r="W10" s="118">
        <v>1.0799258281285731</v>
      </c>
    </row>
    <row r="11" spans="1:23">
      <c r="A11" s="118" t="s">
        <v>179</v>
      </c>
      <c r="B11" s="118">
        <v>3.07</v>
      </c>
      <c r="C11" s="118">
        <v>1.54</v>
      </c>
      <c r="D11" s="118">
        <v>13.044280000000001</v>
      </c>
      <c r="E11" s="118">
        <v>2.9819999999999999E-2</v>
      </c>
      <c r="F11" s="118">
        <v>7.3699999999999998E-3</v>
      </c>
      <c r="G11" s="118">
        <v>0.15178000999999999</v>
      </c>
      <c r="H11" s="118">
        <v>2.341E-2</v>
      </c>
      <c r="I11" s="118">
        <v>23.029316000000001</v>
      </c>
      <c r="J11" s="118">
        <v>0.85582849999999999</v>
      </c>
      <c r="K11" s="118">
        <v>44.268000000000001</v>
      </c>
      <c r="L11" s="118">
        <v>0.78692889017448175</v>
      </c>
      <c r="M11" s="118">
        <v>0.103716919417187</v>
      </c>
      <c r="N11" s="118">
        <v>0.30653095695404192</v>
      </c>
      <c r="O11" s="118">
        <v>3.2430528381502337E-2</v>
      </c>
      <c r="P11" s="118">
        <v>1.499592600296447E-2</v>
      </c>
      <c r="Q11" s="118">
        <v>0.5313477317132822</v>
      </c>
      <c r="R11" s="118">
        <v>0.99385323000847337</v>
      </c>
      <c r="S11" s="118">
        <v>0.3048784351185117</v>
      </c>
      <c r="T11" s="118">
        <v>0.24898403948189929</v>
      </c>
      <c r="U11" s="118">
        <v>0.28570625157155721</v>
      </c>
      <c r="V11" s="118">
        <v>0.33981985420766808</v>
      </c>
      <c r="W11" s="118">
        <v>1.065737870823964</v>
      </c>
    </row>
    <row r="12" spans="1:23">
      <c r="A12" s="118" t="s">
        <v>180</v>
      </c>
      <c r="B12" s="118">
        <v>-1.41</v>
      </c>
      <c r="C12" s="118">
        <v>1.2689999999999999</v>
      </c>
      <c r="D12" s="118">
        <v>23.618421999999999</v>
      </c>
      <c r="E12" s="118">
        <v>-6.4159999999999995E-2</v>
      </c>
      <c r="F12" s="118">
        <v>-2.5700000000000001E-2</v>
      </c>
      <c r="G12" s="118">
        <v>4.4600000000000001E-2</v>
      </c>
      <c r="H12" s="118">
        <v>-8.3059999999999995E-2</v>
      </c>
      <c r="I12" s="118">
        <v>0</v>
      </c>
      <c r="J12" s="118">
        <v>0.91483616999999995</v>
      </c>
      <c r="K12" s="118">
        <v>33.418999999999997</v>
      </c>
      <c r="L12" s="118">
        <v>0.76053616712957373</v>
      </c>
      <c r="M12" s="118">
        <v>7.7074041034790361E-2</v>
      </c>
      <c r="N12" s="118">
        <v>0.21882442406587499</v>
      </c>
      <c r="O12" s="118">
        <v>2.443564557812752E-2</v>
      </c>
      <c r="P12" s="118">
        <v>1.658313437812459E-2</v>
      </c>
      <c r="Q12" s="118">
        <v>0.53807214608309784</v>
      </c>
      <c r="R12" s="118">
        <v>0.99301166040647004</v>
      </c>
      <c r="S12" s="118">
        <v>0.27399479512331698</v>
      </c>
      <c r="T12" s="118">
        <v>0.2487391336695515</v>
      </c>
      <c r="U12" s="118">
        <v>0.26770833617089201</v>
      </c>
      <c r="V12" s="118">
        <v>0.3347658586774358</v>
      </c>
      <c r="W12" s="118">
        <v>1.049060020010371</v>
      </c>
    </row>
    <row r="13" spans="1:23">
      <c r="A13" s="118" t="s">
        <v>181</v>
      </c>
      <c r="B13" s="118">
        <v>1.63</v>
      </c>
      <c r="C13" s="118">
        <v>1.526</v>
      </c>
      <c r="D13" s="118">
        <v>26.470586999999998</v>
      </c>
      <c r="E13" s="118">
        <v>0.19867000000000001</v>
      </c>
      <c r="F13" s="118">
        <v>9.9159999999999998E-2</v>
      </c>
      <c r="G13" s="118">
        <v>0.41319</v>
      </c>
      <c r="H13" s="118">
        <v>0.23791000000000001</v>
      </c>
      <c r="I13" s="118">
        <v>91.104293999999996</v>
      </c>
      <c r="J13" s="118">
        <v>8.4169359999999998</v>
      </c>
      <c r="K13" s="118">
        <v>16.966000000000001</v>
      </c>
      <c r="L13" s="118">
        <v>0.83434760996733903</v>
      </c>
      <c r="M13" s="118">
        <v>9.5153137079988098E-2</v>
      </c>
      <c r="N13" s="118">
        <v>0.52044550953927105</v>
      </c>
      <c r="O13" s="118">
        <v>1.2311043608920611E-2</v>
      </c>
      <c r="P13" s="118">
        <v>0.21837716694140619</v>
      </c>
      <c r="Q13" s="118">
        <v>0.53988592343837505</v>
      </c>
      <c r="R13" s="118">
        <v>0.99554869990261907</v>
      </c>
      <c r="S13" s="118">
        <v>0.32653419566755693</v>
      </c>
      <c r="T13" s="118">
        <v>0.33858894382550447</v>
      </c>
      <c r="U13" s="118">
        <v>0.28742127710766507</v>
      </c>
      <c r="V13" s="118">
        <v>0.33609274771112901</v>
      </c>
      <c r="W13" s="118">
        <v>1.0958099315348291</v>
      </c>
    </row>
    <row r="14" spans="1:23">
      <c r="A14" s="118" t="s">
        <v>182</v>
      </c>
      <c r="B14" s="118">
        <v>6.01</v>
      </c>
      <c r="C14" s="118">
        <v>1.2969999999999999</v>
      </c>
      <c r="D14" s="118">
        <v>10.141207</v>
      </c>
      <c r="E14" s="118">
        <v>0.120670006</v>
      </c>
      <c r="F14" s="118">
        <v>6.2509999999999996E-2</v>
      </c>
      <c r="G14" s="118">
        <v>0.28681000000000001</v>
      </c>
      <c r="H14" s="118">
        <v>0.19040000000000001</v>
      </c>
      <c r="I14" s="118">
        <v>13.144757999999999</v>
      </c>
      <c r="J14" s="118">
        <v>1.8426515000000001</v>
      </c>
      <c r="K14" s="118">
        <v>54.673000000000002</v>
      </c>
      <c r="L14" s="118">
        <v>0.81244260635862986</v>
      </c>
      <c r="M14" s="118">
        <v>0.12120130835563479</v>
      </c>
      <c r="N14" s="118">
        <v>0.41702742228208067</v>
      </c>
      <c r="O14" s="118">
        <v>4.0098217161031791E-2</v>
      </c>
      <c r="P14" s="118">
        <v>4.1539826658602008E-2</v>
      </c>
      <c r="Q14" s="118">
        <v>0.52950158043237217</v>
      </c>
      <c r="R14" s="118">
        <v>0.99517316715357074</v>
      </c>
      <c r="S14" s="118">
        <v>0.33357872433256408</v>
      </c>
      <c r="T14" s="118">
        <v>0.26206801404321167</v>
      </c>
      <c r="U14" s="118">
        <v>0.29903823253396972</v>
      </c>
      <c r="V14" s="118">
        <v>0.34655565486350792</v>
      </c>
      <c r="W14" s="118">
        <v>1.082157420704827</v>
      </c>
    </row>
    <row r="15" spans="1:23">
      <c r="A15" s="118" t="s">
        <v>183</v>
      </c>
      <c r="B15" s="118">
        <v>2.27</v>
      </c>
      <c r="C15" s="118">
        <v>1.3720000000000001</v>
      </c>
      <c r="D15" s="118">
        <v>14.886649</v>
      </c>
      <c r="E15" s="118">
        <v>6.8569994999999995E-2</v>
      </c>
      <c r="F15" s="118">
        <v>1.8020000000000001E-2</v>
      </c>
      <c r="G15" s="118">
        <v>0.25246000000000002</v>
      </c>
      <c r="H15" s="118">
        <v>5.0009999999999999E-2</v>
      </c>
      <c r="I15" s="118">
        <v>26.035242</v>
      </c>
      <c r="J15" s="118">
        <v>1.7076975000000001</v>
      </c>
      <c r="K15" s="118">
        <v>33.255000000000003</v>
      </c>
      <c r="L15" s="118">
        <v>0.79781118306686916</v>
      </c>
      <c r="M15" s="118">
        <v>9.8959262563187628E-2</v>
      </c>
      <c r="N15" s="118">
        <v>0.38891845490366261</v>
      </c>
      <c r="O15" s="118">
        <v>2.4314790127878329E-2</v>
      </c>
      <c r="P15" s="118">
        <v>3.7909788071052962E-2</v>
      </c>
      <c r="Q15" s="118">
        <v>0.53251934947461943</v>
      </c>
      <c r="R15" s="118">
        <v>0.99406348408392453</v>
      </c>
      <c r="S15" s="118">
        <v>0.31612457482278489</v>
      </c>
      <c r="T15" s="118">
        <v>0.2586272069723547</v>
      </c>
      <c r="U15" s="118">
        <v>0.2841176290891459</v>
      </c>
      <c r="V15" s="118">
        <v>0.34273937829059392</v>
      </c>
      <c r="W15" s="118">
        <v>1.072534269917051</v>
      </c>
    </row>
    <row r="16" spans="1:23">
      <c r="A16" s="118" t="s">
        <v>184</v>
      </c>
      <c r="B16" s="118">
        <v>22.16</v>
      </c>
      <c r="C16" s="118">
        <v>1.5649999999999999</v>
      </c>
      <c r="D16" s="118">
        <v>26.265059999999998</v>
      </c>
      <c r="E16" s="118">
        <v>9.5079999999999998E-2</v>
      </c>
      <c r="F16" s="118">
        <v>2.7720000000000002E-2</v>
      </c>
      <c r="G16" s="118">
        <v>0.18107999999999999</v>
      </c>
      <c r="H16" s="118">
        <v>0.16763</v>
      </c>
      <c r="I16" s="118">
        <v>9.8375450000000004</v>
      </c>
      <c r="J16" s="118">
        <v>0.99012149999999999</v>
      </c>
      <c r="K16" s="118">
        <v>140.75299999999999</v>
      </c>
      <c r="L16" s="118">
        <v>0.80525607793688547</v>
      </c>
      <c r="M16" s="118">
        <v>0.2172465060957478</v>
      </c>
      <c r="N16" s="118">
        <v>0.33050744787392478</v>
      </c>
      <c r="O16" s="118">
        <v>0.1035325900723143</v>
      </c>
      <c r="P16" s="118">
        <v>1.8608184787718699E-2</v>
      </c>
      <c r="Q16" s="118">
        <v>0.53975522264844944</v>
      </c>
      <c r="R16" s="118">
        <v>0.99499318650326918</v>
      </c>
      <c r="S16" s="118">
        <v>0.35898467453021171</v>
      </c>
      <c r="T16" s="118">
        <v>0.27035908214822402</v>
      </c>
      <c r="U16" s="118">
        <v>0.36211510975307781</v>
      </c>
      <c r="V16" s="118">
        <v>0.36303337448279271</v>
      </c>
      <c r="W16" s="118">
        <v>1.0776450288310171</v>
      </c>
    </row>
    <row r="17" spans="1:23">
      <c r="A17" s="118" t="s">
        <v>185</v>
      </c>
      <c r="B17" s="118">
        <v>3.08</v>
      </c>
      <c r="C17" s="118">
        <v>1.667</v>
      </c>
      <c r="D17" s="118">
        <v>55.539566000000001</v>
      </c>
      <c r="E17" s="118">
        <v>3.4730002000000003E-2</v>
      </c>
      <c r="F17" s="118">
        <v>6.3800000000000003E-3</v>
      </c>
      <c r="G17" s="118">
        <v>8.7519996000000003E-2</v>
      </c>
      <c r="H17" s="118">
        <v>0.17889999000000001</v>
      </c>
      <c r="I17" s="118">
        <v>25.064934000000001</v>
      </c>
      <c r="J17" s="118">
        <v>0.92958289999999999</v>
      </c>
      <c r="K17" s="118">
        <v>42.23</v>
      </c>
      <c r="L17" s="118">
        <v>0.7883077827360474</v>
      </c>
      <c r="M17" s="118">
        <v>0.10377639012786199</v>
      </c>
      <c r="N17" s="118">
        <v>0.2539463095810377</v>
      </c>
      <c r="O17" s="118">
        <v>3.0928678335113001E-2</v>
      </c>
      <c r="P17" s="118">
        <v>1.697979693677544E-2</v>
      </c>
      <c r="Q17" s="118">
        <v>0.55837175993494081</v>
      </c>
      <c r="R17" s="118">
        <v>0.99508226775619379</v>
      </c>
      <c r="S17" s="118">
        <v>0.29643364711592263</v>
      </c>
      <c r="T17" s="118">
        <v>0.26142532342448899</v>
      </c>
      <c r="U17" s="118">
        <v>0.29286881095510747</v>
      </c>
      <c r="V17" s="118">
        <v>0.35085453660447491</v>
      </c>
      <c r="W17" s="118">
        <v>1.0673046070930789</v>
      </c>
    </row>
    <row r="18" spans="1:23">
      <c r="A18" s="118" t="s">
        <v>186</v>
      </c>
      <c r="B18" s="118">
        <v>0.33</v>
      </c>
      <c r="C18" s="118">
        <v>1.4219999999999999</v>
      </c>
      <c r="D18" s="118">
        <v>109.74359</v>
      </c>
      <c r="E18" s="118">
        <v>4.3400000000000001E-3</v>
      </c>
      <c r="F18" s="118">
        <v>-4.8799999999999998E-3</v>
      </c>
      <c r="G18" s="118">
        <v>3.6510002E-2</v>
      </c>
      <c r="H18" s="118">
        <v>7.1410000000000001E-2</v>
      </c>
      <c r="I18" s="118">
        <v>259.39391999999998</v>
      </c>
      <c r="J18" s="118">
        <v>1.1031496999999999</v>
      </c>
      <c r="K18" s="118">
        <v>36.448</v>
      </c>
      <c r="L18" s="118">
        <v>0.7797732551118699</v>
      </c>
      <c r="M18" s="118">
        <v>8.7421944692239073E-2</v>
      </c>
      <c r="N18" s="118">
        <v>0.21220429335631261</v>
      </c>
      <c r="O18" s="118">
        <v>2.6667786790351901E-2</v>
      </c>
      <c r="P18" s="118">
        <v>2.1648455750277878E-2</v>
      </c>
      <c r="Q18" s="118">
        <v>0.59284172618727915</v>
      </c>
      <c r="R18" s="118">
        <v>0.99423263585891153</v>
      </c>
      <c r="S18" s="118">
        <v>0.28130254761630058</v>
      </c>
      <c r="T18" s="118">
        <v>0.27586308787495789</v>
      </c>
      <c r="U18" s="118">
        <v>0.29046105645334319</v>
      </c>
      <c r="V18" s="118">
        <v>0.36615535362095591</v>
      </c>
      <c r="W18" s="118">
        <v>1.061572670756608</v>
      </c>
    </row>
    <row r="19" spans="1:23">
      <c r="A19" s="118" t="s">
        <v>187</v>
      </c>
      <c r="B19" s="118">
        <v>-3.25</v>
      </c>
      <c r="C19" s="118">
        <v>1.33</v>
      </c>
      <c r="D19" s="118">
        <v>92.596159999999998</v>
      </c>
      <c r="E19" s="118">
        <v>-8.6360000000000006E-2</v>
      </c>
      <c r="F19" s="118">
        <v>-5.1370001999999998E-2</v>
      </c>
      <c r="G19" s="118">
        <v>2.8490000000000001E-2</v>
      </c>
      <c r="H19" s="118">
        <v>-8.1259999999999999E-2</v>
      </c>
      <c r="I19" s="118">
        <v>0</v>
      </c>
      <c r="J19" s="118">
        <v>2.6802115</v>
      </c>
      <c r="K19" s="118">
        <v>44.552</v>
      </c>
      <c r="L19" s="118">
        <v>0.75430166562290246</v>
      </c>
      <c r="M19" s="118">
        <v>6.6131430270591735E-2</v>
      </c>
      <c r="N19" s="118">
        <v>0.2056414411119793</v>
      </c>
      <c r="O19" s="118">
        <v>3.2639814649007039E-2</v>
      </c>
      <c r="P19" s="118">
        <v>6.4068800378444146E-2</v>
      </c>
      <c r="Q19" s="118">
        <v>0.58193716062560918</v>
      </c>
      <c r="R19" s="118">
        <v>0.99302588812586146</v>
      </c>
      <c r="S19" s="118">
        <v>0.26346879280456442</v>
      </c>
      <c r="T19" s="118">
        <v>0.28632833627200482</v>
      </c>
      <c r="U19" s="118">
        <v>0.27141547406267968</v>
      </c>
      <c r="V19" s="118">
        <v>0.35635238482949527</v>
      </c>
      <c r="W19" s="118">
        <v>1.0452453725122191</v>
      </c>
    </row>
    <row r="20" spans="1:23">
      <c r="A20" s="118" t="s">
        <v>188</v>
      </c>
      <c r="B20" s="118">
        <v>8.2899999999999991</v>
      </c>
      <c r="C20" s="118">
        <v>1.2250000000000001</v>
      </c>
      <c r="D20" s="118">
        <v>10.838549</v>
      </c>
      <c r="E20" s="118">
        <v>0.14299999999999999</v>
      </c>
      <c r="F20" s="118">
        <v>5.2170000000000001E-2</v>
      </c>
      <c r="G20" s="118">
        <v>0.37019999999999997</v>
      </c>
      <c r="H20" s="118">
        <v>0.13340001000000001</v>
      </c>
      <c r="I20" s="118">
        <v>10.446320999999999</v>
      </c>
      <c r="J20" s="118">
        <v>1.5157084000000001</v>
      </c>
      <c r="K20" s="118">
        <v>42.91</v>
      </c>
      <c r="L20" s="118">
        <v>0.81871361452245683</v>
      </c>
      <c r="M20" s="118">
        <v>0.13476063038953309</v>
      </c>
      <c r="N20" s="118">
        <v>0.48526633901239491</v>
      </c>
      <c r="O20" s="118">
        <v>3.142978629956087E-2</v>
      </c>
      <c r="P20" s="118">
        <v>3.2745599967041142E-2</v>
      </c>
      <c r="Q20" s="118">
        <v>0.5299450411467711</v>
      </c>
      <c r="R20" s="118">
        <v>0.99472262278521828</v>
      </c>
      <c r="S20" s="118">
        <v>0.34981299110009079</v>
      </c>
      <c r="T20" s="118">
        <v>0.26042650286404417</v>
      </c>
      <c r="U20" s="118">
        <v>0.30844664112684478</v>
      </c>
      <c r="V20" s="118">
        <v>0.35105106670340341</v>
      </c>
      <c r="W20" s="118">
        <v>1.085738423475537</v>
      </c>
    </row>
    <row r="21" spans="1:23">
      <c r="A21" s="118" t="s">
        <v>189</v>
      </c>
      <c r="B21" s="118">
        <v>1.1200000000000001</v>
      </c>
      <c r="C21" s="118">
        <v>1.4550000000000001</v>
      </c>
      <c r="D21" s="118">
        <v>18.928571999999999</v>
      </c>
      <c r="E21" s="118">
        <v>5.4890000000000001E-2</v>
      </c>
      <c r="F21" s="118">
        <v>-4.2000000000000002E-4</v>
      </c>
      <c r="G21" s="118">
        <v>0.21851000000000001</v>
      </c>
      <c r="H21" s="118">
        <v>-3.3800002000000003E-2</v>
      </c>
      <c r="I21" s="118">
        <v>37.857143000000001</v>
      </c>
      <c r="J21" s="118">
        <v>2.231344</v>
      </c>
      <c r="K21" s="118">
        <v>16.495999999999999</v>
      </c>
      <c r="L21" s="118">
        <v>0.79396938354260094</v>
      </c>
      <c r="M21" s="118">
        <v>9.2120130835563474E-2</v>
      </c>
      <c r="N21" s="118">
        <v>0.36113681174508039</v>
      </c>
      <c r="O21" s="118">
        <v>1.196468957466988E-2</v>
      </c>
      <c r="P21" s="118">
        <v>5.1995009711278517E-2</v>
      </c>
      <c r="Q21" s="118">
        <v>0.53508972966271307</v>
      </c>
      <c r="R21" s="118">
        <v>0.9934010256446737</v>
      </c>
      <c r="S21" s="118">
        <v>0.30517862345345131</v>
      </c>
      <c r="T21" s="118">
        <v>0.26478848599209481</v>
      </c>
      <c r="U21" s="118">
        <v>0.28002279497104299</v>
      </c>
      <c r="V21" s="118">
        <v>0.33768523265831929</v>
      </c>
      <c r="W21" s="118">
        <v>1.069789747836617</v>
      </c>
    </row>
    <row r="22" spans="1:23">
      <c r="A22" s="118" t="s">
        <v>190</v>
      </c>
      <c r="B22" s="118">
        <v>6.68</v>
      </c>
      <c r="C22" s="118">
        <v>1.5720000000000001</v>
      </c>
      <c r="D22" s="118">
        <v>12.993197</v>
      </c>
      <c r="E22" s="118">
        <v>0.10614</v>
      </c>
      <c r="F22" s="118">
        <v>2.1300000999999999E-2</v>
      </c>
      <c r="G22" s="118">
        <v>0.18417998999999999</v>
      </c>
      <c r="H22" s="118">
        <v>5.978E-2</v>
      </c>
      <c r="I22" s="118">
        <v>28.592815000000002</v>
      </c>
      <c r="J22" s="118">
        <v>3.0772203999999999</v>
      </c>
      <c r="K22" s="118">
        <v>68.341999999999999</v>
      </c>
      <c r="L22" s="118">
        <v>0.80836209535417303</v>
      </c>
      <c r="M22" s="118">
        <v>0.12518584597085941</v>
      </c>
      <c r="N22" s="118">
        <v>0.33304420239454852</v>
      </c>
      <c r="O22" s="118">
        <v>5.0171224169910968E-2</v>
      </c>
      <c r="P22" s="118">
        <v>7.4747680786586168E-2</v>
      </c>
      <c r="Q22" s="118">
        <v>0.53131524649989526</v>
      </c>
      <c r="R22" s="118">
        <v>0.99414070898306584</v>
      </c>
      <c r="S22" s="118">
        <v>0.31852330189369682</v>
      </c>
      <c r="T22" s="118">
        <v>0.27764762802422172</v>
      </c>
      <c r="U22" s="118">
        <v>0.30161762343794218</v>
      </c>
      <c r="V22" s="118">
        <v>0.33996459929150541</v>
      </c>
      <c r="W22" s="118">
        <v>1.0790494049024419</v>
      </c>
    </row>
    <row r="23" spans="1:23">
      <c r="A23" s="118" t="s">
        <v>191</v>
      </c>
      <c r="B23" s="118">
        <v>-8.81</v>
      </c>
      <c r="C23" s="118">
        <v>1.2829999999999999</v>
      </c>
      <c r="D23" s="118">
        <v>23.659794000000002</v>
      </c>
      <c r="E23" s="118">
        <v>-0.69454000000000005</v>
      </c>
      <c r="F23" s="118">
        <v>-0.12950999999999999</v>
      </c>
      <c r="G23" s="118">
        <v>0.21110001</v>
      </c>
      <c r="H23" s="118">
        <v>-0.26665001999999999</v>
      </c>
      <c r="I23" s="118">
        <v>0</v>
      </c>
      <c r="J23" s="118">
        <v>2.7673942999999999</v>
      </c>
      <c r="K23" s="118">
        <v>7.4809999999999999</v>
      </c>
      <c r="L23" s="118">
        <v>0.58350440768023182</v>
      </c>
      <c r="M23" s="118">
        <v>3.306571513529586E-2</v>
      </c>
      <c r="N23" s="118">
        <v>0.35507313875572372</v>
      </c>
      <c r="O23" s="118">
        <v>5.3213244283500357E-3</v>
      </c>
      <c r="P23" s="118">
        <v>6.6413872982224481E-2</v>
      </c>
      <c r="Q23" s="118">
        <v>0.53809845578002724</v>
      </c>
      <c r="R23" s="118">
        <v>0.9915605119133436</v>
      </c>
      <c r="S23" s="118">
        <v>0.22488240196206</v>
      </c>
      <c r="T23" s="118">
        <v>0.26381907480033479</v>
      </c>
      <c r="U23" s="118">
        <v>0.2211466031532848</v>
      </c>
      <c r="V23" s="118">
        <v>0.33591373737628888</v>
      </c>
      <c r="W23" s="118">
        <v>0.93965261118026822</v>
      </c>
    </row>
    <row r="24" spans="1:23">
      <c r="A24" s="118" t="s">
        <v>192</v>
      </c>
      <c r="B24" s="118">
        <v>-1.43</v>
      </c>
      <c r="C24" s="118">
        <v>1.306</v>
      </c>
      <c r="D24" s="118">
        <v>35.5</v>
      </c>
      <c r="E24" s="118">
        <v>-0.17848</v>
      </c>
      <c r="F24" s="118">
        <v>-6.2190000000000002E-2</v>
      </c>
      <c r="G24" s="118">
        <v>0.34605997999999999</v>
      </c>
      <c r="H24" s="118">
        <v>-0.32090999999999997</v>
      </c>
      <c r="I24" s="118">
        <v>0</v>
      </c>
      <c r="J24" s="118">
        <v>1.7938353</v>
      </c>
      <c r="K24" s="118">
        <v>6.3070000000000004</v>
      </c>
      <c r="L24" s="118">
        <v>0.72843129270422902</v>
      </c>
      <c r="M24" s="118">
        <v>7.6955099613440381E-2</v>
      </c>
      <c r="N24" s="118">
        <v>0.46551230597908011</v>
      </c>
      <c r="O24" s="118">
        <v>4.4561762662003422E-3</v>
      </c>
      <c r="P24" s="118">
        <v>4.0226751909446648E-2</v>
      </c>
      <c r="Q24" s="118">
        <v>0.54562799825902719</v>
      </c>
      <c r="R24" s="118">
        <v>0.99113162537466326</v>
      </c>
      <c r="S24" s="118">
        <v>0.29888137298581657</v>
      </c>
      <c r="T24" s="118">
        <v>0.26209422965696849</v>
      </c>
      <c r="U24" s="118">
        <v>0.26622286675020101</v>
      </c>
      <c r="V24" s="118">
        <v>0.3514905593661819</v>
      </c>
      <c r="W24" s="118">
        <v>1.028270106456086</v>
      </c>
    </row>
    <row r="25" spans="1:23">
      <c r="A25" s="118" t="s">
        <v>193</v>
      </c>
      <c r="B25" s="118">
        <v>-0.69</v>
      </c>
      <c r="C25" s="118">
        <v>1.2829999999999999</v>
      </c>
      <c r="D25" s="118">
        <v>-17.902100000000001</v>
      </c>
      <c r="E25" s="118">
        <v>-8.2849999999999993E-2</v>
      </c>
      <c r="F25" s="118">
        <v>-2.9420000000000002E-2</v>
      </c>
      <c r="G25" s="118">
        <v>3.3660000000000002E-2</v>
      </c>
      <c r="H25" s="118">
        <v>-9.6169989999999997E-2</v>
      </c>
      <c r="I25" s="118">
        <v>0</v>
      </c>
      <c r="J25" s="118">
        <v>2.7044160000000002</v>
      </c>
      <c r="K25" s="118">
        <v>12.885</v>
      </c>
      <c r="L25" s="118">
        <v>0.7552873908611194</v>
      </c>
      <c r="M25" s="118">
        <v>8.1355932203389825E-2</v>
      </c>
      <c r="N25" s="118">
        <v>0.20987210665335981</v>
      </c>
      <c r="O25" s="118">
        <v>9.3036588987562945E-3</v>
      </c>
      <c r="P25" s="118">
        <v>6.4719861250980948E-2</v>
      </c>
      <c r="Q25" s="118">
        <v>0.51166799955479814</v>
      </c>
      <c r="R25" s="118">
        <v>0.99290803526261207</v>
      </c>
      <c r="S25" s="118">
        <v>0.26519782158444227</v>
      </c>
      <c r="T25" s="118">
        <v>0.2586655998532213</v>
      </c>
      <c r="U25" s="118">
        <v>0.26306616292172291</v>
      </c>
      <c r="V25" s="118">
        <v>0.31017572939540577</v>
      </c>
      <c r="W25" s="118">
        <v>1.045780663168139</v>
      </c>
    </row>
    <row r="26" spans="1:23">
      <c r="A26" s="118" t="s">
        <v>194</v>
      </c>
      <c r="B26" s="118">
        <v>34.78</v>
      </c>
      <c r="C26" s="118">
        <v>1.4330000000000001</v>
      </c>
      <c r="D26" s="118">
        <v>16.046790999999999</v>
      </c>
      <c r="E26" s="118">
        <v>0.15132000000000001</v>
      </c>
      <c r="F26" s="118">
        <v>6.1170000000000002E-2</v>
      </c>
      <c r="G26" s="118">
        <v>0.34675</v>
      </c>
      <c r="H26" s="118">
        <v>0.23629</v>
      </c>
      <c r="I26" s="118">
        <v>15.382403999999999</v>
      </c>
      <c r="J26" s="118">
        <v>2.8549929000000001</v>
      </c>
      <c r="K26" s="118">
        <v>192.249</v>
      </c>
      <c r="L26" s="118">
        <v>0.82105014842045243</v>
      </c>
      <c r="M26" s="118">
        <v>0.29229854296758839</v>
      </c>
      <c r="N26" s="118">
        <v>0.46607695662450832</v>
      </c>
      <c r="O26" s="118">
        <v>0.1414812014505602</v>
      </c>
      <c r="P26" s="118">
        <v>6.8770129915811273E-2</v>
      </c>
      <c r="Q26" s="118">
        <v>0.53325711860386193</v>
      </c>
      <c r="R26" s="118">
        <v>0.99553589495516681</v>
      </c>
      <c r="S26" s="118">
        <v>0.40877218044025537</v>
      </c>
      <c r="T26" s="118">
        <v>0.29979834050560028</v>
      </c>
      <c r="U26" s="118">
        <v>0.40989843614535271</v>
      </c>
      <c r="V26" s="118">
        <v>0.37377154194366652</v>
      </c>
      <c r="W26" s="118">
        <v>1.0876484141711129</v>
      </c>
    </row>
    <row r="27" spans="1:23">
      <c r="A27" s="118" t="s">
        <v>195</v>
      </c>
      <c r="B27" s="118">
        <v>-1.64</v>
      </c>
      <c r="C27" s="118">
        <v>1.3320000000000001</v>
      </c>
      <c r="D27" s="118">
        <v>25.925923999999998</v>
      </c>
      <c r="E27" s="118">
        <v>-6.2789999999999999E-2</v>
      </c>
      <c r="F27" s="118">
        <v>-2.1839999999999998E-2</v>
      </c>
      <c r="G27" s="118">
        <v>3.9039999999999998E-2</v>
      </c>
      <c r="H27" s="118">
        <v>-6.2800005000000006E-2</v>
      </c>
      <c r="I27" s="118">
        <v>0</v>
      </c>
      <c r="J27" s="118">
        <v>0.58318749999999997</v>
      </c>
      <c r="K27" s="118">
        <v>23.292000000000002</v>
      </c>
      <c r="L27" s="118">
        <v>0.76092090888921959</v>
      </c>
      <c r="M27" s="118">
        <v>7.5706214689265527E-2</v>
      </c>
      <c r="N27" s="118">
        <v>0.2142746174101543</v>
      </c>
      <c r="O27" s="118">
        <v>1.697282152524E-2</v>
      </c>
      <c r="P27" s="118">
        <v>7.6623356644197858E-3</v>
      </c>
      <c r="Q27" s="118">
        <v>0.53953955588402336</v>
      </c>
      <c r="R27" s="118">
        <v>0.99317180125298776</v>
      </c>
      <c r="S27" s="118">
        <v>0.27265128957476659</v>
      </c>
      <c r="T27" s="118">
        <v>0.24534914879675879</v>
      </c>
      <c r="U27" s="118">
        <v>0.26725634520260672</v>
      </c>
      <c r="V27" s="118">
        <v>0.33441241588832987</v>
      </c>
      <c r="W27" s="118">
        <v>1.0493899143061229</v>
      </c>
    </row>
    <row r="28" spans="1:23">
      <c r="A28" s="118" t="s">
        <v>196</v>
      </c>
      <c r="B28" s="118">
        <v>-3.78</v>
      </c>
      <c r="C28" s="118">
        <v>1.302</v>
      </c>
      <c r="D28" s="118">
        <v>238.8</v>
      </c>
      <c r="E28" s="118">
        <v>-0.14327999999999999</v>
      </c>
      <c r="F28" s="118">
        <v>-4.6519999999999999E-2</v>
      </c>
      <c r="G28" s="118">
        <v>9.8669999999999994E-2</v>
      </c>
      <c r="H28" s="118">
        <v>-0.20236999</v>
      </c>
      <c r="I28" s="118">
        <v>0</v>
      </c>
      <c r="J28" s="118">
        <v>2.4371326</v>
      </c>
      <c r="K28" s="118">
        <v>24.907</v>
      </c>
      <c r="L28" s="118">
        <v>0.73831662842651846</v>
      </c>
      <c r="M28" s="118">
        <v>6.2979482604817116E-2</v>
      </c>
      <c r="N28" s="118">
        <v>0.26307047548220891</v>
      </c>
      <c r="O28" s="118">
        <v>1.8162952940803671E-2</v>
      </c>
      <c r="P28" s="118">
        <v>5.7530381459264458E-2</v>
      </c>
      <c r="Q28" s="118">
        <v>0.67491257202241384</v>
      </c>
      <c r="R28" s="118">
        <v>0.99206859981851747</v>
      </c>
      <c r="S28" s="118">
        <v>0.26555169269616008</v>
      </c>
      <c r="T28" s="118">
        <v>0.32292481792647559</v>
      </c>
      <c r="U28" s="118">
        <v>0.29174959876891449</v>
      </c>
      <c r="V28" s="118">
        <v>0.4122918121417915</v>
      </c>
      <c r="W28" s="118">
        <v>1.034881610924647</v>
      </c>
    </row>
    <row r="29" spans="1:23">
      <c r="A29" s="118" t="s">
        <v>197</v>
      </c>
      <c r="B29" s="118">
        <v>8.86</v>
      </c>
      <c r="C29" s="118">
        <v>1.665</v>
      </c>
      <c r="D29" s="118">
        <v>48.106589999999997</v>
      </c>
      <c r="E29" s="118">
        <v>0.17177000000000001</v>
      </c>
      <c r="F29" s="118">
        <v>2.6749999999999999E-2</v>
      </c>
      <c r="G29" s="118">
        <v>0.31917000000000001</v>
      </c>
      <c r="H29" s="118">
        <v>0.15086000999999999</v>
      </c>
      <c r="I29" s="118">
        <v>38.713320000000003</v>
      </c>
      <c r="J29" s="118">
        <v>6.9066890000000001</v>
      </c>
      <c r="K29" s="118">
        <v>86.046999999999997</v>
      </c>
      <c r="L29" s="118">
        <v>0.82679319147502117</v>
      </c>
      <c r="M29" s="118">
        <v>0.1381504608980077</v>
      </c>
      <c r="N29" s="118">
        <v>0.44350795166681473</v>
      </c>
      <c r="O29" s="118">
        <v>6.3218454332483659E-2</v>
      </c>
      <c r="P29" s="118">
        <v>0.17775402952621161</v>
      </c>
      <c r="Q29" s="118">
        <v>0.55364490733310379</v>
      </c>
      <c r="R29" s="118">
        <v>0.99486063166331518</v>
      </c>
      <c r="S29" s="118">
        <v>0.33717805346264551</v>
      </c>
      <c r="T29" s="118">
        <v>0.33321928520022781</v>
      </c>
      <c r="U29" s="118">
        <v>0.31757357030360628</v>
      </c>
      <c r="V29" s="118">
        <v>0.3542211221978932</v>
      </c>
      <c r="W29" s="118">
        <v>1.0907738036725161</v>
      </c>
    </row>
    <row r="30" spans="1:23">
      <c r="A30" s="118" t="s">
        <v>198</v>
      </c>
      <c r="B30" s="118">
        <v>50.78</v>
      </c>
      <c r="C30" s="118">
        <v>1.3</v>
      </c>
      <c r="D30" s="118">
        <v>27.820710999999999</v>
      </c>
      <c r="E30" s="118">
        <v>0.16882</v>
      </c>
      <c r="F30" s="118">
        <v>7.7100000000000002E-2</v>
      </c>
      <c r="G30" s="118">
        <v>0.21462999999999999</v>
      </c>
      <c r="H30" s="118">
        <v>0.11553001</v>
      </c>
      <c r="I30" s="118">
        <v>56.715243999999998</v>
      </c>
      <c r="J30" s="118">
        <v>6.8355129999999997</v>
      </c>
      <c r="K30" s="118">
        <v>472.9</v>
      </c>
      <c r="L30" s="118">
        <v>0.8259647329414771</v>
      </c>
      <c r="M30" s="118">
        <v>0.38745168004757652</v>
      </c>
      <c r="N30" s="118">
        <v>0.357961766812671</v>
      </c>
      <c r="O30" s="118">
        <v>0.34829951223035049</v>
      </c>
      <c r="P30" s="118">
        <v>0.17583951327247041</v>
      </c>
      <c r="Q30" s="118">
        <v>0.5407445078253289</v>
      </c>
      <c r="R30" s="118">
        <v>0.99458137314881556</v>
      </c>
      <c r="S30" s="118">
        <v>0.44395024243182207</v>
      </c>
      <c r="T30" s="118">
        <v>0.36249475652131552</v>
      </c>
      <c r="U30" s="118">
        <v>0.47295953410056141</v>
      </c>
      <c r="V30" s="118">
        <v>0.40748923783948171</v>
      </c>
      <c r="W30" s="118">
        <v>1.0901019240034391</v>
      </c>
    </row>
    <row r="31" spans="1:23">
      <c r="A31" s="118" t="s">
        <v>199</v>
      </c>
      <c r="B31" s="118">
        <v>4.5599999999999996</v>
      </c>
      <c r="C31" s="118">
        <v>1.254</v>
      </c>
      <c r="D31" s="118">
        <v>16.002213999999999</v>
      </c>
      <c r="E31" s="118">
        <v>0.105100006</v>
      </c>
      <c r="F31" s="118">
        <v>4.6899999999999997E-2</v>
      </c>
      <c r="G31" s="118">
        <v>0.21382999999999999</v>
      </c>
      <c r="H31" s="118">
        <v>0.1153</v>
      </c>
      <c r="I31" s="118">
        <v>31.688597000000001</v>
      </c>
      <c r="J31" s="118">
        <v>3.3388789000000001</v>
      </c>
      <c r="K31" s="118">
        <v>48.884</v>
      </c>
      <c r="L31" s="118">
        <v>0.80807003030192393</v>
      </c>
      <c r="M31" s="118">
        <v>0.1125780553077609</v>
      </c>
      <c r="N31" s="118">
        <v>0.35730711837299889</v>
      </c>
      <c r="O31" s="118">
        <v>3.5832167151930779E-2</v>
      </c>
      <c r="P31" s="118">
        <v>8.1785860105170305E-2</v>
      </c>
      <c r="Q31" s="118">
        <v>0.53322877075120756</v>
      </c>
      <c r="R31" s="118">
        <v>0.99457955508340601</v>
      </c>
      <c r="S31" s="118">
        <v>0.31554635502882961</v>
      </c>
      <c r="T31" s="118">
        <v>0.27968267488852261</v>
      </c>
      <c r="U31" s="118">
        <v>0.29405014488869202</v>
      </c>
      <c r="V31" s="118">
        <v>0.33888597640872459</v>
      </c>
      <c r="W31" s="118">
        <v>1.0791278255040819</v>
      </c>
    </row>
    <row r="32" spans="1:23">
      <c r="A32" s="118" t="s">
        <v>200</v>
      </c>
      <c r="B32" s="118">
        <v>-1.1599999999999999</v>
      </c>
      <c r="C32" s="118">
        <v>2.1709999999999998</v>
      </c>
      <c r="D32" s="118">
        <v>30.751533999999999</v>
      </c>
      <c r="E32" s="118">
        <v>-4.6719997999999999E-2</v>
      </c>
      <c r="F32" s="118">
        <v>-3.5209999999999998E-2</v>
      </c>
      <c r="G32" s="118">
        <v>0.28804000000000002</v>
      </c>
      <c r="H32" s="118">
        <v>4.0000000000000002E-4</v>
      </c>
      <c r="I32" s="118">
        <v>0</v>
      </c>
      <c r="J32" s="118">
        <v>8.123329</v>
      </c>
      <c r="K32" s="118">
        <v>35.523000000000003</v>
      </c>
      <c r="L32" s="118">
        <v>0.76543390220819296</v>
      </c>
      <c r="M32" s="118">
        <v>7.8560808801665175E-2</v>
      </c>
      <c r="N32" s="118">
        <v>0.4180339442580765</v>
      </c>
      <c r="O32" s="118">
        <v>2.5986132574007389E-2</v>
      </c>
      <c r="P32" s="118">
        <v>0.21047962600468331</v>
      </c>
      <c r="Q32" s="118">
        <v>0.54260830616438904</v>
      </c>
      <c r="R32" s="118">
        <v>0.99367135232891957</v>
      </c>
      <c r="S32" s="118">
        <v>0.28878133194795153</v>
      </c>
      <c r="T32" s="118">
        <v>0.33399982730542233</v>
      </c>
      <c r="U32" s="118">
        <v>0.27033989025012017</v>
      </c>
      <c r="V32" s="118">
        <v>0.33363702735381978</v>
      </c>
      <c r="W32" s="118">
        <v>1.052450418380674</v>
      </c>
    </row>
    <row r="33" spans="1:23">
      <c r="A33" s="118" t="s">
        <v>201</v>
      </c>
      <c r="B33" s="118">
        <v>-1.5</v>
      </c>
      <c r="C33" s="118">
        <v>1.5329999999999999</v>
      </c>
      <c r="D33" s="118">
        <v>31.523178000000001</v>
      </c>
      <c r="E33" s="118">
        <v>-9.9630005999999993E-2</v>
      </c>
      <c r="F33" s="118">
        <v>-5.6110001999999999E-2</v>
      </c>
      <c r="G33" s="118">
        <v>-0.13918</v>
      </c>
      <c r="H33" s="118">
        <v>-0.49807000000000001</v>
      </c>
      <c r="I33" s="118">
        <v>0</v>
      </c>
      <c r="J33" s="118">
        <v>2.6432698000000001</v>
      </c>
      <c r="K33" s="118">
        <v>6.7389999999999999</v>
      </c>
      <c r="L33" s="118">
        <v>0.75057500470395944</v>
      </c>
      <c r="M33" s="118">
        <v>7.653880463871543E-2</v>
      </c>
      <c r="N33" s="118">
        <v>6.8435311262215803E-2</v>
      </c>
      <c r="O33" s="118">
        <v>4.7745272083201612E-3</v>
      </c>
      <c r="P33" s="118">
        <v>6.3075129968603316E-2</v>
      </c>
      <c r="Q33" s="118">
        <v>0.54309901775138891</v>
      </c>
      <c r="R33" s="118">
        <v>0.98973130161500422</v>
      </c>
      <c r="S33" s="118">
        <v>0.23923546954872971</v>
      </c>
      <c r="T33" s="118">
        <v>0.27074363489566111</v>
      </c>
      <c r="U33" s="118">
        <v>0.26762289783255011</v>
      </c>
      <c r="V33" s="118">
        <v>0.31642357391659309</v>
      </c>
      <c r="W33" s="118">
        <v>1.0410269206721521</v>
      </c>
    </row>
    <row r="34" spans="1:23">
      <c r="A34" s="118" t="s">
        <v>202</v>
      </c>
      <c r="B34" s="118">
        <v>2.16</v>
      </c>
      <c r="C34" s="118">
        <v>1.204</v>
      </c>
      <c r="D34" s="118">
        <v>12.321429</v>
      </c>
      <c r="E34" s="118">
        <v>7.9930000000000001E-2</v>
      </c>
      <c r="F34" s="118">
        <v>2.776E-2</v>
      </c>
      <c r="G34" s="118">
        <v>0.14318</v>
      </c>
      <c r="H34" s="118">
        <v>3.49E-2</v>
      </c>
      <c r="I34" s="118">
        <v>31.944443</v>
      </c>
      <c r="J34" s="118">
        <v>2.5642931</v>
      </c>
      <c r="K34" s="118">
        <v>49.331000000000003</v>
      </c>
      <c r="L34" s="118">
        <v>0.8010014519086841</v>
      </c>
      <c r="M34" s="118">
        <v>9.8305084745762703E-2</v>
      </c>
      <c r="N34" s="118">
        <v>0.29949347804446202</v>
      </c>
      <c r="O34" s="118">
        <v>3.6161571946207539E-2</v>
      </c>
      <c r="P34" s="118">
        <v>6.0950787833377339E-2</v>
      </c>
      <c r="Q34" s="118">
        <v>0.53088804905991549</v>
      </c>
      <c r="R34" s="118">
        <v>0.99394405028392196</v>
      </c>
      <c r="S34" s="118">
        <v>0.30213492531415498</v>
      </c>
      <c r="T34" s="118">
        <v>0.26770992210263478</v>
      </c>
      <c r="U34" s="118">
        <v>0.28361357407006621</v>
      </c>
      <c r="V34" s="118">
        <v>0.33517232661466517</v>
      </c>
      <c r="W34" s="118">
        <v>1.074420459017011</v>
      </c>
    </row>
    <row r="35" spans="1:23">
      <c r="A35" s="118" t="s">
        <v>203</v>
      </c>
      <c r="B35" s="118">
        <v>-1.31</v>
      </c>
      <c r="C35" s="118">
        <v>1.3640000000000001</v>
      </c>
      <c r="D35" s="118">
        <v>2.1357466999999999</v>
      </c>
      <c r="E35" s="118">
        <v>-5.747E-2</v>
      </c>
      <c r="F35" s="118">
        <v>-4.5199999999999997E-3</v>
      </c>
      <c r="G35" s="118">
        <v>3.9320000000000001E-2</v>
      </c>
      <c r="H35" s="118">
        <v>-1.585E-2</v>
      </c>
      <c r="I35" s="118">
        <v>0</v>
      </c>
      <c r="J35" s="118">
        <v>0.96868200000000004</v>
      </c>
      <c r="K35" s="118">
        <v>9.1739999999999995</v>
      </c>
      <c r="L35" s="118">
        <v>0.76241494258361109</v>
      </c>
      <c r="M35" s="118">
        <v>7.7668748141540289E-2</v>
      </c>
      <c r="N35" s="118">
        <v>0.21450374436403949</v>
      </c>
      <c r="O35" s="118">
        <v>6.5689358751297904E-3</v>
      </c>
      <c r="P35" s="118">
        <v>1.803149782551115E-2</v>
      </c>
      <c r="Q35" s="118">
        <v>0.52441066787622259</v>
      </c>
      <c r="R35" s="118">
        <v>0.99354290763996911</v>
      </c>
      <c r="S35" s="118">
        <v>0.27100792467230322</v>
      </c>
      <c r="T35" s="118">
        <v>0.24358957632918921</v>
      </c>
      <c r="U35" s="118">
        <v>0.2647551125670935</v>
      </c>
      <c r="V35" s="118">
        <v>0.32209871674459573</v>
      </c>
      <c r="W35" s="118">
        <v>1.050523820995404</v>
      </c>
    </row>
    <row r="36" spans="1:23">
      <c r="A36" s="118" t="s">
        <v>204</v>
      </c>
      <c r="B36" s="118">
        <v>11.65</v>
      </c>
      <c r="C36" s="118">
        <v>1.359</v>
      </c>
      <c r="D36" s="118">
        <v>12.998339</v>
      </c>
      <c r="E36" s="118">
        <v>0.20280000000000001</v>
      </c>
      <c r="F36" s="118">
        <v>3.7039999999999997E-2</v>
      </c>
      <c r="G36" s="118">
        <v>9.3240000000000003E-2</v>
      </c>
      <c r="H36" s="118">
        <v>3.6600000000000001E-2</v>
      </c>
      <c r="I36" s="118">
        <v>13.433476000000001</v>
      </c>
      <c r="J36" s="118">
        <v>2.8273594000000002</v>
      </c>
      <c r="K36" s="118">
        <v>285.37</v>
      </c>
      <c r="L36" s="118">
        <v>0.83550745191430087</v>
      </c>
      <c r="M36" s="118">
        <v>0.15474278917633069</v>
      </c>
      <c r="N36" s="118">
        <v>0.25862704919793489</v>
      </c>
      <c r="O36" s="118">
        <v>0.21010425256430951</v>
      </c>
      <c r="P36" s="118">
        <v>6.8026834635130179E-2</v>
      </c>
      <c r="Q36" s="118">
        <v>0.53131851645207573</v>
      </c>
      <c r="R36" s="118">
        <v>0.99395748757445834</v>
      </c>
      <c r="S36" s="118">
        <v>0.34937118338611362</v>
      </c>
      <c r="T36" s="118">
        <v>0.27899216204927407</v>
      </c>
      <c r="U36" s="118">
        <v>0.32328835972032111</v>
      </c>
      <c r="V36" s="118">
        <v>0.3725593866041037</v>
      </c>
      <c r="W36" s="118">
        <v>1.0955874232225411</v>
      </c>
    </row>
    <row r="37" spans="1:23">
      <c r="A37" s="118" t="s">
        <v>205</v>
      </c>
      <c r="B37" s="118">
        <v>-0.14000000000000001</v>
      </c>
      <c r="C37" s="118">
        <v>1.206</v>
      </c>
      <c r="D37" s="118">
        <v>-216.87502000000001</v>
      </c>
      <c r="E37" s="118">
        <v>-1.5879999999999998E-2</v>
      </c>
      <c r="F37" s="118">
        <v>-2.0410000000000001E-2</v>
      </c>
      <c r="G37" s="118">
        <v>7.2129995000000002E-2</v>
      </c>
      <c r="H37" s="118">
        <v>-0.123909995</v>
      </c>
      <c r="I37" s="118">
        <v>0</v>
      </c>
      <c r="J37" s="118">
        <v>1.9883109000000001</v>
      </c>
      <c r="K37" s="118">
        <v>15.477</v>
      </c>
      <c r="L37" s="118">
        <v>0.77409480373957751</v>
      </c>
      <c r="M37" s="118">
        <v>8.4626821290514409E-2</v>
      </c>
      <c r="N37" s="118">
        <v>0.24135250940453629</v>
      </c>
      <c r="O37" s="118">
        <v>1.121376455147521E-2</v>
      </c>
      <c r="P37" s="118">
        <v>4.5457822736074627E-2</v>
      </c>
      <c r="Q37" s="118">
        <v>0.38513514587719638</v>
      </c>
      <c r="R37" s="118">
        <v>0.99268877025869151</v>
      </c>
      <c r="S37" s="118">
        <v>0.2787070889523815</v>
      </c>
      <c r="T37" s="118">
        <v>0.1966453191100625</v>
      </c>
      <c r="U37" s="118">
        <v>0.23443541929367129</v>
      </c>
      <c r="V37" s="118">
        <v>0.2413777456043692</v>
      </c>
      <c r="W37" s="118">
        <v>1.057184704040909</v>
      </c>
    </row>
    <row r="38" spans="1:23">
      <c r="A38" s="118" t="s">
        <v>206</v>
      </c>
      <c r="B38" s="118">
        <v>9.85</v>
      </c>
      <c r="C38" s="118">
        <v>1.2509999999999999</v>
      </c>
      <c r="D38" s="118">
        <v>10.523978</v>
      </c>
      <c r="E38" s="118">
        <v>0.15407999999999999</v>
      </c>
      <c r="F38" s="118">
        <v>3.6659999999999998E-2</v>
      </c>
      <c r="G38" s="118">
        <v>0.11840000000000001</v>
      </c>
      <c r="H38" s="118">
        <v>5.5609997000000001E-2</v>
      </c>
      <c r="I38" s="118">
        <v>12.030457</v>
      </c>
      <c r="J38" s="118">
        <v>1.7295988</v>
      </c>
      <c r="K38" s="118">
        <v>164.202</v>
      </c>
      <c r="L38" s="118">
        <v>0.8218252486077684</v>
      </c>
      <c r="M38" s="118">
        <v>0.14403806125483201</v>
      </c>
      <c r="N38" s="118">
        <v>0.2792157426256206</v>
      </c>
      <c r="O38" s="118">
        <v>0.1208127086875172</v>
      </c>
      <c r="P38" s="118">
        <v>3.8498896686710797E-2</v>
      </c>
      <c r="Q38" s="118">
        <v>0.52974499600337066</v>
      </c>
      <c r="R38" s="118">
        <v>0.99410774807609614</v>
      </c>
      <c r="S38" s="118">
        <v>0.33423842462746789</v>
      </c>
      <c r="T38" s="118">
        <v>0.26413237136028439</v>
      </c>
      <c r="U38" s="118">
        <v>0.31463048101623192</v>
      </c>
      <c r="V38" s="118">
        <v>0.35520025703639729</v>
      </c>
      <c r="W38" s="118">
        <v>1.0872856690173369</v>
      </c>
    </row>
    <row r="39" spans="1:23">
      <c r="A39" s="118" t="s">
        <v>207</v>
      </c>
      <c r="B39" s="118">
        <v>1.52</v>
      </c>
      <c r="C39" s="118">
        <v>1.6379999999999999</v>
      </c>
      <c r="D39" s="118">
        <v>36.126057000000003</v>
      </c>
      <c r="E39" s="118">
        <v>1.7090000000000001E-2</v>
      </c>
      <c r="F39" s="118">
        <v>-3.9300000000000003E-3</v>
      </c>
      <c r="G39" s="118">
        <v>0.44467000000000001</v>
      </c>
      <c r="H39" s="118">
        <v>1.9040000000000001E-2</v>
      </c>
      <c r="I39" s="118">
        <v>309.21053999999998</v>
      </c>
      <c r="J39" s="118">
        <v>5.702153</v>
      </c>
      <c r="K39" s="118">
        <v>41.423000000000002</v>
      </c>
      <c r="L39" s="118">
        <v>0.78335388097718783</v>
      </c>
      <c r="M39" s="118">
        <v>9.4498959262563187E-2</v>
      </c>
      <c r="N39" s="118">
        <v>0.54620592564036585</v>
      </c>
      <c r="O39" s="118">
        <v>3.033398108906973E-2</v>
      </c>
      <c r="P39" s="118">
        <v>0.14535401055610339</v>
      </c>
      <c r="Q39" s="118">
        <v>0.54602612670170592</v>
      </c>
      <c r="R39" s="118">
        <v>0.99381868826750641</v>
      </c>
      <c r="S39" s="118">
        <v>0.32623866597463502</v>
      </c>
      <c r="T39" s="118">
        <v>0.3098294281073174</v>
      </c>
      <c r="U39" s="118">
        <v>0.28325153691561489</v>
      </c>
      <c r="V39" s="118">
        <v>0.35343650198906179</v>
      </c>
      <c r="W39" s="118">
        <v>1.0635254060905841</v>
      </c>
    </row>
    <row r="40" spans="1:23">
      <c r="A40" s="118" t="s">
        <v>208</v>
      </c>
      <c r="B40" s="118">
        <v>0.71</v>
      </c>
      <c r="C40" s="118">
        <v>1.2450000000000001</v>
      </c>
      <c r="D40" s="118">
        <v>12.903225000000001</v>
      </c>
      <c r="E40" s="118">
        <v>7.6420000000000002E-2</v>
      </c>
      <c r="F40" s="118">
        <v>4.2329997000000001E-2</v>
      </c>
      <c r="G40" s="118">
        <v>0.15425</v>
      </c>
      <c r="H40" s="118">
        <v>0.24232000000000001</v>
      </c>
      <c r="I40" s="118">
        <v>39.436622999999997</v>
      </c>
      <c r="J40" s="118">
        <v>1.8779342999999999</v>
      </c>
      <c r="K40" s="118">
        <v>16.808</v>
      </c>
      <c r="L40" s="118">
        <v>0.80001572667046728</v>
      </c>
      <c r="M40" s="118">
        <v>8.9681831697888778E-2</v>
      </c>
      <c r="N40" s="118">
        <v>0.30855217582842392</v>
      </c>
      <c r="O40" s="118">
        <v>1.219460969953419E-2</v>
      </c>
      <c r="P40" s="118">
        <v>4.2488875412079297E-2</v>
      </c>
      <c r="Q40" s="118">
        <v>0.53125803060382715</v>
      </c>
      <c r="R40" s="118">
        <v>0.99558355781512808</v>
      </c>
      <c r="S40" s="118">
        <v>0.29870642308487289</v>
      </c>
      <c r="T40" s="118">
        <v>0.25872345766804578</v>
      </c>
      <c r="U40" s="118">
        <v>0.27811292267892163</v>
      </c>
      <c r="V40" s="118">
        <v>0.33233207546842503</v>
      </c>
      <c r="W40" s="118">
        <v>1.074778075320248</v>
      </c>
    </row>
    <row r="41" spans="1:23">
      <c r="A41" s="118" t="s">
        <v>209</v>
      </c>
      <c r="B41" s="118">
        <v>24.32</v>
      </c>
      <c r="C41" s="118">
        <v>1.385</v>
      </c>
      <c r="D41" s="118">
        <v>15.024077</v>
      </c>
      <c r="E41" s="118">
        <v>0.23305999999999999</v>
      </c>
      <c r="F41" s="118">
        <v>0.11292000000000001</v>
      </c>
      <c r="G41" s="118">
        <v>0.55247000000000002</v>
      </c>
      <c r="H41" s="118">
        <v>0.34300997999999999</v>
      </c>
      <c r="I41" s="118">
        <v>19.243421999999999</v>
      </c>
      <c r="J41" s="118">
        <v>3.7829799999999998</v>
      </c>
      <c r="K41" s="118">
        <v>94.649000000000001</v>
      </c>
      <c r="L41" s="118">
        <v>0.84400547063465536</v>
      </c>
      <c r="M41" s="118">
        <v>0.23009217960154621</v>
      </c>
      <c r="N41" s="118">
        <v>0.63441980288617317</v>
      </c>
      <c r="O41" s="118">
        <v>6.9557470082749137E-2</v>
      </c>
      <c r="P41" s="118">
        <v>9.3731442524164738E-2</v>
      </c>
      <c r="Q41" s="118">
        <v>0.53260674406587949</v>
      </c>
      <c r="R41" s="118">
        <v>0.99637944047122196</v>
      </c>
      <c r="S41" s="118">
        <v>0.40949212406015578</v>
      </c>
      <c r="T41" s="118">
        <v>0.30132871923755389</v>
      </c>
      <c r="U41" s="118">
        <v>0.37250841317384997</v>
      </c>
      <c r="V41" s="118">
        <v>0.36713052558516479</v>
      </c>
      <c r="W41" s="118">
        <v>1.1022196102616839</v>
      </c>
    </row>
    <row r="42" spans="1:23">
      <c r="A42" s="118" t="s">
        <v>210</v>
      </c>
      <c r="B42" s="118">
        <v>-1.92</v>
      </c>
      <c r="C42" s="118">
        <v>1.8169999999999999</v>
      </c>
      <c r="D42" s="118">
        <v>56.171979999999998</v>
      </c>
      <c r="E42" s="118">
        <v>-2.0760000000000001E-2</v>
      </c>
      <c r="F42" s="118">
        <v>-3.1189999999999999E-2</v>
      </c>
      <c r="G42" s="118">
        <v>0.99921994999999997</v>
      </c>
      <c r="H42" s="118">
        <v>-2.2929999999999999E-2</v>
      </c>
      <c r="I42" s="118">
        <v>0</v>
      </c>
      <c r="J42" s="118">
        <v>4.2639655999999997</v>
      </c>
      <c r="K42" s="118">
        <v>20.884</v>
      </c>
      <c r="L42" s="118">
        <v>0.7727243367417147</v>
      </c>
      <c r="M42" s="118">
        <v>7.4041034790365737E-2</v>
      </c>
      <c r="N42" s="118">
        <v>1</v>
      </c>
      <c r="O42" s="118">
        <v>1.519830979231286E-2</v>
      </c>
      <c r="P42" s="118">
        <v>0.10666915676794721</v>
      </c>
      <c r="Q42" s="118">
        <v>0.55877393098477857</v>
      </c>
      <c r="R42" s="118">
        <v>0.99348694527702941</v>
      </c>
      <c r="S42" s="118">
        <v>0.39111573748619621</v>
      </c>
      <c r="T42" s="118">
        <v>0.29578937128236149</v>
      </c>
      <c r="U42" s="118">
        <v>0.27239968359168881</v>
      </c>
      <c r="V42" s="118">
        <v>0.39705273391854001</v>
      </c>
      <c r="W42" s="118">
        <v>1.0568127027785801</v>
      </c>
    </row>
    <row r="43" spans="1:23">
      <c r="A43" s="118" t="s">
        <v>211</v>
      </c>
      <c r="B43" s="118">
        <v>-2.78</v>
      </c>
      <c r="C43" s="118">
        <v>1.321</v>
      </c>
      <c r="D43" s="118">
        <v>32.673267000000003</v>
      </c>
      <c r="E43" s="118">
        <v>-0.14741000000000001</v>
      </c>
      <c r="F43" s="118">
        <v>-4.4580000000000002E-2</v>
      </c>
      <c r="G43" s="118">
        <v>3.5479999999999998E-2</v>
      </c>
      <c r="H43" s="118">
        <v>-0.19082001000000001</v>
      </c>
      <c r="I43" s="118">
        <v>0</v>
      </c>
      <c r="J43" s="118">
        <v>3.2434025000000002</v>
      </c>
      <c r="K43" s="118">
        <v>11.778</v>
      </c>
      <c r="L43" s="118">
        <v>0.73715678647955674</v>
      </c>
      <c r="M43" s="118">
        <v>6.8926553672316385E-2</v>
      </c>
      <c r="N43" s="118">
        <v>0.2113614318536137</v>
      </c>
      <c r="O43" s="118">
        <v>8.4878846095742568E-3</v>
      </c>
      <c r="P43" s="118">
        <v>7.9217703428078351E-2</v>
      </c>
      <c r="Q43" s="118">
        <v>0.54383039387610588</v>
      </c>
      <c r="R43" s="118">
        <v>0.99215989419319339</v>
      </c>
      <c r="S43" s="118">
        <v>0.25504834390203929</v>
      </c>
      <c r="T43" s="118">
        <v>0.27688801902434729</v>
      </c>
      <c r="U43" s="118">
        <v>0.26155792097187319</v>
      </c>
      <c r="V43" s="118">
        <v>0.327350566919828</v>
      </c>
      <c r="W43" s="118">
        <v>1.0342239673818301</v>
      </c>
    </row>
    <row r="44" spans="1:23">
      <c r="A44" s="118" t="s">
        <v>212</v>
      </c>
      <c r="B44" s="118">
        <v>-5.33</v>
      </c>
      <c r="C44" s="118">
        <v>1.407</v>
      </c>
      <c r="D44" s="118">
        <v>16.132479</v>
      </c>
      <c r="E44" s="118">
        <v>-9.6229999999999996E-2</v>
      </c>
      <c r="F44" s="118">
        <v>-4.7909997000000003E-2</v>
      </c>
      <c r="G44" s="118">
        <v>7.596E-2</v>
      </c>
      <c r="H44" s="118">
        <v>-0.60641999999999996</v>
      </c>
      <c r="I44" s="118">
        <v>0</v>
      </c>
      <c r="J44" s="118">
        <v>1.5335242</v>
      </c>
      <c r="K44" s="118">
        <v>18.138000000000002</v>
      </c>
      <c r="L44" s="118">
        <v>0.75152983995304456</v>
      </c>
      <c r="M44" s="118">
        <v>5.3761522450193278E-2</v>
      </c>
      <c r="N44" s="118">
        <v>0.2444866429010189</v>
      </c>
      <c r="O44" s="118">
        <v>1.317471792411604E-2</v>
      </c>
      <c r="P44" s="118">
        <v>3.3224815414290253E-2</v>
      </c>
      <c r="Q44" s="118">
        <v>0.53331161017570972</v>
      </c>
      <c r="R44" s="118">
        <v>0.98887487195052537</v>
      </c>
      <c r="S44" s="118">
        <v>0.26512274637194272</v>
      </c>
      <c r="T44" s="118">
        <v>0.25050003356600659</v>
      </c>
      <c r="U44" s="118">
        <v>0.25068565295224271</v>
      </c>
      <c r="V44" s="118">
        <v>0.32965365632749422</v>
      </c>
      <c r="W44" s="118">
        <v>1.041109872719775</v>
      </c>
    </row>
    <row r="45" spans="1:23">
      <c r="A45" s="118" t="s">
        <v>213</v>
      </c>
      <c r="B45" s="118">
        <v>-0.16</v>
      </c>
      <c r="C45" s="118">
        <v>1.462</v>
      </c>
      <c r="D45" s="118">
        <v>8.7040000000000006</v>
      </c>
      <c r="E45" s="118">
        <v>-3.0000000000000001E-3</v>
      </c>
      <c r="F45" s="118">
        <v>1.355E-2</v>
      </c>
      <c r="G45" s="118">
        <v>0.18895000000000001</v>
      </c>
      <c r="H45" s="118">
        <v>5.0259999999999999E-2</v>
      </c>
      <c r="I45" s="118">
        <v>0</v>
      </c>
      <c r="J45" s="118">
        <v>3.0136832999999998</v>
      </c>
      <c r="K45" s="118">
        <v>26.178000000000001</v>
      </c>
      <c r="L45" s="118">
        <v>0.77771193794705162</v>
      </c>
      <c r="M45" s="118">
        <v>8.4507879869164429E-2</v>
      </c>
      <c r="N45" s="118">
        <v>0.33694755189919862</v>
      </c>
      <c r="O45" s="118">
        <v>1.90995826802349E-2</v>
      </c>
      <c r="P45" s="118">
        <v>7.3038638262904299E-2</v>
      </c>
      <c r="Q45" s="118">
        <v>0.52858761735118798</v>
      </c>
      <c r="R45" s="118">
        <v>0.99406546015606223</v>
      </c>
      <c r="S45" s="118">
        <v>0.29351900336056352</v>
      </c>
      <c r="T45" s="118">
        <v>0.26993318918950349</v>
      </c>
      <c r="U45" s="118">
        <v>0.27179214094152587</v>
      </c>
      <c r="V45" s="118">
        <v>0.33151961382286382</v>
      </c>
      <c r="W45" s="118">
        <v>1.060210572368709</v>
      </c>
    </row>
    <row r="46" spans="1:23">
      <c r="A46" s="118" t="s">
        <v>214</v>
      </c>
      <c r="B46" s="118">
        <v>21.25</v>
      </c>
      <c r="C46" s="118">
        <v>2.2000000000000002</v>
      </c>
      <c r="D46" s="118">
        <v>17.376078</v>
      </c>
      <c r="E46" s="118">
        <v>0.15356</v>
      </c>
      <c r="F46" s="118">
        <v>7.2109999999999994E-2</v>
      </c>
      <c r="G46" s="118">
        <v>0.37546003</v>
      </c>
      <c r="H46" s="118">
        <v>0.21454999999999999</v>
      </c>
      <c r="I46" s="118">
        <v>30.352941999999999</v>
      </c>
      <c r="J46" s="118">
        <v>4.262321</v>
      </c>
      <c r="K46" s="118">
        <v>117.44</v>
      </c>
      <c r="L46" s="118">
        <v>0.82167921523914367</v>
      </c>
      <c r="M46" s="118">
        <v>0.2118346714243235</v>
      </c>
      <c r="N46" s="118">
        <v>0.48957067705255503</v>
      </c>
      <c r="O46" s="118">
        <v>8.6352693050000998E-2</v>
      </c>
      <c r="P46" s="118">
        <v>0.10662491975784689</v>
      </c>
      <c r="Q46" s="118">
        <v>0.53410245211691765</v>
      </c>
      <c r="R46" s="118">
        <v>0.99536405572207254</v>
      </c>
      <c r="S46" s="118">
        <v>0.37597585607935202</v>
      </c>
      <c r="T46" s="118">
        <v>0.30488692613205992</v>
      </c>
      <c r="U46" s="118">
        <v>0.35892716291463223</v>
      </c>
      <c r="V46" s="118">
        <v>0.35921991909275791</v>
      </c>
      <c r="W46" s="118">
        <v>1.0879333226823551</v>
      </c>
    </row>
    <row r="47" spans="1:23">
      <c r="A47" s="118" t="s">
        <v>215</v>
      </c>
      <c r="B47" s="118">
        <v>1.45</v>
      </c>
      <c r="C47" s="118">
        <v>1.778</v>
      </c>
      <c r="D47" s="118">
        <v>29.162303999999999</v>
      </c>
      <c r="E47" s="118">
        <v>2.7279999999999999E-2</v>
      </c>
      <c r="F47" s="118">
        <v>9.6600000000000002E-3</v>
      </c>
      <c r="G47" s="118">
        <v>0.16219</v>
      </c>
      <c r="H47" s="118">
        <v>9.6569989999999994E-2</v>
      </c>
      <c r="I47" s="118">
        <v>192.06895</v>
      </c>
      <c r="J47" s="118">
        <v>5.2839280000000004</v>
      </c>
      <c r="K47" s="118">
        <v>24.585000000000001</v>
      </c>
      <c r="L47" s="118">
        <v>0.78621557333543013</v>
      </c>
      <c r="M47" s="118">
        <v>9.4082664287838236E-2</v>
      </c>
      <c r="N47" s="118">
        <v>0.31504956159216879</v>
      </c>
      <c r="O47" s="118">
        <v>1.792566358116807E-2</v>
      </c>
      <c r="P47" s="118">
        <v>0.1341044522749284</v>
      </c>
      <c r="Q47" s="118">
        <v>0.54159766709325285</v>
      </c>
      <c r="R47" s="118">
        <v>0.9944315076798067</v>
      </c>
      <c r="S47" s="118">
        <v>0.28905828148762641</v>
      </c>
      <c r="T47" s="118">
        <v>0.30305034108793449</v>
      </c>
      <c r="U47" s="118">
        <v>0.28214210508975968</v>
      </c>
      <c r="V47" s="118">
        <v>0.33083979731636121</v>
      </c>
      <c r="W47" s="118">
        <v>1.0656397982757959</v>
      </c>
    </row>
    <row r="48" spans="1:23">
      <c r="A48" s="118" t="s">
        <v>216</v>
      </c>
      <c r="B48" s="118">
        <v>5.21</v>
      </c>
      <c r="C48" s="118">
        <v>1.2370000000000001</v>
      </c>
      <c r="D48" s="118">
        <v>23.90953</v>
      </c>
      <c r="E48" s="118">
        <v>0.17541999999999999</v>
      </c>
      <c r="F48" s="118">
        <v>9.7229995E-2</v>
      </c>
      <c r="G48" s="118">
        <v>0.45582</v>
      </c>
      <c r="H48" s="118">
        <v>0.1449</v>
      </c>
      <c r="I48" s="118">
        <v>28.40691</v>
      </c>
      <c r="J48" s="118">
        <v>4.6684749999999999</v>
      </c>
      <c r="K48" s="118">
        <v>25.349</v>
      </c>
      <c r="L48" s="118">
        <v>0.8278182333894063</v>
      </c>
      <c r="M48" s="118">
        <v>0.1164436515016354</v>
      </c>
      <c r="N48" s="118">
        <v>0.55533008826829489</v>
      </c>
      <c r="O48" s="118">
        <v>1.8488673117694789E-2</v>
      </c>
      <c r="P48" s="118">
        <v>0.1175497881758812</v>
      </c>
      <c r="Q48" s="118">
        <v>0.53825727040035853</v>
      </c>
      <c r="R48" s="118">
        <v>0.99481352202450957</v>
      </c>
      <c r="S48" s="118">
        <v>0.34762811559681778</v>
      </c>
      <c r="T48" s="118">
        <v>0.29771870310536003</v>
      </c>
      <c r="U48" s="118">
        <v>0.2998790279868252</v>
      </c>
      <c r="V48" s="118">
        <v>0.3496803302537666</v>
      </c>
      <c r="W48" s="118">
        <v>1.0913747154383659</v>
      </c>
    </row>
    <row r="49" spans="1:23">
      <c r="A49" s="118" t="s">
        <v>217</v>
      </c>
      <c r="B49" s="118">
        <v>5.15</v>
      </c>
      <c r="C49" s="118">
        <v>1.52</v>
      </c>
      <c r="D49" s="118">
        <v>19.095942000000001</v>
      </c>
      <c r="E49" s="118">
        <v>7.4679999999999996E-2</v>
      </c>
      <c r="F49" s="118">
        <v>1.915E-2</v>
      </c>
      <c r="G49" s="118">
        <v>0.11093</v>
      </c>
      <c r="H49" s="118">
        <v>-0.111820005</v>
      </c>
      <c r="I49" s="118">
        <v>40.194175999999999</v>
      </c>
      <c r="J49" s="118">
        <v>2.9785029999999999</v>
      </c>
      <c r="K49" s="118">
        <v>56.908999999999999</v>
      </c>
      <c r="L49" s="118">
        <v>0.79952707655237676</v>
      </c>
      <c r="M49" s="118">
        <v>0.1160868272375855</v>
      </c>
      <c r="N49" s="118">
        <v>0.27310296282018293</v>
      </c>
      <c r="O49" s="118">
        <v>4.1745978055892703E-2</v>
      </c>
      <c r="P49" s="118">
        <v>7.2092346589285511E-2</v>
      </c>
      <c r="Q49" s="118">
        <v>0.53519616527073466</v>
      </c>
      <c r="R49" s="118">
        <v>0.99278433302822777</v>
      </c>
      <c r="S49" s="118">
        <v>0.30263279269522869</v>
      </c>
      <c r="T49" s="118">
        <v>0.27687266379545561</v>
      </c>
      <c r="U49" s="118">
        <v>0.29589896335480648</v>
      </c>
      <c r="V49" s="118">
        <v>0.33577773376277442</v>
      </c>
      <c r="W49" s="118">
        <v>1.0728358499628809</v>
      </c>
    </row>
    <row r="50" spans="1:23">
      <c r="A50" s="118" t="s">
        <v>218</v>
      </c>
      <c r="B50" s="118">
        <v>22.73</v>
      </c>
      <c r="C50" s="118">
        <v>1.3</v>
      </c>
      <c r="D50" s="118">
        <v>14.932217</v>
      </c>
      <c r="E50" s="118">
        <v>0.33571000000000001</v>
      </c>
      <c r="F50" s="118">
        <v>0.11525000000000001</v>
      </c>
      <c r="G50" s="118">
        <v>0.46483000000000002</v>
      </c>
      <c r="H50" s="118">
        <v>0.2944</v>
      </c>
      <c r="I50" s="118">
        <v>16.476023000000001</v>
      </c>
      <c r="J50" s="118">
        <v>4.9485326000000001</v>
      </c>
      <c r="K50" s="118">
        <v>74.552999999999997</v>
      </c>
      <c r="L50" s="118">
        <v>0.87283301926797963</v>
      </c>
      <c r="M50" s="118">
        <v>0.22063633660422241</v>
      </c>
      <c r="N50" s="118">
        <v>0.56270306632010125</v>
      </c>
      <c r="O50" s="118">
        <v>5.4748255886360508E-2</v>
      </c>
      <c r="P50" s="118">
        <v>0.12508287274348481</v>
      </c>
      <c r="Q50" s="118">
        <v>0.53254832753392711</v>
      </c>
      <c r="R50" s="118">
        <v>0.99599521316285355</v>
      </c>
      <c r="S50" s="118">
        <v>0.39780469105233468</v>
      </c>
      <c r="T50" s="118">
        <v>0.31338966493964221</v>
      </c>
      <c r="U50" s="118">
        <v>0.36948819653626053</v>
      </c>
      <c r="V50" s="118">
        <v>0.35472972459259411</v>
      </c>
      <c r="W50" s="118">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18"/>
  </cols>
  <sheetData>
    <row r="1" spans="1:23">
      <c r="A1" s="118" t="s">
        <v>147</v>
      </c>
      <c r="B1" s="118" t="s">
        <v>148</v>
      </c>
      <c r="C1" s="118" t="s">
        <v>149</v>
      </c>
      <c r="D1" s="118" t="s">
        <v>150</v>
      </c>
      <c r="E1" s="118" t="s">
        <v>151</v>
      </c>
      <c r="F1" s="118" t="s">
        <v>152</v>
      </c>
      <c r="G1" s="118" t="s">
        <v>153</v>
      </c>
      <c r="H1" s="118" t="s">
        <v>154</v>
      </c>
      <c r="I1" s="118" t="s">
        <v>155</v>
      </c>
      <c r="J1" s="118" t="s">
        <v>156</v>
      </c>
      <c r="K1" s="118" t="s">
        <v>157</v>
      </c>
      <c r="L1" s="118" t="s">
        <v>158</v>
      </c>
      <c r="M1" s="118" t="s">
        <v>159</v>
      </c>
      <c r="N1" s="118" t="s">
        <v>160</v>
      </c>
      <c r="O1" s="118" t="s">
        <v>161</v>
      </c>
      <c r="P1" s="118" t="s">
        <v>162</v>
      </c>
      <c r="Q1" s="118" t="s">
        <v>163</v>
      </c>
      <c r="R1" s="118" t="s">
        <v>164</v>
      </c>
      <c r="S1" s="118" t="s">
        <v>165</v>
      </c>
      <c r="T1" s="118" t="s">
        <v>166</v>
      </c>
      <c r="U1" s="118" t="s">
        <v>167</v>
      </c>
      <c r="V1" s="118" t="s">
        <v>168</v>
      </c>
      <c r="W1" s="118" t="s">
        <v>169</v>
      </c>
    </row>
    <row r="2" spans="1:23">
      <c r="A2" s="118" t="s">
        <v>490</v>
      </c>
      <c r="B2" s="118">
        <v>-0.94</v>
      </c>
      <c r="C2" s="118">
        <v>0.86399999999999999</v>
      </c>
      <c r="D2" s="118">
        <v>52.5</v>
      </c>
      <c r="E2" s="118">
        <v>-7.0529999999999995E-2</v>
      </c>
      <c r="F2" s="118">
        <v>-4.4299997000000001E-2</v>
      </c>
      <c r="G2" s="118">
        <v>-4.6529996999999997E-2</v>
      </c>
      <c r="H2" s="118">
        <v>-3.5099998E-2</v>
      </c>
      <c r="I2" s="118">
        <v>0</v>
      </c>
      <c r="J2" s="118">
        <v>1.0344043000000001</v>
      </c>
      <c r="K2" s="118">
        <v>17.899999999999999</v>
      </c>
      <c r="L2" s="118">
        <v>0.75874725836392076</v>
      </c>
      <c r="M2" s="118">
        <v>7.9869164436515011E-2</v>
      </c>
      <c r="N2" s="118">
        <v>0.14425178613666551</v>
      </c>
      <c r="O2" s="118">
        <v>1.299933013655929E-2</v>
      </c>
      <c r="P2" s="118">
        <v>1.979931860194219E-2</v>
      </c>
      <c r="Q2" s="118">
        <v>0.55643880865734285</v>
      </c>
      <c r="R2" s="118">
        <v>0.99339075010117484</v>
      </c>
      <c r="S2" s="118">
        <v>0.26025293307116221</v>
      </c>
      <c r="T2" s="118">
        <v>0.25838896494130759</v>
      </c>
      <c r="U2" s="118">
        <v>0.27404563997295422</v>
      </c>
      <c r="V2" s="118">
        <v>0.33655006352250161</v>
      </c>
      <c r="W2" s="118">
        <v>1.048185510988126</v>
      </c>
    </row>
    <row r="3" spans="1:23">
      <c r="A3" s="118" t="s">
        <v>491</v>
      </c>
      <c r="B3" s="118">
        <v>-0.82</v>
      </c>
      <c r="C3" s="118">
        <v>1.1220000000000001</v>
      </c>
      <c r="D3" s="118">
        <v>-13.645834000000001</v>
      </c>
      <c r="E3" s="118">
        <v>-1.0070000000000001E-2</v>
      </c>
      <c r="F3" s="118">
        <v>-2.32E-3</v>
      </c>
      <c r="G3" s="118">
        <v>3.0159999999999999E-2</v>
      </c>
      <c r="H3" s="118">
        <v>-7.1500000000000001E-3</v>
      </c>
      <c r="I3" s="118">
        <v>0</v>
      </c>
      <c r="J3" s="118">
        <v>0.57760142999999997</v>
      </c>
      <c r="K3" s="118">
        <v>55.433</v>
      </c>
      <c r="L3" s="118">
        <v>0.77572644580055772</v>
      </c>
      <c r="M3" s="118">
        <v>8.0582812964614919E-2</v>
      </c>
      <c r="N3" s="118">
        <v>0.20700801972979471</v>
      </c>
      <c r="O3" s="118">
        <v>4.0658279003649989E-2</v>
      </c>
      <c r="P3" s="118">
        <v>7.5120796538328434E-3</v>
      </c>
      <c r="Q3" s="118">
        <v>0.51437468689190391</v>
      </c>
      <c r="R3" s="118">
        <v>0.99361167495036096</v>
      </c>
      <c r="S3" s="118">
        <v>0.28091547732291938</v>
      </c>
      <c r="T3" s="118">
        <v>0.23519595211414629</v>
      </c>
      <c r="U3" s="118">
        <v>0.26541279235795689</v>
      </c>
      <c r="V3" s="118">
        <v>0.32479043641532451</v>
      </c>
      <c r="W3" s="118">
        <v>1.058726787425774</v>
      </c>
    </row>
    <row r="4" spans="1:23">
      <c r="A4" s="118" t="s">
        <v>492</v>
      </c>
      <c r="B4" s="118">
        <v>-0.74</v>
      </c>
      <c r="C4" s="118">
        <v>1.1870000000000001</v>
      </c>
      <c r="D4" s="118">
        <v>86.818184000000002</v>
      </c>
      <c r="E4" s="118">
        <v>-2.6789998999999998E-2</v>
      </c>
      <c r="F4" s="118">
        <v>-9.1800000000000007E-3</v>
      </c>
      <c r="G4" s="118">
        <v>0.17238001999999999</v>
      </c>
      <c r="H4" s="118">
        <v>-0.29243999999999998</v>
      </c>
      <c r="I4" s="118">
        <v>0</v>
      </c>
      <c r="J4" s="118">
        <v>1.6411754999999999</v>
      </c>
      <c r="K4" s="118">
        <v>3.9750000000000001</v>
      </c>
      <c r="L4" s="118">
        <v>0.77103091161330362</v>
      </c>
      <c r="M4" s="118">
        <v>8.1058578650014868E-2</v>
      </c>
      <c r="N4" s="118">
        <v>0.32338816245870239</v>
      </c>
      <c r="O4" s="118">
        <v>2.7376707175350212E-3</v>
      </c>
      <c r="P4" s="118">
        <v>3.6120456692057608E-2</v>
      </c>
      <c r="Q4" s="118">
        <v>0.57826277221254929</v>
      </c>
      <c r="R4" s="118">
        <v>0.99135666046970439</v>
      </c>
      <c r="S4" s="118">
        <v>0.2894669091945028</v>
      </c>
      <c r="T4" s="118">
        <v>0.27490792279760162</v>
      </c>
      <c r="U4" s="118">
        <v>0.28172652510847379</v>
      </c>
      <c r="V4" s="118">
        <v>0.35930129389001658</v>
      </c>
      <c r="W4" s="118">
        <v>1.0545242433649</v>
      </c>
    </row>
    <row r="5" spans="1:23">
      <c r="A5" s="118" t="s">
        <v>493</v>
      </c>
      <c r="B5" s="118">
        <v>16.64</v>
      </c>
      <c r="C5" s="118">
        <v>1.0209999999999999</v>
      </c>
      <c r="D5" s="118">
        <v>18.336483000000001</v>
      </c>
      <c r="E5" s="118">
        <v>0.25741999999999998</v>
      </c>
      <c r="F5" s="118">
        <v>0.12731000000000001</v>
      </c>
      <c r="G5" s="118">
        <v>0.31583</v>
      </c>
      <c r="H5" s="118">
        <v>0.19344</v>
      </c>
      <c r="I5" s="118">
        <v>29.146635</v>
      </c>
      <c r="J5" s="118">
        <v>5.6355376000000001</v>
      </c>
      <c r="K5" s="118">
        <v>116.36</v>
      </c>
      <c r="L5" s="118">
        <v>0.8508465722879216</v>
      </c>
      <c r="M5" s="118">
        <v>0.18441867380315191</v>
      </c>
      <c r="N5" s="118">
        <v>0.44077479443118389</v>
      </c>
      <c r="O5" s="118">
        <v>8.5556815694701444E-2</v>
      </c>
      <c r="P5" s="118">
        <v>0.1435621668721444</v>
      </c>
      <c r="Q5" s="118">
        <v>0.53471320249107024</v>
      </c>
      <c r="R5" s="118">
        <v>0.99519719619076519</v>
      </c>
      <c r="S5" s="118">
        <v>0.364346202642089</v>
      </c>
      <c r="T5" s="118">
        <v>0.3170622517955442</v>
      </c>
      <c r="U5" s="118">
        <v>0.34467475153459659</v>
      </c>
      <c r="V5" s="118">
        <v>0.35175532571104978</v>
      </c>
      <c r="W5" s="118">
        <v>1.105720832851695</v>
      </c>
    </row>
    <row r="6" spans="1:23">
      <c r="A6" s="118" t="s">
        <v>494</v>
      </c>
      <c r="B6" s="118">
        <v>17.149999999999999</v>
      </c>
      <c r="C6" s="118">
        <v>0.84599999999999997</v>
      </c>
      <c r="D6" s="118">
        <v>18.553923000000001</v>
      </c>
      <c r="E6" s="118">
        <v>0.32208002000000002</v>
      </c>
      <c r="F6" s="118">
        <v>0.121879995</v>
      </c>
      <c r="G6" s="118">
        <v>0.2626</v>
      </c>
      <c r="H6" s="118">
        <v>0.15701999999999999</v>
      </c>
      <c r="I6" s="118">
        <v>22.069970999999999</v>
      </c>
      <c r="J6" s="118">
        <v>6.9518423</v>
      </c>
      <c r="K6" s="118">
        <v>137.40600000000001</v>
      </c>
      <c r="L6" s="118">
        <v>0.86900526562627245</v>
      </c>
      <c r="M6" s="118">
        <v>0.18745168004757659</v>
      </c>
      <c r="N6" s="118">
        <v>0.39721612387650562</v>
      </c>
      <c r="O6" s="118">
        <v>0.10106610719436281</v>
      </c>
      <c r="P6" s="118">
        <v>0.17896857834547719</v>
      </c>
      <c r="Q6" s="118">
        <v>0.5348514791153649</v>
      </c>
      <c r="R6" s="118">
        <v>0.9949093220017452</v>
      </c>
      <c r="S6" s="118">
        <v>0.36237022470495522</v>
      </c>
      <c r="T6" s="118">
        <v>0.33273012170651561</v>
      </c>
      <c r="U6" s="118">
        <v>0.34854370855687578</v>
      </c>
      <c r="V6" s="118">
        <v>0.3484367708552879</v>
      </c>
      <c r="W6" s="118">
        <v>1.116686819032654</v>
      </c>
    </row>
    <row r="7" spans="1:23">
      <c r="A7" s="118" t="s">
        <v>495</v>
      </c>
      <c r="B7" s="118">
        <v>3.62</v>
      </c>
      <c r="C7" s="118">
        <v>0.80500000000000005</v>
      </c>
      <c r="D7" s="118">
        <v>16.934673</v>
      </c>
      <c r="E7" s="118">
        <v>0.10816000000000001</v>
      </c>
      <c r="F7" s="118">
        <v>6.3890000000000002E-2</v>
      </c>
      <c r="G7" s="118">
        <v>0.28986000000000001</v>
      </c>
      <c r="H7" s="118">
        <v>0.16726999000000001</v>
      </c>
      <c r="I7" s="118">
        <v>46.546962999999998</v>
      </c>
      <c r="J7" s="118">
        <v>5.2844509999999998</v>
      </c>
      <c r="K7" s="118">
        <v>45.331000000000003</v>
      </c>
      <c r="L7" s="118">
        <v>0.80892937882459981</v>
      </c>
      <c r="M7" s="118">
        <v>0.1069878085043116</v>
      </c>
      <c r="N7" s="118">
        <v>0.41952326945833041</v>
      </c>
      <c r="O7" s="118">
        <v>3.3213878037690693E-2</v>
      </c>
      <c r="P7" s="118">
        <v>0.13411852010679179</v>
      </c>
      <c r="Q7" s="118">
        <v>0.53382174942492533</v>
      </c>
      <c r="R7" s="118">
        <v>0.99499034088034799</v>
      </c>
      <c r="S7" s="118">
        <v>0.3184735410614552</v>
      </c>
      <c r="T7" s="118">
        <v>0.30156775735656011</v>
      </c>
      <c r="U7" s="118">
        <v>0.29073229785664029</v>
      </c>
      <c r="V7" s="118">
        <v>0.33816293653384832</v>
      </c>
      <c r="W7" s="118">
        <v>1.079895827123833</v>
      </c>
    </row>
    <row r="8" spans="1:23">
      <c r="A8" s="118" t="s">
        <v>496</v>
      </c>
      <c r="B8" s="118">
        <v>3.44</v>
      </c>
      <c r="C8" s="118">
        <v>1.1339999999999999</v>
      </c>
      <c r="D8" s="118">
        <v>14.854839</v>
      </c>
      <c r="E8" s="118">
        <v>8.4849999999999995E-2</v>
      </c>
      <c r="F8" s="118">
        <v>3.5350001999999998E-2</v>
      </c>
      <c r="G8" s="118">
        <v>0.16639000000000001</v>
      </c>
      <c r="H8" s="118">
        <v>0.12607001000000001</v>
      </c>
      <c r="I8" s="118">
        <v>13.386627000000001</v>
      </c>
      <c r="J8" s="118">
        <v>2.2025060000000001</v>
      </c>
      <c r="K8" s="118">
        <v>36.966999999999999</v>
      </c>
      <c r="L8" s="118">
        <v>0.80238315224259504</v>
      </c>
      <c r="M8" s="118">
        <v>0.10591733571216171</v>
      </c>
      <c r="N8" s="118">
        <v>0.31848646590044699</v>
      </c>
      <c r="O8" s="118">
        <v>2.705025007498196E-2</v>
      </c>
      <c r="P8" s="118">
        <v>5.1219315379967559E-2</v>
      </c>
      <c r="Q8" s="118">
        <v>0.53249912054057413</v>
      </c>
      <c r="R8" s="118">
        <v>0.99466468435014099</v>
      </c>
      <c r="S8" s="118">
        <v>0.30735216299418189</v>
      </c>
      <c r="T8" s="118">
        <v>0.26531730890881211</v>
      </c>
      <c r="U8" s="118">
        <v>0.28902338172407699</v>
      </c>
      <c r="V8" s="118">
        <v>0.33645373104723181</v>
      </c>
      <c r="W8" s="118">
        <v>1.075690585731822</v>
      </c>
    </row>
    <row r="9" spans="1:23">
      <c r="A9" s="118" t="s">
        <v>497</v>
      </c>
      <c r="B9" s="118">
        <v>1.19</v>
      </c>
      <c r="C9" s="118">
        <v>0.84599999999999997</v>
      </c>
      <c r="D9" s="118">
        <v>24.54955</v>
      </c>
      <c r="E9" s="118">
        <v>3.644E-2</v>
      </c>
      <c r="F9" s="118">
        <v>1.1480000000000001E-2</v>
      </c>
      <c r="G9" s="118">
        <v>0.17291000000000001</v>
      </c>
      <c r="H9" s="118">
        <v>1.3049999E-2</v>
      </c>
      <c r="I9" s="118">
        <v>45.798316999999997</v>
      </c>
      <c r="J9" s="118">
        <v>1.7462911999999999</v>
      </c>
      <c r="K9" s="118">
        <v>23.609000000000002</v>
      </c>
      <c r="L9" s="118">
        <v>0.78878800729043508</v>
      </c>
      <c r="M9" s="118">
        <v>9.2536425810288425E-2</v>
      </c>
      <c r="N9" s="118">
        <v>0.32382185068377423</v>
      </c>
      <c r="O9" s="118">
        <v>1.7206426267489961E-2</v>
      </c>
      <c r="P9" s="118">
        <v>3.8947894538710767E-2</v>
      </c>
      <c r="Q9" s="118">
        <v>0.53866427833395447</v>
      </c>
      <c r="R9" s="118">
        <v>0.99377134157118285</v>
      </c>
      <c r="S9" s="118">
        <v>0.30000608709234239</v>
      </c>
      <c r="T9" s="118">
        <v>0.2607880325415145</v>
      </c>
      <c r="U9" s="118">
        <v>0.28066879069812273</v>
      </c>
      <c r="V9" s="118">
        <v>0.33939737963209538</v>
      </c>
      <c r="W9" s="118">
        <v>1.0668298293044649</v>
      </c>
    </row>
    <row r="10" spans="1:23">
      <c r="A10" s="118" t="s">
        <v>498</v>
      </c>
      <c r="B10" s="118">
        <v>1.65</v>
      </c>
      <c r="C10" s="118">
        <v>0.86</v>
      </c>
      <c r="D10" s="118">
        <v>10.369566000000001</v>
      </c>
      <c r="E10" s="118">
        <v>3.8599998000000003E-2</v>
      </c>
      <c r="F10" s="118">
        <v>1.9349999999999999E-2</v>
      </c>
      <c r="G10" s="118">
        <v>0.11265000999999999</v>
      </c>
      <c r="H10" s="118">
        <v>7.4969999999999995E-2</v>
      </c>
      <c r="I10" s="118">
        <v>14.454546000000001</v>
      </c>
      <c r="J10" s="118">
        <v>0.98537432999999996</v>
      </c>
      <c r="K10" s="118">
        <v>23.459</v>
      </c>
      <c r="L10" s="118">
        <v>0.78939460687536323</v>
      </c>
      <c r="M10" s="118">
        <v>9.5272078501338078E-2</v>
      </c>
      <c r="N10" s="118">
        <v>0.27451046514858329</v>
      </c>
      <c r="O10" s="118">
        <v>1.7095887745920579E-2</v>
      </c>
      <c r="P10" s="118">
        <v>1.8480493794627309E-2</v>
      </c>
      <c r="Q10" s="118">
        <v>0.52964680077659276</v>
      </c>
      <c r="R10" s="118">
        <v>0.99426077512615241</v>
      </c>
      <c r="S10" s="118">
        <v>0.29511288166861538</v>
      </c>
      <c r="T10" s="118">
        <v>0.24854173847106609</v>
      </c>
      <c r="U10" s="118">
        <v>0.2801456979857968</v>
      </c>
      <c r="V10" s="118">
        <v>0.33232378327360512</v>
      </c>
      <c r="W10" s="118">
        <v>1.0674889957799989</v>
      </c>
    </row>
    <row r="11" spans="1:23">
      <c r="A11" s="118" t="s">
        <v>499</v>
      </c>
      <c r="B11" s="118">
        <v>1.82</v>
      </c>
      <c r="C11" s="118">
        <v>0.80600000000000005</v>
      </c>
      <c r="D11" s="118">
        <v>6.5979380000000001</v>
      </c>
      <c r="E11" s="118">
        <v>6.0830000000000002E-2</v>
      </c>
      <c r="F11" s="118">
        <v>4.6969999999999998E-2</v>
      </c>
      <c r="G11" s="118">
        <v>0.19622000000000001</v>
      </c>
      <c r="H11" s="118">
        <v>0.10922</v>
      </c>
      <c r="I11" s="118">
        <v>17.582417</v>
      </c>
      <c r="J11" s="118">
        <v>1.3193699999999999</v>
      </c>
      <c r="K11" s="118">
        <v>42.868000000000002</v>
      </c>
      <c r="L11" s="118">
        <v>0.79563753394573733</v>
      </c>
      <c r="M11" s="118">
        <v>9.6283080582812958E-2</v>
      </c>
      <c r="N11" s="118">
        <v>0.34289666959471821</v>
      </c>
      <c r="O11" s="118">
        <v>3.1398835513521448E-2</v>
      </c>
      <c r="P11" s="118">
        <v>2.7464422912506711E-2</v>
      </c>
      <c r="Q11" s="118">
        <v>0.5272483092941822</v>
      </c>
      <c r="R11" s="118">
        <v>0.99453149700901711</v>
      </c>
      <c r="S11" s="118">
        <v>0.30951225277260269</v>
      </c>
      <c r="T11" s="118">
        <v>0.25150872923907081</v>
      </c>
      <c r="U11" s="118">
        <v>0.28082381042605781</v>
      </c>
      <c r="V11" s="118">
        <v>0.33878073543693737</v>
      </c>
      <c r="W11" s="118">
        <v>1.0714760182604171</v>
      </c>
    </row>
    <row r="12" spans="1:23">
      <c r="A12" s="118" t="s">
        <v>500</v>
      </c>
      <c r="B12" s="118">
        <v>6.36</v>
      </c>
      <c r="C12" s="118">
        <v>0.90700000000000003</v>
      </c>
      <c r="D12" s="118">
        <v>25.155556000000001</v>
      </c>
      <c r="E12" s="118">
        <v>0.15323000000000001</v>
      </c>
      <c r="F12" s="118">
        <v>6.3530000000000003E-2</v>
      </c>
      <c r="G12" s="118">
        <v>0.31503999999999999</v>
      </c>
      <c r="H12" s="118">
        <v>0.16384001000000001</v>
      </c>
      <c r="I12" s="118">
        <v>44.496853000000002</v>
      </c>
      <c r="J12" s="118">
        <v>7.0150220000000001</v>
      </c>
      <c r="K12" s="118">
        <v>44.362000000000002</v>
      </c>
      <c r="L12" s="118">
        <v>0.82158654021674715</v>
      </c>
      <c r="M12" s="118">
        <v>0.1232827832292596</v>
      </c>
      <c r="N12" s="118">
        <v>0.44012832909700778</v>
      </c>
      <c r="O12" s="118">
        <v>3.2499799188352489E-2</v>
      </c>
      <c r="P12" s="118">
        <v>0.18066800740241351</v>
      </c>
      <c r="Q12" s="118">
        <v>0.53904965574373342</v>
      </c>
      <c r="R12" s="118">
        <v>0.99496322932870451</v>
      </c>
      <c r="S12" s="118">
        <v>0.32550614996923127</v>
      </c>
      <c r="T12" s="118">
        <v>0.3260881001478998</v>
      </c>
      <c r="U12" s="118">
        <v>0.30378776975633809</v>
      </c>
      <c r="V12" s="118">
        <v>0.33789859824676038</v>
      </c>
      <c r="W12" s="118">
        <v>1.087641289430993</v>
      </c>
    </row>
    <row r="13" spans="1:23">
      <c r="A13" s="118" t="s">
        <v>501</v>
      </c>
      <c r="B13" s="118">
        <v>0.56000000000000005</v>
      </c>
      <c r="C13" s="118">
        <v>0.995</v>
      </c>
      <c r="D13" s="118">
        <v>100.54053999999999</v>
      </c>
      <c r="E13" s="118">
        <v>3.0369999000000002E-2</v>
      </c>
      <c r="F13" s="118">
        <v>1.0570001000000001E-2</v>
      </c>
      <c r="G13" s="118">
        <v>0.20954001</v>
      </c>
      <c r="H13" s="118">
        <v>1.1900000000000001E-2</v>
      </c>
      <c r="I13" s="118">
        <v>132.85714999999999</v>
      </c>
      <c r="J13" s="118">
        <v>3.7213025000000002</v>
      </c>
      <c r="K13" s="118">
        <v>30.922999999999998</v>
      </c>
      <c r="L13" s="118">
        <v>0.78708334826430915</v>
      </c>
      <c r="M13" s="118">
        <v>8.8789771037763893E-2</v>
      </c>
      <c r="N13" s="118">
        <v>0.35379657429836309</v>
      </c>
      <c r="O13" s="118">
        <v>2.2596284579213009E-2</v>
      </c>
      <c r="P13" s="118">
        <v>9.207242015370104E-2</v>
      </c>
      <c r="Q13" s="118">
        <v>0.58698923038514872</v>
      </c>
      <c r="R13" s="118">
        <v>0.99376225164725362</v>
      </c>
      <c r="S13" s="118">
        <v>0.29881155372158869</v>
      </c>
      <c r="T13" s="118">
        <v>0.30373388170224752</v>
      </c>
      <c r="U13" s="118">
        <v>0.29058602892281271</v>
      </c>
      <c r="V13" s="118">
        <v>0.36574480300536122</v>
      </c>
      <c r="W13" s="118">
        <v>1.0657791984222831</v>
      </c>
    </row>
    <row r="14" spans="1:23">
      <c r="A14" s="118" t="s">
        <v>502</v>
      </c>
      <c r="B14" s="118">
        <v>35.81</v>
      </c>
      <c r="C14" s="118">
        <v>1.0680000000000001</v>
      </c>
      <c r="D14" s="118">
        <v>21.679646999999999</v>
      </c>
      <c r="E14" s="118">
        <v>0.18011999000000001</v>
      </c>
      <c r="F14" s="118">
        <v>9.9309995999999998E-2</v>
      </c>
      <c r="G14" s="118">
        <v>0.46517999999999998</v>
      </c>
      <c r="H14" s="118">
        <v>0.30325000000000002</v>
      </c>
      <c r="I14" s="118">
        <v>28.762915</v>
      </c>
      <c r="J14" s="118">
        <v>4.9512324000000003</v>
      </c>
      <c r="K14" s="118">
        <v>150.636</v>
      </c>
      <c r="L14" s="118">
        <v>0.829138147566719</v>
      </c>
      <c r="M14" s="118">
        <v>0.29842402616711272</v>
      </c>
      <c r="N14" s="118">
        <v>0.56298947501245777</v>
      </c>
      <c r="O14" s="118">
        <v>0.1108156047967823</v>
      </c>
      <c r="P14" s="118">
        <v>0.12515549288204059</v>
      </c>
      <c r="Q14" s="118">
        <v>0.53683922085192171</v>
      </c>
      <c r="R14" s="118">
        <v>0.99606516611652818</v>
      </c>
      <c r="S14" s="118">
        <v>0.41791201937006822</v>
      </c>
      <c r="T14" s="118">
        <v>0.32637572764565659</v>
      </c>
      <c r="U14" s="118">
        <v>0.41557243946473771</v>
      </c>
      <c r="V14" s="118">
        <v>0.37048743910660642</v>
      </c>
      <c r="W14" s="118">
        <v>1.092918551565091</v>
      </c>
    </row>
    <row r="15" spans="1:23">
      <c r="A15" s="118" t="s">
        <v>503</v>
      </c>
      <c r="B15" s="118">
        <v>0.98</v>
      </c>
      <c r="C15" s="118">
        <v>0.85499999999999998</v>
      </c>
      <c r="D15" s="118">
        <v>18.219511000000001</v>
      </c>
      <c r="E15" s="118">
        <v>3.066E-2</v>
      </c>
      <c r="F15" s="118">
        <v>9.9100000000000004E-3</v>
      </c>
      <c r="G15" s="118">
        <v>7.0019999999999999E-2</v>
      </c>
      <c r="H15" s="118">
        <v>1.201E-2</v>
      </c>
      <c r="I15" s="118">
        <v>38.112243999999997</v>
      </c>
      <c r="J15" s="118">
        <v>1.0637084999999999</v>
      </c>
      <c r="K15" s="118">
        <v>45.390999999999998</v>
      </c>
      <c r="L15" s="118">
        <v>0.78716479023149089</v>
      </c>
      <c r="M15" s="118">
        <v>9.1287540886113586E-2</v>
      </c>
      <c r="N15" s="118">
        <v>0.23962587823645401</v>
      </c>
      <c r="O15" s="118">
        <v>3.3258093446318443E-2</v>
      </c>
      <c r="P15" s="118">
        <v>2.05875529393998E-2</v>
      </c>
      <c r="Q15" s="118">
        <v>0.53463881648436951</v>
      </c>
      <c r="R15" s="118">
        <v>0.99376312111899423</v>
      </c>
      <c r="S15" s="118">
        <v>0.29008603561802199</v>
      </c>
      <c r="T15" s="118">
        <v>0.25101501152765321</v>
      </c>
      <c r="U15" s="118">
        <v>0.27866352337960409</v>
      </c>
      <c r="V15" s="118">
        <v>0.33608098864602731</v>
      </c>
      <c r="W15" s="118">
        <v>1.065829648842576</v>
      </c>
    </row>
    <row r="16" spans="1:23">
      <c r="A16" s="118" t="s">
        <v>504</v>
      </c>
      <c r="B16" s="118">
        <v>1.63</v>
      </c>
      <c r="C16" s="118">
        <v>0.94399999999999995</v>
      </c>
      <c r="D16" s="118">
        <v>24.536584999999999</v>
      </c>
      <c r="E16" s="118">
        <v>0.21648000000000001</v>
      </c>
      <c r="F16" s="118">
        <v>2.2409999999999999E-2</v>
      </c>
      <c r="G16" s="118">
        <v>0.13145999999999999</v>
      </c>
      <c r="H16" s="118">
        <v>7.3410004000000001E-2</v>
      </c>
      <c r="I16" s="118">
        <v>30.858896000000001</v>
      </c>
      <c r="J16" s="118">
        <v>2.5723636000000001</v>
      </c>
      <c r="K16" s="118">
        <v>37.421999999999997</v>
      </c>
      <c r="L16" s="118">
        <v>0.83934925284273609</v>
      </c>
      <c r="M16" s="118">
        <v>9.5153137079988098E-2</v>
      </c>
      <c r="N16" s="118">
        <v>0.28990287840326662</v>
      </c>
      <c r="O16" s="118">
        <v>2.7385550257075751E-2</v>
      </c>
      <c r="P16" s="118">
        <v>6.1167870887016473E-2</v>
      </c>
      <c r="Q16" s="118">
        <v>0.53865603350120073</v>
      </c>
      <c r="R16" s="118">
        <v>0.99424844446763028</v>
      </c>
      <c r="S16" s="118">
        <v>0.30899603551908628</v>
      </c>
      <c r="T16" s="118">
        <v>0.27068190870952008</v>
      </c>
      <c r="U16" s="118">
        <v>0.287627268545947</v>
      </c>
      <c r="V16" s="118">
        <v>0.33684535361235801</v>
      </c>
      <c r="W16" s="118">
        <v>1.0981139490567711</v>
      </c>
    </row>
    <row r="17" spans="1:23">
      <c r="A17" s="118" t="s">
        <v>505</v>
      </c>
      <c r="B17" s="118">
        <v>-0.39</v>
      </c>
      <c r="C17" s="118">
        <v>0.84599999999999997</v>
      </c>
      <c r="D17" s="118">
        <v>72.291669999999996</v>
      </c>
      <c r="E17" s="118">
        <v>-5.2040000000000003E-2</v>
      </c>
      <c r="F17" s="118">
        <v>-1.059E-2</v>
      </c>
      <c r="G17" s="118">
        <v>2.0539999E-2</v>
      </c>
      <c r="H17" s="118">
        <v>-4.6499999999999996E-3</v>
      </c>
      <c r="I17" s="118">
        <v>0</v>
      </c>
      <c r="J17" s="118">
        <v>1.2580669</v>
      </c>
      <c r="K17" s="118">
        <v>23.664999999999999</v>
      </c>
      <c r="L17" s="118">
        <v>0.76393986795213475</v>
      </c>
      <c r="M17" s="118">
        <v>8.3140053523639595E-2</v>
      </c>
      <c r="N17" s="118">
        <v>0.19913587142442779</v>
      </c>
      <c r="O17" s="118">
        <v>1.724769398220919E-2</v>
      </c>
      <c r="P17" s="118">
        <v>2.581547128057007E-2</v>
      </c>
      <c r="Q17" s="118">
        <v>0.56902492582416819</v>
      </c>
      <c r="R17" s="118">
        <v>0.99363143567173795</v>
      </c>
      <c r="S17" s="118">
        <v>0.2715603889020024</v>
      </c>
      <c r="T17" s="118">
        <v>0.26682930784761888</v>
      </c>
      <c r="U17" s="118">
        <v>0.27992385660952962</v>
      </c>
      <c r="V17" s="118">
        <v>0.34859924060743269</v>
      </c>
      <c r="W17" s="118">
        <v>1.0515108534804249</v>
      </c>
    </row>
    <row r="18" spans="1:23">
      <c r="A18" s="118" t="s">
        <v>506</v>
      </c>
      <c r="B18" s="118">
        <v>-0.02</v>
      </c>
      <c r="C18" s="118">
        <v>0.88700000000000001</v>
      </c>
      <c r="D18" s="118">
        <v>34.84375</v>
      </c>
      <c r="E18" s="118">
        <v>-9.1599999999999997E-3</v>
      </c>
      <c r="F18" s="118">
        <v>1.8870000000000001E-2</v>
      </c>
      <c r="G18" s="118">
        <v>0.28853000000000001</v>
      </c>
      <c r="H18" s="118">
        <v>0.13158</v>
      </c>
      <c r="I18" s="118">
        <v>0</v>
      </c>
      <c r="J18" s="118">
        <v>0.80645155999999996</v>
      </c>
      <c r="K18" s="118">
        <v>8.0370000000000008</v>
      </c>
      <c r="L18" s="118">
        <v>0.775982004195651</v>
      </c>
      <c r="M18" s="118">
        <v>8.5340469818614331E-2</v>
      </c>
      <c r="N18" s="118">
        <v>0.41843491642737562</v>
      </c>
      <c r="O18" s="118">
        <v>5.7310538816338786E-3</v>
      </c>
      <c r="P18" s="118">
        <v>1.366776827859102E-2</v>
      </c>
      <c r="Q18" s="118">
        <v>0.54521066918115102</v>
      </c>
      <c r="R18" s="118">
        <v>0.99470823690101295</v>
      </c>
      <c r="S18" s="118">
        <v>0.31004820365516728</v>
      </c>
      <c r="T18" s="118">
        <v>0.25173045143232542</v>
      </c>
      <c r="U18" s="118">
        <v>0.27643511096323331</v>
      </c>
      <c r="V18" s="118">
        <v>0.35055382515925471</v>
      </c>
      <c r="W18" s="118">
        <v>1.0595269583862881</v>
      </c>
    </row>
    <row r="19" spans="1:23">
      <c r="A19" s="118" t="s">
        <v>507</v>
      </c>
      <c r="B19" s="118">
        <v>0.09</v>
      </c>
      <c r="C19" s="118">
        <v>1.085</v>
      </c>
      <c r="D19" s="118">
        <v>263.5</v>
      </c>
      <c r="E19" s="118">
        <v>-4.7999998000000004E-3</v>
      </c>
      <c r="F19" s="118">
        <v>-4.5999999999999999E-3</v>
      </c>
      <c r="G19" s="118">
        <v>0.16863</v>
      </c>
      <c r="H19" s="118">
        <v>1.328E-2</v>
      </c>
      <c r="I19" s="118">
        <v>292.77776999999998</v>
      </c>
      <c r="J19" s="118">
        <v>1.5021093000000001</v>
      </c>
      <c r="K19" s="118">
        <v>14.525</v>
      </c>
      <c r="L19" s="118">
        <v>0.77720643788105581</v>
      </c>
      <c r="M19" s="118">
        <v>8.5994647636039243E-2</v>
      </c>
      <c r="N19" s="118">
        <v>0.32031948153152878</v>
      </c>
      <c r="O19" s="118">
        <v>1.0512213401248201E-2</v>
      </c>
      <c r="P19" s="118">
        <v>3.237980675041964E-2</v>
      </c>
      <c r="Q19" s="118">
        <v>0.69062004360114315</v>
      </c>
      <c r="R19" s="118">
        <v>0.99377315956545376</v>
      </c>
      <c r="S19" s="118">
        <v>0.29380630618916947</v>
      </c>
      <c r="T19" s="118">
        <v>0.32216637100786982</v>
      </c>
      <c r="U19" s="118">
        <v>0.31453926185247882</v>
      </c>
      <c r="V19" s="118">
        <v>0.42672667508463552</v>
      </c>
      <c r="W19" s="118">
        <v>1.0597290777416719</v>
      </c>
    </row>
    <row r="20" spans="1:23">
      <c r="A20" s="118" t="s">
        <v>508</v>
      </c>
      <c r="B20" s="118">
        <v>-0.33</v>
      </c>
      <c r="C20" s="118">
        <v>0.97299999999999998</v>
      </c>
      <c r="D20" s="118">
        <v>750</v>
      </c>
      <c r="E20" s="118">
        <v>-3.1170000999999999E-2</v>
      </c>
      <c r="F20" s="118">
        <v>-1.5149999000000001E-2</v>
      </c>
      <c r="G20" s="118">
        <v>5.2010002999999999E-2</v>
      </c>
      <c r="H20" s="118">
        <v>8.6599999999999993E-3</v>
      </c>
      <c r="I20" s="118">
        <v>0</v>
      </c>
      <c r="J20" s="118">
        <v>1.6125564999999999</v>
      </c>
      <c r="K20" s="118">
        <v>19.28</v>
      </c>
      <c r="L20" s="118">
        <v>0.76980086075437459</v>
      </c>
      <c r="M20" s="118">
        <v>8.349687778768955E-2</v>
      </c>
      <c r="N20" s="118">
        <v>0.22488810769326889</v>
      </c>
      <c r="O20" s="118">
        <v>1.40162845349976E-2</v>
      </c>
      <c r="P20" s="118">
        <v>3.5350653097224807E-2</v>
      </c>
      <c r="Q20" s="118">
        <v>1</v>
      </c>
      <c r="R20" s="118">
        <v>0.9937366417523491</v>
      </c>
      <c r="S20" s="118">
        <v>0.27597460201776708</v>
      </c>
      <c r="T20" s="118">
        <v>0.45568299375333138</v>
      </c>
      <c r="U20" s="118">
        <v>0.39208566127174133</v>
      </c>
      <c r="V20" s="118">
        <v>0.59993441122700941</v>
      </c>
      <c r="W20" s="118">
        <v>1.055166549194861</v>
      </c>
    </row>
    <row r="21" spans="1:23">
      <c r="A21" s="118" t="s">
        <v>509</v>
      </c>
      <c r="B21" s="118">
        <v>1.27</v>
      </c>
      <c r="C21" s="118">
        <v>0.82199999999999995</v>
      </c>
      <c r="D21" s="118">
        <v>24.793388</v>
      </c>
      <c r="E21" s="118">
        <v>2.9240001000000002E-2</v>
      </c>
      <c r="F21" s="118">
        <v>5.9999996999999996E-4</v>
      </c>
      <c r="G21" s="118">
        <v>0.13650999999999999</v>
      </c>
      <c r="H21" s="118">
        <v>3.041E-2</v>
      </c>
      <c r="I21" s="118">
        <v>23.622046999999998</v>
      </c>
      <c r="J21" s="118">
        <v>0.85186136000000001</v>
      </c>
      <c r="K21" s="118">
        <v>44.488</v>
      </c>
      <c r="L21" s="118">
        <v>0.78676600708261835</v>
      </c>
      <c r="M21" s="118">
        <v>9.3012191495688373E-2</v>
      </c>
      <c r="N21" s="118">
        <v>0.29403534667869641</v>
      </c>
      <c r="O21" s="118">
        <v>3.2592651546470758E-2</v>
      </c>
      <c r="P21" s="118">
        <v>1.488921652208795E-2</v>
      </c>
      <c r="Q21" s="118">
        <v>0.53881934223900763</v>
      </c>
      <c r="R21" s="118">
        <v>0.99390856002832895</v>
      </c>
      <c r="S21" s="118">
        <v>0.29965418223774848</v>
      </c>
      <c r="T21" s="118">
        <v>0.25061093044973942</v>
      </c>
      <c r="U21" s="118">
        <v>0.28080020302463932</v>
      </c>
      <c r="V21" s="118">
        <v>0.34323538423058569</v>
      </c>
      <c r="W21" s="118">
        <v>1.0656704585676851</v>
      </c>
    </row>
    <row r="22" spans="1:23">
      <c r="A22" s="118" t="s">
        <v>510</v>
      </c>
      <c r="B22" s="118">
        <v>-0.28000000000000003</v>
      </c>
      <c r="C22" s="118">
        <v>1.1140000000000001</v>
      </c>
      <c r="D22" s="118">
        <v>-47.999996000000003</v>
      </c>
      <c r="E22" s="118">
        <v>-1.6750000000000001E-2</v>
      </c>
      <c r="F22" s="118">
        <v>5.0299999999999997E-3</v>
      </c>
      <c r="G22" s="118">
        <v>0.10732</v>
      </c>
      <c r="H22" s="118">
        <v>1.6539999999999999E-2</v>
      </c>
      <c r="I22" s="118">
        <v>0</v>
      </c>
      <c r="J22" s="118">
        <v>0.85653100000000004</v>
      </c>
      <c r="K22" s="118">
        <v>35.171999999999997</v>
      </c>
      <c r="L22" s="118">
        <v>0.77385047868053225</v>
      </c>
      <c r="M22" s="118">
        <v>8.3794231341064521E-2</v>
      </c>
      <c r="N22" s="118">
        <v>0.27014886173616282</v>
      </c>
      <c r="O22" s="118">
        <v>2.5727472433535029E-2</v>
      </c>
      <c r="P22" s="118">
        <v>1.5014822086872709E-2</v>
      </c>
      <c r="Q22" s="118">
        <v>0.49252784384631437</v>
      </c>
      <c r="R22" s="118">
        <v>0.99379892754612942</v>
      </c>
      <c r="S22" s="118">
        <v>0.28832575055331788</v>
      </c>
      <c r="T22" s="118">
        <v>0.22950698227760211</v>
      </c>
      <c r="U22" s="118">
        <v>0.26161901254761277</v>
      </c>
      <c r="V22" s="118">
        <v>0.3127515254385666</v>
      </c>
      <c r="W22" s="118">
        <v>1.0576863242109711</v>
      </c>
    </row>
    <row r="23" spans="1:23">
      <c r="A23" s="118" t="s">
        <v>511</v>
      </c>
      <c r="B23" s="118">
        <v>1.94</v>
      </c>
      <c r="C23" s="118">
        <v>0.88200000000000001</v>
      </c>
      <c r="D23" s="118">
        <v>44.682540000000003</v>
      </c>
      <c r="E23" s="118">
        <v>6.3719999999999999E-2</v>
      </c>
      <c r="F23" s="118">
        <v>4.3439999999999999E-2</v>
      </c>
      <c r="G23" s="118">
        <v>0.109639995</v>
      </c>
      <c r="H23" s="118">
        <v>7.0360000000000006E-2</v>
      </c>
      <c r="I23" s="118">
        <v>14.510308</v>
      </c>
      <c r="J23" s="118">
        <v>0.90841614999999998</v>
      </c>
      <c r="K23" s="118">
        <v>38.573999999999998</v>
      </c>
      <c r="L23" s="118">
        <v>0.79644914247520937</v>
      </c>
      <c r="M23" s="118">
        <v>9.6996729110912866E-2</v>
      </c>
      <c r="N23" s="118">
        <v>0.27204733811965898</v>
      </c>
      <c r="O23" s="118">
        <v>2.823448610272861E-2</v>
      </c>
      <c r="P23" s="118">
        <v>1.641044649682551E-2</v>
      </c>
      <c r="Q23" s="118">
        <v>0.55146745113637707</v>
      </c>
      <c r="R23" s="118">
        <v>0.99422433635593321</v>
      </c>
      <c r="S23" s="118">
        <v>0.29920447639365272</v>
      </c>
      <c r="T23" s="118">
        <v>0.25725329951553999</v>
      </c>
      <c r="U23" s="118">
        <v>0.28761918428933209</v>
      </c>
      <c r="V23" s="118">
        <v>0.34768288116077029</v>
      </c>
      <c r="W23" s="118">
        <v>1.0717934547394601</v>
      </c>
    </row>
    <row r="24" spans="1:23">
      <c r="A24" s="118" t="s">
        <v>512</v>
      </c>
      <c r="B24" s="118">
        <v>6.07</v>
      </c>
      <c r="C24" s="118">
        <v>1.163</v>
      </c>
      <c r="D24" s="118">
        <v>10.683012</v>
      </c>
      <c r="E24" s="118">
        <v>0.15642998999999999</v>
      </c>
      <c r="F24" s="118">
        <v>2.0320000000000001E-2</v>
      </c>
      <c r="G24" s="118">
        <v>8.9940004000000004E-2</v>
      </c>
      <c r="H24" s="118">
        <v>4.5440003E-2</v>
      </c>
      <c r="I24" s="118">
        <v>10.049423000000001</v>
      </c>
      <c r="J24" s="118">
        <v>1.7277027</v>
      </c>
      <c r="K24" s="118">
        <v>50.055</v>
      </c>
      <c r="L24" s="118">
        <v>0.82248520429225769</v>
      </c>
      <c r="M24" s="118">
        <v>0.1215581326196848</v>
      </c>
      <c r="N24" s="118">
        <v>0.25592662765752999</v>
      </c>
      <c r="O24" s="118">
        <v>3.669510454364909E-2</v>
      </c>
      <c r="P24" s="118">
        <v>3.8447894744079593E-2</v>
      </c>
      <c r="Q24" s="118">
        <v>0.52984613049871687</v>
      </c>
      <c r="R24" s="118">
        <v>0.99402736150896021</v>
      </c>
      <c r="S24" s="118">
        <v>0.3104907335556929</v>
      </c>
      <c r="T24" s="118">
        <v>0.26094147637041548</v>
      </c>
      <c r="U24" s="118">
        <v>0.30040598687595721</v>
      </c>
      <c r="V24" s="118">
        <v>0.33355830120909791</v>
      </c>
      <c r="W24" s="118">
        <v>1.08764318300547</v>
      </c>
    </row>
    <row r="25" spans="1:23">
      <c r="A25" s="118" t="s">
        <v>513</v>
      </c>
      <c r="B25" s="118">
        <v>4.01</v>
      </c>
      <c r="C25" s="118">
        <v>0.92200000000000004</v>
      </c>
      <c r="D25" s="118">
        <v>11.877076000000001</v>
      </c>
      <c r="E25" s="118">
        <v>0.105349995</v>
      </c>
      <c r="F25" s="118">
        <v>1.4710000000000001E-2</v>
      </c>
      <c r="G25" s="118">
        <v>0.35410999999999998</v>
      </c>
      <c r="H25" s="118">
        <v>7.1690000000000004E-2</v>
      </c>
      <c r="I25" s="118">
        <v>17.830423</v>
      </c>
      <c r="J25" s="118">
        <v>1.2679328999999999</v>
      </c>
      <c r="K25" s="118">
        <v>81.069000000000003</v>
      </c>
      <c r="L25" s="118">
        <v>0.80814023556305692</v>
      </c>
      <c r="M25" s="118">
        <v>0.1093071662206363</v>
      </c>
      <c r="N25" s="118">
        <v>0.47209972226949098</v>
      </c>
      <c r="O25" s="118">
        <v>5.9550049263334452E-2</v>
      </c>
      <c r="P25" s="118">
        <v>2.6080850303828059E-2</v>
      </c>
      <c r="Q25" s="118">
        <v>0.53060547164621419</v>
      </c>
      <c r="R25" s="118">
        <v>0.99423484905970583</v>
      </c>
      <c r="S25" s="118">
        <v>0.34224882631401943</v>
      </c>
      <c r="T25" s="118">
        <v>0.25421575164071702</v>
      </c>
      <c r="U25" s="118">
        <v>0.29129634087221451</v>
      </c>
      <c r="V25" s="118">
        <v>0.35772139788587021</v>
      </c>
      <c r="W25" s="118">
        <v>1.078968601875502</v>
      </c>
    </row>
    <row r="26" spans="1:23">
      <c r="A26" s="118" t="s">
        <v>514</v>
      </c>
      <c r="B26" s="118">
        <v>42.5</v>
      </c>
      <c r="C26" s="118">
        <v>0.83799999999999997</v>
      </c>
      <c r="D26" s="118">
        <v>12.924588</v>
      </c>
      <c r="E26" s="118">
        <v>0.31234000000000001</v>
      </c>
      <c r="F26" s="118">
        <v>4.8839998000000003E-2</v>
      </c>
      <c r="G26" s="118">
        <v>0.21023000999999999</v>
      </c>
      <c r="H26" s="118">
        <v>0.14083000000000001</v>
      </c>
      <c r="I26" s="118">
        <v>14.235294</v>
      </c>
      <c r="J26" s="118">
        <v>5.1285094999999998</v>
      </c>
      <c r="K26" s="118">
        <v>506.75</v>
      </c>
      <c r="L26" s="118">
        <v>0.86626994268190272</v>
      </c>
      <c r="M26" s="118">
        <v>0.33820993160868268</v>
      </c>
      <c r="N26" s="118">
        <v>0.35436120857758019</v>
      </c>
      <c r="O26" s="118">
        <v>0.37324437193117432</v>
      </c>
      <c r="P26" s="118">
        <v>0.1299239526067526</v>
      </c>
      <c r="Q26" s="118">
        <v>0.53127161597691774</v>
      </c>
      <c r="R26" s="118">
        <v>0.99478135157010783</v>
      </c>
      <c r="S26" s="118">
        <v>0.44842726972418012</v>
      </c>
      <c r="T26" s="118">
        <v>0.33171861992184187</v>
      </c>
      <c r="U26" s="118">
        <v>0.44336564784036392</v>
      </c>
      <c r="V26" s="118">
        <v>0.41228092356653762</v>
      </c>
      <c r="W26" s="118">
        <v>1.114934425953882</v>
      </c>
    </row>
    <row r="27" spans="1:23">
      <c r="A27" s="118" t="s">
        <v>515</v>
      </c>
      <c r="B27" s="118">
        <v>-2.77</v>
      </c>
      <c r="C27" s="118">
        <v>0.95799999999999996</v>
      </c>
      <c r="D27" s="118">
        <v>-4.1801386000000003</v>
      </c>
      <c r="E27" s="118">
        <v>-0.49145</v>
      </c>
      <c r="F27" s="118">
        <v>-4.1250000000000002E-2</v>
      </c>
      <c r="G27" s="118">
        <v>-0.11228</v>
      </c>
      <c r="H27" s="118">
        <v>-0.10536</v>
      </c>
      <c r="I27" s="118">
        <v>0</v>
      </c>
      <c r="J27" s="118">
        <v>2.5261689999999999</v>
      </c>
      <c r="K27" s="118">
        <v>23.015000000000001</v>
      </c>
      <c r="L27" s="118">
        <v>0.64053886313022523</v>
      </c>
      <c r="M27" s="118">
        <v>6.8986024382991368E-2</v>
      </c>
      <c r="N27" s="118">
        <v>9.0447865046188111E-2</v>
      </c>
      <c r="O27" s="118">
        <v>1.676869372207521E-2</v>
      </c>
      <c r="P27" s="118">
        <v>5.9925312826222467E-2</v>
      </c>
      <c r="Q27" s="118">
        <v>0.52039420678941029</v>
      </c>
      <c r="R27" s="118">
        <v>0.99283539477178728</v>
      </c>
      <c r="S27" s="118">
        <v>0.21182074298730921</v>
      </c>
      <c r="T27" s="118">
        <v>0.25858304899158963</v>
      </c>
      <c r="U27" s="118">
        <v>0.24542634011540479</v>
      </c>
      <c r="V27" s="118">
        <v>0.30809037543072482</v>
      </c>
      <c r="W27" s="118">
        <v>0.97537424052353883</v>
      </c>
    </row>
    <row r="28" spans="1:23">
      <c r="A28" s="118" t="s">
        <v>516</v>
      </c>
      <c r="B28" s="118">
        <v>2.74</v>
      </c>
      <c r="C28" s="118">
        <v>0.874</v>
      </c>
      <c r="D28" s="118">
        <v>15.250291000000001</v>
      </c>
      <c r="E28" s="118">
        <v>6.1109999999999998E-2</v>
      </c>
      <c r="F28" s="118">
        <v>2.7650000000000001E-2</v>
      </c>
      <c r="G28" s="118">
        <v>0.39751998</v>
      </c>
      <c r="H28" s="118">
        <v>-4.2119999999999998E-2</v>
      </c>
      <c r="I28" s="118">
        <v>47.810220000000001</v>
      </c>
      <c r="J28" s="118">
        <v>4.3847904</v>
      </c>
      <c r="K28" s="118">
        <v>31.215</v>
      </c>
      <c r="L28" s="118">
        <v>0.79571616729807371</v>
      </c>
      <c r="M28" s="118">
        <v>0.10175438596491231</v>
      </c>
      <c r="N28" s="118">
        <v>0.50762256686098406</v>
      </c>
      <c r="O28" s="118">
        <v>2.2811466234534741E-2</v>
      </c>
      <c r="P28" s="118">
        <v>0.10991914332879681</v>
      </c>
      <c r="Q28" s="118">
        <v>0.53275060034019972</v>
      </c>
      <c r="R28" s="118">
        <v>0.99333526197973965</v>
      </c>
      <c r="S28" s="118">
        <v>0.32801355125555659</v>
      </c>
      <c r="T28" s="118">
        <v>0.28998895389091789</v>
      </c>
      <c r="U28" s="118">
        <v>0.28573850664363099</v>
      </c>
      <c r="V28" s="118">
        <v>0.34451099327122631</v>
      </c>
      <c r="W28" s="118">
        <v>1.0708222855168901</v>
      </c>
    </row>
    <row r="29" spans="1:23">
      <c r="A29" s="118" t="s">
        <v>517</v>
      </c>
      <c r="B29" s="118">
        <v>2.5</v>
      </c>
      <c r="C29" s="118">
        <v>0.90600000000000003</v>
      </c>
      <c r="D29" s="118">
        <v>17.544640999999999</v>
      </c>
      <c r="E29" s="118">
        <v>9.3280000000000002E-2</v>
      </c>
      <c r="F29" s="118">
        <v>4.9930000000000002E-2</v>
      </c>
      <c r="G29" s="118">
        <v>0.31859999999999999</v>
      </c>
      <c r="H29" s="118">
        <v>0.18391001000000001</v>
      </c>
      <c r="I29" s="118">
        <v>31.439999</v>
      </c>
      <c r="J29" s="118">
        <v>2.5613450000000002</v>
      </c>
      <c r="K29" s="118">
        <v>39</v>
      </c>
      <c r="L29" s="118">
        <v>0.80475057781472292</v>
      </c>
      <c r="M29" s="118">
        <v>0.10032708890871241</v>
      </c>
      <c r="N29" s="118">
        <v>0.44304151465354841</v>
      </c>
      <c r="O29" s="118">
        <v>2.8548415503985649E-2</v>
      </c>
      <c r="P29" s="118">
        <v>6.0871488836978932E-2</v>
      </c>
      <c r="Q29" s="118">
        <v>0.53420964638945712</v>
      </c>
      <c r="R29" s="118">
        <v>0.99512186839991901</v>
      </c>
      <c r="S29" s="118">
        <v>0.32555250548666331</v>
      </c>
      <c r="T29" s="118">
        <v>0.26938851556310539</v>
      </c>
      <c r="U29" s="118">
        <v>0.28615209279444809</v>
      </c>
      <c r="V29" s="118">
        <v>0.3466429898131585</v>
      </c>
      <c r="W29" s="118">
        <v>1.07741056669306</v>
      </c>
    </row>
    <row r="30" spans="1:23">
      <c r="A30" s="118" t="s">
        <v>518</v>
      </c>
      <c r="B30" s="118">
        <v>2.2000000000000002</v>
      </c>
      <c r="C30" s="118">
        <v>0.97499999999999998</v>
      </c>
      <c r="D30" s="118">
        <v>7.4869113</v>
      </c>
      <c r="E30" s="118">
        <v>1.512E-2</v>
      </c>
      <c r="F30" s="118">
        <v>1.0190001000000001E-2</v>
      </c>
      <c r="G30" s="118">
        <v>0.12925</v>
      </c>
      <c r="H30" s="118">
        <v>3.533E-2</v>
      </c>
      <c r="I30" s="118">
        <v>26</v>
      </c>
      <c r="J30" s="118">
        <v>0.58290620000000004</v>
      </c>
      <c r="K30" s="118">
        <v>203.03700000000001</v>
      </c>
      <c r="L30" s="118">
        <v>0.78280063917682108</v>
      </c>
      <c r="M30" s="118">
        <v>9.8542967588462677E-2</v>
      </c>
      <c r="N30" s="118">
        <v>0.28809441208867259</v>
      </c>
      <c r="O30" s="118">
        <v>0.14943113192183011</v>
      </c>
      <c r="P30" s="118">
        <v>7.6547691613544633E-3</v>
      </c>
      <c r="Q30" s="118">
        <v>0.52781363410568016</v>
      </c>
      <c r="R30" s="118">
        <v>0.99394744912799882</v>
      </c>
      <c r="S30" s="118">
        <v>0.3186605227929642</v>
      </c>
      <c r="T30" s="118">
        <v>0.24358354770864241</v>
      </c>
      <c r="U30" s="118">
        <v>0.28106535896516099</v>
      </c>
      <c r="V30" s="118">
        <v>0.36469387597816849</v>
      </c>
      <c r="W30" s="118">
        <v>1.063261715091536</v>
      </c>
    </row>
    <row r="31" spans="1:23">
      <c r="A31" s="118" t="s">
        <v>519</v>
      </c>
      <c r="B31" s="118">
        <v>4.37</v>
      </c>
      <c r="C31" s="118">
        <v>1.18</v>
      </c>
      <c r="D31" s="118">
        <v>12.178649</v>
      </c>
      <c r="E31" s="118">
        <v>0.15123</v>
      </c>
      <c r="F31" s="118">
        <v>6.1379999999999997E-2</v>
      </c>
      <c r="G31" s="118">
        <v>0.33827000000000002</v>
      </c>
      <c r="H31" s="118">
        <v>0.21290999999999999</v>
      </c>
      <c r="I31" s="118">
        <v>12.791762</v>
      </c>
      <c r="J31" s="118">
        <v>1.853264</v>
      </c>
      <c r="K31" s="118">
        <v>17.998999999999999</v>
      </c>
      <c r="L31" s="118">
        <v>0.82102487341434438</v>
      </c>
      <c r="M31" s="118">
        <v>0.11144811180493611</v>
      </c>
      <c r="N31" s="118">
        <v>0.45913768316398468</v>
      </c>
      <c r="O31" s="118">
        <v>1.307228556079508E-2</v>
      </c>
      <c r="P31" s="118">
        <v>4.1825285292731891E-2</v>
      </c>
      <c r="Q31" s="118">
        <v>0.53079725097117014</v>
      </c>
      <c r="R31" s="118">
        <v>0.99535109268884925</v>
      </c>
      <c r="S31" s="118">
        <v>0.33544405404999361</v>
      </c>
      <c r="T31" s="118">
        <v>0.26135195421963381</v>
      </c>
      <c r="U31" s="118">
        <v>0.29405868139207941</v>
      </c>
      <c r="V31" s="118">
        <v>0.34422012652782907</v>
      </c>
      <c r="W31" s="118">
        <v>1.0875244735674929</v>
      </c>
    </row>
    <row r="32" spans="1:23">
      <c r="A32" s="118" t="s">
        <v>520</v>
      </c>
      <c r="B32" s="118">
        <v>12.37</v>
      </c>
      <c r="C32" s="118">
        <v>1.139</v>
      </c>
      <c r="D32" s="118">
        <v>21.370463999999998</v>
      </c>
      <c r="E32" s="118">
        <v>0.15440999999999999</v>
      </c>
      <c r="F32" s="118">
        <v>5.5539999999999999E-2</v>
      </c>
      <c r="G32" s="118">
        <v>0.29672999999999999</v>
      </c>
      <c r="H32" s="118">
        <v>8.1000000000000003E-2</v>
      </c>
      <c r="I32" s="118">
        <v>27.607115</v>
      </c>
      <c r="J32" s="118">
        <v>4.2019390000000003</v>
      </c>
      <c r="K32" s="118">
        <v>153.863</v>
      </c>
      <c r="L32" s="118">
        <v>0.8219179236301648</v>
      </c>
      <c r="M32" s="118">
        <v>0.15902468034493011</v>
      </c>
      <c r="N32" s="118">
        <v>0.425145062934014</v>
      </c>
      <c r="O32" s="118">
        <v>0.1131936568574783</v>
      </c>
      <c r="P32" s="118">
        <v>0.10500074418696061</v>
      </c>
      <c r="Q32" s="118">
        <v>0.53664260209948744</v>
      </c>
      <c r="R32" s="118">
        <v>0.99430843798611368</v>
      </c>
      <c r="S32" s="118">
        <v>0.35432568857193431</v>
      </c>
      <c r="T32" s="118">
        <v>0.29773296503966218</v>
      </c>
      <c r="U32" s="118">
        <v>0.32596831210609628</v>
      </c>
      <c r="V32" s="118">
        <v>0.36212252673343681</v>
      </c>
      <c r="W32" s="118">
        <v>1.0874602621802689</v>
      </c>
    </row>
    <row r="33" spans="1:23">
      <c r="A33" s="118" t="s">
        <v>521</v>
      </c>
      <c r="B33" s="118">
        <v>4.01</v>
      </c>
      <c r="C33" s="118">
        <v>0.92500000000000004</v>
      </c>
      <c r="D33" s="118">
        <v>10.053618999999999</v>
      </c>
      <c r="E33" s="118">
        <v>0.106920004</v>
      </c>
      <c r="F33" s="118">
        <v>4.1050002000000002E-2</v>
      </c>
      <c r="G33" s="118">
        <v>0.15096999999999999</v>
      </c>
      <c r="H33" s="118">
        <v>0.10349999999999999</v>
      </c>
      <c r="I33" s="118">
        <v>18.703240999999998</v>
      </c>
      <c r="J33" s="118">
        <v>2.2772125999999999</v>
      </c>
      <c r="K33" s="118">
        <v>56.283000000000001</v>
      </c>
      <c r="L33" s="118">
        <v>0.80858114653044366</v>
      </c>
      <c r="M33" s="118">
        <v>0.1093071662206363</v>
      </c>
      <c r="N33" s="118">
        <v>0.30586811722576851</v>
      </c>
      <c r="O33" s="118">
        <v>4.1284663959209808E-2</v>
      </c>
      <c r="P33" s="118">
        <v>5.3228798913205477E-2</v>
      </c>
      <c r="Q33" s="118">
        <v>0.52944588059347997</v>
      </c>
      <c r="R33" s="118">
        <v>0.99448628447850662</v>
      </c>
      <c r="S33" s="118">
        <v>0.31017089833539963</v>
      </c>
      <c r="T33" s="118">
        <v>0.26535436168949428</v>
      </c>
      <c r="U33" s="118">
        <v>0.29104298188157862</v>
      </c>
      <c r="V33" s="118">
        <v>0.33683602851326838</v>
      </c>
      <c r="W33" s="118">
        <v>1.079386510784456</v>
      </c>
    </row>
    <row r="34" spans="1:23">
      <c r="A34" s="118" t="s">
        <v>522</v>
      </c>
      <c r="B34" s="118">
        <v>2.17</v>
      </c>
      <c r="C34" s="118">
        <v>0.879</v>
      </c>
      <c r="D34" s="118">
        <v>19.396137</v>
      </c>
      <c r="E34" s="118">
        <v>9.8929993999999993E-2</v>
      </c>
      <c r="F34" s="118">
        <v>4.02E-2</v>
      </c>
      <c r="G34" s="118">
        <v>0.123859994</v>
      </c>
      <c r="H34" s="118">
        <v>6.9839999999999999E-2</v>
      </c>
      <c r="I34" s="118">
        <v>18.502303999999999</v>
      </c>
      <c r="J34" s="118">
        <v>1.5523507999999999</v>
      </c>
      <c r="K34" s="118">
        <v>49.454000000000001</v>
      </c>
      <c r="L34" s="118">
        <v>0.80633728484651046</v>
      </c>
      <c r="M34" s="118">
        <v>9.8364555456437699E-2</v>
      </c>
      <c r="N34" s="118">
        <v>0.28368371331651898</v>
      </c>
      <c r="O34" s="118">
        <v>3.6252213533894427E-2</v>
      </c>
      <c r="P34" s="118">
        <v>3.3731219703695157E-2</v>
      </c>
      <c r="Q34" s="118">
        <v>0.53538706828411831</v>
      </c>
      <c r="R34" s="118">
        <v>0.99422022612588679</v>
      </c>
      <c r="S34" s="118">
        <v>0.30382532583335498</v>
      </c>
      <c r="T34" s="118">
        <v>0.25798039320630178</v>
      </c>
      <c r="U34" s="118">
        <v>0.28537221528696821</v>
      </c>
      <c r="V34" s="118">
        <v>0.33935430819521978</v>
      </c>
      <c r="W34" s="118">
        <v>1.07785445175855</v>
      </c>
    </row>
    <row r="35" spans="1:23">
      <c r="A35" s="118" t="s">
        <v>523</v>
      </c>
      <c r="B35" s="118">
        <v>1.86</v>
      </c>
      <c r="C35" s="118">
        <v>0.88500000000000001</v>
      </c>
      <c r="D35" s="118">
        <v>-170.78946999999999</v>
      </c>
      <c r="E35" s="118">
        <v>8.5930005000000004E-2</v>
      </c>
      <c r="F35" s="118">
        <v>1.5709999999999998E-2</v>
      </c>
      <c r="G35" s="118">
        <v>0.16070999</v>
      </c>
      <c r="H35" s="118">
        <v>2.6870001000000001E-2</v>
      </c>
      <c r="I35" s="118">
        <v>17.446238000000001</v>
      </c>
      <c r="J35" s="118">
        <v>1.5018975999999999</v>
      </c>
      <c r="K35" s="118">
        <v>35.417000000000002</v>
      </c>
      <c r="L35" s="118">
        <v>0.80268645372005965</v>
      </c>
      <c r="M35" s="118">
        <v>9.6520963425512932E-2</v>
      </c>
      <c r="N35" s="118">
        <v>0.31383845379566999</v>
      </c>
      <c r="O35" s="118">
        <v>2.5908018685431689E-2</v>
      </c>
      <c r="P35" s="118">
        <v>3.2374112371824082E-2</v>
      </c>
      <c r="Q35" s="118">
        <v>0.41444233076849618</v>
      </c>
      <c r="R35" s="118">
        <v>0.99388057885476333</v>
      </c>
      <c r="S35" s="118">
        <v>0.30555012691225691</v>
      </c>
      <c r="T35" s="118">
        <v>0.20529837320344699</v>
      </c>
      <c r="U35" s="118">
        <v>0.25257557944404452</v>
      </c>
      <c r="V35" s="118">
        <v>0.26897887658375158</v>
      </c>
      <c r="W35" s="118">
        <v>1.075416457093116</v>
      </c>
    </row>
    <row r="36" spans="1:23">
      <c r="A36" s="118" t="s">
        <v>524</v>
      </c>
      <c r="B36" s="118">
        <v>-1.31</v>
      </c>
      <c r="C36" s="118">
        <v>1.089</v>
      </c>
      <c r="D36" s="118">
        <v>32.926830000000002</v>
      </c>
      <c r="E36" s="118">
        <v>-4.8249997000000003E-2</v>
      </c>
      <c r="F36" s="118">
        <v>-2.5610002E-2</v>
      </c>
      <c r="G36" s="118">
        <v>0.23277001</v>
      </c>
      <c r="H36" s="118">
        <v>-0.22595999999999999</v>
      </c>
      <c r="I36" s="118">
        <v>0</v>
      </c>
      <c r="J36" s="118">
        <v>1.0471204999999999</v>
      </c>
      <c r="K36" s="118">
        <v>14.176</v>
      </c>
      <c r="L36" s="118">
        <v>0.76500422738518825</v>
      </c>
      <c r="M36" s="118">
        <v>7.7668748141540289E-2</v>
      </c>
      <c r="N36" s="118">
        <v>0.37280592836533999</v>
      </c>
      <c r="O36" s="118">
        <v>1.0255027107730109E-2</v>
      </c>
      <c r="P36" s="118">
        <v>2.0141363274104492E-2</v>
      </c>
      <c r="Q36" s="118">
        <v>0.54399164220063689</v>
      </c>
      <c r="R36" s="118">
        <v>0.99188213757256127</v>
      </c>
      <c r="S36" s="118">
        <v>0.29744466517568918</v>
      </c>
      <c r="T36" s="118">
        <v>0.25288627025590033</v>
      </c>
      <c r="U36" s="118">
        <v>0.27008397635381493</v>
      </c>
      <c r="V36" s="118">
        <v>0.34664928113347387</v>
      </c>
      <c r="W36" s="118">
        <v>1.0511370305601759</v>
      </c>
    </row>
    <row r="37" spans="1:23">
      <c r="A37" s="118" t="s">
        <v>525</v>
      </c>
      <c r="B37" s="118">
        <v>0.46</v>
      </c>
      <c r="C37" s="118">
        <v>0.97499999999999998</v>
      </c>
      <c r="D37" s="118">
        <v>75.090903999999995</v>
      </c>
      <c r="E37" s="118">
        <v>3.5740000000000001E-2</v>
      </c>
      <c r="F37" s="118">
        <v>4.2700000000000004E-3</v>
      </c>
      <c r="G37" s="118">
        <v>0.23422999999999999</v>
      </c>
      <c r="H37" s="118">
        <v>-9.8099999999999993E-3</v>
      </c>
      <c r="I37" s="118">
        <v>89.782610000000005</v>
      </c>
      <c r="J37" s="118">
        <v>2.1734551999999998</v>
      </c>
      <c r="K37" s="118">
        <v>9.0719999999999992</v>
      </c>
      <c r="L37" s="118">
        <v>0.78859142390959402</v>
      </c>
      <c r="M37" s="118">
        <v>8.8195063931013964E-2</v>
      </c>
      <c r="N37" s="118">
        <v>0.37400065358463602</v>
      </c>
      <c r="O37" s="118">
        <v>6.4937696804626107E-3</v>
      </c>
      <c r="P37" s="118">
        <v>5.0437897081886951E-2</v>
      </c>
      <c r="Q37" s="118">
        <v>0.5708050427673752</v>
      </c>
      <c r="R37" s="118">
        <v>0.99359064954281584</v>
      </c>
      <c r="S37" s="118">
        <v>0.30382611252941588</v>
      </c>
      <c r="T37" s="118">
        <v>0.27886779865513572</v>
      </c>
      <c r="U37" s="118">
        <v>0.28618472035420339</v>
      </c>
      <c r="V37" s="118">
        <v>0.35837157671716391</v>
      </c>
      <c r="W37" s="118">
        <v>1.066603254293087</v>
      </c>
    </row>
    <row r="38" spans="1:23">
      <c r="A38" s="118" t="s">
        <v>526</v>
      </c>
      <c r="B38" s="118">
        <v>-0.88</v>
      </c>
      <c r="C38" s="118">
        <v>1.054</v>
      </c>
      <c r="D38" s="118">
        <v>17.717390000000002</v>
      </c>
      <c r="E38" s="118">
        <v>-6.9949999999999998E-2</v>
      </c>
      <c r="F38" s="118">
        <v>-3.2169999999999997E-2</v>
      </c>
      <c r="G38" s="118">
        <v>4.3610000000000003E-2</v>
      </c>
      <c r="H38" s="118">
        <v>-0.34958</v>
      </c>
      <c r="I38" s="118">
        <v>0</v>
      </c>
      <c r="J38" s="118">
        <v>2.1888008000000001</v>
      </c>
      <c r="K38" s="118">
        <v>9.4979999999999993</v>
      </c>
      <c r="L38" s="118">
        <v>0.75891014173661753</v>
      </c>
      <c r="M38" s="118">
        <v>8.0225988700564965E-2</v>
      </c>
      <c r="N38" s="118">
        <v>0.21801429662178079</v>
      </c>
      <c r="O38" s="118">
        <v>6.8076990817196549E-3</v>
      </c>
      <c r="P38" s="118">
        <v>5.0850668249463257E-2</v>
      </c>
      <c r="Q38" s="118">
        <v>0.53431950266507466</v>
      </c>
      <c r="R38" s="118">
        <v>0.99090500942191184</v>
      </c>
      <c r="S38" s="118">
        <v>0.26814932809480502</v>
      </c>
      <c r="T38" s="118">
        <v>0.26226822903928171</v>
      </c>
      <c r="U38" s="118">
        <v>0.26857657418047248</v>
      </c>
      <c r="V38" s="118">
        <v>0.32484330840022158</v>
      </c>
      <c r="W38" s="118">
        <v>1.0468267584416719</v>
      </c>
    </row>
    <row r="39" spans="1:23">
      <c r="A39" s="118" t="s">
        <v>527</v>
      </c>
      <c r="B39" s="118">
        <v>1.48</v>
      </c>
      <c r="C39" s="118">
        <v>0.86</v>
      </c>
      <c r="D39" s="118">
        <v>15.513306999999999</v>
      </c>
      <c r="E39" s="118">
        <v>6.3240000000000005E-2</v>
      </c>
      <c r="F39" s="118">
        <v>1.4370000000000001E-2</v>
      </c>
      <c r="G39" s="118">
        <v>0.16291</v>
      </c>
      <c r="H39" s="118">
        <v>1.976E-2</v>
      </c>
      <c r="I39" s="118">
        <v>27.567565999999999</v>
      </c>
      <c r="J39" s="118">
        <v>2.1995795</v>
      </c>
      <c r="K39" s="118">
        <v>102.355</v>
      </c>
      <c r="L39" s="118">
        <v>0.79631434244263266</v>
      </c>
      <c r="M39" s="118">
        <v>9.4261076419863213E-2</v>
      </c>
      <c r="N39" s="118">
        <v>0.31563874518787371</v>
      </c>
      <c r="O39" s="118">
        <v>7.5236202397506849E-2</v>
      </c>
      <c r="P39" s="118">
        <v>5.1140597387714933E-2</v>
      </c>
      <c r="Q39" s="118">
        <v>0.53291786011124231</v>
      </c>
      <c r="R39" s="118">
        <v>0.99382437935526291</v>
      </c>
      <c r="S39" s="118">
        <v>0.30940839530617281</v>
      </c>
      <c r="T39" s="118">
        <v>0.26379736270445148</v>
      </c>
      <c r="U39" s="118">
        <v>0.2810711005999304</v>
      </c>
      <c r="V39" s="118">
        <v>0.34786254434391101</v>
      </c>
      <c r="W39" s="118">
        <v>1.071476100591491</v>
      </c>
    </row>
    <row r="40" spans="1:23">
      <c r="A40" s="118" t="s">
        <v>528</v>
      </c>
      <c r="B40" s="118">
        <v>2.62</v>
      </c>
      <c r="C40" s="118">
        <v>1.1020000000000001</v>
      </c>
      <c r="D40" s="118">
        <v>11.989100000000001</v>
      </c>
      <c r="E40" s="118">
        <v>4.7739999999999998E-2</v>
      </c>
      <c r="F40" s="118">
        <v>2.2689999999999998E-2</v>
      </c>
      <c r="G40" s="118">
        <v>0.13073000000000001</v>
      </c>
      <c r="H40" s="118">
        <v>7.9469999999999999E-2</v>
      </c>
      <c r="I40" s="118">
        <v>16.793894000000002</v>
      </c>
      <c r="J40" s="118">
        <v>1.0861784000000001</v>
      </c>
      <c r="K40" s="118">
        <v>42.137</v>
      </c>
      <c r="L40" s="118">
        <v>0.79196142472401088</v>
      </c>
      <c r="M40" s="118">
        <v>0.1010407374368124</v>
      </c>
      <c r="N40" s="118">
        <v>0.28930551170206592</v>
      </c>
      <c r="O40" s="118">
        <v>3.0860144451739992E-2</v>
      </c>
      <c r="P40" s="118">
        <v>2.1191955951228789E-2</v>
      </c>
      <c r="Q40" s="118">
        <v>0.53067671107115899</v>
      </c>
      <c r="R40" s="118">
        <v>0.994296344424631</v>
      </c>
      <c r="S40" s="118">
        <v>0.30186814532514827</v>
      </c>
      <c r="T40" s="118">
        <v>0.25096963206551592</v>
      </c>
      <c r="U40" s="118">
        <v>0.28435510538553382</v>
      </c>
      <c r="V40" s="118">
        <v>0.33706449890233831</v>
      </c>
      <c r="W40" s="118">
        <v>1.069083840549137</v>
      </c>
    </row>
    <row r="41" spans="1:23">
      <c r="A41" s="118" t="s">
        <v>529</v>
      </c>
      <c r="B41" s="118">
        <v>-0.32</v>
      </c>
      <c r="C41" s="118">
        <v>0.98699999999999999</v>
      </c>
      <c r="D41" s="118">
        <v>14.642858</v>
      </c>
      <c r="E41" s="118">
        <v>-2.1780000000000001E-2</v>
      </c>
      <c r="F41" s="118">
        <v>-1.5650000000000001E-2</v>
      </c>
      <c r="G41" s="118">
        <v>4.1799999999999997E-2</v>
      </c>
      <c r="H41" s="118">
        <v>-5.049E-2</v>
      </c>
      <c r="I41" s="118">
        <v>0</v>
      </c>
      <c r="J41" s="118">
        <v>1.7166783999999999</v>
      </c>
      <c r="K41" s="118">
        <v>15.42</v>
      </c>
      <c r="L41" s="118">
        <v>0.77243788667248925</v>
      </c>
      <c r="M41" s="118">
        <v>8.3556348498364547E-2</v>
      </c>
      <c r="N41" s="118">
        <v>0.21653315452702279</v>
      </c>
      <c r="O41" s="118">
        <v>1.117175991327884E-2</v>
      </c>
      <c r="P41" s="118">
        <v>3.8151359373503571E-2</v>
      </c>
      <c r="Q41" s="118">
        <v>0.53236431545827734</v>
      </c>
      <c r="R41" s="118">
        <v>0.9932691030845695</v>
      </c>
      <c r="S41" s="118">
        <v>0.27466431767088978</v>
      </c>
      <c r="T41" s="118">
        <v>0.2564632204333176</v>
      </c>
      <c r="U41" s="118">
        <v>0.27160934341094078</v>
      </c>
      <c r="V41" s="118">
        <v>0.32591875013829841</v>
      </c>
      <c r="W41" s="118">
        <v>1.056509221797596</v>
      </c>
    </row>
    <row r="42" spans="1:23">
      <c r="A42" s="118" t="s">
        <v>530</v>
      </c>
      <c r="B42" s="118">
        <v>8.94</v>
      </c>
      <c r="C42" s="118">
        <v>0.82499999999999996</v>
      </c>
      <c r="D42" s="118">
        <v>16.999486999999998</v>
      </c>
      <c r="E42" s="118">
        <v>0.15074000000000001</v>
      </c>
      <c r="F42" s="118">
        <v>4.7300000000000002E-2</v>
      </c>
      <c r="G42" s="118">
        <v>0.11752</v>
      </c>
      <c r="H42" s="118">
        <v>5.5789999999999999E-2</v>
      </c>
      <c r="I42" s="118">
        <v>37.136467000000003</v>
      </c>
      <c r="J42" s="118">
        <v>5.3187227000000004</v>
      </c>
      <c r="K42" s="118">
        <v>257.84300000000002</v>
      </c>
      <c r="L42" s="118">
        <v>0.82088726504775567</v>
      </c>
      <c r="M42" s="118">
        <v>0.1386262265834077</v>
      </c>
      <c r="N42" s="118">
        <v>0.27849562934198141</v>
      </c>
      <c r="O42" s="118">
        <v>0.18981896000937371</v>
      </c>
      <c r="P42" s="118">
        <v>0.13504037194861121</v>
      </c>
      <c r="Q42" s="118">
        <v>0.53386296659346399</v>
      </c>
      <c r="R42" s="118">
        <v>0.9941091708717481</v>
      </c>
      <c r="S42" s="118">
        <v>0.33373680803875949</v>
      </c>
      <c r="T42" s="118">
        <v>0.30650165867790241</v>
      </c>
      <c r="U42" s="118">
        <v>0.31214860725522248</v>
      </c>
      <c r="V42" s="118">
        <v>0.36395558746245138</v>
      </c>
      <c r="W42" s="118">
        <v>1.0867113323948261</v>
      </c>
    </row>
    <row r="43" spans="1:23">
      <c r="A43" s="118" t="s">
        <v>531</v>
      </c>
      <c r="B43" s="118">
        <v>20.18</v>
      </c>
      <c r="C43" s="118">
        <v>1.0489999999999999</v>
      </c>
      <c r="D43" s="118">
        <v>16.84179</v>
      </c>
      <c r="E43" s="118">
        <v>0.21922000999999999</v>
      </c>
      <c r="F43" s="118">
        <v>4.8070002000000001E-2</v>
      </c>
      <c r="G43" s="118">
        <v>0.44779997999999999</v>
      </c>
      <c r="H43" s="118">
        <v>0.10706</v>
      </c>
      <c r="I43" s="118">
        <v>27.799800000000001</v>
      </c>
      <c r="J43" s="118">
        <v>6.0469527000000003</v>
      </c>
      <c r="K43" s="118">
        <v>197.279</v>
      </c>
      <c r="L43" s="118">
        <v>0.84011873917036195</v>
      </c>
      <c r="M43" s="118">
        <v>0.20547130538209929</v>
      </c>
      <c r="N43" s="118">
        <v>0.54876722129437172</v>
      </c>
      <c r="O43" s="118">
        <v>0.1451879265405201</v>
      </c>
      <c r="P43" s="118">
        <v>0.15462855014718879</v>
      </c>
      <c r="Q43" s="118">
        <v>0.5337626823365591</v>
      </c>
      <c r="R43" s="118">
        <v>0.99451442374574739</v>
      </c>
      <c r="S43" s="118">
        <v>0.39338444499486069</v>
      </c>
      <c r="T43" s="118">
        <v>0.3244063317816363</v>
      </c>
      <c r="U43" s="118">
        <v>0.35671655436706728</v>
      </c>
      <c r="V43" s="118">
        <v>0.37267392093497032</v>
      </c>
      <c r="W43" s="118">
        <v>1.09874187471327</v>
      </c>
    </row>
    <row r="44" spans="1:23">
      <c r="A44" s="118" t="s">
        <v>532</v>
      </c>
      <c r="B44" s="118">
        <v>13.9</v>
      </c>
      <c r="C44" s="118">
        <v>1.0629999999999999</v>
      </c>
      <c r="D44" s="118">
        <v>14.261856999999999</v>
      </c>
      <c r="E44" s="118">
        <v>0.30528998000000002</v>
      </c>
      <c r="F44" s="118">
        <v>0.10795999000000001</v>
      </c>
      <c r="G44" s="118">
        <v>0.28819</v>
      </c>
      <c r="H44" s="118">
        <v>0.19653000000000001</v>
      </c>
      <c r="I44" s="118">
        <v>30.719425000000001</v>
      </c>
      <c r="J44" s="118">
        <v>5.6603526999999998</v>
      </c>
      <c r="K44" s="118">
        <v>138.428</v>
      </c>
      <c r="L44" s="118">
        <v>0.8642900615867648</v>
      </c>
      <c r="M44" s="118">
        <v>0.16812369907820399</v>
      </c>
      <c r="N44" s="118">
        <v>0.41815669084051499</v>
      </c>
      <c r="O44" s="118">
        <v>0.1018192429879889</v>
      </c>
      <c r="P44" s="118">
        <v>0.14422965187113579</v>
      </c>
      <c r="Q44" s="118">
        <v>0.53212202548342036</v>
      </c>
      <c r="R44" s="118">
        <v>0.99522162044238716</v>
      </c>
      <c r="S44" s="118">
        <v>0.36214326830434851</v>
      </c>
      <c r="T44" s="118">
        <v>0.31390920551243812</v>
      </c>
      <c r="U44" s="118">
        <v>0.33503308494331768</v>
      </c>
      <c r="V44" s="118">
        <v>0.35223423159356759</v>
      </c>
      <c r="W44" s="118">
        <v>1.1139787126405969</v>
      </c>
    </row>
    <row r="45" spans="1:23">
      <c r="A45" s="118" t="s">
        <v>533</v>
      </c>
      <c r="B45" s="118">
        <v>7.5</v>
      </c>
      <c r="C45" s="118">
        <v>0.85499999999999998</v>
      </c>
      <c r="D45" s="118">
        <v>6.9042320000000004</v>
      </c>
      <c r="E45" s="118">
        <v>0.119160004</v>
      </c>
      <c r="F45" s="118">
        <v>4.9959999999999997E-2</v>
      </c>
      <c r="G45" s="118">
        <v>0.15704000000000001</v>
      </c>
      <c r="H45" s="118">
        <v>8.3159999999999998E-2</v>
      </c>
      <c r="I45" s="118">
        <v>8.2666660000000007</v>
      </c>
      <c r="J45" s="118">
        <v>1.2747759000000001</v>
      </c>
      <c r="K45" s="118">
        <v>111.99299999999999</v>
      </c>
      <c r="L45" s="118">
        <v>0.81201854736114887</v>
      </c>
      <c r="M45" s="118">
        <v>0.13006244424620869</v>
      </c>
      <c r="N45" s="118">
        <v>0.3108352622617801</v>
      </c>
      <c r="O45" s="118">
        <v>8.2338670870078179E-2</v>
      </c>
      <c r="P45" s="118">
        <v>2.6264915645015419E-2</v>
      </c>
      <c r="Q45" s="118">
        <v>0.52744309084477881</v>
      </c>
      <c r="R45" s="118">
        <v>0.9943255112493834</v>
      </c>
      <c r="S45" s="118">
        <v>0.32739842198594138</v>
      </c>
      <c r="T45" s="118">
        <v>0.25590517486430903</v>
      </c>
      <c r="U45" s="118">
        <v>0.30410666925875363</v>
      </c>
      <c r="V45" s="118">
        <v>0.348519369307001</v>
      </c>
      <c r="W45" s="118">
        <v>1.081399983242995</v>
      </c>
    </row>
    <row r="46" spans="1:23">
      <c r="A46" s="118" t="s">
        <v>534</v>
      </c>
      <c r="B46" s="118">
        <v>5.2</v>
      </c>
      <c r="C46" s="118">
        <v>0.98</v>
      </c>
      <c r="D46" s="118">
        <v>15.957447</v>
      </c>
      <c r="E46" s="118">
        <v>5.7520000000000002E-2</v>
      </c>
      <c r="F46" s="118">
        <v>1.7760001000000001E-2</v>
      </c>
      <c r="G46" s="118">
        <v>0.12913999000000001</v>
      </c>
      <c r="H46" s="118">
        <v>4.3070003000000003E-2</v>
      </c>
      <c r="I46" s="118">
        <v>14.423078</v>
      </c>
      <c r="J46" s="118">
        <v>1.4349399</v>
      </c>
      <c r="K46" s="118">
        <v>192.03100000000001</v>
      </c>
      <c r="L46" s="118">
        <v>0.79470797538776061</v>
      </c>
      <c r="M46" s="118">
        <v>0.1163841807909604</v>
      </c>
      <c r="N46" s="118">
        <v>0.28800438974511222</v>
      </c>
      <c r="O46" s="118">
        <v>0.14132055213254599</v>
      </c>
      <c r="P46" s="118">
        <v>3.0573061386054621E-2</v>
      </c>
      <c r="Q46" s="118">
        <v>0.53320030207184865</v>
      </c>
      <c r="R46" s="118">
        <v>0.99400862834509485</v>
      </c>
      <c r="S46" s="118">
        <v>0.32378717963397091</v>
      </c>
      <c r="T46" s="118">
        <v>0.25826456301308548</v>
      </c>
      <c r="U46" s="118">
        <v>0.29506828621209891</v>
      </c>
      <c r="V46" s="118">
        <v>0.3635619552355166</v>
      </c>
      <c r="W46" s="118">
        <v>1.070599193620676</v>
      </c>
    </row>
    <row r="47" spans="1:23">
      <c r="A47" s="118" t="s">
        <v>535</v>
      </c>
      <c r="B47" s="118">
        <v>3.91</v>
      </c>
      <c r="C47" s="118">
        <v>0.85499999999999998</v>
      </c>
      <c r="D47" s="118">
        <v>14.683026999999999</v>
      </c>
      <c r="E47" s="118">
        <v>8.0170006000000002E-2</v>
      </c>
      <c r="F47" s="118">
        <v>4.2919997000000001E-2</v>
      </c>
      <c r="G47" s="118">
        <v>0.29078999999999999</v>
      </c>
      <c r="H47" s="118">
        <v>9.3770000000000006E-2</v>
      </c>
      <c r="I47" s="118">
        <v>18.363173</v>
      </c>
      <c r="J47" s="118">
        <v>1.7161021999999999</v>
      </c>
      <c r="K47" s="118">
        <v>40.247</v>
      </c>
      <c r="L47" s="118">
        <v>0.80106885360997293</v>
      </c>
      <c r="M47" s="118">
        <v>0.1087124591138864</v>
      </c>
      <c r="N47" s="118">
        <v>0.42028429826944907</v>
      </c>
      <c r="O47" s="118">
        <v>2.9467359079965779E-2</v>
      </c>
      <c r="P47" s="118">
        <v>3.8135860549947803E-2</v>
      </c>
      <c r="Q47" s="118">
        <v>0.53238986013138856</v>
      </c>
      <c r="R47" s="118">
        <v>0.99440937575090738</v>
      </c>
      <c r="S47" s="118">
        <v>0.32578979896506338</v>
      </c>
      <c r="T47" s="118">
        <v>0.26006233429139508</v>
      </c>
      <c r="U47" s="118">
        <v>0.29063804630044737</v>
      </c>
      <c r="V47" s="118">
        <v>0.34633260275436661</v>
      </c>
      <c r="W47" s="118">
        <v>1.074734842724268</v>
      </c>
    </row>
    <row r="48" spans="1:23">
      <c r="A48" s="118" t="s">
        <v>536</v>
      </c>
      <c r="B48" s="118">
        <v>-0.6</v>
      </c>
      <c r="C48" s="118">
        <v>0.876</v>
      </c>
      <c r="D48" s="118">
        <v>72.5</v>
      </c>
      <c r="E48" s="118">
        <v>-5.1609996999999998E-2</v>
      </c>
      <c r="F48" s="118">
        <v>-2.8979999999999999E-2</v>
      </c>
      <c r="G48" s="118">
        <v>5.7729996999999998E-2</v>
      </c>
      <c r="H48" s="118">
        <v>-0.11978999999999999</v>
      </c>
      <c r="I48" s="118">
        <v>0</v>
      </c>
      <c r="J48" s="118">
        <v>1.8054287</v>
      </c>
      <c r="K48" s="118">
        <v>13.164</v>
      </c>
      <c r="L48" s="118">
        <v>0.76406062715715151</v>
      </c>
      <c r="M48" s="118">
        <v>8.1891168599464756E-2</v>
      </c>
      <c r="N48" s="118">
        <v>0.22956883912706069</v>
      </c>
      <c r="O48" s="118">
        <v>9.509260548875343E-3</v>
      </c>
      <c r="P48" s="118">
        <v>4.0538595125363862E-2</v>
      </c>
      <c r="Q48" s="118">
        <v>0.56915740912594948</v>
      </c>
      <c r="R48" s="118">
        <v>0.99272133588799938</v>
      </c>
      <c r="S48" s="118">
        <v>0.27339561390277117</v>
      </c>
      <c r="T48" s="118">
        <v>0.27301795541497642</v>
      </c>
      <c r="U48" s="118">
        <v>0.27917518083844561</v>
      </c>
      <c r="V48" s="118">
        <v>0.34774210742379769</v>
      </c>
      <c r="W48" s="118">
        <v>1.051050856471843</v>
      </c>
    </row>
    <row r="49" spans="1:23">
      <c r="A49" s="118" t="s">
        <v>537</v>
      </c>
      <c r="B49" s="118">
        <v>-0.28999999999999998</v>
      </c>
      <c r="C49" s="118">
        <v>0.83099999999999996</v>
      </c>
      <c r="D49" s="118">
        <v>18.333331999999999</v>
      </c>
      <c r="E49" s="118">
        <v>-1.9640000000000001E-2</v>
      </c>
      <c r="F49" s="118">
        <v>-1.0670001E-2</v>
      </c>
      <c r="G49" s="118">
        <v>0.45601999999999998</v>
      </c>
      <c r="H49" s="118">
        <v>-7.6230004000000004E-2</v>
      </c>
      <c r="I49" s="118">
        <v>0</v>
      </c>
      <c r="J49" s="118">
        <v>2.5554782999999999</v>
      </c>
      <c r="K49" s="118">
        <v>9.407</v>
      </c>
      <c r="L49" s="118">
        <v>0.77303887015106021</v>
      </c>
      <c r="M49" s="118">
        <v>8.3734760630389524E-2</v>
      </c>
      <c r="N49" s="118">
        <v>0.55549375037821291</v>
      </c>
      <c r="O49" s="118">
        <v>6.7406390453008972E-3</v>
      </c>
      <c r="P49" s="118">
        <v>6.0713684345214507E-2</v>
      </c>
      <c r="Q49" s="118">
        <v>0.53471119867556638</v>
      </c>
      <c r="R49" s="118">
        <v>0.99306564666565489</v>
      </c>
      <c r="S49" s="118">
        <v>0.32618222712624168</v>
      </c>
      <c r="T49" s="118">
        <v>0.26716480215678928</v>
      </c>
      <c r="U49" s="118">
        <v>0.27239211484427289</v>
      </c>
      <c r="V49" s="118">
        <v>0.35067278779890848</v>
      </c>
      <c r="W49" s="118">
        <v>1.056758356640036</v>
      </c>
    </row>
    <row r="50" spans="1:23">
      <c r="A50" s="118" t="s">
        <v>538</v>
      </c>
      <c r="B50" s="118">
        <v>-2.25</v>
      </c>
      <c r="C50" s="118">
        <v>1.081</v>
      </c>
      <c r="D50" s="118">
        <v>11.619719</v>
      </c>
      <c r="E50" s="118">
        <v>-4.0949997000000002E-2</v>
      </c>
      <c r="F50" s="118">
        <v>-4.6120000000000001E-2</v>
      </c>
      <c r="G50" s="118">
        <v>-0.12755</v>
      </c>
      <c r="H50" s="118">
        <v>-0.30708997999999998</v>
      </c>
      <c r="I50" s="118">
        <v>0</v>
      </c>
      <c r="J50" s="118">
        <v>1.2184765</v>
      </c>
      <c r="K50" s="118">
        <v>10.641999999999999</v>
      </c>
      <c r="L50" s="118">
        <v>0.76705431121395851</v>
      </c>
      <c r="M50" s="118">
        <v>7.2078501338090989E-2</v>
      </c>
      <c r="N50" s="118">
        <v>7.7952262953948068E-2</v>
      </c>
      <c r="O50" s="118">
        <v>7.6507395395554734E-3</v>
      </c>
      <c r="P50" s="118">
        <v>2.4750555237351621E-2</v>
      </c>
      <c r="Q50" s="118">
        <v>0.53044181060317419</v>
      </c>
      <c r="R50" s="118">
        <v>0.99124086280052104</v>
      </c>
      <c r="S50" s="118">
        <v>0.2482923579323523</v>
      </c>
      <c r="T50" s="118">
        <v>0.24825546584046251</v>
      </c>
      <c r="U50" s="118">
        <v>0.26323771141526531</v>
      </c>
      <c r="V50" s="118">
        <v>0.31440543604635368</v>
      </c>
      <c r="W50" s="118">
        <v>1.0520178419277451</v>
      </c>
    </row>
    <row r="51" spans="1:23">
      <c r="A51" s="118" t="s">
        <v>539</v>
      </c>
      <c r="B51" s="118">
        <v>-0.16</v>
      </c>
      <c r="C51" s="118">
        <v>1.127</v>
      </c>
      <c r="D51" s="118">
        <v>37.752808000000002</v>
      </c>
      <c r="E51" s="118">
        <v>2.2509999999999999E-2</v>
      </c>
      <c r="F51" s="118">
        <v>9.3600000000000003E-3</v>
      </c>
      <c r="G51" s="118">
        <v>0.2147</v>
      </c>
      <c r="H51" s="118">
        <v>9.4900000000000002E-3</v>
      </c>
      <c r="I51" s="118">
        <v>0</v>
      </c>
      <c r="J51" s="118">
        <v>2.1929251999999999</v>
      </c>
      <c r="K51" s="118">
        <v>27.085000000000001</v>
      </c>
      <c r="L51" s="118">
        <v>0.78487599801169949</v>
      </c>
      <c r="M51" s="118">
        <v>8.4507879869164429E-2</v>
      </c>
      <c r="N51" s="118">
        <v>0.3580190485511423</v>
      </c>
      <c r="O51" s="118">
        <v>1.9767972273991099E-2</v>
      </c>
      <c r="P51" s="118">
        <v>5.0961607763301213E-2</v>
      </c>
      <c r="Q51" s="118">
        <v>0.54706062650325116</v>
      </c>
      <c r="R51" s="118">
        <v>0.99374320231184621</v>
      </c>
      <c r="S51" s="118">
        <v>0.30119026383938952</v>
      </c>
      <c r="T51" s="118">
        <v>0.26838850563994793</v>
      </c>
      <c r="U51" s="118">
        <v>0.27731379629427239</v>
      </c>
      <c r="V51" s="118">
        <v>0.34636124428498349</v>
      </c>
      <c r="W51" s="118">
        <v>1.064414473097365</v>
      </c>
    </row>
    <row r="52" spans="1:23">
      <c r="A52" s="118" t="s">
        <v>540</v>
      </c>
      <c r="B52" s="118">
        <v>5.16</v>
      </c>
      <c r="C52" s="118">
        <v>0.96799999999999997</v>
      </c>
      <c r="D52" s="118">
        <v>14.632628</v>
      </c>
      <c r="E52" s="118">
        <v>0.20993999999999999</v>
      </c>
      <c r="F52" s="118">
        <v>7.374E-2</v>
      </c>
      <c r="G52" s="118">
        <v>0.27808001999999998</v>
      </c>
      <c r="H52" s="118">
        <v>8.9840000000000003E-2</v>
      </c>
      <c r="I52" s="118">
        <v>22.771318000000001</v>
      </c>
      <c r="J52" s="118">
        <v>4.1882020000000004</v>
      </c>
      <c r="K52" s="118">
        <v>48.862000000000002</v>
      </c>
      <c r="L52" s="118">
        <v>0.83751260239887881</v>
      </c>
      <c r="M52" s="118">
        <v>0.11614629794826049</v>
      </c>
      <c r="N52" s="118">
        <v>0.40988358755037058</v>
      </c>
      <c r="O52" s="118">
        <v>3.5815954835433941E-2</v>
      </c>
      <c r="P52" s="118">
        <v>0.10463124168924171</v>
      </c>
      <c r="Q52" s="118">
        <v>0.53235780989413772</v>
      </c>
      <c r="R52" s="118">
        <v>0.99437831189690273</v>
      </c>
      <c r="S52" s="118">
        <v>0.33103824676009419</v>
      </c>
      <c r="T52" s="118">
        <v>0.28961081348544282</v>
      </c>
      <c r="U52" s="118">
        <v>0.29918078355986027</v>
      </c>
      <c r="V52" s="118">
        <v>0.3401837287042106</v>
      </c>
      <c r="W52" s="118">
        <v>1.097063921212095</v>
      </c>
    </row>
    <row r="53" spans="1:23">
      <c r="A53" s="118" t="s">
        <v>541</v>
      </c>
      <c r="B53" s="118">
        <v>-0.57999999999999996</v>
      </c>
      <c r="C53" s="118">
        <v>1.121</v>
      </c>
      <c r="D53" s="118">
        <v>15.163933999999999</v>
      </c>
      <c r="E53" s="118">
        <v>-3.4459999999999998E-2</v>
      </c>
      <c r="F53" s="118">
        <v>-1.6670000000000001E-2</v>
      </c>
      <c r="G53" s="118">
        <v>0.10241</v>
      </c>
      <c r="H53" s="118">
        <v>-2.4230001000000001E-2</v>
      </c>
      <c r="I53" s="118">
        <v>0</v>
      </c>
      <c r="J53" s="118">
        <v>1.4489349</v>
      </c>
      <c r="K53" s="118">
        <v>7.5430000000000001</v>
      </c>
      <c r="L53" s="118">
        <v>0.76887691914525547</v>
      </c>
      <c r="M53" s="118">
        <v>8.2010110020814736E-2</v>
      </c>
      <c r="N53" s="118">
        <v>0.26613095693767569</v>
      </c>
      <c r="O53" s="118">
        <v>5.3670136839320476E-3</v>
      </c>
      <c r="P53" s="118">
        <v>3.0949503655514941E-2</v>
      </c>
      <c r="Q53" s="118">
        <v>0.53269568333116635</v>
      </c>
      <c r="R53" s="118">
        <v>0.99347666969400916</v>
      </c>
      <c r="S53" s="118">
        <v>0.28091834028453277</v>
      </c>
      <c r="T53" s="118">
        <v>0.253297571864466</v>
      </c>
      <c r="U53" s="118">
        <v>0.27033714852220753</v>
      </c>
      <c r="V53" s="118">
        <v>0.32939142750060713</v>
      </c>
      <c r="W53" s="118">
        <v>1.054447436596315</v>
      </c>
    </row>
    <row r="54" spans="1:23">
      <c r="A54" s="118" t="s">
        <v>542</v>
      </c>
      <c r="B54" s="118">
        <v>57.51</v>
      </c>
      <c r="C54" s="118">
        <v>1.1439999999999999</v>
      </c>
      <c r="D54" s="118">
        <v>18.300467999999999</v>
      </c>
      <c r="E54" s="118">
        <v>0.25763000000000003</v>
      </c>
      <c r="F54" s="118">
        <v>8.8920004999999996E-2</v>
      </c>
      <c r="G54" s="118">
        <v>0.49093999999999999</v>
      </c>
      <c r="H54" s="118">
        <v>0.24112</v>
      </c>
      <c r="I54" s="118">
        <v>22.430882</v>
      </c>
      <c r="J54" s="118">
        <v>5.5660067</v>
      </c>
      <c r="K54" s="118">
        <v>296.84100000000001</v>
      </c>
      <c r="L54" s="118">
        <v>0.85090554730217383</v>
      </c>
      <c r="M54" s="118">
        <v>0.42747546833184652</v>
      </c>
      <c r="N54" s="118">
        <v>0.5840691547698974</v>
      </c>
      <c r="O54" s="118">
        <v>0.21855750177045871</v>
      </c>
      <c r="P54" s="118">
        <v>0.14169190107767349</v>
      </c>
      <c r="Q54" s="118">
        <v>0.53469029947127644</v>
      </c>
      <c r="R54" s="118">
        <v>0.99557407266886722</v>
      </c>
      <c r="S54" s="118">
        <v>0.48176901358931989</v>
      </c>
      <c r="T54" s="118">
        <v>0.3509836555799008</v>
      </c>
      <c r="U54" s="118">
        <v>0.49950218848335448</v>
      </c>
      <c r="V54" s="118">
        <v>0.39465418700119198</v>
      </c>
      <c r="W54" s="118">
        <v>1.1059781474477841</v>
      </c>
    </row>
    <row r="55" spans="1:23">
      <c r="A55" s="118" t="s">
        <v>543</v>
      </c>
      <c r="B55" s="118">
        <v>0.65</v>
      </c>
      <c r="C55" s="118">
        <v>0.93300000000000005</v>
      </c>
      <c r="D55" s="118">
        <v>235.49997999999999</v>
      </c>
      <c r="E55" s="118">
        <v>3.3730000000000003E-2</v>
      </c>
      <c r="F55" s="118">
        <v>-5.6999999999999998E-4</v>
      </c>
      <c r="G55" s="118">
        <v>9.5909999999999995E-2</v>
      </c>
      <c r="H55" s="118">
        <v>3.31E-3</v>
      </c>
      <c r="I55" s="118">
        <v>36.23077</v>
      </c>
      <c r="J55" s="118">
        <v>1.3089150000000001</v>
      </c>
      <c r="K55" s="118">
        <v>21.533999999999999</v>
      </c>
      <c r="L55" s="118">
        <v>0.78802694877317925</v>
      </c>
      <c r="M55" s="118">
        <v>8.9325007433838824E-2</v>
      </c>
      <c r="N55" s="118">
        <v>0.26081193836534039</v>
      </c>
      <c r="O55" s="118">
        <v>1.5677310052446838E-2</v>
      </c>
      <c r="P55" s="118">
        <v>2.7183200766939891E-2</v>
      </c>
      <c r="Q55" s="118">
        <v>0.67281399022649335</v>
      </c>
      <c r="R55" s="118">
        <v>0.99369435380860238</v>
      </c>
      <c r="S55" s="118">
        <v>0.28966377895970619</v>
      </c>
      <c r="T55" s="118">
        <v>0.31278333962208099</v>
      </c>
      <c r="U55" s="118">
        <v>0.31319430494741041</v>
      </c>
      <c r="V55" s="118">
        <v>0.41341163211981108</v>
      </c>
      <c r="W55" s="118">
        <v>1.066317971802601</v>
      </c>
    </row>
    <row r="56" spans="1:23">
      <c r="A56" s="118" t="s">
        <v>544</v>
      </c>
      <c r="B56" s="118">
        <v>2.0099999999999998</v>
      </c>
      <c r="C56" s="118">
        <v>0.91300000000000003</v>
      </c>
      <c r="D56" s="118">
        <v>15.454545</v>
      </c>
      <c r="E56" s="118">
        <v>0.10981</v>
      </c>
      <c r="F56" s="118">
        <v>3.7330000000000002E-2</v>
      </c>
      <c r="G56" s="118">
        <v>0.23871000000000001</v>
      </c>
      <c r="H56" s="118">
        <v>9.1749999999999998E-2</v>
      </c>
      <c r="I56" s="118">
        <v>28.756218000000001</v>
      </c>
      <c r="J56" s="118">
        <v>3.2451854</v>
      </c>
      <c r="K56" s="118">
        <v>30.670999999999999</v>
      </c>
      <c r="L56" s="118">
        <v>0.80939275393658217</v>
      </c>
      <c r="M56" s="118">
        <v>9.7413024085637817E-2</v>
      </c>
      <c r="N56" s="118">
        <v>0.37766668484679938</v>
      </c>
      <c r="O56" s="118">
        <v>2.2410579862976451E-2</v>
      </c>
      <c r="P56" s="118">
        <v>7.9265660478612165E-2</v>
      </c>
      <c r="Q56" s="118">
        <v>0.53288049159120543</v>
      </c>
      <c r="R56" s="118">
        <v>0.99439340908803475</v>
      </c>
      <c r="S56" s="118">
        <v>0.31272127283899509</v>
      </c>
      <c r="T56" s="118">
        <v>0.27628616191896149</v>
      </c>
      <c r="U56" s="118">
        <v>0.28443854865771978</v>
      </c>
      <c r="V56" s="118">
        <v>0.3373773631169148</v>
      </c>
      <c r="W56" s="118">
        <v>1.0798296891667709</v>
      </c>
    </row>
    <row r="57" spans="1:23">
      <c r="A57" s="118" t="s">
        <v>545</v>
      </c>
      <c r="B57" s="118">
        <v>-4.3499999999999996</v>
      </c>
      <c r="C57" s="118">
        <v>0.80600000000000005</v>
      </c>
      <c r="D57" s="118">
        <v>-34.64</v>
      </c>
      <c r="E57" s="118">
        <v>-0.14907000000000001</v>
      </c>
      <c r="F57" s="118">
        <v>-6.0900003000000001E-2</v>
      </c>
      <c r="G57" s="118">
        <v>0.41411999999999999</v>
      </c>
      <c r="H57" s="118">
        <v>-2.0285000000000002</v>
      </c>
      <c r="I57" s="118">
        <v>0</v>
      </c>
      <c r="J57" s="118">
        <v>1.5533631999999999</v>
      </c>
      <c r="K57" s="118">
        <v>4.8550000000000004</v>
      </c>
      <c r="L57" s="118">
        <v>0.73669060303356237</v>
      </c>
      <c r="M57" s="118">
        <v>5.9589652096342552E-2</v>
      </c>
      <c r="N57" s="118">
        <v>0.52120653835038988</v>
      </c>
      <c r="O57" s="118">
        <v>3.3861633774087269E-3</v>
      </c>
      <c r="P57" s="118">
        <v>3.3758451583195098E-2</v>
      </c>
      <c r="Q57" s="118">
        <v>0.50102386641562358</v>
      </c>
      <c r="R57" s="118">
        <v>0.97763434128820925</v>
      </c>
      <c r="S57" s="118">
        <v>0.3053629500815937</v>
      </c>
      <c r="T57" s="118">
        <v>0.23772306277886099</v>
      </c>
      <c r="U57" s="118">
        <v>0.2445045792181397</v>
      </c>
      <c r="V57" s="118">
        <v>0.33031254441057117</v>
      </c>
      <c r="W57" s="118">
        <v>1.025414509248102</v>
      </c>
    </row>
    <row r="58" spans="1:23">
      <c r="A58" s="118" t="s">
        <v>546</v>
      </c>
      <c r="B58" s="118">
        <v>3.82</v>
      </c>
      <c r="C58" s="118">
        <v>0.871</v>
      </c>
      <c r="D58" s="118">
        <v>14.949749000000001</v>
      </c>
      <c r="E58" s="118">
        <v>0.08</v>
      </c>
      <c r="F58" s="118">
        <v>2.155E-2</v>
      </c>
      <c r="G58" s="118">
        <v>0.23527001</v>
      </c>
      <c r="H58" s="118">
        <v>0.24379998</v>
      </c>
      <c r="I58" s="118">
        <v>15.575915999999999</v>
      </c>
      <c r="J58" s="118">
        <v>1.4920882</v>
      </c>
      <c r="K58" s="118">
        <v>17.010999999999999</v>
      </c>
      <c r="L58" s="118">
        <v>0.80102111024676825</v>
      </c>
      <c r="M58" s="118">
        <v>0.10817722271781149</v>
      </c>
      <c r="N58" s="118">
        <v>0.37485170473931512</v>
      </c>
      <c r="O58" s="118">
        <v>1.234420516539142E-2</v>
      </c>
      <c r="P58" s="118">
        <v>3.2110255794614788E-2</v>
      </c>
      <c r="Q58" s="118">
        <v>0.53255947665909797</v>
      </c>
      <c r="R58" s="118">
        <v>0.99559525600409748</v>
      </c>
      <c r="S58" s="118">
        <v>0.31620201777396822</v>
      </c>
      <c r="T58" s="118">
        <v>0.25747597245603648</v>
      </c>
      <c r="U58" s="118">
        <v>0.29033591393512748</v>
      </c>
      <c r="V58" s="118">
        <v>0.33941930572455342</v>
      </c>
      <c r="W58" s="118">
        <v>1.0754014410265229</v>
      </c>
    </row>
    <row r="59" spans="1:23">
      <c r="A59" s="118" t="s">
        <v>547</v>
      </c>
      <c r="B59" s="118">
        <v>1.43</v>
      </c>
      <c r="C59" s="118">
        <v>1.036</v>
      </c>
      <c r="D59" s="118">
        <v>13.031088</v>
      </c>
      <c r="E59" s="118">
        <v>2.7799999999999998E-2</v>
      </c>
      <c r="F59" s="118">
        <v>1.0670001E-2</v>
      </c>
      <c r="G59" s="118">
        <v>0.21354999999999999</v>
      </c>
      <c r="H59" s="118">
        <v>0.11461</v>
      </c>
      <c r="I59" s="118">
        <v>35.174827999999998</v>
      </c>
      <c r="J59" s="118">
        <v>0.85748380000000002</v>
      </c>
      <c r="K59" s="118">
        <v>20.329999999999998</v>
      </c>
      <c r="L59" s="118">
        <v>0.78636160670405486</v>
      </c>
      <c r="M59" s="118">
        <v>9.3963722866488242E-2</v>
      </c>
      <c r="N59" s="118">
        <v>0.35707799141911373</v>
      </c>
      <c r="O59" s="118">
        <v>1.4790054185983271E-2</v>
      </c>
      <c r="P59" s="118">
        <v>1.5040450825303701E-2</v>
      </c>
      <c r="Q59" s="118">
        <v>0.53133934252441306</v>
      </c>
      <c r="R59" s="118">
        <v>0.994574101124306</v>
      </c>
      <c r="S59" s="118">
        <v>0.30704993226686722</v>
      </c>
      <c r="T59" s="118">
        <v>0.24760579542730979</v>
      </c>
      <c r="U59" s="118">
        <v>0.27943190386192351</v>
      </c>
      <c r="V59" s="118">
        <v>0.3396318891776568</v>
      </c>
      <c r="W59" s="118">
        <v>1.065813019770669</v>
      </c>
    </row>
    <row r="60" spans="1:23">
      <c r="A60" s="118" t="s">
        <v>548</v>
      </c>
      <c r="B60" s="118">
        <v>4.03</v>
      </c>
      <c r="C60" s="118">
        <v>0.91600000000000004</v>
      </c>
      <c r="D60" s="118">
        <v>14.192913000000001</v>
      </c>
      <c r="E60" s="118">
        <v>0.22591998999999999</v>
      </c>
      <c r="F60" s="118">
        <v>5.6230000000000002E-2</v>
      </c>
      <c r="G60" s="118">
        <v>0.21393000000000001</v>
      </c>
      <c r="H60" s="118">
        <v>0.12817999999999999</v>
      </c>
      <c r="I60" s="118">
        <v>8.9454089999999997</v>
      </c>
      <c r="J60" s="118">
        <v>1.9464391000000001</v>
      </c>
      <c r="K60" s="118">
        <v>38.558999999999997</v>
      </c>
      <c r="L60" s="118">
        <v>0.8420003173417433</v>
      </c>
      <c r="M60" s="118">
        <v>0.10942610764198631</v>
      </c>
      <c r="N60" s="118">
        <v>0.35738894942795801</v>
      </c>
      <c r="O60" s="118">
        <v>2.8223432250571671E-2</v>
      </c>
      <c r="P60" s="118">
        <v>4.4331540819791043E-2</v>
      </c>
      <c r="Q60" s="118">
        <v>0.53207818192388501</v>
      </c>
      <c r="R60" s="118">
        <v>0.9946813623199402</v>
      </c>
      <c r="S60" s="118">
        <v>0.32662331668078348</v>
      </c>
      <c r="T60" s="118">
        <v>0.26268619794997938</v>
      </c>
      <c r="U60" s="118">
        <v>0.29529765818456533</v>
      </c>
      <c r="V60" s="118">
        <v>0.34026035399816729</v>
      </c>
      <c r="W60" s="118">
        <v>1.0999936180032981</v>
      </c>
    </row>
    <row r="61" spans="1:23">
      <c r="A61" s="118" t="s">
        <v>549</v>
      </c>
      <c r="B61" s="118">
        <v>10.82</v>
      </c>
      <c r="C61" s="118">
        <v>1.131</v>
      </c>
      <c r="D61" s="118">
        <v>11.713107000000001</v>
      </c>
      <c r="E61" s="118">
        <v>0.17242001000000001</v>
      </c>
      <c r="F61" s="118">
        <v>3.2479998000000003E-2</v>
      </c>
      <c r="G61" s="118">
        <v>0.19954</v>
      </c>
      <c r="H61" s="118">
        <v>6.0300003999999997E-2</v>
      </c>
      <c r="I61" s="118">
        <v>10.489834</v>
      </c>
      <c r="J61" s="118">
        <v>1.80362</v>
      </c>
      <c r="K61" s="118">
        <v>106.755</v>
      </c>
      <c r="L61" s="118">
        <v>0.8269757359941361</v>
      </c>
      <c r="M61" s="118">
        <v>0.1498067201903063</v>
      </c>
      <c r="N61" s="118">
        <v>0.34561346061935722</v>
      </c>
      <c r="O61" s="118">
        <v>7.8478665696875366E-2</v>
      </c>
      <c r="P61" s="118">
        <v>4.0489944097655897E-2</v>
      </c>
      <c r="Q61" s="118">
        <v>0.53050119883620228</v>
      </c>
      <c r="R61" s="118">
        <v>0.99414481924472942</v>
      </c>
      <c r="S61" s="118">
        <v>0.34107105914607022</v>
      </c>
      <c r="T61" s="118">
        <v>0.26613418417664642</v>
      </c>
      <c r="U61" s="118">
        <v>0.31903969997920217</v>
      </c>
      <c r="V61" s="118">
        <v>0.3506763409269571</v>
      </c>
      <c r="W61" s="118">
        <v>1.090465701244411</v>
      </c>
    </row>
    <row r="62" spans="1:23">
      <c r="A62" s="118" t="s">
        <v>550</v>
      </c>
      <c r="B62" s="118">
        <v>4.1900000000000004</v>
      </c>
      <c r="C62" s="118">
        <v>0.97699999999999998</v>
      </c>
      <c r="D62" s="118">
        <v>9.9346399999999999</v>
      </c>
      <c r="E62" s="118">
        <v>0.102819994</v>
      </c>
      <c r="F62" s="118">
        <v>3.1070001E-2</v>
      </c>
      <c r="G62" s="118">
        <v>0.26235999999999998</v>
      </c>
      <c r="H62" s="118">
        <v>0.30819999999999997</v>
      </c>
      <c r="I62" s="118">
        <v>18.138424000000001</v>
      </c>
      <c r="J62" s="118">
        <v>37.475340000000003</v>
      </c>
      <c r="K62" s="118">
        <v>0.77300000000000002</v>
      </c>
      <c r="L62" s="118">
        <v>0.80742972677718394</v>
      </c>
      <c r="M62" s="118">
        <v>0.1103776390127862</v>
      </c>
      <c r="N62" s="118">
        <v>0.39701972934460411</v>
      </c>
      <c r="O62" s="118">
        <v>3.7804174376728552E-4</v>
      </c>
      <c r="P62" s="118">
        <v>1</v>
      </c>
      <c r="Q62" s="118">
        <v>0.52937021827522224</v>
      </c>
      <c r="R62" s="118">
        <v>0.99610429234485454</v>
      </c>
      <c r="S62" s="118">
        <v>0.2246673534126136</v>
      </c>
      <c r="T62" s="118">
        <v>0.6712610401676874</v>
      </c>
      <c r="U62" s="118">
        <v>0.29158477582520592</v>
      </c>
      <c r="V62" s="118">
        <v>0.23737230225048411</v>
      </c>
      <c r="W62" s="118">
        <v>1.07962990720773</v>
      </c>
    </row>
    <row r="63" spans="1:23">
      <c r="A63" s="118" t="s">
        <v>551</v>
      </c>
      <c r="B63" s="118">
        <v>0.47</v>
      </c>
      <c r="C63" s="118">
        <v>0.81699999999999995</v>
      </c>
      <c r="D63" s="118">
        <v>49.666663999999997</v>
      </c>
      <c r="E63" s="118">
        <v>1.1270000000000001E-2</v>
      </c>
      <c r="F63" s="118">
        <v>3.1669999999999997E-2</v>
      </c>
      <c r="G63" s="118">
        <v>0.55518000000000001</v>
      </c>
      <c r="H63" s="118">
        <v>0.57264999999999999</v>
      </c>
      <c r="I63" s="118">
        <v>63.404254999999999</v>
      </c>
      <c r="J63" s="118">
        <v>1.0613668999999999</v>
      </c>
      <c r="K63" s="118">
        <v>6.742</v>
      </c>
      <c r="L63" s="118">
        <v>0.78171943058219573</v>
      </c>
      <c r="M63" s="118">
        <v>8.8254534641688961E-2</v>
      </c>
      <c r="N63" s="118">
        <v>0.63663742447556215</v>
      </c>
      <c r="O63" s="118">
        <v>4.7767379787515491E-3</v>
      </c>
      <c r="P63" s="118">
        <v>2.052456778626166E-2</v>
      </c>
      <c r="Q63" s="118">
        <v>0.55463700522847681</v>
      </c>
      <c r="R63" s="118">
        <v>0.99819458145211259</v>
      </c>
      <c r="S63" s="118">
        <v>0.34661691700925151</v>
      </c>
      <c r="T63" s="118">
        <v>0.25912582319441418</v>
      </c>
      <c r="U63" s="118">
        <v>0.28132690139922728</v>
      </c>
      <c r="V63" s="118">
        <v>0.37233329810597748</v>
      </c>
      <c r="W63" s="118">
        <v>1.065090935229102</v>
      </c>
    </row>
    <row r="64" spans="1:23">
      <c r="A64" s="118" t="s">
        <v>552</v>
      </c>
      <c r="B64" s="118">
        <v>3.57</v>
      </c>
      <c r="C64" s="118">
        <v>1.024</v>
      </c>
      <c r="D64" s="118">
        <v>20.249374</v>
      </c>
      <c r="E64" s="118">
        <v>8.8580000000000006E-2</v>
      </c>
      <c r="F64" s="118">
        <v>5.3319998E-2</v>
      </c>
      <c r="G64" s="118">
        <v>0.30735000000000001</v>
      </c>
      <c r="H64" s="118">
        <v>0.15156001</v>
      </c>
      <c r="I64" s="118">
        <v>22.745097999999999</v>
      </c>
      <c r="J64" s="118">
        <v>2.0201015</v>
      </c>
      <c r="K64" s="118">
        <v>26.788</v>
      </c>
      <c r="L64" s="118">
        <v>0.80343066082907633</v>
      </c>
      <c r="M64" s="118">
        <v>0.10669045495093669</v>
      </c>
      <c r="N64" s="118">
        <v>0.43383552097066042</v>
      </c>
      <c r="O64" s="118">
        <v>1.954910600128372E-2</v>
      </c>
      <c r="P64" s="118">
        <v>4.6312937106314393E-2</v>
      </c>
      <c r="Q64" s="118">
        <v>0.53592966730951996</v>
      </c>
      <c r="R64" s="118">
        <v>0.99486616466530076</v>
      </c>
      <c r="S64" s="118">
        <v>0.32561896435747317</v>
      </c>
      <c r="T64" s="118">
        <v>0.26479524626511552</v>
      </c>
      <c r="U64" s="118">
        <v>0.29051164305859989</v>
      </c>
      <c r="V64" s="118">
        <v>0.34628370789019708</v>
      </c>
      <c r="W64" s="118">
        <v>1.0764511466459881</v>
      </c>
    </row>
    <row r="65" spans="1:23">
      <c r="A65" s="118" t="s">
        <v>553</v>
      </c>
      <c r="B65" s="118">
        <v>153.78</v>
      </c>
      <c r="C65" s="118">
        <v>0.91900000000000004</v>
      </c>
      <c r="D65" s="118">
        <v>13.5295515</v>
      </c>
      <c r="E65" s="118">
        <v>0.12922</v>
      </c>
      <c r="F65" s="118">
        <v>5.849E-2</v>
      </c>
      <c r="G65" s="118">
        <v>0.48633999999999999</v>
      </c>
      <c r="H65" s="118">
        <v>0.35009997999999998</v>
      </c>
      <c r="I65" s="118">
        <v>14.826375000000001</v>
      </c>
      <c r="J65" s="118">
        <v>1.8118087</v>
      </c>
      <c r="K65" s="118">
        <v>382.26</v>
      </c>
      <c r="L65" s="118">
        <v>0.81484373025390144</v>
      </c>
      <c r="M65" s="118">
        <v>1</v>
      </c>
      <c r="N65" s="118">
        <v>0.5803049262417832</v>
      </c>
      <c r="O65" s="118">
        <v>0.28150476826335868</v>
      </c>
      <c r="P65" s="118">
        <v>4.071020653509283E-2</v>
      </c>
      <c r="Q65" s="118">
        <v>0.53165633042964722</v>
      </c>
      <c r="R65" s="118">
        <v>0.99643548187704711</v>
      </c>
      <c r="S65" s="118">
        <v>0.66307550217045119</v>
      </c>
      <c r="T65" s="118">
        <v>0.38821629774308758</v>
      </c>
      <c r="U65" s="118">
        <v>0.85964096870756146</v>
      </c>
      <c r="V65" s="118">
        <v>0.41779857227035799</v>
      </c>
      <c r="W65" s="118">
        <v>1.084370516157144</v>
      </c>
    </row>
    <row r="66" spans="1:23">
      <c r="A66" s="118" t="s">
        <v>554</v>
      </c>
      <c r="B66" s="118">
        <v>10.1</v>
      </c>
      <c r="C66" s="118">
        <v>0.90800000000000003</v>
      </c>
      <c r="D66" s="118">
        <v>38.28633</v>
      </c>
      <c r="E66" s="118">
        <v>0.25685000000000002</v>
      </c>
      <c r="F66" s="118">
        <v>0.14071</v>
      </c>
      <c r="G66" s="118">
        <v>0.54107000000000005</v>
      </c>
      <c r="H66" s="118">
        <v>0.27304</v>
      </c>
      <c r="I66" s="118">
        <v>17.475245999999999</v>
      </c>
      <c r="J66" s="118">
        <v>4.1850430000000003</v>
      </c>
      <c r="K66" s="118">
        <v>40.152000000000001</v>
      </c>
      <c r="L66" s="118">
        <v>0.85068649724923673</v>
      </c>
      <c r="M66" s="118">
        <v>0.1455248290217068</v>
      </c>
      <c r="N66" s="118">
        <v>0.62509106262084657</v>
      </c>
      <c r="O66" s="118">
        <v>2.9397351349638501E-2</v>
      </c>
      <c r="P66" s="118">
        <v>0.1045462698329198</v>
      </c>
      <c r="Q66" s="118">
        <v>0.54739990916121184</v>
      </c>
      <c r="R66" s="118">
        <v>0.99582637755940862</v>
      </c>
      <c r="S66" s="118">
        <v>0.37697740184149148</v>
      </c>
      <c r="T66" s="118">
        <v>0.30021963038408672</v>
      </c>
      <c r="U66" s="118">
        <v>0.32315958888516327</v>
      </c>
      <c r="V66" s="118">
        <v>0.3644182482850844</v>
      </c>
      <c r="W66" s="118">
        <v>1.1059918784650931</v>
      </c>
    </row>
    <row r="67" spans="1:23">
      <c r="A67" s="118" t="s">
        <v>555</v>
      </c>
      <c r="B67" s="118">
        <v>3.07</v>
      </c>
      <c r="C67" s="118">
        <v>1.1890000000000001</v>
      </c>
      <c r="D67" s="118">
        <v>24.558824999999999</v>
      </c>
      <c r="E67" s="118">
        <v>7.3669999999999999E-2</v>
      </c>
      <c r="F67" s="118">
        <v>2.7609998E-2</v>
      </c>
      <c r="G67" s="118">
        <v>0.17862</v>
      </c>
      <c r="H67" s="118">
        <v>4.82E-2</v>
      </c>
      <c r="I67" s="118">
        <v>21.758959000000001</v>
      </c>
      <c r="J67" s="118">
        <v>1.4855339999999999</v>
      </c>
      <c r="K67" s="118">
        <v>63.851999999999997</v>
      </c>
      <c r="L67" s="118">
        <v>0.79924343481716331</v>
      </c>
      <c r="M67" s="118">
        <v>0.103716919417187</v>
      </c>
      <c r="N67" s="118">
        <v>0.3284944039219333</v>
      </c>
      <c r="O67" s="118">
        <v>4.6862437757600822E-2</v>
      </c>
      <c r="P67" s="118">
        <v>3.1933958694043377E-2</v>
      </c>
      <c r="Q67" s="118">
        <v>0.53867017658492178</v>
      </c>
      <c r="R67" s="118">
        <v>0.99404917732164755</v>
      </c>
      <c r="S67" s="118">
        <v>0.31248613863933639</v>
      </c>
      <c r="T67" s="118">
        <v>0.25938208016528053</v>
      </c>
      <c r="U67" s="118">
        <v>0.28888697190599039</v>
      </c>
      <c r="V67" s="118">
        <v>0.34749245675823281</v>
      </c>
      <c r="W67" s="118">
        <v>1.0734041314822269</v>
      </c>
    </row>
    <row r="68" spans="1:23">
      <c r="A68" s="118" t="s">
        <v>556</v>
      </c>
      <c r="B68" s="118">
        <v>38.5</v>
      </c>
      <c r="C68" s="118">
        <v>1.071</v>
      </c>
      <c r="D68" s="118">
        <v>14.776300000000001</v>
      </c>
      <c r="E68" s="118">
        <v>0.32799998000000002</v>
      </c>
      <c r="F68" s="118">
        <v>0.1512</v>
      </c>
      <c r="G68" s="118">
        <v>0.41665999999999997</v>
      </c>
      <c r="H68" s="118">
        <v>0.21059</v>
      </c>
      <c r="I68" s="118">
        <v>15.87013</v>
      </c>
      <c r="J68" s="118">
        <v>5.1568579999999997</v>
      </c>
      <c r="K68" s="118">
        <v>182.101</v>
      </c>
      <c r="L68" s="118">
        <v>0.87066778812804879</v>
      </c>
      <c r="M68" s="118">
        <v>0.31442164733868572</v>
      </c>
      <c r="N68" s="118">
        <v>0.5232850471463486</v>
      </c>
      <c r="O68" s="118">
        <v>0.13400290200465301</v>
      </c>
      <c r="P68" s="118">
        <v>0.13068648020059301</v>
      </c>
      <c r="Q68" s="118">
        <v>0.53244917523246393</v>
      </c>
      <c r="R68" s="118">
        <v>0.99533275473941141</v>
      </c>
      <c r="S68" s="118">
        <v>0.43119002538723888</v>
      </c>
      <c r="T68" s="118">
        <v>0.32915079532330638</v>
      </c>
      <c r="U68" s="118">
        <v>0.42897712873429489</v>
      </c>
      <c r="V68" s="118">
        <v>0.36970802467371539</v>
      </c>
      <c r="W68" s="118">
        <v>1.117954748161206</v>
      </c>
    </row>
    <row r="69" spans="1:23">
      <c r="A69" s="118" t="s">
        <v>557</v>
      </c>
      <c r="B69" s="118">
        <v>0.13</v>
      </c>
      <c r="C69" s="118">
        <v>1.095</v>
      </c>
      <c r="D69" s="118">
        <v>13.119891000000001</v>
      </c>
      <c r="E69" s="118">
        <v>3.6170002E-2</v>
      </c>
      <c r="F69" s="118">
        <v>9.0600000000000003E-3</v>
      </c>
      <c r="G69" s="118">
        <v>0.26107000000000002</v>
      </c>
      <c r="H69" s="118">
        <v>4.5929999999999999E-2</v>
      </c>
      <c r="I69" s="118">
        <v>740.76930000000004</v>
      </c>
      <c r="J69" s="118">
        <v>1.3942782</v>
      </c>
      <c r="K69" s="118">
        <v>59.637999999999998</v>
      </c>
      <c r="L69" s="118">
        <v>0.78871218283377742</v>
      </c>
      <c r="M69" s="118">
        <v>8.6232530478739217E-2</v>
      </c>
      <c r="N69" s="118">
        <v>0.39596410873563292</v>
      </c>
      <c r="O69" s="118">
        <v>4.3757042224978317E-2</v>
      </c>
      <c r="P69" s="118">
        <v>2.9479329151105359E-2</v>
      </c>
      <c r="Q69" s="118">
        <v>0.5313958150182837</v>
      </c>
      <c r="R69" s="118">
        <v>0.99403123458663722</v>
      </c>
      <c r="S69" s="118">
        <v>0.3148174595291065</v>
      </c>
      <c r="T69" s="118">
        <v>0.25271371539641202</v>
      </c>
      <c r="U69" s="118">
        <v>0.27476782647687598</v>
      </c>
      <c r="V69" s="118">
        <v>0.3480963604958584</v>
      </c>
      <c r="W69" s="118">
        <v>1.066935838969111</v>
      </c>
    </row>
    <row r="70" spans="1:23">
      <c r="A70" s="118" t="s">
        <v>558</v>
      </c>
      <c r="B70" s="118">
        <v>5.14</v>
      </c>
      <c r="C70" s="118">
        <v>0.879</v>
      </c>
      <c r="D70" s="118">
        <v>13.348678</v>
      </c>
      <c r="E70" s="118">
        <v>0.17141001</v>
      </c>
      <c r="F70" s="118">
        <v>4.1840002000000001E-2</v>
      </c>
      <c r="G70" s="118">
        <v>7.979E-2</v>
      </c>
      <c r="H70" s="118">
        <v>2.9499999999999998E-2</v>
      </c>
      <c r="I70" s="118">
        <v>22.568093999999999</v>
      </c>
      <c r="J70" s="118">
        <v>2.9471544999999999</v>
      </c>
      <c r="K70" s="118">
        <v>317.12299999999999</v>
      </c>
      <c r="L70" s="118">
        <v>0.82669209425892276</v>
      </c>
      <c r="M70" s="118">
        <v>0.1160273565269105</v>
      </c>
      <c r="N70" s="118">
        <v>0.24762077230594881</v>
      </c>
      <c r="O70" s="118">
        <v>0.23350378373359329</v>
      </c>
      <c r="P70" s="118">
        <v>7.1249123975196393E-2</v>
      </c>
      <c r="Q70" s="118">
        <v>0.53154130754055429</v>
      </c>
      <c r="R70" s="118">
        <v>0.99390136712574773</v>
      </c>
      <c r="S70" s="118">
        <v>0.33693027348616678</v>
      </c>
      <c r="T70" s="118">
        <v>0.27493628819534621</v>
      </c>
      <c r="U70" s="118">
        <v>0.29776120811427642</v>
      </c>
      <c r="V70" s="118">
        <v>0.37701777400012693</v>
      </c>
      <c r="W70" s="118">
        <v>1.09014891442896</v>
      </c>
    </row>
    <row r="71" spans="1:23">
      <c r="A71" s="118" t="s">
        <v>559</v>
      </c>
      <c r="B71" s="118">
        <v>3.51</v>
      </c>
      <c r="C71" s="118">
        <v>0.80700000000000005</v>
      </c>
      <c r="D71" s="118">
        <v>39.875</v>
      </c>
      <c r="E71" s="118">
        <v>0.15946001000000001</v>
      </c>
      <c r="F71" s="118">
        <v>0.1016</v>
      </c>
      <c r="G71" s="118">
        <v>0.47833002000000002</v>
      </c>
      <c r="H71" s="118">
        <v>0.26486999999999999</v>
      </c>
      <c r="I71" s="118">
        <v>18.176638000000001</v>
      </c>
      <c r="J71" s="118">
        <v>3.0730697999999999</v>
      </c>
      <c r="K71" s="118">
        <v>13.452999999999999</v>
      </c>
      <c r="L71" s="118">
        <v>0.82333613511456594</v>
      </c>
      <c r="M71" s="118">
        <v>0.1063336306868867</v>
      </c>
      <c r="N71" s="118">
        <v>0.57375027510577792</v>
      </c>
      <c r="O71" s="118">
        <v>9.7222314337656861E-3</v>
      </c>
      <c r="P71" s="118">
        <v>7.4636036536238043E-2</v>
      </c>
      <c r="Q71" s="118">
        <v>0.54841019211153486</v>
      </c>
      <c r="R71" s="118">
        <v>0.99576179952194854</v>
      </c>
      <c r="S71" s="118">
        <v>0.34911697003505759</v>
      </c>
      <c r="T71" s="118">
        <v>0.28223268942359148</v>
      </c>
      <c r="U71" s="118">
        <v>0.29559216871645128</v>
      </c>
      <c r="V71" s="118">
        <v>0.35937149453415962</v>
      </c>
      <c r="W71" s="118">
        <v>1.089182742011731</v>
      </c>
    </row>
    <row r="72" spans="1:23">
      <c r="A72" s="118" t="s">
        <v>560</v>
      </c>
      <c r="B72" s="118">
        <v>2.2000000000000002</v>
      </c>
      <c r="C72" s="118">
        <v>0.98</v>
      </c>
      <c r="D72" s="118">
        <v>23.034056</v>
      </c>
      <c r="E72" s="118">
        <v>4.8710000000000003E-2</v>
      </c>
      <c r="F72" s="118">
        <v>2.9870000000000001E-2</v>
      </c>
      <c r="G72" s="118">
        <v>0.1449</v>
      </c>
      <c r="H72" s="118">
        <v>4.4760000000000001E-2</v>
      </c>
      <c r="I72" s="118">
        <v>33.818179999999998</v>
      </c>
      <c r="J72" s="118">
        <v>2.0768200000000001</v>
      </c>
      <c r="K72" s="118">
        <v>46.390999999999998</v>
      </c>
      <c r="L72" s="118">
        <v>0.7922338331231763</v>
      </c>
      <c r="M72" s="118">
        <v>9.8542967588462677E-2</v>
      </c>
      <c r="N72" s="118">
        <v>0.30090097218975692</v>
      </c>
      <c r="O72" s="118">
        <v>3.3995016923447648E-2</v>
      </c>
      <c r="P72" s="118">
        <v>4.783857060830693E-2</v>
      </c>
      <c r="Q72" s="118">
        <v>0.53770053019902597</v>
      </c>
      <c r="R72" s="118">
        <v>0.99402198656903284</v>
      </c>
      <c r="S72" s="118">
        <v>0.30091847528657412</v>
      </c>
      <c r="T72" s="118">
        <v>0.26504384867441422</v>
      </c>
      <c r="U72" s="118">
        <v>0.28460679963225571</v>
      </c>
      <c r="V72" s="118">
        <v>0.34008259891373221</v>
      </c>
      <c r="W72" s="118">
        <v>1.0690898881898401</v>
      </c>
    </row>
    <row r="73" spans="1:23">
      <c r="A73" s="118" t="s">
        <v>561</v>
      </c>
      <c r="B73" s="118">
        <v>2.65</v>
      </c>
      <c r="C73" s="118">
        <v>1.056</v>
      </c>
      <c r="D73" s="118">
        <v>10.04762</v>
      </c>
      <c r="E73" s="118">
        <v>0.10326</v>
      </c>
      <c r="F73" s="118">
        <v>2.4559999999999998E-2</v>
      </c>
      <c r="G73" s="118">
        <v>0.14432</v>
      </c>
      <c r="H73" s="118">
        <v>6.4250000000000002E-2</v>
      </c>
      <c r="I73" s="118">
        <v>15.924528</v>
      </c>
      <c r="J73" s="118">
        <v>1.4591472999999999</v>
      </c>
      <c r="K73" s="118">
        <v>77.222999999999999</v>
      </c>
      <c r="L73" s="118">
        <v>0.80755329515871299</v>
      </c>
      <c r="M73" s="118">
        <v>0.1012191495688373</v>
      </c>
      <c r="N73" s="118">
        <v>0.30042635207099472</v>
      </c>
      <c r="O73" s="118">
        <v>5.6715841570295501E-2</v>
      </c>
      <c r="P73" s="118">
        <v>3.122420026377765E-2</v>
      </c>
      <c r="Q73" s="118">
        <v>0.52944206564926943</v>
      </c>
      <c r="R73" s="118">
        <v>0.99417604115288782</v>
      </c>
      <c r="S73" s="118">
        <v>0.31122499780759061</v>
      </c>
      <c r="T73" s="118">
        <v>0.2547657780437188</v>
      </c>
      <c r="U73" s="118">
        <v>0.28578231383567287</v>
      </c>
      <c r="V73" s="118">
        <v>0.34230256609099391</v>
      </c>
      <c r="W73" s="118">
        <v>1.0785741815398371</v>
      </c>
    </row>
    <row r="74" spans="1:23">
      <c r="A74" s="118" t="s">
        <v>562</v>
      </c>
      <c r="B74" s="118">
        <v>4.76</v>
      </c>
      <c r="C74" s="118">
        <v>0.91400000000000003</v>
      </c>
      <c r="D74" s="118">
        <v>248.57142999999999</v>
      </c>
      <c r="E74" s="118">
        <v>0.14915999999999999</v>
      </c>
      <c r="F74" s="118">
        <v>3.5909999999999997E-2</v>
      </c>
      <c r="G74" s="118">
        <v>0.47761002000000002</v>
      </c>
      <c r="H74" s="118">
        <v>0.15135000000000001</v>
      </c>
      <c r="I74" s="118">
        <v>14.621848</v>
      </c>
      <c r="J74" s="118">
        <v>3.0916845999999998</v>
      </c>
      <c r="K74" s="118">
        <v>14.073</v>
      </c>
      <c r="L74" s="118">
        <v>0.82044354827385746</v>
      </c>
      <c r="M74" s="118">
        <v>0.11376746952126079</v>
      </c>
      <c r="N74" s="118">
        <v>0.57316109151007311</v>
      </c>
      <c r="O74" s="118">
        <v>1.01791239895858E-2</v>
      </c>
      <c r="P74" s="118">
        <v>7.5136743757213381E-2</v>
      </c>
      <c r="Q74" s="118">
        <v>0.68112651773126176</v>
      </c>
      <c r="R74" s="118">
        <v>0.99486450468566223</v>
      </c>
      <c r="S74" s="118">
        <v>0.35046722039621858</v>
      </c>
      <c r="T74" s="118">
        <v>0.34039180526854862</v>
      </c>
      <c r="U74" s="118">
        <v>0.3343052971193009</v>
      </c>
      <c r="V74" s="118">
        <v>0.43668891322420628</v>
      </c>
      <c r="W74" s="118">
        <v>1.0868824751510759</v>
      </c>
    </row>
    <row r="75" spans="1:23">
      <c r="A75" s="118" t="s">
        <v>563</v>
      </c>
      <c r="B75" s="118">
        <v>0.81</v>
      </c>
      <c r="C75" s="118">
        <v>0.82899999999999996</v>
      </c>
      <c r="D75" s="118">
        <v>17.064219999999999</v>
      </c>
      <c r="E75" s="118">
        <v>4.165E-2</v>
      </c>
      <c r="F75" s="118">
        <v>1.487E-2</v>
      </c>
      <c r="G75" s="118">
        <v>0.18837999</v>
      </c>
      <c r="H75" s="118">
        <v>1.874E-2</v>
      </c>
      <c r="I75" s="118">
        <v>45.925925999999997</v>
      </c>
      <c r="J75" s="118">
        <v>2.0719615999999998</v>
      </c>
      <c r="K75" s="118">
        <v>47.225999999999999</v>
      </c>
      <c r="L75" s="118">
        <v>0.7902511493106944</v>
      </c>
      <c r="M75" s="118">
        <v>9.0276538804638706E-2</v>
      </c>
      <c r="N75" s="118">
        <v>0.33648110670282672</v>
      </c>
      <c r="O75" s="118">
        <v>3.4610348026850549E-2</v>
      </c>
      <c r="P75" s="118">
        <v>4.7707887712848111E-2</v>
      </c>
      <c r="Q75" s="118">
        <v>0.53390413225167066</v>
      </c>
      <c r="R75" s="118">
        <v>0.99381631698094108</v>
      </c>
      <c r="S75" s="118">
        <v>0.30368268843407542</v>
      </c>
      <c r="T75" s="118">
        <v>0.26217942915197562</v>
      </c>
      <c r="U75" s="118">
        <v>0.27815288791199111</v>
      </c>
      <c r="V75" s="118">
        <v>0.34083719285759773</v>
      </c>
      <c r="W75" s="118">
        <v>1.067753419561734</v>
      </c>
    </row>
    <row r="76" spans="1:23">
      <c r="A76" s="118" t="s">
        <v>564</v>
      </c>
      <c r="B76" s="118">
        <v>24.02</v>
      </c>
      <c r="C76" s="118">
        <v>1.1160000000000001</v>
      </c>
      <c r="D76" s="118">
        <v>40.572792</v>
      </c>
      <c r="E76" s="118">
        <v>0.33438000000000001</v>
      </c>
      <c r="F76" s="118">
        <v>0.10416</v>
      </c>
      <c r="G76" s="118">
        <v>0.29842999999999997</v>
      </c>
      <c r="H76" s="118">
        <v>0.12397</v>
      </c>
      <c r="I76" s="118">
        <v>63.696919999999999</v>
      </c>
      <c r="J76" s="118">
        <v>19.787894999999999</v>
      </c>
      <c r="K76" s="118">
        <v>189.553</v>
      </c>
      <c r="L76" s="118">
        <v>0.87245951084438178</v>
      </c>
      <c r="M76" s="118">
        <v>0.22830805828129641</v>
      </c>
      <c r="N76" s="118">
        <v>0.42653619086831712</v>
      </c>
      <c r="O76" s="118">
        <v>0.1394944557562198</v>
      </c>
      <c r="P76" s="118">
        <v>0.524237089192233</v>
      </c>
      <c r="Q76" s="118">
        <v>0.54885393899444435</v>
      </c>
      <c r="R76" s="118">
        <v>0.99464808526514137</v>
      </c>
      <c r="S76" s="118">
        <v>0.35234065040053719</v>
      </c>
      <c r="T76" s="118">
        <v>0.49255203620920712</v>
      </c>
      <c r="U76" s="118">
        <v>0.37854771635285761</v>
      </c>
      <c r="V76" s="118">
        <v>0.33262783744010849</v>
      </c>
      <c r="W76" s="118">
        <v>1.1186516684833601</v>
      </c>
    </row>
    <row r="77" spans="1:23">
      <c r="A77" s="118" t="s">
        <v>565</v>
      </c>
      <c r="B77" s="118">
        <v>0.06</v>
      </c>
      <c r="C77" s="118">
        <v>0.82299999999999995</v>
      </c>
      <c r="D77" s="118">
        <v>17.973734</v>
      </c>
      <c r="E77" s="118">
        <v>2.162E-2</v>
      </c>
      <c r="F77" s="118">
        <v>1.235E-2</v>
      </c>
      <c r="G77" s="118">
        <v>0.14915</v>
      </c>
      <c r="H77" s="118">
        <v>5.0709999999999998E-2</v>
      </c>
      <c r="I77" s="118">
        <v>1596.6667</v>
      </c>
      <c r="J77" s="118">
        <v>3.6681089999999998</v>
      </c>
      <c r="K77" s="118">
        <v>37.061999999999998</v>
      </c>
      <c r="L77" s="118">
        <v>0.78462605628463022</v>
      </c>
      <c r="M77" s="118">
        <v>8.5816235504014265E-2</v>
      </c>
      <c r="N77" s="118">
        <v>0.3043787920255146</v>
      </c>
      <c r="O77" s="118">
        <v>2.7120257805309241E-2</v>
      </c>
      <c r="P77" s="118">
        <v>9.0641603300500778E-2</v>
      </c>
      <c r="Q77" s="118">
        <v>0.5344825195110009</v>
      </c>
      <c r="R77" s="118">
        <v>0.99406901708591011</v>
      </c>
      <c r="S77" s="118">
        <v>0.29018665131697241</v>
      </c>
      <c r="T77" s="118">
        <v>0.28019133909053318</v>
      </c>
      <c r="U77" s="118">
        <v>0.2748721248987494</v>
      </c>
      <c r="V77" s="118">
        <v>0.33247565902161391</v>
      </c>
      <c r="W77" s="118">
        <v>1.064452396939747</v>
      </c>
    </row>
    <row r="78" spans="1:23">
      <c r="A78" s="118" t="s">
        <v>566</v>
      </c>
      <c r="B78" s="118">
        <v>4.12</v>
      </c>
      <c r="C78" s="118">
        <v>0.877</v>
      </c>
      <c r="D78" s="118">
        <v>23.045603</v>
      </c>
      <c r="E78" s="118">
        <v>0.10256999999999999</v>
      </c>
      <c r="F78" s="118">
        <v>3.422E-2</v>
      </c>
      <c r="G78" s="118">
        <v>0.2762</v>
      </c>
      <c r="H78" s="118">
        <v>-1.1610000000000001E-2</v>
      </c>
      <c r="I78" s="118">
        <v>34.344659999999998</v>
      </c>
      <c r="J78" s="118">
        <v>3.438472</v>
      </c>
      <c r="K78" s="118">
        <v>96.108999999999995</v>
      </c>
      <c r="L78" s="118">
        <v>0.80735952011188394</v>
      </c>
      <c r="M78" s="118">
        <v>0.10996134403806131</v>
      </c>
      <c r="N78" s="118">
        <v>0.4083451473509303</v>
      </c>
      <c r="O78" s="118">
        <v>7.0633378359357776E-2</v>
      </c>
      <c r="P78" s="118">
        <v>8.4464749178881554E-2</v>
      </c>
      <c r="Q78" s="118">
        <v>0.53770787328300651</v>
      </c>
      <c r="R78" s="118">
        <v>0.99357642182342443</v>
      </c>
      <c r="S78" s="118">
        <v>0.32803038789122319</v>
      </c>
      <c r="T78" s="118">
        <v>0.28237666205020417</v>
      </c>
      <c r="U78" s="118">
        <v>0.29346586157695992</v>
      </c>
      <c r="V78" s="118">
        <v>0.3534676819659025</v>
      </c>
      <c r="W78" s="118">
        <v>1.078103502058593</v>
      </c>
    </row>
    <row r="79" spans="1:23">
      <c r="A79" s="118" t="s">
        <v>567</v>
      </c>
      <c r="B79" s="118">
        <v>7.63</v>
      </c>
      <c r="C79" s="118">
        <v>0.87</v>
      </c>
      <c r="D79" s="118">
        <v>17.924527999999999</v>
      </c>
      <c r="E79" s="118">
        <v>0.15709000000000001</v>
      </c>
      <c r="F79" s="118">
        <v>7.4120000000000005E-2</v>
      </c>
      <c r="G79" s="118">
        <v>0.35324</v>
      </c>
      <c r="H79" s="118">
        <v>0.12678</v>
      </c>
      <c r="I79" s="118">
        <v>22.411532999999999</v>
      </c>
      <c r="J79" s="118">
        <v>2.7888315000000001</v>
      </c>
      <c r="K79" s="118">
        <v>39.783999999999999</v>
      </c>
      <c r="L79" s="118">
        <v>0.82267055714538462</v>
      </c>
      <c r="M79" s="118">
        <v>0.1308355634849836</v>
      </c>
      <c r="N79" s="118">
        <v>0.47138779209134768</v>
      </c>
      <c r="O79" s="118">
        <v>2.912616351005495E-2</v>
      </c>
      <c r="P79" s="118">
        <v>6.6990498078249833E-2</v>
      </c>
      <c r="Q79" s="118">
        <v>0.53445122793826794</v>
      </c>
      <c r="R79" s="118">
        <v>0.99467029631596915</v>
      </c>
      <c r="S79" s="118">
        <v>0.34377246740340639</v>
      </c>
      <c r="T79" s="118">
        <v>0.27647432579268372</v>
      </c>
      <c r="U79" s="118">
        <v>0.30752461344951088</v>
      </c>
      <c r="V79" s="118">
        <v>0.34853010988791061</v>
      </c>
      <c r="W79" s="118">
        <v>1.088134115519761</v>
      </c>
    </row>
    <row r="80" spans="1:23">
      <c r="A80" s="118" t="s">
        <v>568</v>
      </c>
      <c r="B80" s="118">
        <v>1.98</v>
      </c>
      <c r="C80" s="118">
        <v>0.879</v>
      </c>
      <c r="D80" s="118">
        <v>39.267242000000003</v>
      </c>
      <c r="E80" s="118">
        <v>3.8879999999999998E-2</v>
      </c>
      <c r="F80" s="118">
        <v>3.9100000000000003E-3</v>
      </c>
      <c r="G80" s="118">
        <v>0.19962999000000001</v>
      </c>
      <c r="H80" s="118">
        <v>1.001E-2</v>
      </c>
      <c r="I80" s="118">
        <v>46.010100000000001</v>
      </c>
      <c r="J80" s="118">
        <v>2.1199357999999999</v>
      </c>
      <c r="K80" s="118">
        <v>65.313999999999993</v>
      </c>
      <c r="L80" s="118">
        <v>0.78947324078936643</v>
      </c>
      <c r="M80" s="118">
        <v>9.723461195361284E-2</v>
      </c>
      <c r="N80" s="118">
        <v>0.34568710038571482</v>
      </c>
      <c r="O80" s="118">
        <v>4.793981988116372E-2</v>
      </c>
      <c r="P80" s="118">
        <v>4.8998314059653658E-2</v>
      </c>
      <c r="Q80" s="118">
        <v>0.54802370055235494</v>
      </c>
      <c r="R80" s="118">
        <v>0.99374731254189264</v>
      </c>
      <c r="S80" s="118">
        <v>0.30903263725812619</v>
      </c>
      <c r="T80" s="118">
        <v>0.26977846151087809</v>
      </c>
      <c r="U80" s="118">
        <v>0.28615081797777131</v>
      </c>
      <c r="V80" s="118">
        <v>0.35280447588840202</v>
      </c>
      <c r="W80" s="118">
        <v>1.0672359142516219</v>
      </c>
    </row>
    <row r="81" spans="1:23">
      <c r="A81" s="118" t="s">
        <v>569</v>
      </c>
      <c r="B81" s="118">
        <v>23.83</v>
      </c>
      <c r="C81" s="118">
        <v>1.1479999999999999</v>
      </c>
      <c r="D81" s="118">
        <v>12.28725</v>
      </c>
      <c r="E81" s="118">
        <v>0.11946</v>
      </c>
      <c r="F81" s="118">
        <v>4.1950002E-2</v>
      </c>
      <c r="G81" s="118">
        <v>0.28947001999999999</v>
      </c>
      <c r="H81" s="118">
        <v>0.10641</v>
      </c>
      <c r="I81" s="118">
        <v>17.268149999999999</v>
      </c>
      <c r="J81" s="118">
        <v>2.7824922000000001</v>
      </c>
      <c r="K81" s="118">
        <v>241.864</v>
      </c>
      <c r="L81" s="118">
        <v>0.81210279625817572</v>
      </c>
      <c r="M81" s="118">
        <v>0.22717811477847161</v>
      </c>
      <c r="N81" s="118">
        <v>0.41920414471020118</v>
      </c>
      <c r="O81" s="118">
        <v>0.17804365976832601</v>
      </c>
      <c r="P81" s="118">
        <v>6.6819981430962239E-2</v>
      </c>
      <c r="Q81" s="118">
        <v>0.53086631360764469</v>
      </c>
      <c r="R81" s="118">
        <v>0.99450928595818944</v>
      </c>
      <c r="S81" s="118">
        <v>0.38524060541993388</v>
      </c>
      <c r="T81" s="118">
        <v>0.28863209865539052</v>
      </c>
      <c r="U81" s="118">
        <v>0.36686239068697202</v>
      </c>
      <c r="V81" s="118">
        <v>0.37751638103283602</v>
      </c>
      <c r="W81" s="118">
        <v>1.0815594836657789</v>
      </c>
    </row>
    <row r="82" spans="1:23">
      <c r="A82" s="118" t="s">
        <v>570</v>
      </c>
      <c r="B82" s="118">
        <v>-0.75</v>
      </c>
      <c r="C82" s="118">
        <v>0.98599999999999999</v>
      </c>
      <c r="D82" s="118">
        <v>17.60135</v>
      </c>
      <c r="E82" s="118">
        <v>-4.9160000000000002E-2</v>
      </c>
      <c r="F82" s="118">
        <v>-1.6480000000000002E-2</v>
      </c>
      <c r="G82" s="118">
        <v>0.20643</v>
      </c>
      <c r="H82" s="118">
        <v>-2.2130001E-2</v>
      </c>
      <c r="I82" s="118">
        <v>0</v>
      </c>
      <c r="J82" s="118">
        <v>1.3327194</v>
      </c>
      <c r="K82" s="118">
        <v>63.133000000000003</v>
      </c>
      <c r="L82" s="118">
        <v>0.76474866814759479</v>
      </c>
      <c r="M82" s="118">
        <v>8.0999107939339871E-2</v>
      </c>
      <c r="N82" s="118">
        <v>0.35125162030603257</v>
      </c>
      <c r="O82" s="118">
        <v>4.6332589777544918E-2</v>
      </c>
      <c r="P82" s="118">
        <v>2.7823499613609508E-2</v>
      </c>
      <c r="Q82" s="118">
        <v>0.53424570934515581</v>
      </c>
      <c r="R82" s="118">
        <v>0.99349326869996579</v>
      </c>
      <c r="S82" s="118">
        <v>0.2999380698923701</v>
      </c>
      <c r="T82" s="118">
        <v>0.25247763548425839</v>
      </c>
      <c r="U82" s="118">
        <v>0.26966128403626638</v>
      </c>
      <c r="V82" s="118">
        <v>0.34700650988072168</v>
      </c>
      <c r="W82" s="118">
        <v>1.0519257333812451</v>
      </c>
    </row>
    <row r="83" spans="1:23">
      <c r="A83" s="118" t="s">
        <v>571</v>
      </c>
      <c r="B83" s="118">
        <v>18.98</v>
      </c>
      <c r="C83" s="118">
        <v>0.86</v>
      </c>
      <c r="D83" s="118">
        <v>33.333331999999999</v>
      </c>
      <c r="E83" s="118">
        <v>0.23125999999999999</v>
      </c>
      <c r="F83" s="118">
        <v>9.1319999999999998E-2</v>
      </c>
      <c r="G83" s="118">
        <v>0.47675000000000001</v>
      </c>
      <c r="H83" s="118">
        <v>0.18833</v>
      </c>
      <c r="I83" s="118">
        <v>14.805058499999999</v>
      </c>
      <c r="J83" s="118">
        <v>3.5038279999999999</v>
      </c>
      <c r="K83" s="118">
        <v>132.43100000000001</v>
      </c>
      <c r="L83" s="118">
        <v>0.84349997051249281</v>
      </c>
      <c r="M83" s="118">
        <v>0.19833482010110021</v>
      </c>
      <c r="N83" s="118">
        <v>0.57245732807121463</v>
      </c>
      <c r="O83" s="118">
        <v>9.7399912895645008E-2</v>
      </c>
      <c r="P83" s="118">
        <v>8.6222717093340229E-2</v>
      </c>
      <c r="Q83" s="118">
        <v>0.5442501490270214</v>
      </c>
      <c r="R83" s="118">
        <v>0.9951568052762706</v>
      </c>
      <c r="S83" s="118">
        <v>0.39509292578415389</v>
      </c>
      <c r="T83" s="118">
        <v>0.29856271621163422</v>
      </c>
      <c r="U83" s="118">
        <v>0.35523354081073838</v>
      </c>
      <c r="V83" s="118">
        <v>0.37636924818865208</v>
      </c>
      <c r="W83" s="118">
        <v>1.1011921952543759</v>
      </c>
    </row>
    <row r="84" spans="1:23">
      <c r="A84" s="118" t="s">
        <v>572</v>
      </c>
      <c r="B84" s="118">
        <v>-0.06</v>
      </c>
      <c r="C84" s="118">
        <v>1.177</v>
      </c>
      <c r="D84" s="118">
        <v>14.2715225</v>
      </c>
      <c r="E84" s="118">
        <v>-5.2449997999999998E-2</v>
      </c>
      <c r="F84" s="118">
        <v>-1.5689999999999999E-2</v>
      </c>
      <c r="G84" s="118">
        <v>0.15151000000000001</v>
      </c>
      <c r="H84" s="118">
        <v>-0.20121998999999999</v>
      </c>
      <c r="I84" s="118">
        <v>0</v>
      </c>
      <c r="J84" s="118">
        <v>2.0308155999999999</v>
      </c>
      <c r="K84" s="118">
        <v>12.071999999999999</v>
      </c>
      <c r="L84" s="118">
        <v>0.76382472681930891</v>
      </c>
      <c r="M84" s="118">
        <v>8.5102586975914357E-2</v>
      </c>
      <c r="N84" s="118">
        <v>0.30631000492254712</v>
      </c>
      <c r="O84" s="118">
        <v>8.7045401118502445E-3</v>
      </c>
      <c r="P84" s="118">
        <v>4.6601128611796702E-2</v>
      </c>
      <c r="Q84" s="118">
        <v>0.53212817206506191</v>
      </c>
      <c r="R84" s="118">
        <v>0.99207768975035093</v>
      </c>
      <c r="S84" s="118">
        <v>0.28584493611708472</v>
      </c>
      <c r="T84" s="118">
        <v>0.26020453794895981</v>
      </c>
      <c r="U84" s="118">
        <v>0.27163150364604449</v>
      </c>
      <c r="V84" s="118">
        <v>0.33141657642085859</v>
      </c>
      <c r="W84" s="118">
        <v>1.050528510831106</v>
      </c>
    </row>
    <row r="85" spans="1:23">
      <c r="A85" s="118" t="s">
        <v>573</v>
      </c>
      <c r="B85" s="118">
        <v>0.55000000000000004</v>
      </c>
      <c r="C85" s="118">
        <v>0.82799999999999996</v>
      </c>
      <c r="D85" s="118">
        <v>17.716894</v>
      </c>
      <c r="E85" s="118">
        <v>5.5900000000000004E-3</v>
      </c>
      <c r="F85" s="118">
        <v>-2.5000000000000001E-4</v>
      </c>
      <c r="G85" s="118">
        <v>4.6989999999999997E-2</v>
      </c>
      <c r="H85" s="118">
        <v>-9.3900000000000008E-3</v>
      </c>
      <c r="I85" s="118">
        <v>70.545450000000002</v>
      </c>
      <c r="J85" s="118">
        <v>0.40389736999999998</v>
      </c>
      <c r="K85" s="118">
        <v>166.85300000000001</v>
      </c>
      <c r="L85" s="118">
        <v>0.7801242968633717</v>
      </c>
      <c r="M85" s="118">
        <v>8.8730300327088896E-2</v>
      </c>
      <c r="N85" s="118">
        <v>0.22078018627939519</v>
      </c>
      <c r="O85" s="118">
        <v>0.1227662928253867</v>
      </c>
      <c r="P85" s="118">
        <v>2.8397287741706318E-3</v>
      </c>
      <c r="Q85" s="118">
        <v>0.53431918724378302</v>
      </c>
      <c r="R85" s="118">
        <v>0.99359396934400723</v>
      </c>
      <c r="S85" s="118">
        <v>0.30040035623136929</v>
      </c>
      <c r="T85" s="118">
        <v>0.24290587132203589</v>
      </c>
      <c r="U85" s="118">
        <v>0.27621486125501982</v>
      </c>
      <c r="V85" s="118">
        <v>0.35736709340582917</v>
      </c>
      <c r="W85" s="118">
        <v>1.061413160047683</v>
      </c>
    </row>
    <row r="86" spans="1:23">
      <c r="A86" s="118" t="s">
        <v>574</v>
      </c>
      <c r="B86" s="118">
        <v>2.29</v>
      </c>
      <c r="C86" s="118">
        <v>1.155</v>
      </c>
      <c r="D86" s="118">
        <v>8.6550309999999993</v>
      </c>
      <c r="E86" s="118">
        <v>8.6040000000000005E-2</v>
      </c>
      <c r="F86" s="118">
        <v>1.847E-2</v>
      </c>
      <c r="G86" s="118">
        <v>0.22838</v>
      </c>
      <c r="H86" s="118">
        <v>-6.4400000000000004E-3</v>
      </c>
      <c r="I86" s="118">
        <v>18.406115</v>
      </c>
      <c r="J86" s="118">
        <v>1.5435038000000001</v>
      </c>
      <c r="K86" s="118">
        <v>67.817999999999998</v>
      </c>
      <c r="L86" s="118">
        <v>0.8027173439900247</v>
      </c>
      <c r="M86" s="118">
        <v>9.9078203984537608E-2</v>
      </c>
      <c r="N86" s="118">
        <v>0.36921353686953418</v>
      </c>
      <c r="O86" s="118">
        <v>4.9785076267895273E-2</v>
      </c>
      <c r="P86" s="118">
        <v>3.3493250088981658E-2</v>
      </c>
      <c r="Q86" s="118">
        <v>0.52855647649387061</v>
      </c>
      <c r="R86" s="118">
        <v>0.99361728699523211</v>
      </c>
      <c r="S86" s="118">
        <v>0.31889676766255132</v>
      </c>
      <c r="T86" s="118">
        <v>0.25505278816280091</v>
      </c>
      <c r="U86" s="118">
        <v>0.28368345973227282</v>
      </c>
      <c r="V86" s="118">
        <v>0.345344621822051</v>
      </c>
      <c r="W86" s="118">
        <v>1.075280899343485</v>
      </c>
    </row>
    <row r="87" spans="1:23">
      <c r="A87" s="118" t="s">
        <v>575</v>
      </c>
      <c r="B87" s="118">
        <v>8.02</v>
      </c>
      <c r="C87" s="118">
        <v>1.093</v>
      </c>
      <c r="D87" s="118">
        <v>11.149111</v>
      </c>
      <c r="E87" s="118">
        <v>0.111049995</v>
      </c>
      <c r="F87" s="118">
        <v>3.6989998000000003E-2</v>
      </c>
      <c r="G87" s="118">
        <v>0.15978000000000001</v>
      </c>
      <c r="H87" s="118">
        <v>5.6660000000000002E-2</v>
      </c>
      <c r="I87" s="118">
        <v>20.324187999999999</v>
      </c>
      <c r="J87" s="118">
        <v>2.4198336999999999</v>
      </c>
      <c r="K87" s="118">
        <v>135.71600000000001</v>
      </c>
      <c r="L87" s="118">
        <v>0.80974098594990485</v>
      </c>
      <c r="M87" s="118">
        <v>0.13315492120130831</v>
      </c>
      <c r="N87" s="118">
        <v>0.31307743316765679</v>
      </c>
      <c r="O87" s="118">
        <v>9.9820706518014474E-2</v>
      </c>
      <c r="P87" s="118">
        <v>5.706506976400421E-2</v>
      </c>
      <c r="Q87" s="118">
        <v>0.53014253684670776</v>
      </c>
      <c r="R87" s="118">
        <v>0.99411604760278727</v>
      </c>
      <c r="S87" s="118">
        <v>0.32780068064063012</v>
      </c>
      <c r="T87" s="118">
        <v>0.27070501843301809</v>
      </c>
      <c r="U87" s="118">
        <v>0.30653538330169311</v>
      </c>
      <c r="V87" s="118">
        <v>0.35124402492585632</v>
      </c>
      <c r="W87" s="118">
        <v>1.079880469317797</v>
      </c>
    </row>
    <row r="88" spans="1:23">
      <c r="A88" s="118" t="s">
        <v>576</v>
      </c>
      <c r="B88" s="118">
        <v>-7.99</v>
      </c>
      <c r="C88" s="118">
        <v>1.0669999999999999</v>
      </c>
      <c r="D88" s="118">
        <v>-587.5</v>
      </c>
      <c r="E88" s="118">
        <v>-0.12567</v>
      </c>
      <c r="F88" s="118">
        <v>-2.9509998999999999E-2</v>
      </c>
      <c r="G88" s="118">
        <v>8.4230005999999996E-2</v>
      </c>
      <c r="H88" s="118">
        <v>-9.3450000000000005E-2</v>
      </c>
      <c r="I88" s="118">
        <v>0</v>
      </c>
      <c r="J88" s="118">
        <v>0.75762459999999998</v>
      </c>
      <c r="K88" s="118">
        <v>30.812999999999999</v>
      </c>
      <c r="L88" s="118">
        <v>0.74326210462167519</v>
      </c>
      <c r="M88" s="118">
        <v>3.7942313410645252E-2</v>
      </c>
      <c r="N88" s="118">
        <v>0.25125407605599193</v>
      </c>
      <c r="O88" s="118">
        <v>2.2515222996728802E-2</v>
      </c>
      <c r="P88" s="118">
        <v>1.2354404103296371E-2</v>
      </c>
      <c r="Q88" s="118">
        <v>0.14944359366192969</v>
      </c>
      <c r="R88" s="118">
        <v>0.99292953484842728</v>
      </c>
      <c r="S88" s="118">
        <v>0.26268834264935392</v>
      </c>
      <c r="T88" s="118">
        <v>7.4768578428557081E-2</v>
      </c>
      <c r="U88" s="118">
        <v>0.1405900762393468</v>
      </c>
      <c r="V88" s="118">
        <v>0.1109278446005416</v>
      </c>
      <c r="W88" s="118">
        <v>1.038419373603068</v>
      </c>
    </row>
    <row r="89" spans="1:23">
      <c r="A89" s="118" t="s">
        <v>577</v>
      </c>
      <c r="B89" s="118">
        <v>1.84</v>
      </c>
      <c r="C89" s="118">
        <v>0.90100000000000002</v>
      </c>
      <c r="D89" s="118">
        <v>9.9408279999999998</v>
      </c>
      <c r="E89" s="118">
        <v>6.6689999999999999E-2</v>
      </c>
      <c r="F89" s="118">
        <v>3.049E-2</v>
      </c>
      <c r="G89" s="118">
        <v>0.20802000000000001</v>
      </c>
      <c r="H89" s="118">
        <v>6.8210000000000007E-2</v>
      </c>
      <c r="I89" s="118">
        <v>27.391304000000002</v>
      </c>
      <c r="J89" s="118">
        <v>1.4316148</v>
      </c>
      <c r="K89" s="118">
        <v>44.142000000000003</v>
      </c>
      <c r="L89" s="118">
        <v>0.79728321767677757</v>
      </c>
      <c r="M89" s="118">
        <v>9.6402022004162938E-2</v>
      </c>
      <c r="N89" s="118">
        <v>0.35255273407988069</v>
      </c>
      <c r="O89" s="118">
        <v>3.2337676023384061E-2</v>
      </c>
      <c r="P89" s="118">
        <v>3.0483621715444931E-2</v>
      </c>
      <c r="Q89" s="118">
        <v>0.52937415341020722</v>
      </c>
      <c r="R89" s="118">
        <v>0.99420734213554895</v>
      </c>
      <c r="S89" s="118">
        <v>0.31140697872472611</v>
      </c>
      <c r="T89" s="118">
        <v>0.25373089136324939</v>
      </c>
      <c r="U89" s="118">
        <v>0.28162098473326691</v>
      </c>
      <c r="V89" s="118">
        <v>0.34069349129340998</v>
      </c>
      <c r="W89" s="118">
        <v>1.0722949374445401</v>
      </c>
    </row>
    <row r="90" spans="1:23">
      <c r="A90" s="118" t="s">
        <v>578</v>
      </c>
      <c r="B90" s="118">
        <v>-0.19</v>
      </c>
      <c r="C90" s="118">
        <v>0.84199999999999997</v>
      </c>
      <c r="D90" s="118">
        <v>17.888887</v>
      </c>
      <c r="E90" s="118">
        <v>2.2550002E-2</v>
      </c>
      <c r="F90" s="118">
        <v>-7.0899999999999999E-3</v>
      </c>
      <c r="G90" s="118">
        <v>0.20397000000000001</v>
      </c>
      <c r="H90" s="118">
        <v>-7.2680004000000006E-2</v>
      </c>
      <c r="I90" s="118">
        <v>0</v>
      </c>
      <c r="J90" s="118">
        <v>1.2079226999999999</v>
      </c>
      <c r="K90" s="118">
        <v>29.905000000000001</v>
      </c>
      <c r="L90" s="118">
        <v>0.78488723190941434</v>
      </c>
      <c r="M90" s="118">
        <v>8.4329467737139452E-2</v>
      </c>
      <c r="N90" s="118">
        <v>0.3492385763540411</v>
      </c>
      <c r="O90" s="118">
        <v>2.184609647949547E-2</v>
      </c>
      <c r="P90" s="118">
        <v>2.4466675535784611E-2</v>
      </c>
      <c r="Q90" s="118">
        <v>0.53442856275630291</v>
      </c>
      <c r="R90" s="118">
        <v>0.9930937068900102</v>
      </c>
      <c r="S90" s="118">
        <v>0.30268514693883058</v>
      </c>
      <c r="T90" s="118">
        <v>0.2515931800716259</v>
      </c>
      <c r="U90" s="118">
        <v>0.2739384618894265</v>
      </c>
      <c r="V90" s="118">
        <v>0.34151422189347269</v>
      </c>
      <c r="W90" s="118">
        <v>1.064040237809911</v>
      </c>
    </row>
    <row r="91" spans="1:23">
      <c r="A91" s="118" t="s">
        <v>579</v>
      </c>
      <c r="B91" s="118">
        <v>-3.23</v>
      </c>
      <c r="C91" s="118">
        <v>0.81799999999999995</v>
      </c>
      <c r="D91" s="118">
        <v>11.159874</v>
      </c>
      <c r="E91" s="118">
        <v>-3.0779999999999998E-2</v>
      </c>
      <c r="F91" s="118">
        <v>-5.5999999999999999E-3</v>
      </c>
      <c r="G91" s="118">
        <v>0.16261</v>
      </c>
      <c r="H91" s="118">
        <v>-0.28569</v>
      </c>
      <c r="I91" s="118">
        <v>0</v>
      </c>
      <c r="J91" s="118">
        <v>1.0393250000000001</v>
      </c>
      <c r="K91" s="118">
        <v>27.081</v>
      </c>
      <c r="L91" s="118">
        <v>0.76991038606167661</v>
      </c>
      <c r="M91" s="118">
        <v>6.6250371691941715E-2</v>
      </c>
      <c r="N91" s="118">
        <v>0.31539325202299662</v>
      </c>
      <c r="O91" s="118">
        <v>1.9765024580082578E-2</v>
      </c>
      <c r="P91" s="118">
        <v>1.993167726398817E-2</v>
      </c>
      <c r="Q91" s="118">
        <v>0.53014938136154988</v>
      </c>
      <c r="R91" s="118">
        <v>0.99141001441742227</v>
      </c>
      <c r="S91" s="118">
        <v>0.28774852260518868</v>
      </c>
      <c r="T91" s="118">
        <v>0.2452319198416841</v>
      </c>
      <c r="U91" s="118">
        <v>0.25974868939411272</v>
      </c>
      <c r="V91" s="118">
        <v>0.33632403728170029</v>
      </c>
      <c r="W91" s="118">
        <v>1.053868445193163</v>
      </c>
    </row>
    <row r="92" spans="1:23">
      <c r="A92" s="118" t="s">
        <v>580</v>
      </c>
      <c r="B92" s="118">
        <v>4.59</v>
      </c>
      <c r="C92" s="118">
        <v>0.871</v>
      </c>
      <c r="D92" s="118">
        <v>13.436385</v>
      </c>
      <c r="E92" s="118">
        <v>6.3969999999999999E-2</v>
      </c>
      <c r="F92" s="118">
        <v>3.4389999999999997E-2</v>
      </c>
      <c r="G92" s="118">
        <v>0.21734999999999999</v>
      </c>
      <c r="H92" s="118">
        <v>0.11001000599999999</v>
      </c>
      <c r="I92" s="118">
        <v>24.618735999999998</v>
      </c>
      <c r="J92" s="118">
        <v>1.6417736000000001</v>
      </c>
      <c r="K92" s="118">
        <v>61.81</v>
      </c>
      <c r="L92" s="118">
        <v>0.79651935082550973</v>
      </c>
      <c r="M92" s="118">
        <v>0.1127564674397859</v>
      </c>
      <c r="N92" s="118">
        <v>0.36018757150755593</v>
      </c>
      <c r="O92" s="118">
        <v>4.5357640017302969E-2</v>
      </c>
      <c r="P92" s="118">
        <v>3.6136544589261209E-2</v>
      </c>
      <c r="Q92" s="118">
        <v>0.53159708305511932</v>
      </c>
      <c r="R92" s="118">
        <v>0.99453774144439799</v>
      </c>
      <c r="S92" s="118">
        <v>0.31885161976927318</v>
      </c>
      <c r="T92" s="118">
        <v>0.25944353200552689</v>
      </c>
      <c r="U92" s="118">
        <v>0.29253297234371178</v>
      </c>
      <c r="V92" s="118">
        <v>0.34508719267769972</v>
      </c>
      <c r="W92" s="118">
        <v>1.0720204126057751</v>
      </c>
    </row>
    <row r="93" spans="1:23">
      <c r="A93" s="118" t="s">
        <v>581</v>
      </c>
      <c r="B93" s="118">
        <v>3.34</v>
      </c>
      <c r="C93" s="118">
        <v>0.82799999999999996</v>
      </c>
      <c r="D93" s="118">
        <v>14.048673000000001</v>
      </c>
      <c r="E93" s="118">
        <v>7.2069994999999998E-2</v>
      </c>
      <c r="F93" s="118">
        <v>1.686E-2</v>
      </c>
      <c r="G93" s="118">
        <v>0.22113000999999999</v>
      </c>
      <c r="H93" s="118">
        <v>3.2890000000000003E-2</v>
      </c>
      <c r="I93" s="118">
        <v>19.011976000000001</v>
      </c>
      <c r="J93" s="118">
        <v>1.4708607</v>
      </c>
      <c r="K93" s="118">
        <v>48.764000000000003</v>
      </c>
      <c r="L93" s="118">
        <v>0.79879409997107409</v>
      </c>
      <c r="M93" s="118">
        <v>0.10532262860541181</v>
      </c>
      <c r="N93" s="118">
        <v>0.36328079356811183</v>
      </c>
      <c r="O93" s="118">
        <v>3.5743736334675279E-2</v>
      </c>
      <c r="P93" s="118">
        <v>3.1539271280504808E-2</v>
      </c>
      <c r="Q93" s="118">
        <v>0.53198645537730538</v>
      </c>
      <c r="R93" s="118">
        <v>0.99392816266393491</v>
      </c>
      <c r="S93" s="118">
        <v>0.31666814568687529</v>
      </c>
      <c r="T93" s="118">
        <v>0.2565777300732508</v>
      </c>
      <c r="U93" s="118">
        <v>0.28813635811257682</v>
      </c>
      <c r="V93" s="118">
        <v>0.34375801401293099</v>
      </c>
      <c r="W93" s="118">
        <v>1.0730575879534601</v>
      </c>
    </row>
    <row r="94" spans="1:23">
      <c r="A94" s="118" t="s">
        <v>582</v>
      </c>
      <c r="B94" s="118">
        <v>80.17</v>
      </c>
      <c r="C94" s="118">
        <v>1.1519999999999999</v>
      </c>
      <c r="D94" s="118">
        <v>6.8982510000000001</v>
      </c>
      <c r="E94" s="118">
        <v>0.74744003999999997</v>
      </c>
      <c r="F94" s="118">
        <v>0.43423998000000003</v>
      </c>
      <c r="G94" s="118">
        <v>0.62478999999999996</v>
      </c>
      <c r="H94" s="118">
        <v>0.60777999999999999</v>
      </c>
      <c r="I94" s="118">
        <v>10.4777355</v>
      </c>
      <c r="J94" s="118">
        <v>7.0750545999999996</v>
      </c>
      <c r="K94" s="118">
        <v>133.18899999999999</v>
      </c>
      <c r="L94" s="118">
        <v>0.98846056677797023</v>
      </c>
      <c r="M94" s="118">
        <v>0.5622360987213797</v>
      </c>
      <c r="N94" s="118">
        <v>0.69360002183252534</v>
      </c>
      <c r="O94" s="118">
        <v>9.7958500891308947E-2</v>
      </c>
      <c r="P94" s="118">
        <v>0.1822827846932748</v>
      </c>
      <c r="Q94" s="118">
        <v>0.52743928734730861</v>
      </c>
      <c r="R94" s="118">
        <v>0.99847225910890203</v>
      </c>
      <c r="S94" s="118">
        <v>0.55509527571527451</v>
      </c>
      <c r="T94" s="118">
        <v>0.38453041858387921</v>
      </c>
      <c r="U94" s="118">
        <v>0.59787378414898218</v>
      </c>
      <c r="V94" s="118">
        <v>0.36643046736032941</v>
      </c>
      <c r="W94" s="118">
        <v>1.192027541193355</v>
      </c>
    </row>
    <row r="95" spans="1:23">
      <c r="A95" s="118" t="s">
        <v>583</v>
      </c>
      <c r="B95" s="118">
        <v>20.45</v>
      </c>
      <c r="C95" s="118">
        <v>1.081</v>
      </c>
      <c r="D95" s="118">
        <v>14.797449</v>
      </c>
      <c r="E95" s="118">
        <v>0.23753001000000001</v>
      </c>
      <c r="F95" s="118">
        <v>0.12839999999999999</v>
      </c>
      <c r="G95" s="118">
        <v>0.46448</v>
      </c>
      <c r="H95" s="118">
        <v>0.38162000000000001</v>
      </c>
      <c r="I95" s="118">
        <v>19.290952999999998</v>
      </c>
      <c r="J95" s="118">
        <v>4.227843</v>
      </c>
      <c r="K95" s="118">
        <v>71.756</v>
      </c>
      <c r="L95" s="118">
        <v>0.84526079874635962</v>
      </c>
      <c r="M95" s="118">
        <v>0.2070770145703241</v>
      </c>
      <c r="N95" s="118">
        <v>0.56241665762774473</v>
      </c>
      <c r="O95" s="118">
        <v>5.2687080920830097E-2</v>
      </c>
      <c r="P95" s="118">
        <v>0.10569751878846829</v>
      </c>
      <c r="Q95" s="118">
        <v>0.53246262451652948</v>
      </c>
      <c r="R95" s="118">
        <v>0.99668462521025403</v>
      </c>
      <c r="S95" s="118">
        <v>0.38752885077637439</v>
      </c>
      <c r="T95" s="118">
        <v>0.3031067428026214</v>
      </c>
      <c r="U95" s="118">
        <v>0.35794195982265992</v>
      </c>
      <c r="V95" s="118">
        <v>0.35615541565726838</v>
      </c>
      <c r="W95" s="118">
        <v>1.103168459864645</v>
      </c>
    </row>
    <row r="96" spans="1:23">
      <c r="A96" s="118" t="s">
        <v>584</v>
      </c>
      <c r="B96" s="118">
        <v>-4.5</v>
      </c>
      <c r="C96" s="118">
        <v>0.93300000000000005</v>
      </c>
      <c r="D96" s="118">
        <v>4.0163929999999999</v>
      </c>
      <c r="E96" s="118">
        <v>-0.17242001000000001</v>
      </c>
      <c r="F96" s="118">
        <v>-0.10038</v>
      </c>
      <c r="G96" s="118">
        <v>3.7510000000000002E-2</v>
      </c>
      <c r="H96" s="118">
        <v>-5.6469999999999999E-2</v>
      </c>
      <c r="I96" s="118">
        <v>0</v>
      </c>
      <c r="J96" s="118">
        <v>0.85792893000000003</v>
      </c>
      <c r="K96" s="118">
        <v>29.917999999999999</v>
      </c>
      <c r="L96" s="118">
        <v>0.73013314030717558</v>
      </c>
      <c r="M96" s="118">
        <v>5.869759143621766E-2</v>
      </c>
      <c r="N96" s="118">
        <v>0.21302260226928149</v>
      </c>
      <c r="O96" s="118">
        <v>2.1855676484698151E-2</v>
      </c>
      <c r="P96" s="118">
        <v>1.505242408342481E-2</v>
      </c>
      <c r="Q96" s="118">
        <v>0.52560662732184571</v>
      </c>
      <c r="R96" s="118">
        <v>0.99322183543903575</v>
      </c>
      <c r="S96" s="118">
        <v>0.25874748736688907</v>
      </c>
      <c r="T96" s="118">
        <v>0.24011435524853439</v>
      </c>
      <c r="U96" s="118">
        <v>0.24959949737226469</v>
      </c>
      <c r="V96" s="118">
        <v>0.32659428629356441</v>
      </c>
      <c r="W96" s="118">
        <v>1.030540214671986</v>
      </c>
    </row>
    <row r="97" spans="1:23">
      <c r="A97" s="118" t="s">
        <v>585</v>
      </c>
      <c r="B97" s="118">
        <v>5.01</v>
      </c>
      <c r="C97" s="118">
        <v>1.022</v>
      </c>
      <c r="D97" s="118">
        <v>10.474309</v>
      </c>
      <c r="E97" s="118">
        <v>7.961E-2</v>
      </c>
      <c r="F97" s="118">
        <v>2.717E-2</v>
      </c>
      <c r="G97" s="118">
        <v>0.2606</v>
      </c>
      <c r="H97" s="118">
        <v>0.10724</v>
      </c>
      <c r="I97" s="118">
        <v>26.447105000000001</v>
      </c>
      <c r="J97" s="118">
        <v>2.4130394000000002</v>
      </c>
      <c r="K97" s="118">
        <v>74.995999999999995</v>
      </c>
      <c r="L97" s="118">
        <v>0.8009115852202997</v>
      </c>
      <c r="M97" s="118">
        <v>0.11525423728813559</v>
      </c>
      <c r="N97" s="118">
        <v>0.39557950277732562</v>
      </c>
      <c r="O97" s="118">
        <v>5.5074712986728752E-2</v>
      </c>
      <c r="P97" s="118">
        <v>5.6882314371978902E-2</v>
      </c>
      <c r="Q97" s="118">
        <v>0.52971340999503691</v>
      </c>
      <c r="R97" s="118">
        <v>0.99451584651768654</v>
      </c>
      <c r="S97" s="118">
        <v>0.32600304787351331</v>
      </c>
      <c r="T97" s="118">
        <v>0.26788475797217748</v>
      </c>
      <c r="U97" s="118">
        <v>0.29409736592682573</v>
      </c>
      <c r="V97" s="118">
        <v>0.34695318230701461</v>
      </c>
      <c r="W97" s="118">
        <v>1.0747008827936659</v>
      </c>
    </row>
    <row r="98" spans="1:23">
      <c r="A98" s="118" t="s">
        <v>586</v>
      </c>
      <c r="B98" s="118">
        <v>-5.2</v>
      </c>
      <c r="C98" s="118">
        <v>0.81899999999999995</v>
      </c>
      <c r="D98" s="118">
        <v>5.0312109999999999</v>
      </c>
      <c r="E98" s="118">
        <v>-0.14074</v>
      </c>
      <c r="F98" s="118">
        <v>-2.6159999999999999E-2</v>
      </c>
      <c r="G98" s="118">
        <v>6.8070000000000006E-2</v>
      </c>
      <c r="H98" s="118">
        <v>-8.2229994000000001E-2</v>
      </c>
      <c r="I98" s="118">
        <v>0</v>
      </c>
      <c r="J98" s="118">
        <v>1.1851545999999999</v>
      </c>
      <c r="K98" s="118">
        <v>63.965000000000003</v>
      </c>
      <c r="L98" s="118">
        <v>0.73902994526557009</v>
      </c>
      <c r="M98" s="118">
        <v>5.4534641688968183E-2</v>
      </c>
      <c r="N98" s="118">
        <v>0.2380301726647534</v>
      </c>
      <c r="O98" s="118">
        <v>4.6945710110516417E-2</v>
      </c>
      <c r="P98" s="118">
        <v>2.3854251438942899E-2</v>
      </c>
      <c r="Q98" s="118">
        <v>0.52625198055636324</v>
      </c>
      <c r="R98" s="118">
        <v>0.99301822101339299</v>
      </c>
      <c r="S98" s="118">
        <v>0.2671411561958138</v>
      </c>
      <c r="T98" s="118">
        <v>0.24356853133054179</v>
      </c>
      <c r="U98" s="118">
        <v>0.24804588860288651</v>
      </c>
      <c r="V98" s="118">
        <v>0.33396826067808688</v>
      </c>
      <c r="W98" s="118">
        <v>1.0358762545275071</v>
      </c>
    </row>
    <row r="99" spans="1:23">
      <c r="A99" s="118" t="s">
        <v>587</v>
      </c>
      <c r="B99" s="118">
        <v>-2.76</v>
      </c>
      <c r="C99" s="118">
        <v>0.80400000000000005</v>
      </c>
      <c r="D99" s="118">
        <v>1.6762767999999999</v>
      </c>
      <c r="E99" s="118">
        <v>-1.8806799999999999</v>
      </c>
      <c r="F99" s="118">
        <v>-8.4970000000000004E-2</v>
      </c>
      <c r="G99" s="118">
        <v>-1.6910000000000001E-2</v>
      </c>
      <c r="H99" s="118">
        <v>-0.18457999999999999</v>
      </c>
      <c r="I99" s="118">
        <v>0</v>
      </c>
      <c r="J99" s="118">
        <v>12.530787999999999</v>
      </c>
      <c r="K99" s="118">
        <v>19.259</v>
      </c>
      <c r="L99" s="118">
        <v>0.250396677179197</v>
      </c>
      <c r="M99" s="118">
        <v>6.9045495093666365E-2</v>
      </c>
      <c r="N99" s="118">
        <v>0.16849014216059111</v>
      </c>
      <c r="O99" s="118">
        <v>1.4000809141977891E-2</v>
      </c>
      <c r="P99" s="118">
        <v>0.32903295708816588</v>
      </c>
      <c r="Q99" s="118">
        <v>0.52411847717195004</v>
      </c>
      <c r="R99" s="118">
        <v>0.9922092170327933</v>
      </c>
      <c r="S99" s="118">
        <v>8.7742749726156144E-2</v>
      </c>
      <c r="T99" s="118">
        <v>0.37552730597277062</v>
      </c>
      <c r="U99" s="118">
        <v>0.20557831512884209</v>
      </c>
      <c r="V99" s="118">
        <v>0.28820690148263861</v>
      </c>
      <c r="W99" s="118">
        <v>0.73577161100112665</v>
      </c>
    </row>
    <row r="100" spans="1:23">
      <c r="A100" s="118" t="s">
        <v>588</v>
      </c>
      <c r="B100" s="118">
        <v>-0.68</v>
      </c>
      <c r="C100" s="118">
        <v>0.99399999999999999</v>
      </c>
      <c r="D100" s="118">
        <v>-30.714285</v>
      </c>
      <c r="E100" s="118">
        <v>-5.7660000000000003E-2</v>
      </c>
      <c r="F100" s="118">
        <v>-2.2739999E-2</v>
      </c>
      <c r="G100" s="118">
        <v>3.9510000000000003E-2</v>
      </c>
      <c r="H100" s="118">
        <v>-6.6850000000000007E-2</v>
      </c>
      <c r="I100" s="118">
        <v>0</v>
      </c>
      <c r="J100" s="118">
        <v>0.93839633</v>
      </c>
      <c r="K100" s="118">
        <v>15.750999999999999</v>
      </c>
      <c r="L100" s="118">
        <v>0.76236158423738276</v>
      </c>
      <c r="M100" s="118">
        <v>8.1415402914064822E-2</v>
      </c>
      <c r="N100" s="118">
        <v>0.2146592233684616</v>
      </c>
      <c r="O100" s="118">
        <v>1.1415681584208611E-2</v>
      </c>
      <c r="P100" s="118">
        <v>1.7216863574212371E-2</v>
      </c>
      <c r="Q100" s="118">
        <v>0.50352034644755439</v>
      </c>
      <c r="R100" s="118">
        <v>0.99313978892387844</v>
      </c>
      <c r="S100" s="118">
        <v>0.27299927856053718</v>
      </c>
      <c r="T100" s="118">
        <v>0.23482222929174909</v>
      </c>
      <c r="U100" s="118">
        <v>0.26174017501331659</v>
      </c>
      <c r="V100" s="118">
        <v>0.31117059168966282</v>
      </c>
      <c r="W100" s="118">
        <v>1.0502545515948949</v>
      </c>
    </row>
    <row r="101" spans="1:23">
      <c r="A101" s="118" t="s">
        <v>589</v>
      </c>
      <c r="B101" s="118">
        <v>8.26</v>
      </c>
      <c r="C101" s="118">
        <v>0.95799999999999996</v>
      </c>
      <c r="D101" s="118">
        <v>10.645431500000001</v>
      </c>
      <c r="E101" s="118">
        <v>0.27474999999999999</v>
      </c>
      <c r="F101" s="118">
        <v>0.10803001</v>
      </c>
      <c r="G101" s="118">
        <v>0.33335999999999999</v>
      </c>
      <c r="H101" s="118">
        <v>0.18542998999999999</v>
      </c>
      <c r="I101" s="118">
        <v>15.375302</v>
      </c>
      <c r="J101" s="118">
        <v>3.5819041999999999</v>
      </c>
      <c r="K101" s="118">
        <v>77.366</v>
      </c>
      <c r="L101" s="118">
        <v>0.85571341513074195</v>
      </c>
      <c r="M101" s="118">
        <v>0.13458221825750821</v>
      </c>
      <c r="N101" s="118">
        <v>0.4551197783654975</v>
      </c>
      <c r="O101" s="118">
        <v>5.6821221627524982E-2</v>
      </c>
      <c r="P101" s="118">
        <v>8.8322837273321519E-2</v>
      </c>
      <c r="Q101" s="118">
        <v>0.52982223193047129</v>
      </c>
      <c r="R101" s="118">
        <v>0.99513388276043047</v>
      </c>
      <c r="S101" s="118">
        <v>0.35389708900954719</v>
      </c>
      <c r="T101" s="118">
        <v>0.28416877564974352</v>
      </c>
      <c r="U101" s="118">
        <v>0.31217515010186209</v>
      </c>
      <c r="V101" s="118">
        <v>0.34890731462417057</v>
      </c>
      <c r="W101" s="118">
        <v>1.108668028561991</v>
      </c>
    </row>
    <row r="102" spans="1:23">
      <c r="A102" s="118" t="s">
        <v>590</v>
      </c>
      <c r="B102" s="118">
        <v>39.1</v>
      </c>
      <c r="C102" s="118">
        <v>0.97199999999999998</v>
      </c>
      <c r="D102" s="118">
        <v>23.000551000000002</v>
      </c>
      <c r="E102" s="118">
        <v>0.12770000000000001</v>
      </c>
      <c r="F102" s="118">
        <v>5.8130003999999999E-2</v>
      </c>
      <c r="G102" s="118">
        <v>0.55046004000000004</v>
      </c>
      <c r="H102" s="118">
        <v>0.38008999999999998</v>
      </c>
      <c r="I102" s="118">
        <v>53.324809999999999</v>
      </c>
      <c r="J102" s="118">
        <v>7.3840857</v>
      </c>
      <c r="K102" s="118">
        <v>92.489000000000004</v>
      </c>
      <c r="L102" s="118">
        <v>0.81441686348407527</v>
      </c>
      <c r="M102" s="118">
        <v>0.3179898899791852</v>
      </c>
      <c r="N102" s="118">
        <v>0.63277503141391911</v>
      </c>
      <c r="O102" s="118">
        <v>6.7965715372150043E-2</v>
      </c>
      <c r="P102" s="118">
        <v>0.19059520831727059</v>
      </c>
      <c r="Q102" s="118">
        <v>0.53767922336359086</v>
      </c>
      <c r="R102" s="118">
        <v>0.99667253164877134</v>
      </c>
      <c r="S102" s="118">
        <v>0.41750013112010032</v>
      </c>
      <c r="T102" s="118">
        <v>0.35757917669644268</v>
      </c>
      <c r="U102" s="118">
        <v>0.42671154891833918</v>
      </c>
      <c r="V102" s="118">
        <v>0.35966065022706323</v>
      </c>
      <c r="W102" s="118">
        <v>1.0842478622599341</v>
      </c>
    </row>
    <row r="103" spans="1:23">
      <c r="A103" s="118" t="s">
        <v>591</v>
      </c>
      <c r="B103" s="118">
        <v>4.9800000000000004</v>
      </c>
      <c r="C103" s="118">
        <v>0.92300000000000004</v>
      </c>
      <c r="D103" s="118">
        <v>15.31823</v>
      </c>
      <c r="E103" s="118">
        <v>9.7839999999999996E-2</v>
      </c>
      <c r="F103" s="118">
        <v>4.7480002E-2</v>
      </c>
      <c r="G103" s="118">
        <v>0.38919997000000001</v>
      </c>
      <c r="H103" s="118">
        <v>0.13816999999999999</v>
      </c>
      <c r="I103" s="118">
        <v>28.514054999999999</v>
      </c>
      <c r="J103" s="118">
        <v>2.3419976</v>
      </c>
      <c r="K103" s="118">
        <v>37.542999999999999</v>
      </c>
      <c r="L103" s="118">
        <v>0.80603117812420133</v>
      </c>
      <c r="M103" s="118">
        <v>0.1150758251561106</v>
      </c>
      <c r="N103" s="118">
        <v>0.50081421490528932</v>
      </c>
      <c r="O103" s="118">
        <v>2.7474717997808391E-2</v>
      </c>
      <c r="P103" s="118">
        <v>5.4971407875476809E-2</v>
      </c>
      <c r="Q103" s="118">
        <v>0.53279380479006155</v>
      </c>
      <c r="R103" s="118">
        <v>0.99476032616256271</v>
      </c>
      <c r="S103" s="118">
        <v>0.33999738686056991</v>
      </c>
      <c r="T103" s="118">
        <v>0.26836050556325802</v>
      </c>
      <c r="U103" s="118">
        <v>0.29531540475131918</v>
      </c>
      <c r="V103" s="118">
        <v>0.35072708907087169</v>
      </c>
      <c r="W103" s="118">
        <v>1.0779836778179519</v>
      </c>
    </row>
    <row r="104" spans="1:23">
      <c r="A104" s="118" t="s">
        <v>592</v>
      </c>
      <c r="B104" s="118">
        <v>14.31</v>
      </c>
      <c r="C104" s="118">
        <v>1.1659999999999999</v>
      </c>
      <c r="D104" s="118">
        <v>8.5967830000000003</v>
      </c>
      <c r="E104" s="118">
        <v>0.15104999999999999</v>
      </c>
      <c r="F104" s="118">
        <v>2.6859999999999998E-2</v>
      </c>
      <c r="G104" s="118">
        <v>0.71453005000000003</v>
      </c>
      <c r="H104" s="118">
        <v>0.51114000000000004</v>
      </c>
      <c r="I104" s="118">
        <v>10.831586</v>
      </c>
      <c r="J104" s="118">
        <v>1.5625473000000001</v>
      </c>
      <c r="K104" s="118">
        <v>39.076000000000001</v>
      </c>
      <c r="L104" s="118">
        <v>0.82097432340212806</v>
      </c>
      <c r="M104" s="118">
        <v>0.1705619982158787</v>
      </c>
      <c r="N104" s="118">
        <v>0.7670352514682639</v>
      </c>
      <c r="O104" s="118">
        <v>2.8604421688247471E-2</v>
      </c>
      <c r="P104" s="118">
        <v>3.4005488628350553E-2</v>
      </c>
      <c r="Q104" s="118">
        <v>0.52851943484186581</v>
      </c>
      <c r="R104" s="118">
        <v>0.9977083886633531</v>
      </c>
      <c r="S104" s="118">
        <v>0.40570901970392831</v>
      </c>
      <c r="T104" s="118">
        <v>0.26547149174438378</v>
      </c>
      <c r="U104" s="118">
        <v>0.3311205745433714</v>
      </c>
      <c r="V104" s="118">
        <v>0.37165585450345379</v>
      </c>
      <c r="W104" s="118">
        <v>1.088876737577841</v>
      </c>
    </row>
    <row r="105" spans="1:23">
      <c r="A105" s="118" t="s">
        <v>593</v>
      </c>
      <c r="B105" s="118">
        <v>-1.74</v>
      </c>
      <c r="C105" s="118">
        <v>1.099</v>
      </c>
      <c r="D105" s="118">
        <v>37.777774999999998</v>
      </c>
      <c r="E105" s="118">
        <v>-0.11402000499999999</v>
      </c>
      <c r="F105" s="118">
        <v>-5.7160000000000002E-2</v>
      </c>
      <c r="G105" s="118">
        <v>-0.22281000000000001</v>
      </c>
      <c r="H105" s="118">
        <v>-0.43385000000000001</v>
      </c>
      <c r="I105" s="118">
        <v>0</v>
      </c>
      <c r="J105" s="118">
        <v>0.72479210000000005</v>
      </c>
      <c r="K105" s="118">
        <v>4.2729999999999997</v>
      </c>
      <c r="L105" s="118">
        <v>0.74653381234150462</v>
      </c>
      <c r="M105" s="118">
        <v>7.5111507582515613E-2</v>
      </c>
      <c r="N105" s="118">
        <v>0</v>
      </c>
      <c r="O105" s="118">
        <v>2.9572739137195261E-3</v>
      </c>
      <c r="P105" s="118">
        <v>1.147126435252423E-2</v>
      </c>
      <c r="Q105" s="118">
        <v>0.54707650376814621</v>
      </c>
      <c r="R105" s="118">
        <v>0.99023891502573635</v>
      </c>
      <c r="S105" s="118">
        <v>0.23152999429144791</v>
      </c>
      <c r="T105" s="118">
        <v>0.25012700785006081</v>
      </c>
      <c r="U105" s="118">
        <v>0.26731798140553009</v>
      </c>
      <c r="V105" s="118">
        <v>0.31819591407366732</v>
      </c>
      <c r="W105" s="118">
        <v>1.038846729064913</v>
      </c>
    </row>
    <row r="106" spans="1:23">
      <c r="A106" s="118" t="s">
        <v>594</v>
      </c>
      <c r="B106" s="118">
        <v>0.5</v>
      </c>
      <c r="C106" s="118">
        <v>0.97099999999999997</v>
      </c>
      <c r="D106" s="118">
        <v>-822.50005999999996</v>
      </c>
      <c r="E106" s="118">
        <v>3.6909999999999998E-2</v>
      </c>
      <c r="F106" s="118">
        <v>-1.8699999999999999E-3</v>
      </c>
      <c r="G106" s="118">
        <v>5.5530000000000003E-2</v>
      </c>
      <c r="H106" s="118">
        <v>-2.8830000000000001E-2</v>
      </c>
      <c r="I106" s="118">
        <v>32.9</v>
      </c>
      <c r="J106" s="118">
        <v>1.1827725</v>
      </c>
      <c r="K106" s="118">
        <v>29.315000000000001</v>
      </c>
      <c r="L106" s="118">
        <v>0.78891999898899967</v>
      </c>
      <c r="M106" s="118">
        <v>8.8432946773713939E-2</v>
      </c>
      <c r="N106" s="118">
        <v>0.2277685583728942</v>
      </c>
      <c r="O106" s="118">
        <v>2.1411311627989239E-2</v>
      </c>
      <c r="P106" s="118">
        <v>2.379017690303141E-2</v>
      </c>
      <c r="Q106" s="118">
        <v>0</v>
      </c>
      <c r="R106" s="118">
        <v>0.99344030997457977</v>
      </c>
      <c r="S106" s="118">
        <v>0.28561230264905668</v>
      </c>
      <c r="T106" s="118">
        <v>2.2833537914602981E-2</v>
      </c>
      <c r="U106" s="118">
        <v>0.138931710989004</v>
      </c>
      <c r="V106" s="118">
        <v>2.0592176947281989E-2</v>
      </c>
      <c r="W106" s="118">
        <v>1.0667165172731381</v>
      </c>
    </row>
    <row r="107" spans="1:23">
      <c r="A107" s="118" t="s">
        <v>595</v>
      </c>
      <c r="B107" s="118">
        <v>-5.45</v>
      </c>
      <c r="C107" s="118">
        <v>0.93500000000000005</v>
      </c>
      <c r="D107" s="118">
        <v>5.9029645999999998</v>
      </c>
      <c r="E107" s="118">
        <v>-0.24551999999999999</v>
      </c>
      <c r="F107" s="118">
        <v>-6.3130000000000006E-2</v>
      </c>
      <c r="G107" s="118">
        <v>-9.5939999999999998E-2</v>
      </c>
      <c r="H107" s="118">
        <v>-0.16547000000000001</v>
      </c>
      <c r="I107" s="118">
        <v>0</v>
      </c>
      <c r="J107" s="118">
        <v>0.99274706999999995</v>
      </c>
      <c r="K107" s="118">
        <v>17.745999999999999</v>
      </c>
      <c r="L107" s="118">
        <v>0.70960422148768676</v>
      </c>
      <c r="M107" s="118">
        <v>5.3047873922093362E-2</v>
      </c>
      <c r="N107" s="118">
        <v>0.1038190594264895</v>
      </c>
      <c r="O107" s="118">
        <v>1.2885843921081389E-2</v>
      </c>
      <c r="P107" s="118">
        <v>1.8678808262490191E-2</v>
      </c>
      <c r="Q107" s="118">
        <v>0.5268063548436368</v>
      </c>
      <c r="R107" s="118">
        <v>0.99236026798699895</v>
      </c>
      <c r="S107" s="118">
        <v>0.23201976499921659</v>
      </c>
      <c r="T107" s="118">
        <v>0.24137548209075321</v>
      </c>
      <c r="U107" s="118">
        <v>0.2441611391342457</v>
      </c>
      <c r="V107" s="118">
        <v>0.31618695185324891</v>
      </c>
      <c r="W107" s="118">
        <v>1.0174463138710199</v>
      </c>
    </row>
    <row r="108" spans="1:23">
      <c r="A108" s="118" t="s">
        <v>596</v>
      </c>
      <c r="B108" s="118">
        <v>0.5</v>
      </c>
      <c r="C108" s="118">
        <v>0.84299999999999997</v>
      </c>
      <c r="D108" s="118">
        <v>10.744681</v>
      </c>
      <c r="E108" s="118">
        <v>2.7629999999999998E-2</v>
      </c>
      <c r="F108" s="118">
        <v>6.6500003000000002E-3</v>
      </c>
      <c r="G108" s="118">
        <v>0.26624999999999999</v>
      </c>
      <c r="H108" s="118">
        <v>6.6700003999999993E-2</v>
      </c>
      <c r="I108" s="118">
        <v>50.5</v>
      </c>
      <c r="J108" s="118">
        <v>1.6653476</v>
      </c>
      <c r="K108" s="118">
        <v>9.8810000000000002</v>
      </c>
      <c r="L108" s="118">
        <v>0.78631386502585066</v>
      </c>
      <c r="M108" s="118">
        <v>8.8432946773713939E-2</v>
      </c>
      <c r="N108" s="118">
        <v>0.40020295738250927</v>
      </c>
      <c r="O108" s="118">
        <v>7.0899407734601426E-3</v>
      </c>
      <c r="P108" s="118">
        <v>3.6770646058375732E-2</v>
      </c>
      <c r="Q108" s="118">
        <v>0.52988534766733175</v>
      </c>
      <c r="R108" s="118">
        <v>0.99419540669145445</v>
      </c>
      <c r="S108" s="118">
        <v>0.30889611438447018</v>
      </c>
      <c r="T108" s="118">
        <v>0.2555058270048019</v>
      </c>
      <c r="U108" s="118">
        <v>0.27552823406553412</v>
      </c>
      <c r="V108" s="118">
        <v>0.33814355820801439</v>
      </c>
      <c r="W108" s="118">
        <v>1.0655615266803971</v>
      </c>
    </row>
    <row r="109" spans="1:23">
      <c r="A109" s="118" t="s">
        <v>597</v>
      </c>
      <c r="B109" s="118">
        <v>2.08</v>
      </c>
      <c r="C109" s="118">
        <v>1.0309999999999999</v>
      </c>
      <c r="D109" s="118">
        <v>16.332377999999999</v>
      </c>
      <c r="E109" s="118">
        <v>3.8710000000000001E-2</v>
      </c>
      <c r="F109" s="118">
        <v>2.0550000999999998E-2</v>
      </c>
      <c r="G109" s="118">
        <v>0.12892999999999999</v>
      </c>
      <c r="H109" s="118">
        <v>4.0039999999999999E-2</v>
      </c>
      <c r="I109" s="118">
        <v>54.807693</v>
      </c>
      <c r="J109" s="118">
        <v>2.0816214</v>
      </c>
      <c r="K109" s="118">
        <v>68.807000000000002</v>
      </c>
      <c r="L109" s="118">
        <v>0.78942549911116222</v>
      </c>
      <c r="M109" s="118">
        <v>9.7829319060362768E-2</v>
      </c>
      <c r="N109" s="118">
        <v>0.28783255271280378</v>
      </c>
      <c r="O109" s="118">
        <v>5.0513893586776062E-2</v>
      </c>
      <c r="P109" s="118">
        <v>4.7967720298381013E-2</v>
      </c>
      <c r="Q109" s="118">
        <v>0.53343873195146341</v>
      </c>
      <c r="R109" s="118">
        <v>0.99398467832707305</v>
      </c>
      <c r="S109" s="118">
        <v>0.30045482823859998</v>
      </c>
      <c r="T109" s="118">
        <v>0.26317061512800921</v>
      </c>
      <c r="U109" s="118">
        <v>0.28275735046145278</v>
      </c>
      <c r="V109" s="118">
        <v>0.34045753687740993</v>
      </c>
      <c r="W109" s="118">
        <v>1.067345925297291</v>
      </c>
    </row>
    <row r="110" spans="1:23">
      <c r="A110" s="118" t="s">
        <v>598</v>
      </c>
      <c r="B110" s="118">
        <v>6.41</v>
      </c>
      <c r="C110" s="118">
        <v>0.84699999999999998</v>
      </c>
      <c r="D110" s="118">
        <v>56.328125</v>
      </c>
      <c r="E110" s="118">
        <v>0.10920999000000001</v>
      </c>
      <c r="F110" s="118">
        <v>3.9800000000000002E-2</v>
      </c>
      <c r="G110" s="118">
        <v>0.19577</v>
      </c>
      <c r="H110" s="118">
        <v>3.5589999999999997E-2</v>
      </c>
      <c r="I110" s="118">
        <v>56.240250000000003</v>
      </c>
      <c r="J110" s="118">
        <v>5.4270915999999998</v>
      </c>
      <c r="K110" s="118">
        <v>124.60899999999999</v>
      </c>
      <c r="L110" s="118">
        <v>0.80922425108752727</v>
      </c>
      <c r="M110" s="118">
        <v>0.12358013678263451</v>
      </c>
      <c r="N110" s="118">
        <v>0.34252842984740273</v>
      </c>
      <c r="O110" s="118">
        <v>9.1635697457540313E-2</v>
      </c>
      <c r="P110" s="118">
        <v>0.13795531547522211</v>
      </c>
      <c r="Q110" s="118">
        <v>0.55887322827828712</v>
      </c>
      <c r="R110" s="118">
        <v>0.99394950424302209</v>
      </c>
      <c r="S110" s="118">
        <v>0.32018991799472002</v>
      </c>
      <c r="T110" s="118">
        <v>0.31632031539899252</v>
      </c>
      <c r="U110" s="118">
        <v>0.30780328108368382</v>
      </c>
      <c r="V110" s="118">
        <v>0.36008687602187062</v>
      </c>
      <c r="W110" s="118">
        <v>1.079465879856677</v>
      </c>
    </row>
    <row r="111" spans="1:23">
      <c r="A111" s="118" t="s">
        <v>599</v>
      </c>
      <c r="B111" s="118">
        <v>4.1399999999999997</v>
      </c>
      <c r="C111" s="118">
        <v>1.0269999999999999</v>
      </c>
      <c r="D111" s="118">
        <v>7.0962610000000002</v>
      </c>
      <c r="E111" s="118">
        <v>0.22076999999999999</v>
      </c>
      <c r="F111" s="118">
        <v>7.911E-2</v>
      </c>
      <c r="G111" s="118">
        <v>0.31134000000000001</v>
      </c>
      <c r="H111" s="118">
        <v>0.16079001000000001</v>
      </c>
      <c r="I111" s="118">
        <v>21.545895000000002</v>
      </c>
      <c r="J111" s="118">
        <v>4.3490976999999997</v>
      </c>
      <c r="K111" s="118">
        <v>29.975000000000001</v>
      </c>
      <c r="L111" s="118">
        <v>0.84055402813389013</v>
      </c>
      <c r="M111" s="118">
        <v>0.1100802854594112</v>
      </c>
      <c r="N111" s="118">
        <v>0.43710058006352459</v>
      </c>
      <c r="O111" s="118">
        <v>2.189768112289452E-2</v>
      </c>
      <c r="P111" s="118">
        <v>0.10895906894571961</v>
      </c>
      <c r="Q111" s="118">
        <v>0.52756520785124805</v>
      </c>
      <c r="R111" s="118">
        <v>0.9949391212486246</v>
      </c>
      <c r="S111" s="118">
        <v>0.33177025462999338</v>
      </c>
      <c r="T111" s="118">
        <v>0.28854477782733018</v>
      </c>
      <c r="U111" s="118">
        <v>0.2943972417712406</v>
      </c>
      <c r="V111" s="118">
        <v>0.33580879296155008</v>
      </c>
      <c r="W111" s="118">
        <v>1.0992580064003941</v>
      </c>
    </row>
    <row r="112" spans="1:23">
      <c r="A112" s="118" t="s">
        <v>600</v>
      </c>
      <c r="B112" s="118">
        <v>6.12</v>
      </c>
      <c r="C112" s="118">
        <v>0.83599999999999997</v>
      </c>
      <c r="D112" s="118">
        <v>15.518342000000001</v>
      </c>
      <c r="E112" s="118">
        <v>7.9060000000000005E-2</v>
      </c>
      <c r="F112" s="118">
        <v>2.3689999999999999E-2</v>
      </c>
      <c r="G112" s="118">
        <v>0.14829998999999999</v>
      </c>
      <c r="H112" s="118">
        <v>6.5809994999999996E-2</v>
      </c>
      <c r="I112" s="118">
        <v>15.898694000000001</v>
      </c>
      <c r="J112" s="118">
        <v>1.2357910000000001</v>
      </c>
      <c r="K112" s="118">
        <v>102.134</v>
      </c>
      <c r="L112" s="118">
        <v>0.80075712684963896</v>
      </c>
      <c r="M112" s="118">
        <v>0.1218554861730598</v>
      </c>
      <c r="N112" s="118">
        <v>0.30368321987525748</v>
      </c>
      <c r="O112" s="118">
        <v>7.5073342309061292E-2</v>
      </c>
      <c r="P112" s="118">
        <v>2.5216286546717179E-2</v>
      </c>
      <c r="Q112" s="118">
        <v>0.53292106201891021</v>
      </c>
      <c r="R112" s="118">
        <v>0.99418837180350561</v>
      </c>
      <c r="S112" s="118">
        <v>0.31956767010444109</v>
      </c>
      <c r="T112" s="118">
        <v>0.25663081656935821</v>
      </c>
      <c r="U112" s="118">
        <v>0.29911472619288082</v>
      </c>
      <c r="V112" s="118">
        <v>0.34953730038518938</v>
      </c>
      <c r="W112" s="118">
        <v>1.074414006758496</v>
      </c>
    </row>
    <row r="113" spans="1:23">
      <c r="A113" s="118" t="s">
        <v>601</v>
      </c>
      <c r="B113" s="118">
        <v>5.45</v>
      </c>
      <c r="C113" s="118">
        <v>1.109</v>
      </c>
      <c r="D113" s="118">
        <v>16.238437999999999</v>
      </c>
      <c r="E113" s="118">
        <v>4.6390000000000001E-2</v>
      </c>
      <c r="F113" s="118">
        <v>2.4809999999999999E-2</v>
      </c>
      <c r="G113" s="118">
        <v>0.23963000000000001</v>
      </c>
      <c r="H113" s="118">
        <v>0.14427000000000001</v>
      </c>
      <c r="I113" s="118">
        <v>28.990828</v>
      </c>
      <c r="J113" s="118">
        <v>1.3553274</v>
      </c>
      <c r="K113" s="118">
        <v>55.752000000000002</v>
      </c>
      <c r="L113" s="118">
        <v>0.79158229963238902</v>
      </c>
      <c r="M113" s="118">
        <v>0.1178709485578353</v>
      </c>
      <c r="N113" s="118">
        <v>0.37841953055242222</v>
      </c>
      <c r="O113" s="118">
        <v>4.0893357592854208E-2</v>
      </c>
      <c r="P113" s="118">
        <v>2.8431617286203938E-2</v>
      </c>
      <c r="Q113" s="118">
        <v>0.53337899268506239</v>
      </c>
      <c r="R113" s="118">
        <v>0.99480854232272253</v>
      </c>
      <c r="S113" s="118">
        <v>0.32196576099891577</v>
      </c>
      <c r="T113" s="118">
        <v>0.2576357859825994</v>
      </c>
      <c r="U113" s="118">
        <v>0.29573425481340382</v>
      </c>
      <c r="V113" s="118">
        <v>0.34729817765295978</v>
      </c>
      <c r="W113" s="118">
        <v>1.069151918769554</v>
      </c>
    </row>
    <row r="114" spans="1:23">
      <c r="A114" s="118" t="s">
        <v>602</v>
      </c>
      <c r="B114" s="118">
        <v>-0.1</v>
      </c>
      <c r="C114" s="118">
        <v>0.92</v>
      </c>
      <c r="D114" s="118">
        <v>24.966888000000001</v>
      </c>
      <c r="E114" s="118">
        <v>-2.99E-3</v>
      </c>
      <c r="F114" s="118">
        <v>6.8100000000000001E-3</v>
      </c>
      <c r="G114" s="118">
        <v>0.22624000999999999</v>
      </c>
      <c r="H114" s="118">
        <v>-8.0800000000000004E-3</v>
      </c>
      <c r="I114" s="118">
        <v>0</v>
      </c>
      <c r="J114" s="118">
        <v>1.4211935</v>
      </c>
      <c r="K114" s="118">
        <v>40.200000000000003</v>
      </c>
      <c r="L114" s="118">
        <v>0.77771474628106363</v>
      </c>
      <c r="M114" s="118">
        <v>8.4864704133214383E-2</v>
      </c>
      <c r="N114" s="118">
        <v>0.36746236047651692</v>
      </c>
      <c r="O114" s="118">
        <v>2.943272367654071E-2</v>
      </c>
      <c r="P114" s="118">
        <v>3.02033060439389E-2</v>
      </c>
      <c r="Q114" s="118">
        <v>0.53892967609807285</v>
      </c>
      <c r="R114" s="118">
        <v>0.99360432396200882</v>
      </c>
      <c r="S114" s="118">
        <v>0.30439478470468828</v>
      </c>
      <c r="T114" s="118">
        <v>0.25605756236670252</v>
      </c>
      <c r="U114" s="118">
        <v>0.27469108580461721</v>
      </c>
      <c r="V114" s="118">
        <v>0.34677850736222421</v>
      </c>
      <c r="W114" s="118">
        <v>1.0599416997204549</v>
      </c>
    </row>
    <row r="115" spans="1:23">
      <c r="A115" s="118" t="s">
        <v>603</v>
      </c>
      <c r="B115" s="118">
        <v>-1.01</v>
      </c>
      <c r="C115" s="118">
        <v>1.1240000000000001</v>
      </c>
      <c r="D115" s="118">
        <v>94.861114999999998</v>
      </c>
      <c r="E115" s="118">
        <v>-0.105450004</v>
      </c>
      <c r="F115" s="118">
        <v>-4.3730001999999997E-2</v>
      </c>
      <c r="G115" s="118">
        <v>6.9010000000000002E-2</v>
      </c>
      <c r="H115" s="118">
        <v>-0.24417</v>
      </c>
      <c r="I115" s="118">
        <v>0</v>
      </c>
      <c r="J115" s="118">
        <v>3.2250450000000002</v>
      </c>
      <c r="K115" s="118">
        <v>8.798</v>
      </c>
      <c r="L115" s="118">
        <v>0.74894055487063405</v>
      </c>
      <c r="M115" s="118">
        <v>7.945286946179006E-2</v>
      </c>
      <c r="N115" s="118">
        <v>0.2387993845813681</v>
      </c>
      <c r="O115" s="118">
        <v>6.2918526477292076E-3</v>
      </c>
      <c r="P115" s="118">
        <v>7.8723917150006317E-2</v>
      </c>
      <c r="Q115" s="118">
        <v>0.58337751351182787</v>
      </c>
      <c r="R115" s="118">
        <v>0.99173820047805128</v>
      </c>
      <c r="S115" s="118">
        <v>0.26560682473623071</v>
      </c>
      <c r="T115" s="118">
        <v>0.2951304882277519</v>
      </c>
      <c r="U115" s="118">
        <v>0.27971196568222079</v>
      </c>
      <c r="V115" s="118">
        <v>0.35208347954334263</v>
      </c>
      <c r="W115" s="118">
        <v>1.0412023242871931</v>
      </c>
    </row>
    <row r="116" spans="1:23">
      <c r="A116" s="118" t="s">
        <v>604</v>
      </c>
      <c r="B116" s="118">
        <v>40.99</v>
      </c>
      <c r="C116" s="118">
        <v>1.0049999999999999</v>
      </c>
      <c r="D116" s="118">
        <v>33.604492</v>
      </c>
      <c r="E116" s="118">
        <v>0.38408002000000002</v>
      </c>
      <c r="F116" s="118">
        <v>0.15642998999999999</v>
      </c>
      <c r="G116" s="118">
        <v>0.31224000000000002</v>
      </c>
      <c r="H116" s="118">
        <v>0.21546000000000001</v>
      </c>
      <c r="I116" s="118">
        <v>42.327396</v>
      </c>
      <c r="J116" s="118">
        <v>16.079405000000001</v>
      </c>
      <c r="K116" s="118">
        <v>216.017</v>
      </c>
      <c r="L116" s="118">
        <v>0.88641693650075959</v>
      </c>
      <c r="M116" s="118">
        <v>0.32922985429675877</v>
      </c>
      <c r="N116" s="118">
        <v>0.43783705955815572</v>
      </c>
      <c r="O116" s="118">
        <v>0.15899639865496731</v>
      </c>
      <c r="P116" s="118">
        <v>0.42448486397816187</v>
      </c>
      <c r="Q116" s="118">
        <v>0.54442258781217479</v>
      </c>
      <c r="R116" s="118">
        <v>0.99537124862465376</v>
      </c>
      <c r="S116" s="118">
        <v>0.40136077275321691</v>
      </c>
      <c r="T116" s="118">
        <v>0.46232068001634508</v>
      </c>
      <c r="U116" s="118">
        <v>0.44315162487054971</v>
      </c>
      <c r="V116" s="118">
        <v>0.34575920069066979</v>
      </c>
      <c r="W116" s="118">
        <v>1.127634714155213</v>
      </c>
    </row>
    <row r="117" spans="1:23">
      <c r="A117" s="118" t="s">
        <v>605</v>
      </c>
      <c r="B117" s="118">
        <v>15.16</v>
      </c>
      <c r="C117" s="118">
        <v>1.113</v>
      </c>
      <c r="D117" s="118">
        <v>14.490239000000001</v>
      </c>
      <c r="E117" s="118">
        <v>0.11517999</v>
      </c>
      <c r="F117" s="118">
        <v>2.6440000000000002E-2</v>
      </c>
      <c r="G117" s="118">
        <v>0.19399999000000001</v>
      </c>
      <c r="H117" s="118">
        <v>3.1289999999999998E-2</v>
      </c>
      <c r="I117" s="118">
        <v>22.031662000000001</v>
      </c>
      <c r="J117" s="118">
        <v>2.0130792</v>
      </c>
      <c r="K117" s="118">
        <v>1022.6660000000001</v>
      </c>
      <c r="L117" s="118">
        <v>0.81090082649269968</v>
      </c>
      <c r="M117" s="118">
        <v>0.175617008623253</v>
      </c>
      <c r="N117" s="118">
        <v>0.34108001199152282</v>
      </c>
      <c r="O117" s="118">
        <v>0.75343498455776858</v>
      </c>
      <c r="P117" s="118">
        <v>4.6124048892750173E-2</v>
      </c>
      <c r="Q117" s="118">
        <v>0.5322672604540315</v>
      </c>
      <c r="R117" s="118">
        <v>0.99391551580225357</v>
      </c>
      <c r="S117" s="118">
        <v>0.45102164488685831</v>
      </c>
      <c r="T117" s="118">
        <v>0.27299418571829348</v>
      </c>
      <c r="U117" s="118">
        <v>0.33425398440207421</v>
      </c>
      <c r="V117" s="118">
        <v>0.51019513290653185</v>
      </c>
      <c r="W117" s="118">
        <v>1.080474011478086</v>
      </c>
    </row>
    <row r="118" spans="1:23">
      <c r="A118" s="118" t="s">
        <v>606</v>
      </c>
      <c r="B118" s="118">
        <v>4.1500000000000004</v>
      </c>
      <c r="C118" s="118">
        <v>1.056</v>
      </c>
      <c r="D118" s="118">
        <v>92.021280000000004</v>
      </c>
      <c r="E118" s="118">
        <v>8.3129994999999998E-2</v>
      </c>
      <c r="F118" s="118">
        <v>4.1789997000000002E-2</v>
      </c>
      <c r="G118" s="118">
        <v>0.35546001999999999</v>
      </c>
      <c r="H118" s="118">
        <v>0.14383000000000001</v>
      </c>
      <c r="I118" s="118">
        <v>41.686745000000002</v>
      </c>
      <c r="J118" s="118">
        <v>5.5930942999999997</v>
      </c>
      <c r="K118" s="118">
        <v>39.478000000000002</v>
      </c>
      <c r="L118" s="118">
        <v>0.80190011738836164</v>
      </c>
      <c r="M118" s="118">
        <v>0.1101397561700862</v>
      </c>
      <c r="N118" s="118">
        <v>0.47320445787764859</v>
      </c>
      <c r="O118" s="118">
        <v>2.8900664926053421E-2</v>
      </c>
      <c r="P118" s="118">
        <v>0.14242051255450339</v>
      </c>
      <c r="Q118" s="118">
        <v>0.58157157717373953</v>
      </c>
      <c r="R118" s="118">
        <v>0.99480506443576022</v>
      </c>
      <c r="S118" s="118">
        <v>0.32452520872435331</v>
      </c>
      <c r="T118" s="118">
        <v>0.32604198081423019</v>
      </c>
      <c r="U118" s="118">
        <v>0.30433790535488331</v>
      </c>
      <c r="V118" s="118">
        <v>0.36834375200020242</v>
      </c>
      <c r="W118" s="118">
        <v>1.075476763793447</v>
      </c>
    </row>
    <row r="119" spans="1:23">
      <c r="A119" s="118" t="s">
        <v>607</v>
      </c>
      <c r="B119" s="118">
        <v>4.96</v>
      </c>
      <c r="C119" s="118">
        <v>1.0409999999999999</v>
      </c>
      <c r="D119" s="118">
        <v>38.036810000000003</v>
      </c>
      <c r="E119" s="118">
        <v>0.11655</v>
      </c>
      <c r="F119" s="118">
        <v>4.7919999999999997E-2</v>
      </c>
      <c r="G119" s="118">
        <v>0.27150999999999997</v>
      </c>
      <c r="H119" s="118">
        <v>0.1588</v>
      </c>
      <c r="I119" s="118">
        <v>25</v>
      </c>
      <c r="J119" s="118">
        <v>3.7422667000000001</v>
      </c>
      <c r="K119" s="118">
        <v>33.369</v>
      </c>
      <c r="L119" s="118">
        <v>0.81128557106067967</v>
      </c>
      <c r="M119" s="118">
        <v>0.1149568837347606</v>
      </c>
      <c r="N119" s="118">
        <v>0.40450727087335292</v>
      </c>
      <c r="O119" s="118">
        <v>2.439879940427106E-2</v>
      </c>
      <c r="P119" s="118">
        <v>9.2636322334867183E-2</v>
      </c>
      <c r="Q119" s="118">
        <v>0.54724123190176543</v>
      </c>
      <c r="R119" s="118">
        <v>0.99492339163536558</v>
      </c>
      <c r="S119" s="118">
        <v>0.32181453882549588</v>
      </c>
      <c r="T119" s="118">
        <v>0.29067885843151797</v>
      </c>
      <c r="U119" s="118">
        <v>0.29952154442932172</v>
      </c>
      <c r="V119" s="118">
        <v>0.34696067826688443</v>
      </c>
      <c r="W119" s="118">
        <v>1.0813013583860409</v>
      </c>
    </row>
    <row r="120" spans="1:23">
      <c r="A120" s="118" t="s">
        <v>608</v>
      </c>
      <c r="B120" s="118">
        <v>-4.53</v>
      </c>
      <c r="C120" s="118">
        <v>0.871</v>
      </c>
      <c r="D120" s="118">
        <v>20.000001999999999</v>
      </c>
      <c r="E120" s="118">
        <v>-8.931E-2</v>
      </c>
      <c r="F120" s="118">
        <v>-3.8629997999999999E-2</v>
      </c>
      <c r="G120" s="118">
        <v>2.8740000000000002E-2</v>
      </c>
      <c r="H120" s="118">
        <v>-6.2820000000000001E-2</v>
      </c>
      <c r="I120" s="118">
        <v>0</v>
      </c>
      <c r="J120" s="118">
        <v>0.78919022999999999</v>
      </c>
      <c r="K120" s="118">
        <v>211.11699999999999</v>
      </c>
      <c r="L120" s="118">
        <v>0.75347320708935839</v>
      </c>
      <c r="M120" s="118">
        <v>5.8519179304192682E-2</v>
      </c>
      <c r="N120" s="118">
        <v>0.2058460187493768</v>
      </c>
      <c r="O120" s="118">
        <v>0.15538547361703409</v>
      </c>
      <c r="P120" s="118">
        <v>1.3203467153967681E-2</v>
      </c>
      <c r="Q120" s="118">
        <v>0.53577108416771702</v>
      </c>
      <c r="R120" s="118">
        <v>0.99317164320673823</v>
      </c>
      <c r="S120" s="118">
        <v>0.28564697423748497</v>
      </c>
      <c r="T120" s="118">
        <v>0.2436528834190432</v>
      </c>
      <c r="U120" s="118">
        <v>0.25455503303954791</v>
      </c>
      <c r="V120" s="118">
        <v>0.36367792123879822</v>
      </c>
      <c r="W120" s="118">
        <v>1.044822890820909</v>
      </c>
    </row>
    <row r="121" spans="1:23">
      <c r="A121" s="118" t="s">
        <v>609</v>
      </c>
      <c r="B121" s="118">
        <v>0.44</v>
      </c>
      <c r="C121" s="118">
        <v>1.169</v>
      </c>
      <c r="D121" s="118">
        <v>16.016949</v>
      </c>
      <c r="E121" s="118">
        <v>3.9389998000000002E-2</v>
      </c>
      <c r="F121" s="118">
        <v>2.4530000999999999E-2</v>
      </c>
      <c r="G121" s="118">
        <v>0.28811002000000002</v>
      </c>
      <c r="H121" s="118">
        <v>0.15303998999999999</v>
      </c>
      <c r="I121" s="118">
        <v>85.909090000000006</v>
      </c>
      <c r="J121" s="118">
        <v>1.3770994000000001</v>
      </c>
      <c r="K121" s="118">
        <v>12.138999999999999</v>
      </c>
      <c r="L121" s="118">
        <v>0.78961646526231244</v>
      </c>
      <c r="M121" s="118">
        <v>8.8076122509663984E-2</v>
      </c>
      <c r="N121" s="118">
        <v>0.4180912423627588</v>
      </c>
      <c r="O121" s="118">
        <v>8.7539139848179012E-3</v>
      </c>
      <c r="P121" s="118">
        <v>2.901724794648906E-2</v>
      </c>
      <c r="Q121" s="118">
        <v>0.53323814118010282</v>
      </c>
      <c r="R121" s="118">
        <v>0.99487786285427016</v>
      </c>
      <c r="S121" s="118">
        <v>0.31361069156605959</v>
      </c>
      <c r="T121" s="118">
        <v>0.25356873768628818</v>
      </c>
      <c r="U121" s="118">
        <v>0.27651274581844071</v>
      </c>
      <c r="V121" s="118">
        <v>0.34269492455332512</v>
      </c>
      <c r="W121" s="118">
        <v>1.0679871464217361</v>
      </c>
    </row>
    <row r="122" spans="1:23">
      <c r="A122" s="118" t="s">
        <v>610</v>
      </c>
      <c r="B122" s="118">
        <v>14.98</v>
      </c>
      <c r="C122" s="118">
        <v>1.1990000000000001</v>
      </c>
      <c r="D122" s="118">
        <v>18.356110000000001</v>
      </c>
      <c r="E122" s="118">
        <v>0.12917000000000001</v>
      </c>
      <c r="F122" s="118">
        <v>6.5809994999999996E-2</v>
      </c>
      <c r="G122" s="118">
        <v>0.37063000000000001</v>
      </c>
      <c r="H122" s="118">
        <v>0.110869996</v>
      </c>
      <c r="I122" s="118">
        <v>60.080109999999998</v>
      </c>
      <c r="J122" s="118">
        <v>8.9686990000000009</v>
      </c>
      <c r="K122" s="118">
        <v>107.31100000000001</v>
      </c>
      <c r="L122" s="118">
        <v>0.81482968858384131</v>
      </c>
      <c r="M122" s="118">
        <v>0.17454653583110319</v>
      </c>
      <c r="N122" s="118">
        <v>0.48561821254871862</v>
      </c>
      <c r="O122" s="118">
        <v>7.8888395150159218E-2</v>
      </c>
      <c r="P122" s="118">
        <v>0.23321867576057301</v>
      </c>
      <c r="Q122" s="118">
        <v>0.53472568388964015</v>
      </c>
      <c r="R122" s="118">
        <v>0.99454453905350881</v>
      </c>
      <c r="S122" s="118">
        <v>0.34851700798468188</v>
      </c>
      <c r="T122" s="118">
        <v>0.35408365251634599</v>
      </c>
      <c r="U122" s="118">
        <v>0.33461845586783501</v>
      </c>
      <c r="V122" s="118">
        <v>0.34454483437239419</v>
      </c>
      <c r="W122" s="118">
        <v>1.08325230055621</v>
      </c>
    </row>
    <row r="123" spans="1:23">
      <c r="A123" s="118" t="s">
        <v>611</v>
      </c>
      <c r="B123" s="118">
        <v>10.57</v>
      </c>
      <c r="C123" s="118">
        <v>0.82399999999999995</v>
      </c>
      <c r="D123" s="118">
        <v>26.214285</v>
      </c>
      <c r="E123" s="118">
        <v>0.108660005</v>
      </c>
      <c r="F123" s="118">
        <v>4.8800003000000002E-2</v>
      </c>
      <c r="G123" s="118">
        <v>0.35108002999999999</v>
      </c>
      <c r="H123" s="118">
        <v>0.12282999999999999</v>
      </c>
      <c r="I123" s="118">
        <v>17.360455000000002</v>
      </c>
      <c r="J123" s="118">
        <v>2.9403280999999999</v>
      </c>
      <c r="K123" s="118">
        <v>70.165000000000006</v>
      </c>
      <c r="L123" s="118">
        <v>0.80906979692936754</v>
      </c>
      <c r="M123" s="118">
        <v>0.14831995242343141</v>
      </c>
      <c r="N123" s="118">
        <v>0.46962026585354971</v>
      </c>
      <c r="O123" s="118">
        <v>5.1514635668717543E-2</v>
      </c>
      <c r="P123" s="118">
        <v>7.1065505146454433E-2</v>
      </c>
      <c r="Q123" s="118">
        <v>0.53972293330150978</v>
      </c>
      <c r="R123" s="118">
        <v>0.99463907437619348</v>
      </c>
      <c r="S123" s="118">
        <v>0.34810242502085831</v>
      </c>
      <c r="T123" s="118">
        <v>0.2829788459201058</v>
      </c>
      <c r="U123" s="118">
        <v>0.31859985110401062</v>
      </c>
      <c r="V123" s="118">
        <v>0.35633229684192869</v>
      </c>
      <c r="W123" s="118">
        <v>1.079775808321038</v>
      </c>
    </row>
    <row r="124" spans="1:23">
      <c r="A124" s="118" t="s">
        <v>612</v>
      </c>
      <c r="B124" s="118">
        <v>2.79</v>
      </c>
      <c r="C124" s="118">
        <v>0.85399999999999998</v>
      </c>
      <c r="D124" s="118">
        <v>18.711656999999999</v>
      </c>
      <c r="E124" s="118">
        <v>5.9070002000000003E-2</v>
      </c>
      <c r="F124" s="118">
        <v>1.4489999999999999E-2</v>
      </c>
      <c r="G124" s="118">
        <v>0.12919</v>
      </c>
      <c r="H124" s="118">
        <v>1.24699995E-2</v>
      </c>
      <c r="I124" s="118">
        <v>32.795699999999997</v>
      </c>
      <c r="J124" s="118">
        <v>2.1588845000000001</v>
      </c>
      <c r="K124" s="118">
        <v>144.39099999999999</v>
      </c>
      <c r="L124" s="118">
        <v>0.79514326772128963</v>
      </c>
      <c r="M124" s="118">
        <v>0.10205173951828719</v>
      </c>
      <c r="N124" s="118">
        <v>0.28804531345569723</v>
      </c>
      <c r="O124" s="118">
        <v>0.1062135176821104</v>
      </c>
      <c r="P124" s="118">
        <v>5.0045969438040898E-2</v>
      </c>
      <c r="Q124" s="118">
        <v>0.53495178690168066</v>
      </c>
      <c r="R124" s="118">
        <v>0.99376675708777551</v>
      </c>
      <c r="S124" s="118">
        <v>0.31206944332900238</v>
      </c>
      <c r="T124" s="118">
        <v>0.2653132319443679</v>
      </c>
      <c r="U124" s="118">
        <v>0.2864365047602721</v>
      </c>
      <c r="V124" s="118">
        <v>0.35429911670794262</v>
      </c>
      <c r="W124" s="118">
        <v>1.070724184825802</v>
      </c>
    </row>
    <row r="125" spans="1:23">
      <c r="A125" s="118" t="s">
        <v>613</v>
      </c>
      <c r="B125" s="118">
        <v>-0.56000000000000005</v>
      </c>
      <c r="C125" s="118">
        <v>0.84399999999999997</v>
      </c>
      <c r="D125" s="118">
        <v>20.15625</v>
      </c>
      <c r="E125" s="118">
        <v>-2.4E-2</v>
      </c>
      <c r="F125" s="118">
        <v>-1.6160000000000001E-2</v>
      </c>
      <c r="G125" s="118">
        <v>0.11096</v>
      </c>
      <c r="H125" s="118">
        <v>-0.1008</v>
      </c>
      <c r="I125" s="118">
        <v>0</v>
      </c>
      <c r="J125" s="118">
        <v>1.1359134</v>
      </c>
      <c r="K125" s="118">
        <v>10.625</v>
      </c>
      <c r="L125" s="118">
        <v>0.77181443652182213</v>
      </c>
      <c r="M125" s="118">
        <v>8.212905144216473E-2</v>
      </c>
      <c r="N125" s="118">
        <v>0.27312751213667058</v>
      </c>
      <c r="O125" s="118">
        <v>7.6382118404442756E-3</v>
      </c>
      <c r="P125" s="118">
        <v>2.2529744895252311E-2</v>
      </c>
      <c r="Q125" s="118">
        <v>0.53587044696201802</v>
      </c>
      <c r="R125" s="118">
        <v>0.99287143832757896</v>
      </c>
      <c r="S125" s="118">
        <v>0.28409363786924141</v>
      </c>
      <c r="T125" s="118">
        <v>0.25106656368111141</v>
      </c>
      <c r="U125" s="118">
        <v>0.27154051372278287</v>
      </c>
      <c r="V125" s="118">
        <v>0.33319139582239787</v>
      </c>
      <c r="W125" s="118">
        <v>1.055893572485805</v>
      </c>
    </row>
    <row r="126" spans="1:23">
      <c r="A126" s="118" t="s">
        <v>614</v>
      </c>
      <c r="B126" s="118">
        <v>0.1</v>
      </c>
      <c r="C126" s="118">
        <v>1.1299999999999999</v>
      </c>
      <c r="D126" s="118">
        <v>15.031644999999999</v>
      </c>
      <c r="E126" s="118">
        <v>1.035E-2</v>
      </c>
      <c r="F126" s="118">
        <v>4.7000000000000002E-3</v>
      </c>
      <c r="G126" s="118">
        <v>0.15562001</v>
      </c>
      <c r="H126" s="118">
        <v>-1.729E-2</v>
      </c>
      <c r="I126" s="118">
        <v>237.5</v>
      </c>
      <c r="J126" s="118">
        <v>1.3641585000000001</v>
      </c>
      <c r="K126" s="118">
        <v>13.217000000000001</v>
      </c>
      <c r="L126" s="118">
        <v>0.78146106385309033</v>
      </c>
      <c r="M126" s="118">
        <v>8.605411834671424E-2</v>
      </c>
      <c r="N126" s="118">
        <v>0.30967326946446772</v>
      </c>
      <c r="O126" s="118">
        <v>9.5483174931631932E-3</v>
      </c>
      <c r="P126" s="118">
        <v>2.8669159217310131E-2</v>
      </c>
      <c r="Q126" s="118">
        <v>0.53261155678429672</v>
      </c>
      <c r="R126" s="118">
        <v>0.99353152546445589</v>
      </c>
      <c r="S126" s="118">
        <v>0.29352786486385152</v>
      </c>
      <c r="T126" s="118">
        <v>0.25286204839003418</v>
      </c>
      <c r="U126" s="118">
        <v>0.27420901188965929</v>
      </c>
      <c r="V126" s="118">
        <v>0.33399904347563197</v>
      </c>
      <c r="W126" s="118">
        <v>1.062196223497258</v>
      </c>
    </row>
    <row r="127" spans="1:23">
      <c r="A127" s="118" t="s">
        <v>615</v>
      </c>
      <c r="B127" s="118">
        <v>-2.61</v>
      </c>
      <c r="C127" s="118">
        <v>0.90500000000000003</v>
      </c>
      <c r="D127" s="118">
        <v>3.574468</v>
      </c>
      <c r="E127" s="118">
        <v>-1.0420100000000001</v>
      </c>
      <c r="F127" s="118">
        <v>-0.16788</v>
      </c>
      <c r="G127" s="118">
        <v>6.5700000000000003E-3</v>
      </c>
      <c r="H127" s="118">
        <v>-0.59784999999999999</v>
      </c>
      <c r="I127" s="118">
        <v>0</v>
      </c>
      <c r="J127" s="118">
        <v>2.6966290000000002</v>
      </c>
      <c r="K127" s="118">
        <v>2.306</v>
      </c>
      <c r="L127" s="118">
        <v>0.48592322576477948</v>
      </c>
      <c r="M127" s="118">
        <v>6.993755575379125E-2</v>
      </c>
      <c r="N127" s="118">
        <v>0.1877040738649654</v>
      </c>
      <c r="O127" s="118">
        <v>1.507745434206367E-3</v>
      </c>
      <c r="P127" s="118">
        <v>6.4510403876755329E-2</v>
      </c>
      <c r="Q127" s="118">
        <v>0.52532559394624134</v>
      </c>
      <c r="R127" s="118">
        <v>0.98894261170340569</v>
      </c>
      <c r="S127" s="118">
        <v>0.18135674672803309</v>
      </c>
      <c r="T127" s="118">
        <v>0.2627977853841531</v>
      </c>
      <c r="U127" s="118">
        <v>0.23111798566905159</v>
      </c>
      <c r="V127" s="118">
        <v>0.31456227401621117</v>
      </c>
      <c r="W127" s="118">
        <v>0.87827964658652125</v>
      </c>
    </row>
    <row r="128" spans="1:23">
      <c r="A128" s="118" t="s">
        <v>616</v>
      </c>
      <c r="B128" s="118">
        <v>3.05</v>
      </c>
      <c r="C128" s="118">
        <v>0.98399999999999999</v>
      </c>
      <c r="D128" s="118">
        <v>9.6084340000000008</v>
      </c>
      <c r="E128" s="118">
        <v>7.0059999999999997E-2</v>
      </c>
      <c r="F128" s="118">
        <v>3.6609999999999997E-2</v>
      </c>
      <c r="G128" s="118">
        <v>0.34077000000000002</v>
      </c>
      <c r="H128" s="118">
        <v>0.104399994</v>
      </c>
      <c r="I128" s="118">
        <v>15.688523999999999</v>
      </c>
      <c r="J128" s="118">
        <v>1.2284980000000001</v>
      </c>
      <c r="K128" s="118">
        <v>37.472999999999999</v>
      </c>
      <c r="L128" s="118">
        <v>0.79822962623882632</v>
      </c>
      <c r="M128" s="118">
        <v>0.103597977995837</v>
      </c>
      <c r="N128" s="118">
        <v>0.46118345953795981</v>
      </c>
      <c r="O128" s="118">
        <v>2.7423133354409341E-2</v>
      </c>
      <c r="P128" s="118">
        <v>2.502011695249251E-2</v>
      </c>
      <c r="Q128" s="118">
        <v>0.5291627740859991</v>
      </c>
      <c r="R128" s="118">
        <v>0.99449339829077654</v>
      </c>
      <c r="S128" s="118">
        <v>0.33096877894568472</v>
      </c>
      <c r="T128" s="118">
        <v>0.25232693815470258</v>
      </c>
      <c r="U128" s="118">
        <v>0.28624929839696689</v>
      </c>
      <c r="V128" s="118">
        <v>0.34853997498501582</v>
      </c>
      <c r="W128" s="118">
        <v>1.0730431329266761</v>
      </c>
    </row>
    <row r="129" spans="1:23">
      <c r="A129" s="118" t="s">
        <v>617</v>
      </c>
      <c r="B129" s="118">
        <v>-3.13</v>
      </c>
      <c r="C129" s="118">
        <v>1.113</v>
      </c>
      <c r="D129" s="118">
        <v>44.629629999999999</v>
      </c>
      <c r="E129" s="118">
        <v>-9.1300000000000006E-2</v>
      </c>
      <c r="F129" s="118">
        <v>-7.3400004999999999E-3</v>
      </c>
      <c r="G129" s="118">
        <v>0.11783</v>
      </c>
      <c r="H129" s="118">
        <v>-4.2079999999999999E-2</v>
      </c>
      <c r="I129" s="118">
        <v>0</v>
      </c>
      <c r="J129" s="118">
        <v>1.4223882999999999</v>
      </c>
      <c r="K129" s="118">
        <v>36.417000000000002</v>
      </c>
      <c r="L129" s="118">
        <v>0.75291434862096751</v>
      </c>
      <c r="M129" s="118">
        <v>6.6845078798691643E-2</v>
      </c>
      <c r="N129" s="118">
        <v>0.27874930561235428</v>
      </c>
      <c r="O129" s="118">
        <v>2.66449421625609E-2</v>
      </c>
      <c r="P129" s="118">
        <v>3.0235444180669969E-2</v>
      </c>
      <c r="Q129" s="118">
        <v>0.55143380407883746</v>
      </c>
      <c r="R129" s="118">
        <v>0.99333557815128171</v>
      </c>
      <c r="S129" s="118">
        <v>0.27737442852283078</v>
      </c>
      <c r="T129" s="118">
        <v>0.25885560156435788</v>
      </c>
      <c r="U129" s="118">
        <v>0.26384579908894562</v>
      </c>
      <c r="V129" s="118">
        <v>0.34640093694343388</v>
      </c>
      <c r="W129" s="118">
        <v>1.044576395833549</v>
      </c>
    </row>
    <row r="130" spans="1:23">
      <c r="A130" s="118" t="s">
        <v>618</v>
      </c>
      <c r="B130" s="118">
        <v>1.24</v>
      </c>
      <c r="C130" s="118">
        <v>0.82499999999999996</v>
      </c>
      <c r="D130" s="118">
        <v>11.161616</v>
      </c>
      <c r="E130" s="118">
        <v>5.6090000000000001E-2</v>
      </c>
      <c r="F130" s="118">
        <v>1.7090000000000001E-2</v>
      </c>
      <c r="G130" s="118">
        <v>0.18462998999999999</v>
      </c>
      <c r="H130" s="118">
        <v>2.112E-2</v>
      </c>
      <c r="I130" s="118">
        <v>26.733871000000001</v>
      </c>
      <c r="J130" s="118">
        <v>1.9315931</v>
      </c>
      <c r="K130" s="118">
        <v>55.051000000000002</v>
      </c>
      <c r="L130" s="118">
        <v>0.79430638362404271</v>
      </c>
      <c r="M130" s="118">
        <v>9.2833779363663382E-2</v>
      </c>
      <c r="N130" s="118">
        <v>0.33341244214186411</v>
      </c>
      <c r="O130" s="118">
        <v>4.0376774235386631E-2</v>
      </c>
      <c r="P130" s="118">
        <v>4.3932208062920163E-2</v>
      </c>
      <c r="Q130" s="118">
        <v>0.53015048915165075</v>
      </c>
      <c r="R130" s="118">
        <v>0.99383512918769201</v>
      </c>
      <c r="S130" s="118">
        <v>0.30639427230621918</v>
      </c>
      <c r="T130" s="118">
        <v>0.25931779109723258</v>
      </c>
      <c r="U130" s="118">
        <v>0.27923686716796231</v>
      </c>
      <c r="V130" s="118">
        <v>0.34015723758458488</v>
      </c>
      <c r="W130" s="118">
        <v>1.0702511282456011</v>
      </c>
    </row>
    <row r="131" spans="1:23">
      <c r="A131" s="118" t="s">
        <v>619</v>
      </c>
      <c r="B131" s="118">
        <v>-1.27</v>
      </c>
      <c r="C131" s="118">
        <v>0.89700000000000002</v>
      </c>
      <c r="D131" s="118">
        <v>19.852941999999999</v>
      </c>
      <c r="E131" s="118">
        <v>-7.0690000000000003E-2</v>
      </c>
      <c r="F131" s="118">
        <v>6.1599999999999997E-3</v>
      </c>
      <c r="G131" s="118">
        <v>0.31341999999999998</v>
      </c>
      <c r="H131" s="118">
        <v>0.13661000000000001</v>
      </c>
      <c r="I131" s="118">
        <v>0</v>
      </c>
      <c r="J131" s="118">
        <v>1.3078860999999999</v>
      </c>
      <c r="K131" s="118">
        <v>16.248000000000001</v>
      </c>
      <c r="L131" s="118">
        <v>0.75870232501972845</v>
      </c>
      <c r="M131" s="118">
        <v>7.7906630984240249E-2</v>
      </c>
      <c r="N131" s="118">
        <v>0.43880266600667189</v>
      </c>
      <c r="O131" s="118">
        <v>1.178193255234183E-2</v>
      </c>
      <c r="P131" s="118">
        <v>2.715552506482858E-2</v>
      </c>
      <c r="Q131" s="118">
        <v>0.53567756429847135</v>
      </c>
      <c r="R131" s="118">
        <v>0.99474799547242343</v>
      </c>
      <c r="S131" s="118">
        <v>0.30585733470624271</v>
      </c>
      <c r="T131" s="118">
        <v>0.2523631196687583</v>
      </c>
      <c r="U131" s="118">
        <v>0.26742817222482168</v>
      </c>
      <c r="V131" s="118">
        <v>0.34665587825401067</v>
      </c>
      <c r="W131" s="118">
        <v>1.048954389445315</v>
      </c>
    </row>
    <row r="132" spans="1:23">
      <c r="A132" s="118" t="s">
        <v>620</v>
      </c>
      <c r="B132" s="118">
        <v>19.73</v>
      </c>
      <c r="C132" s="118">
        <v>0.91300000000000003</v>
      </c>
      <c r="D132" s="118">
        <v>15.233522000000001</v>
      </c>
      <c r="E132" s="118">
        <v>0.25988</v>
      </c>
      <c r="F132" s="118">
        <v>0.13204001000000001</v>
      </c>
      <c r="G132" s="118">
        <v>0.55284999999999995</v>
      </c>
      <c r="H132" s="118">
        <v>0.24364</v>
      </c>
      <c r="I132" s="118">
        <v>17.688798999999999</v>
      </c>
      <c r="J132" s="118">
        <v>4.5570282999999998</v>
      </c>
      <c r="K132" s="118">
        <v>92.694999999999993</v>
      </c>
      <c r="L132" s="118">
        <v>0.85153742245487707</v>
      </c>
      <c r="M132" s="118">
        <v>0.20279512340172459</v>
      </c>
      <c r="N132" s="118">
        <v>0.63473076089501723</v>
      </c>
      <c r="O132" s="118">
        <v>6.8117521608438647E-2</v>
      </c>
      <c r="P132" s="118">
        <v>0.1145520569381631</v>
      </c>
      <c r="Q132" s="118">
        <v>0.5327399364296368</v>
      </c>
      <c r="R132" s="118">
        <v>0.99559399147601513</v>
      </c>
      <c r="S132" s="118">
        <v>0.40116934527026998</v>
      </c>
      <c r="T132" s="118">
        <v>0.3064087714915455</v>
      </c>
      <c r="U132" s="118">
        <v>0.35594318731769942</v>
      </c>
      <c r="V132" s="118">
        <v>0.3647604979783256</v>
      </c>
      <c r="W132" s="118">
        <v>1.1063773016474561</v>
      </c>
    </row>
    <row r="133" spans="1:23">
      <c r="A133" s="118" t="s">
        <v>621</v>
      </c>
      <c r="B133" s="118">
        <v>5.56</v>
      </c>
      <c r="C133" s="118">
        <v>0.90400000000000003</v>
      </c>
      <c r="D133" s="118">
        <v>19.147583000000001</v>
      </c>
      <c r="E133" s="118">
        <v>0.21834000000000001</v>
      </c>
      <c r="F133" s="118">
        <v>8.6080000000000004E-2</v>
      </c>
      <c r="G133" s="118">
        <v>0.21375</v>
      </c>
      <c r="H133" s="118">
        <v>6.5049999999999997E-2</v>
      </c>
      <c r="I133" s="118">
        <v>27.068345999999998</v>
      </c>
      <c r="J133" s="118">
        <v>5.8498855000000001</v>
      </c>
      <c r="K133" s="118">
        <v>87.981999999999999</v>
      </c>
      <c r="L133" s="118">
        <v>0.83987160296897068</v>
      </c>
      <c r="M133" s="118">
        <v>0.11852512637526021</v>
      </c>
      <c r="N133" s="118">
        <v>0.35724165352903181</v>
      </c>
      <c r="O133" s="118">
        <v>6.4644401260728679E-2</v>
      </c>
      <c r="P133" s="118">
        <v>0.14932776958240199</v>
      </c>
      <c r="Q133" s="118">
        <v>0.5352290053330746</v>
      </c>
      <c r="R133" s="118">
        <v>0.99418236458372844</v>
      </c>
      <c r="S133" s="118">
        <v>0.32418907920843543</v>
      </c>
      <c r="T133" s="118">
        <v>0.31033827428779792</v>
      </c>
      <c r="U133" s="118">
        <v>0.30168471440942513</v>
      </c>
      <c r="V133" s="118">
        <v>0.33993510604250271</v>
      </c>
      <c r="W133" s="118">
        <v>1.098395478478305</v>
      </c>
    </row>
    <row r="134" spans="1:23">
      <c r="A134" s="118" t="s">
        <v>622</v>
      </c>
      <c r="B134" s="118">
        <v>7.64</v>
      </c>
      <c r="C134" s="118">
        <v>1.119</v>
      </c>
      <c r="D134" s="118">
        <v>19.763514000000001</v>
      </c>
      <c r="E134" s="118">
        <v>8.3540000000000003E-2</v>
      </c>
      <c r="F134" s="118">
        <v>5.2440000000000001E-2</v>
      </c>
      <c r="G134" s="118">
        <v>0.18759000000000001</v>
      </c>
      <c r="H134" s="118">
        <v>0.121300004</v>
      </c>
      <c r="I134" s="118">
        <v>30.628273</v>
      </c>
      <c r="J134" s="118">
        <v>3.409538</v>
      </c>
      <c r="K134" s="118">
        <v>91.179000000000002</v>
      </c>
      <c r="L134" s="118">
        <v>0.80201526048702121</v>
      </c>
      <c r="M134" s="118">
        <v>0.13089503419565859</v>
      </c>
      <c r="N134" s="118">
        <v>0.33583464955175613</v>
      </c>
      <c r="O134" s="118">
        <v>6.7000345617110782E-2</v>
      </c>
      <c r="P134" s="118">
        <v>8.3686472606922635E-2</v>
      </c>
      <c r="Q134" s="118">
        <v>0.53562069434833603</v>
      </c>
      <c r="R134" s="118">
        <v>0.99462698084632795</v>
      </c>
      <c r="S134" s="118">
        <v>0.32071212915058622</v>
      </c>
      <c r="T134" s="118">
        <v>0.28413995214358351</v>
      </c>
      <c r="U134" s="118">
        <v>0.30570195990580079</v>
      </c>
      <c r="V134" s="118">
        <v>0.34575239514735201</v>
      </c>
      <c r="W134" s="118">
        <v>1.075442870091267</v>
      </c>
    </row>
    <row r="135" spans="1:23">
      <c r="A135" s="118" t="s">
        <v>623</v>
      </c>
      <c r="B135" s="118">
        <v>7.68</v>
      </c>
      <c r="C135" s="118">
        <v>1.1200000000000001</v>
      </c>
      <c r="D135" s="118">
        <v>19.666374000000001</v>
      </c>
      <c r="E135" s="118">
        <v>8.7779999999999997E-2</v>
      </c>
      <c r="F135" s="118">
        <v>2.4549998E-2</v>
      </c>
      <c r="G135" s="118">
        <v>0.21681998999999999</v>
      </c>
      <c r="H135" s="118">
        <v>3.381E-2</v>
      </c>
      <c r="I135" s="118">
        <v>29.166668000000001</v>
      </c>
      <c r="J135" s="118">
        <v>2.5225794000000001</v>
      </c>
      <c r="K135" s="118">
        <v>186.12799999999999</v>
      </c>
      <c r="L135" s="118">
        <v>0.80320599410811522</v>
      </c>
      <c r="M135" s="118">
        <v>0.13113291703835861</v>
      </c>
      <c r="N135" s="118">
        <v>0.35975385873316768</v>
      </c>
      <c r="O135" s="118">
        <v>0.13697049284705229</v>
      </c>
      <c r="P135" s="118">
        <v>5.9828758544660861E-2</v>
      </c>
      <c r="Q135" s="118">
        <v>0.53555892010586004</v>
      </c>
      <c r="R135" s="118">
        <v>0.99393543460940159</v>
      </c>
      <c r="S135" s="118">
        <v>0.33849738633250442</v>
      </c>
      <c r="T135" s="118">
        <v>0.2739220529143947</v>
      </c>
      <c r="U135" s="118">
        <v>0.30596220479989772</v>
      </c>
      <c r="V135" s="118">
        <v>0.36657361595121091</v>
      </c>
      <c r="W135" s="118">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F277-6B55-46A3-8198-41D3D284BF5E}">
  <sheetPr codeName="工作表34"/>
  <dimension ref="A1:F64"/>
  <sheetViews>
    <sheetView workbookViewId="0"/>
  </sheetViews>
  <sheetFormatPr defaultRowHeight="17"/>
  <sheetData>
    <row r="1" spans="1:6">
      <c r="A1" t="s">
        <v>731</v>
      </c>
      <c r="B1" t="s">
        <v>732</v>
      </c>
      <c r="C1" t="s">
        <v>733</v>
      </c>
      <c r="D1" t="s">
        <v>734</v>
      </c>
      <c r="E1" t="s">
        <v>735</v>
      </c>
      <c r="F1" t="s">
        <v>736</v>
      </c>
    </row>
    <row r="2" spans="1:6">
      <c r="A2" t="s">
        <v>705</v>
      </c>
      <c r="B2" s="111">
        <v>2480</v>
      </c>
      <c r="C2" s="111">
        <v>2510</v>
      </c>
      <c r="D2" s="111">
        <v>2445</v>
      </c>
      <c r="E2" s="111">
        <v>2500</v>
      </c>
      <c r="F2" s="110">
        <v>4520</v>
      </c>
    </row>
    <row r="3" spans="1:6">
      <c r="A3" t="s">
        <v>704</v>
      </c>
      <c r="B3" s="111">
        <v>2540</v>
      </c>
      <c r="C3" s="111">
        <v>2555</v>
      </c>
      <c r="D3" s="111">
        <v>2420</v>
      </c>
      <c r="E3" s="111">
        <v>2445</v>
      </c>
      <c r="F3" s="110">
        <v>2659</v>
      </c>
    </row>
    <row r="4" spans="1:6">
      <c r="A4" t="s">
        <v>703</v>
      </c>
      <c r="B4" s="111">
        <v>2460</v>
      </c>
      <c r="C4" s="111">
        <v>2575</v>
      </c>
      <c r="D4" s="111">
        <v>2435</v>
      </c>
      <c r="E4" s="111">
        <v>2560</v>
      </c>
      <c r="F4" s="110">
        <v>3109</v>
      </c>
    </row>
    <row r="5" spans="1:6">
      <c r="A5" t="s">
        <v>702</v>
      </c>
      <c r="B5" s="111">
        <v>2520</v>
      </c>
      <c r="C5" s="111">
        <v>2590</v>
      </c>
      <c r="D5" s="111">
        <v>2495</v>
      </c>
      <c r="E5" s="111">
        <v>2560</v>
      </c>
      <c r="F5" s="110">
        <v>2336</v>
      </c>
    </row>
    <row r="6" spans="1:6">
      <c r="A6" t="s">
        <v>701</v>
      </c>
      <c r="B6" s="111">
        <v>2575</v>
      </c>
      <c r="C6" s="111">
        <v>2585</v>
      </c>
      <c r="D6" s="111">
        <v>2440</v>
      </c>
      <c r="E6" s="111">
        <v>2510</v>
      </c>
      <c r="F6" s="110">
        <v>2519</v>
      </c>
    </row>
    <row r="7" spans="1:6">
      <c r="A7" t="s">
        <v>700</v>
      </c>
      <c r="B7" s="111">
        <v>2535</v>
      </c>
      <c r="C7" s="111">
        <v>2575</v>
      </c>
      <c r="D7" s="111">
        <v>2430</v>
      </c>
      <c r="E7" s="111">
        <v>2445</v>
      </c>
      <c r="F7" s="110">
        <v>2857</v>
      </c>
    </row>
    <row r="8" spans="1:6">
      <c r="A8" t="s">
        <v>699</v>
      </c>
      <c r="B8" s="111">
        <v>2490</v>
      </c>
      <c r="C8" s="111">
        <v>2530</v>
      </c>
      <c r="D8" s="111">
        <v>2390</v>
      </c>
      <c r="E8" s="111">
        <v>2430</v>
      </c>
      <c r="F8" s="110">
        <v>2841</v>
      </c>
    </row>
    <row r="9" spans="1:6">
      <c r="A9" t="s">
        <v>698</v>
      </c>
      <c r="B9" s="111">
        <v>2465</v>
      </c>
      <c r="C9" s="111">
        <v>2510</v>
      </c>
      <c r="D9" s="111">
        <v>2405</v>
      </c>
      <c r="E9" s="111">
        <v>2435</v>
      </c>
      <c r="F9" s="110">
        <v>1929</v>
      </c>
    </row>
    <row r="10" spans="1:6">
      <c r="A10" t="s">
        <v>697</v>
      </c>
      <c r="B10" s="111">
        <v>2475</v>
      </c>
      <c r="C10" s="111">
        <v>2490</v>
      </c>
      <c r="D10" s="111">
        <v>2280</v>
      </c>
      <c r="E10" s="111">
        <v>2330</v>
      </c>
      <c r="F10" s="110">
        <v>3454</v>
      </c>
    </row>
    <row r="11" spans="1:6">
      <c r="A11" t="s">
        <v>696</v>
      </c>
      <c r="B11" s="111">
        <v>2325</v>
      </c>
      <c r="C11" s="111">
        <v>2340</v>
      </c>
      <c r="D11" s="111">
        <v>2230</v>
      </c>
      <c r="E11" s="111">
        <v>2260</v>
      </c>
      <c r="F11" s="110">
        <v>3103</v>
      </c>
    </row>
    <row r="12" spans="1:6">
      <c r="A12" t="s">
        <v>695</v>
      </c>
      <c r="B12" s="111">
        <v>2240</v>
      </c>
      <c r="C12" s="111">
        <v>2295</v>
      </c>
      <c r="D12" s="111">
        <v>2190</v>
      </c>
      <c r="E12" s="111">
        <v>2200</v>
      </c>
      <c r="F12" s="110">
        <v>3294</v>
      </c>
    </row>
    <row r="13" spans="1:6">
      <c r="A13" t="s">
        <v>694</v>
      </c>
      <c r="B13" s="111">
        <v>2215</v>
      </c>
      <c r="C13" s="111">
        <v>2260</v>
      </c>
      <c r="D13" s="111">
        <v>2180</v>
      </c>
      <c r="E13" s="111">
        <v>2195</v>
      </c>
      <c r="F13" s="110">
        <v>2116</v>
      </c>
    </row>
    <row r="14" spans="1:6">
      <c r="A14" t="s">
        <v>693</v>
      </c>
      <c r="B14" s="111">
        <v>2230</v>
      </c>
      <c r="C14" s="111">
        <v>2280</v>
      </c>
      <c r="D14" s="111">
        <v>2155</v>
      </c>
      <c r="E14" s="111">
        <v>2175</v>
      </c>
      <c r="F14" s="110">
        <v>3678</v>
      </c>
    </row>
    <row r="15" spans="1:6">
      <c r="A15" t="s">
        <v>692</v>
      </c>
      <c r="B15" s="111">
        <v>2215</v>
      </c>
      <c r="C15" s="111">
        <v>2285</v>
      </c>
      <c r="D15" s="111">
        <v>2190</v>
      </c>
      <c r="E15" s="111">
        <v>2195</v>
      </c>
      <c r="F15" s="110">
        <v>2466</v>
      </c>
    </row>
    <row r="16" spans="1:6">
      <c r="A16" t="s">
        <v>691</v>
      </c>
      <c r="B16" s="111">
        <v>2245</v>
      </c>
      <c r="C16" s="111">
        <v>2265</v>
      </c>
      <c r="D16" s="111">
        <v>2195</v>
      </c>
      <c r="E16" s="111">
        <v>2225</v>
      </c>
      <c r="F16" s="110">
        <v>1901</v>
      </c>
    </row>
    <row r="17" spans="1:6">
      <c r="A17" t="s">
        <v>690</v>
      </c>
      <c r="B17" s="111">
        <v>2270</v>
      </c>
      <c r="C17" s="111">
        <v>2335</v>
      </c>
      <c r="D17" s="111">
        <v>2250</v>
      </c>
      <c r="E17" s="111">
        <v>2295</v>
      </c>
      <c r="F17" s="110">
        <v>2373</v>
      </c>
    </row>
    <row r="18" spans="1:6">
      <c r="A18" t="s">
        <v>689</v>
      </c>
      <c r="B18" s="111">
        <v>2340</v>
      </c>
      <c r="C18" s="111">
        <v>2340</v>
      </c>
      <c r="D18" s="111">
        <v>2265</v>
      </c>
      <c r="E18" s="111">
        <v>2265</v>
      </c>
      <c r="F18" s="110">
        <v>1160</v>
      </c>
    </row>
    <row r="19" spans="1:6">
      <c r="A19" t="s">
        <v>688</v>
      </c>
      <c r="B19" s="111">
        <v>2290</v>
      </c>
      <c r="C19" s="111">
        <v>2310</v>
      </c>
      <c r="D19" s="111">
        <v>2195</v>
      </c>
      <c r="E19" s="111">
        <v>2225</v>
      </c>
      <c r="F19" s="110">
        <v>1788</v>
      </c>
    </row>
    <row r="20" spans="1:6">
      <c r="A20" t="s">
        <v>687</v>
      </c>
      <c r="B20" s="111">
        <v>2230</v>
      </c>
      <c r="C20" s="111">
        <v>2260</v>
      </c>
      <c r="D20" s="111">
        <v>2165</v>
      </c>
      <c r="E20" s="111">
        <v>2185</v>
      </c>
      <c r="F20" s="110">
        <v>1889</v>
      </c>
    </row>
    <row r="21" spans="1:6">
      <c r="A21" t="s">
        <v>686</v>
      </c>
      <c r="B21" s="111">
        <v>2210</v>
      </c>
      <c r="C21" s="111">
        <v>2220</v>
      </c>
      <c r="D21" s="111">
        <v>2100</v>
      </c>
      <c r="E21" s="111">
        <v>2190</v>
      </c>
      <c r="F21" s="110">
        <v>2769</v>
      </c>
    </row>
    <row r="22" spans="1:6">
      <c r="A22" t="s">
        <v>685</v>
      </c>
      <c r="B22" s="111">
        <v>2210</v>
      </c>
      <c r="C22" s="111">
        <v>2310</v>
      </c>
      <c r="D22" s="111">
        <v>2195</v>
      </c>
      <c r="E22" s="111">
        <v>2270</v>
      </c>
      <c r="F22" s="110">
        <v>2600</v>
      </c>
    </row>
    <row r="23" spans="1:6">
      <c r="A23" t="s">
        <v>684</v>
      </c>
      <c r="B23" s="111">
        <v>2305</v>
      </c>
      <c r="C23" s="111">
        <v>2310</v>
      </c>
      <c r="D23" s="111">
        <v>2255</v>
      </c>
      <c r="E23" s="111">
        <v>2295</v>
      </c>
      <c r="F23" s="110">
        <v>1540</v>
      </c>
    </row>
    <row r="24" spans="1:6">
      <c r="A24" t="s">
        <v>683</v>
      </c>
      <c r="B24" s="111">
        <v>2320</v>
      </c>
      <c r="C24" s="111">
        <v>2330</v>
      </c>
      <c r="D24" s="111">
        <v>2220</v>
      </c>
      <c r="E24" s="111">
        <v>2240</v>
      </c>
      <c r="F24" s="110">
        <v>1911</v>
      </c>
    </row>
    <row r="25" spans="1:6">
      <c r="A25" t="s">
        <v>682</v>
      </c>
      <c r="B25" s="111">
        <v>2240</v>
      </c>
      <c r="C25" s="111">
        <v>2460</v>
      </c>
      <c r="D25" s="111">
        <v>2225</v>
      </c>
      <c r="E25" s="111">
        <v>2460</v>
      </c>
      <c r="F25" s="110">
        <v>3584</v>
      </c>
    </row>
    <row r="26" spans="1:6">
      <c r="A26" t="s">
        <v>681</v>
      </c>
      <c r="B26" s="111">
        <v>2520</v>
      </c>
      <c r="C26" s="111">
        <v>2540</v>
      </c>
      <c r="D26" s="111">
        <v>2430</v>
      </c>
      <c r="E26" s="111">
        <v>2475</v>
      </c>
      <c r="F26" s="110">
        <v>2765</v>
      </c>
    </row>
    <row r="27" spans="1:6">
      <c r="A27" t="s">
        <v>680</v>
      </c>
      <c r="B27" s="111">
        <v>2475</v>
      </c>
      <c r="C27" s="111">
        <v>2490</v>
      </c>
      <c r="D27" s="111">
        <v>2365</v>
      </c>
      <c r="E27" s="111">
        <v>2475</v>
      </c>
      <c r="F27" s="110">
        <v>2188</v>
      </c>
    </row>
    <row r="28" spans="1:6">
      <c r="A28" t="s">
        <v>679</v>
      </c>
      <c r="B28" s="111">
        <v>2450</v>
      </c>
      <c r="C28" s="111">
        <v>2495</v>
      </c>
      <c r="D28" s="111">
        <v>2350</v>
      </c>
      <c r="E28" s="111">
        <v>2355</v>
      </c>
      <c r="F28" s="110">
        <v>1990</v>
      </c>
    </row>
    <row r="29" spans="1:6">
      <c r="A29" t="s">
        <v>678</v>
      </c>
      <c r="B29" s="111">
        <v>2365</v>
      </c>
      <c r="C29" s="111">
        <v>2385</v>
      </c>
      <c r="D29" s="111">
        <v>2315</v>
      </c>
      <c r="E29" s="111">
        <v>2325</v>
      </c>
      <c r="F29" s="110">
        <v>1175</v>
      </c>
    </row>
    <row r="30" spans="1:6">
      <c r="A30" t="s">
        <v>677</v>
      </c>
      <c r="B30" s="111">
        <v>2355</v>
      </c>
      <c r="C30" s="111">
        <v>2430</v>
      </c>
      <c r="D30" s="111">
        <v>2355</v>
      </c>
      <c r="E30" s="111">
        <v>2405</v>
      </c>
      <c r="F30" s="110">
        <v>1722</v>
      </c>
    </row>
    <row r="31" spans="1:6">
      <c r="A31" t="s">
        <v>676</v>
      </c>
      <c r="B31" s="111">
        <v>2375</v>
      </c>
      <c r="C31" s="111">
        <v>2480</v>
      </c>
      <c r="D31" s="111">
        <v>2370</v>
      </c>
      <c r="E31" s="111">
        <v>2420</v>
      </c>
      <c r="F31" s="110">
        <v>2343</v>
      </c>
    </row>
    <row r="32" spans="1:6">
      <c r="A32" t="s">
        <v>675</v>
      </c>
      <c r="B32" s="111">
        <v>2380</v>
      </c>
      <c r="C32" s="111">
        <v>2385</v>
      </c>
      <c r="D32" s="111">
        <v>2290</v>
      </c>
      <c r="E32" s="111">
        <v>2305</v>
      </c>
      <c r="F32" s="110">
        <v>2284</v>
      </c>
    </row>
    <row r="33" spans="1:6">
      <c r="A33" t="s">
        <v>674</v>
      </c>
      <c r="B33" s="111">
        <v>2325</v>
      </c>
      <c r="C33" s="111">
        <v>2395</v>
      </c>
      <c r="D33" s="111">
        <v>2310</v>
      </c>
      <c r="E33" s="111">
        <v>2390</v>
      </c>
      <c r="F33" s="110">
        <v>1310</v>
      </c>
    </row>
    <row r="34" spans="1:6">
      <c r="A34" t="s">
        <v>673</v>
      </c>
      <c r="B34" s="111">
        <v>2360</v>
      </c>
      <c r="C34" s="111">
        <v>2500</v>
      </c>
      <c r="D34" s="111">
        <v>2355</v>
      </c>
      <c r="E34" s="111">
        <v>2500</v>
      </c>
      <c r="F34" s="110">
        <v>1883</v>
      </c>
    </row>
    <row r="35" spans="1:6">
      <c r="A35" t="s">
        <v>672</v>
      </c>
      <c r="B35" s="111">
        <v>2455</v>
      </c>
      <c r="C35" s="111">
        <v>2495</v>
      </c>
      <c r="D35" s="111">
        <v>2260</v>
      </c>
      <c r="E35" s="111">
        <v>2315</v>
      </c>
      <c r="F35" s="110">
        <v>2389</v>
      </c>
    </row>
    <row r="36" spans="1:6">
      <c r="A36" t="s">
        <v>671</v>
      </c>
      <c r="B36" s="111">
        <v>2235</v>
      </c>
      <c r="C36" s="111">
        <v>2245</v>
      </c>
      <c r="D36" s="111">
        <v>2090</v>
      </c>
      <c r="E36" s="111">
        <v>2160</v>
      </c>
      <c r="F36" s="110">
        <v>3588</v>
      </c>
    </row>
    <row r="37" spans="1:6">
      <c r="A37" t="s">
        <v>670</v>
      </c>
      <c r="B37" s="111">
        <v>2205</v>
      </c>
      <c r="C37" s="111">
        <v>2210</v>
      </c>
      <c r="D37" s="111">
        <v>2070</v>
      </c>
      <c r="E37" s="111">
        <v>2130</v>
      </c>
      <c r="F37" s="110">
        <v>2277</v>
      </c>
    </row>
    <row r="38" spans="1:6">
      <c r="A38" t="s">
        <v>669</v>
      </c>
      <c r="B38" s="111">
        <v>2190</v>
      </c>
      <c r="C38" s="111">
        <v>2305</v>
      </c>
      <c r="D38" s="111">
        <v>2175</v>
      </c>
      <c r="E38" s="111">
        <v>2290</v>
      </c>
      <c r="F38" s="110">
        <v>1978</v>
      </c>
    </row>
    <row r="39" spans="1:6">
      <c r="A39" t="s">
        <v>668</v>
      </c>
      <c r="B39" s="111">
        <v>2225</v>
      </c>
      <c r="C39" s="111">
        <v>2310</v>
      </c>
      <c r="D39" s="111">
        <v>2210</v>
      </c>
      <c r="E39" s="111">
        <v>2250</v>
      </c>
      <c r="F39" s="110">
        <v>1648</v>
      </c>
    </row>
    <row r="40" spans="1:6">
      <c r="A40" t="s">
        <v>667</v>
      </c>
      <c r="B40" s="111">
        <v>2345</v>
      </c>
      <c r="C40" s="111">
        <v>2410</v>
      </c>
      <c r="D40" s="111">
        <v>2305</v>
      </c>
      <c r="E40" s="111">
        <v>2325</v>
      </c>
      <c r="F40" s="110">
        <v>1690</v>
      </c>
    </row>
    <row r="41" spans="1:6">
      <c r="A41" t="s">
        <v>666</v>
      </c>
      <c r="B41" s="111">
        <v>2375</v>
      </c>
      <c r="C41" s="111">
        <v>2395</v>
      </c>
      <c r="D41" s="111">
        <v>2315</v>
      </c>
      <c r="E41" s="111">
        <v>2360</v>
      </c>
      <c r="F41" s="110">
        <v>1091</v>
      </c>
    </row>
    <row r="42" spans="1:6">
      <c r="A42" t="s">
        <v>665</v>
      </c>
      <c r="B42" s="111">
        <v>2360</v>
      </c>
      <c r="C42" s="111">
        <v>2410</v>
      </c>
      <c r="D42" s="111">
        <v>2355</v>
      </c>
      <c r="E42" s="111">
        <v>2360</v>
      </c>
      <c r="F42" s="110">
        <v>1274</v>
      </c>
    </row>
    <row r="43" spans="1:6">
      <c r="A43" t="s">
        <v>664</v>
      </c>
      <c r="B43" s="111">
        <v>2340</v>
      </c>
      <c r="C43" s="111">
        <v>2340</v>
      </c>
      <c r="D43" s="111">
        <v>2270</v>
      </c>
      <c r="E43" s="111">
        <v>2275</v>
      </c>
      <c r="F43" s="110">
        <v>1080</v>
      </c>
    </row>
    <row r="44" spans="1:6">
      <c r="A44" t="s">
        <v>663</v>
      </c>
      <c r="B44" s="111">
        <v>2320</v>
      </c>
      <c r="C44" s="111">
        <v>2335</v>
      </c>
      <c r="D44" s="111">
        <v>2225</v>
      </c>
      <c r="E44" s="111">
        <v>2225</v>
      </c>
      <c r="F44">
        <v>948</v>
      </c>
    </row>
    <row r="45" spans="1:6">
      <c r="A45" t="s">
        <v>662</v>
      </c>
      <c r="B45" s="111">
        <v>2275</v>
      </c>
      <c r="C45" s="111">
        <v>2330</v>
      </c>
      <c r="D45" s="111">
        <v>2255</v>
      </c>
      <c r="E45" s="111">
        <v>2285</v>
      </c>
      <c r="F45" s="110">
        <v>1421</v>
      </c>
    </row>
    <row r="46" spans="1:6">
      <c r="A46" t="s">
        <v>661</v>
      </c>
      <c r="B46" s="111">
        <v>2310</v>
      </c>
      <c r="C46" s="111">
        <v>2345</v>
      </c>
      <c r="D46" s="111">
        <v>2255</v>
      </c>
      <c r="E46" s="111">
        <v>2345</v>
      </c>
      <c r="F46" s="110">
        <v>1154</v>
      </c>
    </row>
    <row r="47" spans="1:6">
      <c r="A47" t="s">
        <v>660</v>
      </c>
      <c r="B47" s="111">
        <v>2410</v>
      </c>
      <c r="C47" s="111">
        <v>2550</v>
      </c>
      <c r="D47" s="111">
        <v>2360</v>
      </c>
      <c r="E47" s="111">
        <v>2395</v>
      </c>
      <c r="F47" s="110">
        <v>3203</v>
      </c>
    </row>
    <row r="48" spans="1:6">
      <c r="A48" t="s">
        <v>659</v>
      </c>
      <c r="B48" s="111">
        <v>2410</v>
      </c>
      <c r="C48" s="111">
        <v>2545</v>
      </c>
      <c r="D48" s="111">
        <v>2390</v>
      </c>
      <c r="E48" s="111">
        <v>2450</v>
      </c>
      <c r="F48" s="110">
        <v>3084</v>
      </c>
    </row>
    <row r="49" spans="1:6">
      <c r="A49" t="s">
        <v>658</v>
      </c>
      <c r="B49" s="111">
        <v>2470</v>
      </c>
      <c r="C49" s="111">
        <v>2505</v>
      </c>
      <c r="D49" s="111">
        <v>2380</v>
      </c>
      <c r="E49" s="111">
        <v>2405</v>
      </c>
      <c r="F49" s="110">
        <v>1964</v>
      </c>
    </row>
    <row r="50" spans="1:6">
      <c r="A50" t="s">
        <v>657</v>
      </c>
      <c r="B50" s="111">
        <v>2440</v>
      </c>
      <c r="C50" s="111">
        <v>2440</v>
      </c>
      <c r="D50" s="111">
        <v>2355</v>
      </c>
      <c r="E50" s="111">
        <v>2385</v>
      </c>
      <c r="F50" s="110">
        <v>1172</v>
      </c>
    </row>
    <row r="51" spans="1:6">
      <c r="A51" t="s">
        <v>656</v>
      </c>
      <c r="B51" s="111">
        <v>2395</v>
      </c>
      <c r="C51" s="111">
        <v>2480</v>
      </c>
      <c r="D51" s="111">
        <v>2395</v>
      </c>
      <c r="E51" s="111">
        <v>2470</v>
      </c>
      <c r="F51" s="110">
        <v>1316</v>
      </c>
    </row>
    <row r="52" spans="1:6">
      <c r="A52" t="s">
        <v>655</v>
      </c>
      <c r="B52" s="111">
        <v>2480</v>
      </c>
      <c r="C52" s="111">
        <v>2650</v>
      </c>
      <c r="D52" s="111">
        <v>2475</v>
      </c>
      <c r="E52" s="111">
        <v>2595</v>
      </c>
      <c r="F52" s="110">
        <v>3410</v>
      </c>
    </row>
    <row r="53" spans="1:6">
      <c r="A53" t="s">
        <v>654</v>
      </c>
      <c r="B53" s="111">
        <v>2635</v>
      </c>
      <c r="C53" s="111">
        <v>2715</v>
      </c>
      <c r="D53" s="111">
        <v>2610</v>
      </c>
      <c r="E53" s="111">
        <v>2665</v>
      </c>
      <c r="F53" s="110">
        <v>2529</v>
      </c>
    </row>
    <row r="54" spans="1:6">
      <c r="A54" t="s">
        <v>653</v>
      </c>
      <c r="B54" s="111">
        <v>2660</v>
      </c>
      <c r="C54" s="111">
        <v>2665</v>
      </c>
      <c r="D54" s="111">
        <v>2600</v>
      </c>
      <c r="E54" s="111">
        <v>2635</v>
      </c>
      <c r="F54" s="110">
        <v>1125</v>
      </c>
    </row>
    <row r="55" spans="1:6">
      <c r="A55" t="s">
        <v>652</v>
      </c>
      <c r="B55" s="111">
        <v>2655</v>
      </c>
      <c r="C55" s="111">
        <v>2655</v>
      </c>
      <c r="D55" s="111">
        <v>2545</v>
      </c>
      <c r="E55" s="111">
        <v>2595</v>
      </c>
      <c r="F55" s="110">
        <v>1354</v>
      </c>
    </row>
    <row r="56" spans="1:6">
      <c r="A56" t="s">
        <v>651</v>
      </c>
      <c r="B56" s="111">
        <v>2620</v>
      </c>
      <c r="C56" s="111">
        <v>2630</v>
      </c>
      <c r="D56" s="111">
        <v>2555</v>
      </c>
      <c r="E56" s="111">
        <v>2565</v>
      </c>
      <c r="F56">
        <v>907</v>
      </c>
    </row>
    <row r="57" spans="1:6">
      <c r="A57" t="s">
        <v>650</v>
      </c>
      <c r="B57" s="111">
        <v>2575</v>
      </c>
      <c r="C57" s="111">
        <v>2600</v>
      </c>
      <c r="D57" s="111">
        <v>2550</v>
      </c>
      <c r="E57" s="111">
        <v>2595</v>
      </c>
      <c r="F57">
        <v>650</v>
      </c>
    </row>
    <row r="58" spans="1:6">
      <c r="A58" t="s">
        <v>649</v>
      </c>
      <c r="B58" s="111">
        <v>2615</v>
      </c>
      <c r="C58" s="111">
        <v>2740</v>
      </c>
      <c r="D58" s="111">
        <v>2615</v>
      </c>
      <c r="E58" s="111">
        <v>2740</v>
      </c>
      <c r="F58" s="110">
        <v>1956</v>
      </c>
    </row>
    <row r="59" spans="1:6">
      <c r="A59" t="s">
        <v>648</v>
      </c>
      <c r="B59" s="111">
        <v>2700</v>
      </c>
      <c r="C59" s="111">
        <v>2865</v>
      </c>
      <c r="D59" s="111">
        <v>2700</v>
      </c>
      <c r="E59" s="111">
        <v>2740</v>
      </c>
      <c r="F59" s="110">
        <v>2173</v>
      </c>
    </row>
    <row r="60" spans="1:6">
      <c r="A60" t="s">
        <v>647</v>
      </c>
      <c r="B60" s="111">
        <v>2800</v>
      </c>
      <c r="C60" s="111">
        <v>2800</v>
      </c>
      <c r="D60" s="111">
        <v>2700</v>
      </c>
      <c r="E60" s="111">
        <v>2710</v>
      </c>
      <c r="F60" s="110">
        <v>1232</v>
      </c>
    </row>
    <row r="61" spans="1:6">
      <c r="A61" t="s">
        <v>646</v>
      </c>
      <c r="B61" s="111">
        <v>2735</v>
      </c>
      <c r="C61" s="111">
        <v>2795</v>
      </c>
      <c r="D61" s="111">
        <v>2685</v>
      </c>
      <c r="E61" s="111">
        <v>2685</v>
      </c>
      <c r="F61" s="110">
        <v>1198</v>
      </c>
    </row>
    <row r="62" spans="1:6">
      <c r="A62" t="s">
        <v>645</v>
      </c>
      <c r="B62" s="111">
        <v>2710</v>
      </c>
      <c r="C62" s="111">
        <v>2720</v>
      </c>
      <c r="D62" s="111">
        <v>2640</v>
      </c>
      <c r="E62" s="111">
        <v>2640</v>
      </c>
      <c r="F62">
        <v>882</v>
      </c>
    </row>
    <row r="63" spans="1:6">
      <c r="A63" t="s">
        <v>644</v>
      </c>
      <c r="B63" s="111">
        <v>2605</v>
      </c>
      <c r="C63" s="111">
        <v>2710</v>
      </c>
      <c r="D63" s="111">
        <v>2605</v>
      </c>
      <c r="E63" s="111">
        <v>2645</v>
      </c>
      <c r="F63" s="110">
        <v>1021</v>
      </c>
    </row>
    <row r="64" spans="1:6">
      <c r="A64" t="s">
        <v>643</v>
      </c>
      <c r="B64" s="111">
        <v>2620</v>
      </c>
      <c r="C64" s="111">
        <v>2645</v>
      </c>
      <c r="D64" s="111">
        <v>2470</v>
      </c>
      <c r="E64" s="111">
        <v>2470</v>
      </c>
      <c r="F64" s="110">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0776E-FEC9-4BB3-A0C5-2A0A44FD5A95}">
  <sheetPr codeName="工作表35"/>
  <dimension ref="A1:F64"/>
  <sheetViews>
    <sheetView workbookViewId="0"/>
  </sheetViews>
  <sheetFormatPr defaultRowHeight="17"/>
  <sheetData>
    <row r="1" spans="1:6">
      <c r="A1" t="s">
        <v>731</v>
      </c>
      <c r="B1" t="s">
        <v>732</v>
      </c>
      <c r="C1" t="s">
        <v>733</v>
      </c>
      <c r="D1" t="s">
        <v>734</v>
      </c>
      <c r="E1" t="s">
        <v>735</v>
      </c>
      <c r="F1" t="s">
        <v>736</v>
      </c>
    </row>
    <row r="2" spans="1:6">
      <c r="A2" t="s">
        <v>705</v>
      </c>
      <c r="B2" s="111">
        <v>1040</v>
      </c>
      <c r="C2" s="111">
        <v>1125</v>
      </c>
      <c r="D2" s="111">
        <v>1030</v>
      </c>
      <c r="E2" s="111">
        <v>1125</v>
      </c>
      <c r="F2" s="110">
        <v>2664</v>
      </c>
    </row>
    <row r="3" spans="1:6">
      <c r="A3" t="s">
        <v>704</v>
      </c>
      <c r="B3" s="111">
        <v>1145</v>
      </c>
      <c r="C3" s="111">
        <v>1185</v>
      </c>
      <c r="D3" s="111">
        <v>1095</v>
      </c>
      <c r="E3" s="111">
        <v>1115</v>
      </c>
      <c r="F3" s="110">
        <v>3703</v>
      </c>
    </row>
    <row r="4" spans="1:6">
      <c r="A4" t="s">
        <v>703</v>
      </c>
      <c r="B4" s="111">
        <v>1130</v>
      </c>
      <c r="C4" s="111">
        <v>1130</v>
      </c>
      <c r="D4" s="111">
        <v>1090</v>
      </c>
      <c r="E4" s="111">
        <v>1115</v>
      </c>
      <c r="F4" s="110">
        <v>1373</v>
      </c>
    </row>
    <row r="5" spans="1:6">
      <c r="A5" t="s">
        <v>702</v>
      </c>
      <c r="B5" s="111">
        <v>1160</v>
      </c>
      <c r="C5" s="111">
        <v>1225</v>
      </c>
      <c r="D5" s="111">
        <v>1150</v>
      </c>
      <c r="E5" s="111">
        <v>1210</v>
      </c>
      <c r="F5" s="110">
        <v>3886</v>
      </c>
    </row>
    <row r="6" spans="1:6">
      <c r="A6" t="s">
        <v>701</v>
      </c>
      <c r="B6" s="111">
        <v>1210</v>
      </c>
      <c r="C6" s="111">
        <v>1235</v>
      </c>
      <c r="D6" s="111">
        <v>1175</v>
      </c>
      <c r="E6" s="111">
        <v>1220</v>
      </c>
      <c r="F6" s="110">
        <v>2905</v>
      </c>
    </row>
    <row r="7" spans="1:6">
      <c r="A7" t="s">
        <v>700</v>
      </c>
      <c r="B7" s="111">
        <v>1215</v>
      </c>
      <c r="C7" s="111">
        <v>1240</v>
      </c>
      <c r="D7" s="111">
        <v>1145</v>
      </c>
      <c r="E7" s="111">
        <v>1185</v>
      </c>
      <c r="F7" s="110">
        <v>2652</v>
      </c>
    </row>
    <row r="8" spans="1:6">
      <c r="A8" t="s">
        <v>699</v>
      </c>
      <c r="B8" s="111">
        <v>1145</v>
      </c>
      <c r="C8" s="111">
        <v>1200</v>
      </c>
      <c r="D8" s="111">
        <v>1125</v>
      </c>
      <c r="E8" s="111">
        <v>1190</v>
      </c>
      <c r="F8" s="110">
        <v>2217</v>
      </c>
    </row>
    <row r="9" spans="1:6">
      <c r="A9" t="s">
        <v>698</v>
      </c>
      <c r="B9" s="111">
        <v>1210</v>
      </c>
      <c r="C9" s="111">
        <v>1250</v>
      </c>
      <c r="D9" s="111">
        <v>1175</v>
      </c>
      <c r="E9" s="111">
        <v>1225</v>
      </c>
      <c r="F9" s="110">
        <v>2075</v>
      </c>
    </row>
    <row r="10" spans="1:6">
      <c r="A10" t="s">
        <v>697</v>
      </c>
      <c r="B10" s="111">
        <v>1290</v>
      </c>
      <c r="C10" s="111">
        <v>1335</v>
      </c>
      <c r="D10" s="111">
        <v>1220</v>
      </c>
      <c r="E10" s="111">
        <v>1250</v>
      </c>
      <c r="F10" s="110">
        <v>2964</v>
      </c>
    </row>
    <row r="11" spans="1:6">
      <c r="A11" t="s">
        <v>696</v>
      </c>
      <c r="B11" s="111">
        <v>1255</v>
      </c>
      <c r="C11" s="111">
        <v>1275</v>
      </c>
      <c r="D11" s="111">
        <v>1200</v>
      </c>
      <c r="E11" s="111">
        <v>1235</v>
      </c>
      <c r="F11" s="110">
        <v>2087</v>
      </c>
    </row>
    <row r="12" spans="1:6">
      <c r="A12" t="s">
        <v>695</v>
      </c>
      <c r="B12" s="111">
        <v>1220</v>
      </c>
      <c r="C12" s="111">
        <v>1270</v>
      </c>
      <c r="D12" s="111">
        <v>1195</v>
      </c>
      <c r="E12" s="111">
        <v>1245</v>
      </c>
      <c r="F12" s="110">
        <v>1409</v>
      </c>
    </row>
    <row r="13" spans="1:6">
      <c r="A13" t="s">
        <v>694</v>
      </c>
      <c r="B13" s="111">
        <v>1265</v>
      </c>
      <c r="C13" s="111">
        <v>1340</v>
      </c>
      <c r="D13" s="111">
        <v>1240</v>
      </c>
      <c r="E13" s="111">
        <v>1315</v>
      </c>
      <c r="F13" s="110">
        <v>2740</v>
      </c>
    </row>
    <row r="14" spans="1:6">
      <c r="A14" t="s">
        <v>693</v>
      </c>
      <c r="B14" s="111">
        <v>1365</v>
      </c>
      <c r="C14" s="111">
        <v>1390</v>
      </c>
      <c r="D14" s="111">
        <v>1310</v>
      </c>
      <c r="E14" s="111">
        <v>1310</v>
      </c>
      <c r="F14" s="110">
        <v>3739</v>
      </c>
    </row>
    <row r="15" spans="1:6">
      <c r="A15" t="s">
        <v>692</v>
      </c>
      <c r="B15" s="111">
        <v>1310</v>
      </c>
      <c r="C15" s="111">
        <v>1335</v>
      </c>
      <c r="D15" s="111">
        <v>1275</v>
      </c>
      <c r="E15" s="111">
        <v>1280</v>
      </c>
      <c r="F15" s="110">
        <v>1518</v>
      </c>
    </row>
    <row r="16" spans="1:6">
      <c r="A16" t="s">
        <v>691</v>
      </c>
      <c r="B16" s="111">
        <v>1320</v>
      </c>
      <c r="C16" s="111">
        <v>1385</v>
      </c>
      <c r="D16" s="111">
        <v>1305</v>
      </c>
      <c r="E16" s="111">
        <v>1360</v>
      </c>
      <c r="F16" s="110">
        <v>2050</v>
      </c>
    </row>
    <row r="17" spans="1:6">
      <c r="A17" t="s">
        <v>690</v>
      </c>
      <c r="B17" s="111">
        <v>1350</v>
      </c>
      <c r="C17" s="111">
        <v>1420</v>
      </c>
      <c r="D17" s="111">
        <v>1335</v>
      </c>
      <c r="E17" s="111">
        <v>1405</v>
      </c>
      <c r="F17" s="110">
        <v>1995</v>
      </c>
    </row>
    <row r="18" spans="1:6">
      <c r="A18" t="s">
        <v>689</v>
      </c>
      <c r="B18" s="111">
        <v>1385</v>
      </c>
      <c r="C18" s="111">
        <v>1410</v>
      </c>
      <c r="D18" s="111">
        <v>1345</v>
      </c>
      <c r="E18" s="111">
        <v>1390</v>
      </c>
      <c r="F18" s="110">
        <v>1597</v>
      </c>
    </row>
    <row r="19" spans="1:6">
      <c r="A19" t="s">
        <v>688</v>
      </c>
      <c r="B19" s="111">
        <v>1405</v>
      </c>
      <c r="C19" s="111">
        <v>1430</v>
      </c>
      <c r="D19" s="111">
        <v>1345</v>
      </c>
      <c r="E19" s="111">
        <v>1370</v>
      </c>
      <c r="F19" s="110">
        <v>1391</v>
      </c>
    </row>
    <row r="20" spans="1:6">
      <c r="A20" t="s">
        <v>687</v>
      </c>
      <c r="B20" s="111">
        <v>1400</v>
      </c>
      <c r="C20" s="111">
        <v>1435</v>
      </c>
      <c r="D20" s="111">
        <v>1370</v>
      </c>
      <c r="E20" s="111">
        <v>1400</v>
      </c>
      <c r="F20" s="110">
        <v>1356</v>
      </c>
    </row>
    <row r="21" spans="1:6">
      <c r="A21" t="s">
        <v>686</v>
      </c>
      <c r="B21" s="111">
        <v>1425</v>
      </c>
      <c r="C21" s="111">
        <v>1430</v>
      </c>
      <c r="D21" s="111">
        <v>1385</v>
      </c>
      <c r="E21" s="111">
        <v>1385</v>
      </c>
      <c r="F21" s="110">
        <v>1051</v>
      </c>
    </row>
    <row r="22" spans="1:6">
      <c r="A22" t="s">
        <v>685</v>
      </c>
      <c r="B22" s="111">
        <v>1400</v>
      </c>
      <c r="C22" s="111">
        <v>1415</v>
      </c>
      <c r="D22" s="111">
        <v>1380</v>
      </c>
      <c r="E22" s="111">
        <v>1400</v>
      </c>
      <c r="F22">
        <v>621</v>
      </c>
    </row>
    <row r="23" spans="1:6">
      <c r="A23" t="s">
        <v>684</v>
      </c>
      <c r="B23" s="111">
        <v>1410</v>
      </c>
      <c r="C23" s="111">
        <v>1435</v>
      </c>
      <c r="D23" s="111">
        <v>1395</v>
      </c>
      <c r="E23" s="111">
        <v>1415</v>
      </c>
      <c r="F23">
        <v>395</v>
      </c>
    </row>
    <row r="24" spans="1:6">
      <c r="A24" t="s">
        <v>683</v>
      </c>
      <c r="B24" s="111">
        <v>1415</v>
      </c>
      <c r="C24" s="111">
        <v>1465</v>
      </c>
      <c r="D24" s="111">
        <v>1405</v>
      </c>
      <c r="E24" s="111">
        <v>1465</v>
      </c>
      <c r="F24" s="110">
        <v>1181</v>
      </c>
    </row>
    <row r="25" spans="1:6">
      <c r="A25" t="s">
        <v>682</v>
      </c>
      <c r="B25" s="111">
        <v>1450</v>
      </c>
      <c r="C25" s="111">
        <v>1540</v>
      </c>
      <c r="D25" s="111">
        <v>1440</v>
      </c>
      <c r="E25" s="111">
        <v>1520</v>
      </c>
      <c r="F25" s="110">
        <v>1384</v>
      </c>
    </row>
    <row r="26" spans="1:6">
      <c r="A26" t="s">
        <v>681</v>
      </c>
      <c r="B26" s="111">
        <v>1525</v>
      </c>
      <c r="C26" s="111">
        <v>1565</v>
      </c>
      <c r="D26" s="111">
        <v>1525</v>
      </c>
      <c r="E26" s="111">
        <v>1550</v>
      </c>
      <c r="F26" s="110">
        <v>1553</v>
      </c>
    </row>
    <row r="27" spans="1:6">
      <c r="A27" t="s">
        <v>680</v>
      </c>
      <c r="B27" s="111">
        <v>1560</v>
      </c>
      <c r="C27" s="111">
        <v>1645</v>
      </c>
      <c r="D27" s="111">
        <v>1555</v>
      </c>
      <c r="E27" s="111">
        <v>1630</v>
      </c>
      <c r="F27" s="110">
        <v>1488</v>
      </c>
    </row>
    <row r="28" spans="1:6">
      <c r="A28" t="s">
        <v>679</v>
      </c>
      <c r="B28" s="111">
        <v>1670</v>
      </c>
      <c r="C28" s="111">
        <v>1675</v>
      </c>
      <c r="D28" s="111">
        <v>1495</v>
      </c>
      <c r="E28" s="111">
        <v>1550</v>
      </c>
      <c r="F28" s="110">
        <v>1813</v>
      </c>
    </row>
    <row r="29" spans="1:6">
      <c r="A29" t="s">
        <v>678</v>
      </c>
      <c r="B29" s="111">
        <v>1530</v>
      </c>
      <c r="C29" s="111">
        <v>1535</v>
      </c>
      <c r="D29" s="111">
        <v>1475</v>
      </c>
      <c r="E29" s="111">
        <v>1500</v>
      </c>
      <c r="F29" s="110">
        <v>1741</v>
      </c>
    </row>
    <row r="30" spans="1:6">
      <c r="A30" t="s">
        <v>677</v>
      </c>
      <c r="B30" s="111">
        <v>1500</v>
      </c>
      <c r="C30" s="111">
        <v>1520</v>
      </c>
      <c r="D30" s="111">
        <v>1470</v>
      </c>
      <c r="E30" s="111">
        <v>1500</v>
      </c>
      <c r="F30" s="110">
        <v>1229</v>
      </c>
    </row>
    <row r="31" spans="1:6">
      <c r="A31" t="s">
        <v>676</v>
      </c>
      <c r="B31" s="111">
        <v>1485</v>
      </c>
      <c r="C31" s="111">
        <v>1510</v>
      </c>
      <c r="D31" s="111">
        <v>1450</v>
      </c>
      <c r="E31" s="111">
        <v>1475</v>
      </c>
      <c r="F31" s="110">
        <v>1277</v>
      </c>
    </row>
    <row r="32" spans="1:6">
      <c r="A32" t="s">
        <v>675</v>
      </c>
      <c r="B32" s="111">
        <v>1450</v>
      </c>
      <c r="C32" s="111">
        <v>1455</v>
      </c>
      <c r="D32" s="111">
        <v>1355</v>
      </c>
      <c r="E32" s="111">
        <v>1400</v>
      </c>
      <c r="F32" s="110">
        <v>2956</v>
      </c>
    </row>
    <row r="33" spans="1:6">
      <c r="A33" t="s">
        <v>674</v>
      </c>
      <c r="B33" s="111">
        <v>1410</v>
      </c>
      <c r="C33" s="111">
        <v>1420</v>
      </c>
      <c r="D33" s="111">
        <v>1350</v>
      </c>
      <c r="E33" s="111">
        <v>1385</v>
      </c>
      <c r="F33" s="110">
        <v>2222</v>
      </c>
    </row>
    <row r="34" spans="1:6">
      <c r="A34" t="s">
        <v>673</v>
      </c>
      <c r="B34" s="111">
        <v>1365</v>
      </c>
      <c r="C34" s="111">
        <v>1480</v>
      </c>
      <c r="D34" s="111">
        <v>1360</v>
      </c>
      <c r="E34" s="111">
        <v>1480</v>
      </c>
      <c r="F34" s="110">
        <v>1559</v>
      </c>
    </row>
    <row r="35" spans="1:6">
      <c r="A35" t="s">
        <v>672</v>
      </c>
      <c r="B35" s="111">
        <v>1415</v>
      </c>
      <c r="C35" s="111">
        <v>1435</v>
      </c>
      <c r="D35" s="111">
        <v>1335</v>
      </c>
      <c r="E35" s="111">
        <v>1365</v>
      </c>
      <c r="F35" s="110">
        <v>1842</v>
      </c>
    </row>
    <row r="36" spans="1:6">
      <c r="A36" t="s">
        <v>671</v>
      </c>
      <c r="B36" s="111">
        <v>1365</v>
      </c>
      <c r="C36" s="111">
        <v>1365</v>
      </c>
      <c r="D36" s="111">
        <v>1270</v>
      </c>
      <c r="E36" s="111">
        <v>1295</v>
      </c>
      <c r="F36" s="110">
        <v>2332</v>
      </c>
    </row>
    <row r="37" spans="1:6">
      <c r="A37" t="s">
        <v>670</v>
      </c>
      <c r="B37" s="111">
        <v>1300</v>
      </c>
      <c r="C37" s="111">
        <v>1325</v>
      </c>
      <c r="D37" s="111">
        <v>1265</v>
      </c>
      <c r="E37" s="111">
        <v>1285</v>
      </c>
      <c r="F37" s="110">
        <v>1515</v>
      </c>
    </row>
    <row r="38" spans="1:6">
      <c r="A38" t="s">
        <v>669</v>
      </c>
      <c r="B38" s="111">
        <v>1345</v>
      </c>
      <c r="C38" s="111">
        <v>1410</v>
      </c>
      <c r="D38" s="111">
        <v>1335</v>
      </c>
      <c r="E38" s="111">
        <v>1410</v>
      </c>
      <c r="F38" s="110">
        <v>2247</v>
      </c>
    </row>
    <row r="39" spans="1:6">
      <c r="A39" t="s">
        <v>668</v>
      </c>
      <c r="B39" s="111">
        <v>1400</v>
      </c>
      <c r="C39" s="111">
        <v>1435</v>
      </c>
      <c r="D39" s="111">
        <v>1385</v>
      </c>
      <c r="E39" s="111">
        <v>1410</v>
      </c>
      <c r="F39" s="110">
        <v>1599</v>
      </c>
    </row>
    <row r="40" spans="1:6">
      <c r="A40" t="s">
        <v>667</v>
      </c>
      <c r="B40" s="111">
        <v>1440</v>
      </c>
      <c r="C40" s="111">
        <v>1470</v>
      </c>
      <c r="D40" s="111">
        <v>1415</v>
      </c>
      <c r="E40" s="111">
        <v>1455</v>
      </c>
      <c r="F40" s="110">
        <v>1411</v>
      </c>
    </row>
    <row r="41" spans="1:6">
      <c r="A41" t="s">
        <v>666</v>
      </c>
      <c r="B41" s="111">
        <v>1475</v>
      </c>
      <c r="C41" s="111">
        <v>1485</v>
      </c>
      <c r="D41" s="111">
        <v>1445</v>
      </c>
      <c r="E41" s="111">
        <v>1460</v>
      </c>
      <c r="F41">
        <v>834</v>
      </c>
    </row>
    <row r="42" spans="1:6">
      <c r="A42" t="s">
        <v>665</v>
      </c>
      <c r="B42" s="111">
        <v>1455</v>
      </c>
      <c r="C42" s="111">
        <v>1460</v>
      </c>
      <c r="D42" s="111">
        <v>1420</v>
      </c>
      <c r="E42" s="111">
        <v>1440</v>
      </c>
      <c r="F42">
        <v>541</v>
      </c>
    </row>
    <row r="43" spans="1:6">
      <c r="A43" t="s">
        <v>664</v>
      </c>
      <c r="B43" s="111">
        <v>1420</v>
      </c>
      <c r="C43" s="111">
        <v>1445</v>
      </c>
      <c r="D43" s="111">
        <v>1395</v>
      </c>
      <c r="E43" s="111">
        <v>1410</v>
      </c>
      <c r="F43">
        <v>721</v>
      </c>
    </row>
    <row r="44" spans="1:6">
      <c r="A44" t="s">
        <v>663</v>
      </c>
      <c r="B44" s="111">
        <v>1425</v>
      </c>
      <c r="C44" s="111">
        <v>1450</v>
      </c>
      <c r="D44" s="111">
        <v>1415</v>
      </c>
      <c r="E44" s="111">
        <v>1425</v>
      </c>
      <c r="F44">
        <v>600</v>
      </c>
    </row>
    <row r="45" spans="1:6">
      <c r="A45" t="s">
        <v>662</v>
      </c>
      <c r="B45" s="111">
        <v>1515</v>
      </c>
      <c r="C45" s="111">
        <v>1525</v>
      </c>
      <c r="D45" s="111">
        <v>1445</v>
      </c>
      <c r="E45" s="111">
        <v>1475</v>
      </c>
      <c r="F45" s="110">
        <v>1337</v>
      </c>
    </row>
    <row r="46" spans="1:6">
      <c r="A46" t="s">
        <v>661</v>
      </c>
      <c r="B46" s="111">
        <v>1480</v>
      </c>
      <c r="C46" s="111">
        <v>1500</v>
      </c>
      <c r="D46" s="111">
        <v>1445</v>
      </c>
      <c r="E46" s="111">
        <v>1480</v>
      </c>
      <c r="F46">
        <v>570</v>
      </c>
    </row>
    <row r="47" spans="1:6">
      <c r="A47" t="s">
        <v>660</v>
      </c>
      <c r="B47" s="111">
        <v>1480</v>
      </c>
      <c r="C47" s="111">
        <v>1485</v>
      </c>
      <c r="D47" s="111">
        <v>1460</v>
      </c>
      <c r="E47" s="111">
        <v>1470</v>
      </c>
      <c r="F47">
        <v>618</v>
      </c>
    </row>
    <row r="48" spans="1:6">
      <c r="A48" t="s">
        <v>659</v>
      </c>
      <c r="B48" s="111">
        <v>1480</v>
      </c>
      <c r="C48" s="111">
        <v>1520</v>
      </c>
      <c r="D48" s="111">
        <v>1455</v>
      </c>
      <c r="E48" s="111">
        <v>1475</v>
      </c>
      <c r="F48">
        <v>955</v>
      </c>
    </row>
    <row r="49" spans="1:6">
      <c r="A49" t="s">
        <v>658</v>
      </c>
      <c r="B49" s="111">
        <v>1480</v>
      </c>
      <c r="C49" s="111">
        <v>1520</v>
      </c>
      <c r="D49" s="111">
        <v>1430</v>
      </c>
      <c r="E49" s="111">
        <v>1500</v>
      </c>
      <c r="F49">
        <v>832</v>
      </c>
    </row>
    <row r="50" spans="1:6">
      <c r="A50" t="s">
        <v>657</v>
      </c>
      <c r="B50" s="111">
        <v>1550</v>
      </c>
      <c r="C50" s="111">
        <v>1550</v>
      </c>
      <c r="D50" s="111">
        <v>1460</v>
      </c>
      <c r="E50" s="111">
        <v>1500</v>
      </c>
      <c r="F50" s="110">
        <v>1621</v>
      </c>
    </row>
    <row r="51" spans="1:6">
      <c r="A51" t="s">
        <v>656</v>
      </c>
      <c r="B51" s="111">
        <v>1510</v>
      </c>
      <c r="C51" s="111">
        <v>1545</v>
      </c>
      <c r="D51" s="111">
        <v>1495</v>
      </c>
      <c r="E51" s="111">
        <v>1535</v>
      </c>
      <c r="F51" s="110">
        <v>1509</v>
      </c>
    </row>
    <row r="52" spans="1:6">
      <c r="A52" t="s">
        <v>655</v>
      </c>
      <c r="B52" s="111">
        <v>1540</v>
      </c>
      <c r="C52" s="111">
        <v>1540</v>
      </c>
      <c r="D52" s="111">
        <v>1485</v>
      </c>
      <c r="E52" s="111">
        <v>1515</v>
      </c>
      <c r="F52" s="110">
        <v>1234</v>
      </c>
    </row>
    <row r="53" spans="1:6">
      <c r="A53" t="s">
        <v>654</v>
      </c>
      <c r="B53" s="111">
        <v>1535</v>
      </c>
      <c r="C53" s="111">
        <v>1600</v>
      </c>
      <c r="D53" s="111">
        <v>1525</v>
      </c>
      <c r="E53" s="111">
        <v>1595</v>
      </c>
      <c r="F53" s="110">
        <v>1824</v>
      </c>
    </row>
    <row r="54" spans="1:6">
      <c r="A54" t="s">
        <v>653</v>
      </c>
      <c r="B54" s="111">
        <v>1595</v>
      </c>
      <c r="C54" s="111">
        <v>1605</v>
      </c>
      <c r="D54" s="111">
        <v>1570</v>
      </c>
      <c r="E54" s="111">
        <v>1590</v>
      </c>
      <c r="F54">
        <v>759</v>
      </c>
    </row>
    <row r="55" spans="1:6">
      <c r="A55" t="s">
        <v>652</v>
      </c>
      <c r="B55" s="111">
        <v>1600</v>
      </c>
      <c r="C55" s="111">
        <v>1605</v>
      </c>
      <c r="D55" s="111">
        <v>1560</v>
      </c>
      <c r="E55" s="111">
        <v>1570</v>
      </c>
      <c r="F55">
        <v>681</v>
      </c>
    </row>
    <row r="56" spans="1:6">
      <c r="A56" t="s">
        <v>651</v>
      </c>
      <c r="B56" s="111">
        <v>1585</v>
      </c>
      <c r="C56" s="111">
        <v>1645</v>
      </c>
      <c r="D56" s="111">
        <v>1565</v>
      </c>
      <c r="E56" s="111">
        <v>1635</v>
      </c>
      <c r="F56" s="110">
        <v>1384</v>
      </c>
    </row>
    <row r="57" spans="1:6">
      <c r="A57" t="s">
        <v>650</v>
      </c>
      <c r="B57" s="111">
        <v>1620</v>
      </c>
      <c r="C57" s="111">
        <v>1725</v>
      </c>
      <c r="D57" s="111">
        <v>1620</v>
      </c>
      <c r="E57" s="111">
        <v>1670</v>
      </c>
      <c r="F57" s="110">
        <v>1970</v>
      </c>
    </row>
    <row r="58" spans="1:6">
      <c r="A58" t="s">
        <v>649</v>
      </c>
      <c r="B58" s="111">
        <v>1670</v>
      </c>
      <c r="C58" s="111">
        <v>1695</v>
      </c>
      <c r="D58" s="111">
        <v>1655</v>
      </c>
      <c r="E58" s="111">
        <v>1675</v>
      </c>
      <c r="F58">
        <v>905</v>
      </c>
    </row>
    <row r="59" spans="1:6">
      <c r="A59" t="s">
        <v>648</v>
      </c>
      <c r="B59" s="111">
        <v>1670</v>
      </c>
      <c r="C59" s="111">
        <v>1735</v>
      </c>
      <c r="D59" s="111">
        <v>1670</v>
      </c>
      <c r="E59" s="111">
        <v>1720</v>
      </c>
      <c r="F59">
        <v>965</v>
      </c>
    </row>
    <row r="60" spans="1:6">
      <c r="A60" t="s">
        <v>647</v>
      </c>
      <c r="B60" s="111">
        <v>1720</v>
      </c>
      <c r="C60" s="111">
        <v>1735</v>
      </c>
      <c r="D60" s="111">
        <v>1630</v>
      </c>
      <c r="E60" s="111">
        <v>1645</v>
      </c>
      <c r="F60" s="110">
        <v>1365</v>
      </c>
    </row>
    <row r="61" spans="1:6">
      <c r="A61" t="s">
        <v>646</v>
      </c>
      <c r="B61" s="111">
        <v>1645</v>
      </c>
      <c r="C61" s="111">
        <v>1675</v>
      </c>
      <c r="D61" s="111">
        <v>1635</v>
      </c>
      <c r="E61" s="111">
        <v>1660</v>
      </c>
      <c r="F61">
        <v>663</v>
      </c>
    </row>
    <row r="62" spans="1:6">
      <c r="A62" t="s">
        <v>645</v>
      </c>
      <c r="B62" s="111">
        <v>1675</v>
      </c>
      <c r="C62" s="111">
        <v>1700</v>
      </c>
      <c r="D62" s="111">
        <v>1660</v>
      </c>
      <c r="E62" s="111">
        <v>1665</v>
      </c>
      <c r="F62">
        <v>757</v>
      </c>
    </row>
    <row r="63" spans="1:6">
      <c r="A63" t="s">
        <v>644</v>
      </c>
      <c r="B63" s="111">
        <v>1655</v>
      </c>
      <c r="C63" s="111">
        <v>1665</v>
      </c>
      <c r="D63" s="111">
        <v>1600</v>
      </c>
      <c r="E63" s="111">
        <v>1625</v>
      </c>
      <c r="F63" s="110">
        <v>1079</v>
      </c>
    </row>
    <row r="64" spans="1:6">
      <c r="A64" t="s">
        <v>643</v>
      </c>
      <c r="B64" s="111">
        <v>1620</v>
      </c>
      <c r="C64" s="111">
        <v>1635</v>
      </c>
      <c r="D64" s="111">
        <v>1600</v>
      </c>
      <c r="E64" s="111">
        <v>1605</v>
      </c>
      <c r="F64">
        <v>652</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39C94-2572-4A5D-929E-9EA9A017A92A}">
  <sheetPr codeName="工作表36"/>
  <dimension ref="A1:F64"/>
  <sheetViews>
    <sheetView workbookViewId="0"/>
  </sheetViews>
  <sheetFormatPr defaultRowHeight="17"/>
  <sheetData>
    <row r="1" spans="1:6">
      <c r="A1" t="s">
        <v>731</v>
      </c>
      <c r="B1" t="s">
        <v>732</v>
      </c>
      <c r="C1" t="s">
        <v>733</v>
      </c>
      <c r="D1" t="s">
        <v>734</v>
      </c>
      <c r="E1" t="s">
        <v>735</v>
      </c>
      <c r="F1" t="s">
        <v>736</v>
      </c>
    </row>
    <row r="2" spans="1:6">
      <c r="A2" t="s">
        <v>705</v>
      </c>
      <c r="B2" s="111">
        <v>1350</v>
      </c>
      <c r="C2" s="111">
        <v>1385</v>
      </c>
      <c r="D2" s="111">
        <v>1345</v>
      </c>
      <c r="E2" s="111">
        <v>1375</v>
      </c>
      <c r="F2" s="110">
        <v>1184</v>
      </c>
    </row>
    <row r="3" spans="1:6">
      <c r="A3" t="s">
        <v>704</v>
      </c>
      <c r="B3" s="111">
        <v>1415</v>
      </c>
      <c r="C3" s="111">
        <v>1425</v>
      </c>
      <c r="D3" s="111">
        <v>1325</v>
      </c>
      <c r="E3" s="111">
        <v>1340</v>
      </c>
      <c r="F3" s="110">
        <v>2178</v>
      </c>
    </row>
    <row r="4" spans="1:6">
      <c r="A4" t="s">
        <v>703</v>
      </c>
      <c r="B4" s="111">
        <v>1350</v>
      </c>
      <c r="C4" s="111">
        <v>1455</v>
      </c>
      <c r="D4" s="111">
        <v>1340</v>
      </c>
      <c r="E4" s="111">
        <v>1445</v>
      </c>
      <c r="F4" s="110">
        <v>2816</v>
      </c>
    </row>
    <row r="5" spans="1:6">
      <c r="A5" t="s">
        <v>702</v>
      </c>
      <c r="B5" s="111">
        <v>1425</v>
      </c>
      <c r="C5" s="111">
        <v>1475</v>
      </c>
      <c r="D5" s="111">
        <v>1395</v>
      </c>
      <c r="E5" s="111">
        <v>1470</v>
      </c>
      <c r="F5" s="110">
        <v>2094</v>
      </c>
    </row>
    <row r="6" spans="1:6">
      <c r="A6" t="s">
        <v>701</v>
      </c>
      <c r="B6" s="111">
        <v>1470</v>
      </c>
      <c r="C6" s="111">
        <v>1470</v>
      </c>
      <c r="D6" s="111">
        <v>1355</v>
      </c>
      <c r="E6" s="111">
        <v>1365</v>
      </c>
      <c r="F6" s="110">
        <v>2921</v>
      </c>
    </row>
    <row r="7" spans="1:6">
      <c r="A7" t="s">
        <v>700</v>
      </c>
      <c r="B7" s="111">
        <v>1375</v>
      </c>
      <c r="C7" s="111">
        <v>1390</v>
      </c>
      <c r="D7" s="111">
        <v>1300</v>
      </c>
      <c r="E7" s="111">
        <v>1325</v>
      </c>
      <c r="F7" s="110">
        <v>2082</v>
      </c>
    </row>
    <row r="8" spans="1:6">
      <c r="A8" t="s">
        <v>699</v>
      </c>
      <c r="B8" s="111">
        <v>1300</v>
      </c>
      <c r="C8" s="111">
        <v>1325</v>
      </c>
      <c r="D8" s="111">
        <v>1280</v>
      </c>
      <c r="E8" s="111">
        <v>1310</v>
      </c>
      <c r="F8" s="110">
        <v>1328</v>
      </c>
    </row>
    <row r="9" spans="1:6">
      <c r="A9" t="s">
        <v>698</v>
      </c>
      <c r="B9" s="111">
        <v>1320</v>
      </c>
      <c r="C9" s="111">
        <v>1365</v>
      </c>
      <c r="D9" s="111">
        <v>1300</v>
      </c>
      <c r="E9" s="111">
        <v>1310</v>
      </c>
      <c r="F9" s="110">
        <v>1282</v>
      </c>
    </row>
    <row r="10" spans="1:6">
      <c r="A10" t="s">
        <v>697</v>
      </c>
      <c r="B10" s="111">
        <v>1320</v>
      </c>
      <c r="C10" s="111">
        <v>1320</v>
      </c>
      <c r="D10" s="111">
        <v>1215</v>
      </c>
      <c r="E10" s="111">
        <v>1260</v>
      </c>
      <c r="F10" s="110">
        <v>2387</v>
      </c>
    </row>
    <row r="11" spans="1:6">
      <c r="A11" t="s">
        <v>696</v>
      </c>
      <c r="B11" s="111">
        <v>1250</v>
      </c>
      <c r="C11" s="111">
        <v>1265</v>
      </c>
      <c r="D11" s="111">
        <v>1215</v>
      </c>
      <c r="E11" s="111">
        <v>1230</v>
      </c>
      <c r="F11" s="110">
        <v>1317</v>
      </c>
    </row>
    <row r="12" spans="1:6">
      <c r="A12" t="s">
        <v>695</v>
      </c>
      <c r="B12" s="111">
        <v>1200</v>
      </c>
      <c r="C12" s="111">
        <v>1240</v>
      </c>
      <c r="D12" s="111">
        <v>1190</v>
      </c>
      <c r="E12" s="111">
        <v>1205</v>
      </c>
      <c r="F12" s="110">
        <v>1528</v>
      </c>
    </row>
    <row r="13" spans="1:6">
      <c r="A13" t="s">
        <v>694</v>
      </c>
      <c r="B13" s="111">
        <v>1215</v>
      </c>
      <c r="C13" s="111">
        <v>1290</v>
      </c>
      <c r="D13" s="111">
        <v>1215</v>
      </c>
      <c r="E13" s="111">
        <v>1290</v>
      </c>
      <c r="F13" s="110">
        <v>1463</v>
      </c>
    </row>
    <row r="14" spans="1:6">
      <c r="A14" t="s">
        <v>693</v>
      </c>
      <c r="B14" s="111">
        <v>1300</v>
      </c>
      <c r="C14" s="111">
        <v>1315</v>
      </c>
      <c r="D14" s="111">
        <v>1245</v>
      </c>
      <c r="E14" s="111">
        <v>1260</v>
      </c>
      <c r="F14" s="110">
        <v>1747</v>
      </c>
    </row>
    <row r="15" spans="1:6">
      <c r="A15" t="s">
        <v>692</v>
      </c>
      <c r="B15" s="111">
        <v>1275</v>
      </c>
      <c r="C15" s="111">
        <v>1305</v>
      </c>
      <c r="D15" s="111">
        <v>1215</v>
      </c>
      <c r="E15" s="111">
        <v>1220</v>
      </c>
      <c r="F15" s="110">
        <v>1963</v>
      </c>
    </row>
    <row r="16" spans="1:6">
      <c r="A16" t="s">
        <v>691</v>
      </c>
      <c r="B16" s="111">
        <v>1245</v>
      </c>
      <c r="C16" s="111">
        <v>1280</v>
      </c>
      <c r="D16" s="111">
        <v>1240</v>
      </c>
      <c r="E16" s="111">
        <v>1265</v>
      </c>
      <c r="F16">
        <v>968</v>
      </c>
    </row>
    <row r="17" spans="1:6">
      <c r="A17" t="s">
        <v>690</v>
      </c>
      <c r="B17" s="111">
        <v>1270</v>
      </c>
      <c r="C17" s="111">
        <v>1350</v>
      </c>
      <c r="D17" s="111">
        <v>1260</v>
      </c>
      <c r="E17" s="111">
        <v>1320</v>
      </c>
      <c r="F17" s="110">
        <v>2063</v>
      </c>
    </row>
    <row r="18" spans="1:6">
      <c r="A18" t="s">
        <v>689</v>
      </c>
      <c r="B18" s="111">
        <v>1325</v>
      </c>
      <c r="C18" s="111">
        <v>1330</v>
      </c>
      <c r="D18" s="111">
        <v>1280</v>
      </c>
      <c r="E18" s="111">
        <v>1285</v>
      </c>
      <c r="F18">
        <v>762</v>
      </c>
    </row>
    <row r="19" spans="1:6">
      <c r="A19" t="s">
        <v>688</v>
      </c>
      <c r="B19" s="111">
        <v>1280</v>
      </c>
      <c r="C19" s="111">
        <v>1285</v>
      </c>
      <c r="D19" s="111">
        <v>1190</v>
      </c>
      <c r="E19" s="111">
        <v>1220</v>
      </c>
      <c r="F19" s="110">
        <v>1633</v>
      </c>
    </row>
    <row r="20" spans="1:6">
      <c r="A20" t="s">
        <v>687</v>
      </c>
      <c r="B20" s="111">
        <v>1225</v>
      </c>
      <c r="C20" s="111">
        <v>1235</v>
      </c>
      <c r="D20" s="111">
        <v>1195</v>
      </c>
      <c r="E20" s="111">
        <v>1210</v>
      </c>
      <c r="F20">
        <v>659</v>
      </c>
    </row>
    <row r="21" spans="1:6">
      <c r="A21" t="s">
        <v>686</v>
      </c>
      <c r="B21" s="111">
        <v>1230</v>
      </c>
      <c r="C21" s="111">
        <v>1240</v>
      </c>
      <c r="D21" s="111">
        <v>1195</v>
      </c>
      <c r="E21" s="111">
        <v>1230</v>
      </c>
      <c r="F21">
        <v>650</v>
      </c>
    </row>
    <row r="22" spans="1:6">
      <c r="A22" t="s">
        <v>685</v>
      </c>
      <c r="B22" s="111">
        <v>1230</v>
      </c>
      <c r="C22" s="111">
        <v>1275</v>
      </c>
      <c r="D22" s="111">
        <v>1225</v>
      </c>
      <c r="E22" s="111">
        <v>1250</v>
      </c>
      <c r="F22">
        <v>674</v>
      </c>
    </row>
    <row r="23" spans="1:6">
      <c r="A23" t="s">
        <v>684</v>
      </c>
      <c r="B23" s="111">
        <v>1265</v>
      </c>
      <c r="C23" s="111">
        <v>1290</v>
      </c>
      <c r="D23" s="111">
        <v>1250</v>
      </c>
      <c r="E23" s="111">
        <v>1260</v>
      </c>
      <c r="F23">
        <v>507</v>
      </c>
    </row>
    <row r="24" spans="1:6">
      <c r="A24" t="s">
        <v>683</v>
      </c>
      <c r="B24" s="111">
        <v>1260</v>
      </c>
      <c r="C24" s="111">
        <v>1280</v>
      </c>
      <c r="D24" s="111">
        <v>1250</v>
      </c>
      <c r="E24" s="111">
        <v>1250</v>
      </c>
      <c r="F24">
        <v>479</v>
      </c>
    </row>
    <row r="25" spans="1:6">
      <c r="A25" t="s">
        <v>682</v>
      </c>
      <c r="B25" s="111">
        <v>1240</v>
      </c>
      <c r="C25" s="111">
        <v>1355</v>
      </c>
      <c r="D25" s="111">
        <v>1225</v>
      </c>
      <c r="E25" s="111">
        <v>1325</v>
      </c>
      <c r="F25" s="110">
        <v>1414</v>
      </c>
    </row>
    <row r="26" spans="1:6">
      <c r="A26" t="s">
        <v>681</v>
      </c>
      <c r="B26" s="111">
        <v>1325</v>
      </c>
      <c r="C26" s="111">
        <v>1375</v>
      </c>
      <c r="D26" s="111">
        <v>1320</v>
      </c>
      <c r="E26" s="111">
        <v>1340</v>
      </c>
      <c r="F26" s="110">
        <v>1407</v>
      </c>
    </row>
    <row r="27" spans="1:6">
      <c r="A27" t="s">
        <v>680</v>
      </c>
      <c r="B27" s="111">
        <v>1405</v>
      </c>
      <c r="C27" s="111">
        <v>1430</v>
      </c>
      <c r="D27" s="111">
        <v>1280</v>
      </c>
      <c r="E27" s="111">
        <v>1350</v>
      </c>
      <c r="F27" s="110">
        <v>3083</v>
      </c>
    </row>
    <row r="28" spans="1:6">
      <c r="A28" t="s">
        <v>679</v>
      </c>
      <c r="B28" s="111">
        <v>1370</v>
      </c>
      <c r="C28" s="111">
        <v>1380</v>
      </c>
      <c r="D28" s="111">
        <v>1340</v>
      </c>
      <c r="E28" s="111">
        <v>1345</v>
      </c>
      <c r="F28" s="110">
        <v>1107</v>
      </c>
    </row>
    <row r="29" spans="1:6">
      <c r="A29" t="s">
        <v>678</v>
      </c>
      <c r="B29" s="111">
        <v>1340</v>
      </c>
      <c r="C29" s="111">
        <v>1340</v>
      </c>
      <c r="D29" s="111">
        <v>1270</v>
      </c>
      <c r="E29" s="111">
        <v>1275</v>
      </c>
      <c r="F29" s="110">
        <v>1321</v>
      </c>
    </row>
    <row r="30" spans="1:6">
      <c r="A30" t="s">
        <v>677</v>
      </c>
      <c r="B30" s="111">
        <v>1310</v>
      </c>
      <c r="C30" s="111">
        <v>1365</v>
      </c>
      <c r="D30" s="111">
        <v>1310</v>
      </c>
      <c r="E30" s="111">
        <v>1355</v>
      </c>
      <c r="F30" s="110">
        <v>1449</v>
      </c>
    </row>
    <row r="31" spans="1:6">
      <c r="A31" t="s">
        <v>676</v>
      </c>
      <c r="B31" s="111">
        <v>1325</v>
      </c>
      <c r="C31" s="111">
        <v>1335</v>
      </c>
      <c r="D31" s="111">
        <v>1250</v>
      </c>
      <c r="E31" s="111">
        <v>1250</v>
      </c>
      <c r="F31" s="110">
        <v>1112</v>
      </c>
    </row>
    <row r="32" spans="1:6">
      <c r="A32" t="s">
        <v>675</v>
      </c>
      <c r="B32" s="111">
        <v>1235</v>
      </c>
      <c r="C32" s="111">
        <v>1235</v>
      </c>
      <c r="D32" s="111">
        <v>1165</v>
      </c>
      <c r="E32" s="111">
        <v>1175</v>
      </c>
      <c r="F32" s="110">
        <v>1221</v>
      </c>
    </row>
    <row r="33" spans="1:6">
      <c r="A33" t="s">
        <v>674</v>
      </c>
      <c r="B33" s="111">
        <v>1195</v>
      </c>
      <c r="C33" s="111">
        <v>1235</v>
      </c>
      <c r="D33" s="111">
        <v>1175</v>
      </c>
      <c r="E33" s="111">
        <v>1175</v>
      </c>
      <c r="F33" s="110">
        <v>1064</v>
      </c>
    </row>
    <row r="34" spans="1:6">
      <c r="A34" t="s">
        <v>673</v>
      </c>
      <c r="B34" s="111">
        <v>1140</v>
      </c>
      <c r="C34" s="111">
        <v>1290</v>
      </c>
      <c r="D34" s="111">
        <v>1140</v>
      </c>
      <c r="E34" s="111">
        <v>1290</v>
      </c>
      <c r="F34" s="110">
        <v>1437</v>
      </c>
    </row>
    <row r="35" spans="1:6">
      <c r="A35" t="s">
        <v>672</v>
      </c>
      <c r="B35" s="111">
        <v>1275</v>
      </c>
      <c r="C35" s="111">
        <v>1320</v>
      </c>
      <c r="D35" s="111">
        <v>1205</v>
      </c>
      <c r="E35" s="111">
        <v>1230</v>
      </c>
      <c r="F35" s="110">
        <v>2840</v>
      </c>
    </row>
    <row r="36" spans="1:6">
      <c r="A36" t="s">
        <v>671</v>
      </c>
      <c r="B36" s="111">
        <v>1240</v>
      </c>
      <c r="C36" s="111">
        <v>1240</v>
      </c>
      <c r="D36" s="111">
        <v>1110</v>
      </c>
      <c r="E36" s="111">
        <v>1110</v>
      </c>
      <c r="F36" s="110">
        <v>2317</v>
      </c>
    </row>
    <row r="37" spans="1:6">
      <c r="A37" t="s">
        <v>670</v>
      </c>
      <c r="B37" s="111">
        <v>1145</v>
      </c>
      <c r="C37" s="111">
        <v>1150</v>
      </c>
      <c r="D37" s="111">
        <v>1065</v>
      </c>
      <c r="E37" s="111">
        <v>1080</v>
      </c>
      <c r="F37" s="110">
        <v>1687</v>
      </c>
    </row>
    <row r="38" spans="1:6">
      <c r="A38" t="s">
        <v>669</v>
      </c>
      <c r="B38" s="111">
        <v>1125</v>
      </c>
      <c r="C38" s="111">
        <v>1170</v>
      </c>
      <c r="D38" s="111">
        <v>1115</v>
      </c>
      <c r="E38" s="111">
        <v>1160</v>
      </c>
      <c r="F38" s="110">
        <v>1531</v>
      </c>
    </row>
    <row r="39" spans="1:6">
      <c r="A39" t="s">
        <v>668</v>
      </c>
      <c r="B39" s="111">
        <v>1130</v>
      </c>
      <c r="C39" s="111">
        <v>1150</v>
      </c>
      <c r="D39" s="111">
        <v>1075</v>
      </c>
      <c r="E39" s="111">
        <v>1080</v>
      </c>
      <c r="F39" s="110">
        <v>1239</v>
      </c>
    </row>
    <row r="40" spans="1:6">
      <c r="A40" t="s">
        <v>667</v>
      </c>
      <c r="B40" s="111">
        <v>1120</v>
      </c>
      <c r="C40" s="111">
        <v>1185</v>
      </c>
      <c r="D40" s="111">
        <v>1110</v>
      </c>
      <c r="E40" s="111">
        <v>1185</v>
      </c>
      <c r="F40" s="110">
        <v>1429</v>
      </c>
    </row>
    <row r="41" spans="1:6">
      <c r="A41" t="s">
        <v>666</v>
      </c>
      <c r="B41" s="111">
        <v>1215</v>
      </c>
      <c r="C41" s="111">
        <v>1220</v>
      </c>
      <c r="D41" s="111">
        <v>1180</v>
      </c>
      <c r="E41" s="111">
        <v>1190</v>
      </c>
      <c r="F41" s="110">
        <v>1374</v>
      </c>
    </row>
    <row r="42" spans="1:6">
      <c r="A42" t="s">
        <v>665</v>
      </c>
      <c r="B42" s="111">
        <v>1190</v>
      </c>
      <c r="C42" s="111">
        <v>1260</v>
      </c>
      <c r="D42" s="111">
        <v>1190</v>
      </c>
      <c r="E42" s="111">
        <v>1230</v>
      </c>
      <c r="F42" s="110">
        <v>1367</v>
      </c>
    </row>
    <row r="43" spans="1:6">
      <c r="A43" t="s">
        <v>664</v>
      </c>
      <c r="B43" s="111">
        <v>1210</v>
      </c>
      <c r="C43" s="111">
        <v>1235</v>
      </c>
      <c r="D43" s="111">
        <v>1190</v>
      </c>
      <c r="E43" s="111">
        <v>1200</v>
      </c>
      <c r="F43">
        <v>981</v>
      </c>
    </row>
    <row r="44" spans="1:6">
      <c r="A44" t="s">
        <v>663</v>
      </c>
      <c r="B44" s="111">
        <v>1225</v>
      </c>
      <c r="C44" s="111">
        <v>1235</v>
      </c>
      <c r="D44" s="111">
        <v>1180</v>
      </c>
      <c r="E44" s="111">
        <v>1185</v>
      </c>
      <c r="F44">
        <v>638</v>
      </c>
    </row>
    <row r="45" spans="1:6">
      <c r="A45" t="s">
        <v>662</v>
      </c>
      <c r="B45" s="111">
        <v>1215</v>
      </c>
      <c r="C45" s="111">
        <v>1230</v>
      </c>
      <c r="D45" s="111">
        <v>1190</v>
      </c>
      <c r="E45" s="111">
        <v>1200</v>
      </c>
      <c r="F45">
        <v>748</v>
      </c>
    </row>
    <row r="46" spans="1:6">
      <c r="A46" t="s">
        <v>661</v>
      </c>
      <c r="B46" s="111">
        <v>1215</v>
      </c>
      <c r="C46" s="111">
        <v>1245</v>
      </c>
      <c r="D46" s="111">
        <v>1170</v>
      </c>
      <c r="E46" s="111">
        <v>1245</v>
      </c>
      <c r="F46" s="110">
        <v>1093</v>
      </c>
    </row>
    <row r="47" spans="1:6">
      <c r="A47" t="s">
        <v>660</v>
      </c>
      <c r="B47" s="111">
        <v>1200</v>
      </c>
      <c r="C47" s="111">
        <v>1265</v>
      </c>
      <c r="D47" s="111">
        <v>1185</v>
      </c>
      <c r="E47" s="111">
        <v>1260</v>
      </c>
      <c r="F47" s="110">
        <v>2085</v>
      </c>
    </row>
    <row r="48" spans="1:6">
      <c r="A48" t="s">
        <v>659</v>
      </c>
      <c r="B48" s="111">
        <v>1280</v>
      </c>
      <c r="C48" s="111">
        <v>1315</v>
      </c>
      <c r="D48" s="111">
        <v>1220</v>
      </c>
      <c r="E48" s="111">
        <v>1285</v>
      </c>
      <c r="F48" s="110">
        <v>2997</v>
      </c>
    </row>
    <row r="49" spans="1:6">
      <c r="A49" t="s">
        <v>658</v>
      </c>
      <c r="B49" s="111">
        <v>1315</v>
      </c>
      <c r="C49" s="111">
        <v>1315</v>
      </c>
      <c r="D49" s="111">
        <v>1235</v>
      </c>
      <c r="E49" s="111">
        <v>1240</v>
      </c>
      <c r="F49" s="110">
        <v>1389</v>
      </c>
    </row>
    <row r="50" spans="1:6">
      <c r="A50" t="s">
        <v>657</v>
      </c>
      <c r="B50" s="111">
        <v>1245</v>
      </c>
      <c r="C50" s="111">
        <v>1270</v>
      </c>
      <c r="D50" s="111">
        <v>1230</v>
      </c>
      <c r="E50" s="111">
        <v>1250</v>
      </c>
      <c r="F50">
        <v>657</v>
      </c>
    </row>
    <row r="51" spans="1:6">
      <c r="A51" t="s">
        <v>656</v>
      </c>
      <c r="B51" s="111">
        <v>1245</v>
      </c>
      <c r="C51" s="111">
        <v>1290</v>
      </c>
      <c r="D51" s="111">
        <v>1245</v>
      </c>
      <c r="E51" s="111">
        <v>1250</v>
      </c>
      <c r="F51">
        <v>813</v>
      </c>
    </row>
    <row r="52" spans="1:6">
      <c r="A52" t="s">
        <v>655</v>
      </c>
      <c r="B52" s="111">
        <v>1280</v>
      </c>
      <c r="C52" s="111">
        <v>1310</v>
      </c>
      <c r="D52" s="111">
        <v>1270</v>
      </c>
      <c r="E52" s="111">
        <v>1280</v>
      </c>
      <c r="F52" s="110">
        <v>1205</v>
      </c>
    </row>
    <row r="53" spans="1:6">
      <c r="A53" t="s">
        <v>654</v>
      </c>
      <c r="B53" s="111">
        <v>1315</v>
      </c>
      <c r="C53" s="111">
        <v>1320</v>
      </c>
      <c r="D53" s="111">
        <v>1270</v>
      </c>
      <c r="E53" s="111">
        <v>1290</v>
      </c>
      <c r="F53">
        <v>735</v>
      </c>
    </row>
    <row r="54" spans="1:6">
      <c r="A54" t="s">
        <v>653</v>
      </c>
      <c r="B54" s="111">
        <v>1285</v>
      </c>
      <c r="C54" s="111">
        <v>1290</v>
      </c>
      <c r="D54" s="111">
        <v>1270</v>
      </c>
      <c r="E54" s="111">
        <v>1280</v>
      </c>
      <c r="F54">
        <v>336</v>
      </c>
    </row>
    <row r="55" spans="1:6">
      <c r="A55" t="s">
        <v>652</v>
      </c>
      <c r="B55" s="111">
        <v>1270</v>
      </c>
      <c r="C55" s="111">
        <v>1285</v>
      </c>
      <c r="D55" s="111">
        <v>1235</v>
      </c>
      <c r="E55" s="111">
        <v>1245</v>
      </c>
      <c r="F55">
        <v>745</v>
      </c>
    </row>
    <row r="56" spans="1:6">
      <c r="A56" t="s">
        <v>651</v>
      </c>
      <c r="B56" s="111">
        <v>1250</v>
      </c>
      <c r="C56" s="111">
        <v>1285</v>
      </c>
      <c r="D56" s="111">
        <v>1245</v>
      </c>
      <c r="E56" s="111">
        <v>1280</v>
      </c>
      <c r="F56">
        <v>715</v>
      </c>
    </row>
    <row r="57" spans="1:6">
      <c r="A57" t="s">
        <v>650</v>
      </c>
      <c r="B57" s="111">
        <v>1275</v>
      </c>
      <c r="C57" s="111">
        <v>1300</v>
      </c>
      <c r="D57" s="111">
        <v>1270</v>
      </c>
      <c r="E57" s="111">
        <v>1285</v>
      </c>
      <c r="F57">
        <v>521</v>
      </c>
    </row>
    <row r="58" spans="1:6">
      <c r="A58" t="s">
        <v>649</v>
      </c>
      <c r="B58" s="111">
        <v>1295</v>
      </c>
      <c r="C58" s="111">
        <v>1320</v>
      </c>
      <c r="D58" s="111">
        <v>1260</v>
      </c>
      <c r="E58" s="111">
        <v>1285</v>
      </c>
      <c r="F58">
        <v>945</v>
      </c>
    </row>
    <row r="59" spans="1:6">
      <c r="A59" t="s">
        <v>648</v>
      </c>
      <c r="B59" s="111">
        <v>1275</v>
      </c>
      <c r="C59" s="111">
        <v>1320</v>
      </c>
      <c r="D59" s="111">
        <v>1275</v>
      </c>
      <c r="E59" s="111">
        <v>1275</v>
      </c>
      <c r="F59">
        <v>613</v>
      </c>
    </row>
    <row r="60" spans="1:6">
      <c r="A60" t="s">
        <v>647</v>
      </c>
      <c r="B60" s="111">
        <v>1295</v>
      </c>
      <c r="C60" s="111">
        <v>1315</v>
      </c>
      <c r="D60" s="111">
        <v>1275</v>
      </c>
      <c r="E60" s="111">
        <v>1275</v>
      </c>
      <c r="F60">
        <v>678</v>
      </c>
    </row>
    <row r="61" spans="1:6">
      <c r="A61" t="s">
        <v>646</v>
      </c>
      <c r="B61" s="111">
        <v>1290</v>
      </c>
      <c r="C61" s="111">
        <v>1290</v>
      </c>
      <c r="D61" s="111">
        <v>1215</v>
      </c>
      <c r="E61" s="111">
        <v>1225</v>
      </c>
      <c r="F61" s="110">
        <v>1186</v>
      </c>
    </row>
    <row r="62" spans="1:6">
      <c r="A62" t="s">
        <v>645</v>
      </c>
      <c r="B62" s="111">
        <v>1230</v>
      </c>
      <c r="C62" s="111">
        <v>1285</v>
      </c>
      <c r="D62" s="111">
        <v>1215</v>
      </c>
      <c r="E62" s="111">
        <v>1230</v>
      </c>
      <c r="F62" s="110">
        <v>1506</v>
      </c>
    </row>
    <row r="63" spans="1:6">
      <c r="A63" t="s">
        <v>644</v>
      </c>
      <c r="B63" s="111">
        <v>1230</v>
      </c>
      <c r="C63" s="111">
        <v>1230</v>
      </c>
      <c r="D63" s="111">
        <v>1145</v>
      </c>
      <c r="E63" s="111">
        <v>1165</v>
      </c>
      <c r="F63" s="110">
        <v>1627</v>
      </c>
    </row>
    <row r="64" spans="1:6">
      <c r="A64" t="s">
        <v>643</v>
      </c>
      <c r="B64" s="111">
        <v>1170</v>
      </c>
      <c r="C64" s="111">
        <v>1170</v>
      </c>
      <c r="D64" s="111">
        <v>1125</v>
      </c>
      <c r="E64" s="111">
        <v>1125</v>
      </c>
      <c r="F64" s="110">
        <v>1555</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1889C-7B76-40AD-8013-79FCBBFD0722}">
  <sheetPr codeName="工作表37"/>
  <dimension ref="A1:F64"/>
  <sheetViews>
    <sheetView workbookViewId="0"/>
  </sheetViews>
  <sheetFormatPr defaultRowHeight="17"/>
  <sheetData>
    <row r="1" spans="1:6">
      <c r="A1" t="s">
        <v>731</v>
      </c>
      <c r="B1" t="s">
        <v>732</v>
      </c>
      <c r="C1" t="s">
        <v>733</v>
      </c>
      <c r="D1" t="s">
        <v>734</v>
      </c>
      <c r="E1" t="s">
        <v>735</v>
      </c>
      <c r="F1" t="s">
        <v>736</v>
      </c>
    </row>
    <row r="2" spans="1:6">
      <c r="A2" t="s">
        <v>705</v>
      </c>
      <c r="B2">
        <v>457</v>
      </c>
      <c r="C2">
        <v>466</v>
      </c>
      <c r="D2">
        <v>456</v>
      </c>
      <c r="E2">
        <v>457</v>
      </c>
      <c r="F2" s="110">
        <v>2473</v>
      </c>
    </row>
    <row r="3" spans="1:6">
      <c r="A3" t="s">
        <v>704</v>
      </c>
      <c r="B3">
        <v>460.5</v>
      </c>
      <c r="C3">
        <v>467</v>
      </c>
      <c r="D3">
        <v>457</v>
      </c>
      <c r="E3">
        <v>457</v>
      </c>
      <c r="F3" s="110">
        <v>2728</v>
      </c>
    </row>
    <row r="4" spans="1:6">
      <c r="A4" t="s">
        <v>703</v>
      </c>
      <c r="B4">
        <v>458</v>
      </c>
      <c r="C4">
        <v>470</v>
      </c>
      <c r="D4">
        <v>458</v>
      </c>
      <c r="E4">
        <v>466</v>
      </c>
      <c r="F4" s="110">
        <v>3456</v>
      </c>
    </row>
    <row r="5" spans="1:6">
      <c r="A5" t="s">
        <v>702</v>
      </c>
      <c r="B5">
        <v>465</v>
      </c>
      <c r="C5">
        <v>471.5</v>
      </c>
      <c r="D5">
        <v>462.5</v>
      </c>
      <c r="E5">
        <v>471</v>
      </c>
      <c r="F5" s="110">
        <v>2342</v>
      </c>
    </row>
    <row r="6" spans="1:6">
      <c r="A6" t="s">
        <v>701</v>
      </c>
      <c r="B6">
        <v>470</v>
      </c>
      <c r="C6">
        <v>471</v>
      </c>
      <c r="D6">
        <v>461</v>
      </c>
      <c r="E6">
        <v>462</v>
      </c>
      <c r="F6" s="110">
        <v>2193</v>
      </c>
    </row>
    <row r="7" spans="1:6">
      <c r="A7" t="s">
        <v>700</v>
      </c>
      <c r="B7">
        <v>461.5</v>
      </c>
      <c r="C7">
        <v>461.5</v>
      </c>
      <c r="D7">
        <v>451</v>
      </c>
      <c r="E7">
        <v>452.5</v>
      </c>
      <c r="F7" s="110">
        <v>2842</v>
      </c>
    </row>
    <row r="8" spans="1:6">
      <c r="A8" t="s">
        <v>699</v>
      </c>
      <c r="B8">
        <v>453</v>
      </c>
      <c r="C8">
        <v>457</v>
      </c>
      <c r="D8">
        <v>439.5</v>
      </c>
      <c r="E8">
        <v>444</v>
      </c>
      <c r="F8" s="110">
        <v>4202</v>
      </c>
    </row>
    <row r="9" spans="1:6">
      <c r="A9" t="s">
        <v>698</v>
      </c>
      <c r="B9">
        <v>442.5</v>
      </c>
      <c r="C9">
        <v>446</v>
      </c>
      <c r="D9">
        <v>437</v>
      </c>
      <c r="E9">
        <v>441</v>
      </c>
      <c r="F9" s="110">
        <v>3301</v>
      </c>
    </row>
    <row r="10" spans="1:6">
      <c r="A10" t="s">
        <v>697</v>
      </c>
      <c r="B10">
        <v>441</v>
      </c>
      <c r="C10">
        <v>444.5</v>
      </c>
      <c r="D10">
        <v>436</v>
      </c>
      <c r="E10">
        <v>436</v>
      </c>
      <c r="F10" s="110">
        <v>4298</v>
      </c>
    </row>
    <row r="11" spans="1:6">
      <c r="A11" t="s">
        <v>696</v>
      </c>
      <c r="B11">
        <v>435</v>
      </c>
      <c r="C11">
        <v>436.5</v>
      </c>
      <c r="D11">
        <v>428</v>
      </c>
      <c r="E11">
        <v>433.5</v>
      </c>
      <c r="F11" s="110">
        <v>3581</v>
      </c>
    </row>
    <row r="12" spans="1:6">
      <c r="A12" t="s">
        <v>695</v>
      </c>
      <c r="B12">
        <v>428</v>
      </c>
      <c r="C12">
        <v>434.5</v>
      </c>
      <c r="D12">
        <v>428</v>
      </c>
      <c r="E12">
        <v>429</v>
      </c>
      <c r="F12" s="110">
        <v>7105</v>
      </c>
    </row>
    <row r="13" spans="1:6">
      <c r="A13" t="s">
        <v>694</v>
      </c>
      <c r="B13">
        <v>429</v>
      </c>
      <c r="C13">
        <v>433.5</v>
      </c>
      <c r="D13">
        <v>401</v>
      </c>
      <c r="E13">
        <v>408.5</v>
      </c>
      <c r="F13" s="110">
        <v>11399</v>
      </c>
    </row>
    <row r="14" spans="1:6">
      <c r="A14" t="s">
        <v>693</v>
      </c>
      <c r="B14">
        <v>406.5</v>
      </c>
      <c r="C14">
        <v>415</v>
      </c>
      <c r="D14">
        <v>405</v>
      </c>
      <c r="E14">
        <v>407.5</v>
      </c>
      <c r="F14" s="110">
        <v>6509</v>
      </c>
    </row>
    <row r="15" spans="1:6">
      <c r="A15" t="s">
        <v>692</v>
      </c>
      <c r="B15">
        <v>409</v>
      </c>
      <c r="C15">
        <v>419.5</v>
      </c>
      <c r="D15">
        <v>409</v>
      </c>
      <c r="E15">
        <v>414</v>
      </c>
      <c r="F15" s="110">
        <v>4446</v>
      </c>
    </row>
    <row r="16" spans="1:6">
      <c r="A16" t="s">
        <v>691</v>
      </c>
      <c r="B16">
        <v>414.5</v>
      </c>
      <c r="C16">
        <v>422</v>
      </c>
      <c r="D16">
        <v>411.5</v>
      </c>
      <c r="E16">
        <v>420</v>
      </c>
      <c r="F16" s="110">
        <v>4526</v>
      </c>
    </row>
    <row r="17" spans="1:6">
      <c r="A17" t="s">
        <v>690</v>
      </c>
      <c r="B17">
        <v>424</v>
      </c>
      <c r="C17">
        <v>436.5</v>
      </c>
      <c r="D17">
        <v>420.5</v>
      </c>
      <c r="E17">
        <v>421.5</v>
      </c>
      <c r="F17" s="110">
        <v>5535</v>
      </c>
    </row>
    <row r="18" spans="1:6">
      <c r="A18" t="s">
        <v>689</v>
      </c>
      <c r="B18">
        <v>421.5</v>
      </c>
      <c r="C18">
        <v>426.5</v>
      </c>
      <c r="D18">
        <v>419.5</v>
      </c>
      <c r="E18">
        <v>423.5</v>
      </c>
      <c r="F18" s="110">
        <v>2245</v>
      </c>
    </row>
    <row r="19" spans="1:6">
      <c r="A19" t="s">
        <v>688</v>
      </c>
      <c r="B19">
        <v>421</v>
      </c>
      <c r="C19">
        <v>426</v>
      </c>
      <c r="D19">
        <v>416.5</v>
      </c>
      <c r="E19">
        <v>417</v>
      </c>
      <c r="F19" s="110">
        <v>3431</v>
      </c>
    </row>
    <row r="20" spans="1:6">
      <c r="A20" t="s">
        <v>687</v>
      </c>
      <c r="B20">
        <v>418</v>
      </c>
      <c r="C20">
        <v>427.5</v>
      </c>
      <c r="D20">
        <v>416.5</v>
      </c>
      <c r="E20">
        <v>424.5</v>
      </c>
      <c r="F20" s="110">
        <v>2633</v>
      </c>
    </row>
    <row r="21" spans="1:6">
      <c r="A21" t="s">
        <v>686</v>
      </c>
      <c r="B21">
        <v>423</v>
      </c>
      <c r="C21">
        <v>430</v>
      </c>
      <c r="D21">
        <v>418.5</v>
      </c>
      <c r="E21">
        <v>423.5</v>
      </c>
      <c r="F21" s="110">
        <v>3472</v>
      </c>
    </row>
    <row r="22" spans="1:6">
      <c r="A22" t="s">
        <v>685</v>
      </c>
      <c r="B22">
        <v>423.5</v>
      </c>
      <c r="C22">
        <v>429.5</v>
      </c>
      <c r="D22">
        <v>423</v>
      </c>
      <c r="E22">
        <v>429.5</v>
      </c>
      <c r="F22" s="110">
        <v>2314</v>
      </c>
    </row>
    <row r="23" spans="1:6">
      <c r="A23" t="s">
        <v>684</v>
      </c>
      <c r="B23">
        <v>431.5</v>
      </c>
      <c r="C23">
        <v>432</v>
      </c>
      <c r="D23">
        <v>423</v>
      </c>
      <c r="E23">
        <v>423</v>
      </c>
      <c r="F23" s="110">
        <v>2091</v>
      </c>
    </row>
    <row r="24" spans="1:6">
      <c r="A24" t="s">
        <v>683</v>
      </c>
      <c r="B24">
        <v>423.5</v>
      </c>
      <c r="C24">
        <v>427</v>
      </c>
      <c r="D24">
        <v>421.5</v>
      </c>
      <c r="E24">
        <v>423</v>
      </c>
      <c r="F24" s="110">
        <v>2355</v>
      </c>
    </row>
    <row r="25" spans="1:6">
      <c r="A25" t="s">
        <v>682</v>
      </c>
      <c r="B25">
        <v>420.5</v>
      </c>
      <c r="C25">
        <v>425.5</v>
      </c>
      <c r="D25">
        <v>419.5</v>
      </c>
      <c r="E25">
        <v>422.5</v>
      </c>
      <c r="F25" s="110">
        <v>2543</v>
      </c>
    </row>
    <row r="26" spans="1:6">
      <c r="A26" t="s">
        <v>681</v>
      </c>
      <c r="B26">
        <v>420.5</v>
      </c>
      <c r="C26">
        <v>427</v>
      </c>
      <c r="D26">
        <v>420</v>
      </c>
      <c r="E26">
        <v>426</v>
      </c>
      <c r="F26" s="110">
        <v>1790</v>
      </c>
    </row>
    <row r="27" spans="1:6">
      <c r="A27" t="s">
        <v>680</v>
      </c>
      <c r="B27">
        <v>423.5</v>
      </c>
      <c r="C27">
        <v>426.5</v>
      </c>
      <c r="D27">
        <v>422.5</v>
      </c>
      <c r="E27">
        <v>425</v>
      </c>
      <c r="F27" s="110">
        <v>2144</v>
      </c>
    </row>
    <row r="28" spans="1:6">
      <c r="A28" t="s">
        <v>679</v>
      </c>
      <c r="B28">
        <v>433</v>
      </c>
      <c r="C28">
        <v>446.5</v>
      </c>
      <c r="D28">
        <v>433</v>
      </c>
      <c r="E28">
        <v>435</v>
      </c>
      <c r="F28" s="110">
        <v>4973</v>
      </c>
    </row>
    <row r="29" spans="1:6">
      <c r="A29" t="s">
        <v>678</v>
      </c>
      <c r="B29">
        <v>438</v>
      </c>
      <c r="C29">
        <v>455</v>
      </c>
      <c r="D29">
        <v>429.5</v>
      </c>
      <c r="E29">
        <v>453.5</v>
      </c>
      <c r="F29" s="110">
        <v>6292</v>
      </c>
    </row>
    <row r="30" spans="1:6">
      <c r="A30" t="s">
        <v>677</v>
      </c>
      <c r="B30">
        <v>448</v>
      </c>
      <c r="C30">
        <v>448.5</v>
      </c>
      <c r="D30">
        <v>442.5</v>
      </c>
      <c r="E30">
        <v>443.5</v>
      </c>
      <c r="F30" s="110">
        <v>4649</v>
      </c>
    </row>
    <row r="31" spans="1:6">
      <c r="A31" t="s">
        <v>676</v>
      </c>
      <c r="B31">
        <v>440</v>
      </c>
      <c r="C31">
        <v>446</v>
      </c>
      <c r="D31">
        <v>438.5</v>
      </c>
      <c r="E31">
        <v>440.5</v>
      </c>
      <c r="F31" s="110">
        <v>2358</v>
      </c>
    </row>
    <row r="32" spans="1:6">
      <c r="A32" t="s">
        <v>675</v>
      </c>
      <c r="B32">
        <v>436</v>
      </c>
      <c r="C32">
        <v>437</v>
      </c>
      <c r="D32">
        <v>425</v>
      </c>
      <c r="E32">
        <v>425.5</v>
      </c>
      <c r="F32" s="110">
        <v>4138</v>
      </c>
    </row>
    <row r="33" spans="1:6">
      <c r="A33" t="s">
        <v>674</v>
      </c>
      <c r="B33">
        <v>429.5</v>
      </c>
      <c r="C33">
        <v>431.5</v>
      </c>
      <c r="D33">
        <v>425.5</v>
      </c>
      <c r="E33">
        <v>428.5</v>
      </c>
      <c r="F33" s="110">
        <v>2931</v>
      </c>
    </row>
    <row r="34" spans="1:6">
      <c r="A34" t="s">
        <v>673</v>
      </c>
      <c r="B34">
        <v>425.5</v>
      </c>
      <c r="C34">
        <v>430</v>
      </c>
      <c r="D34">
        <v>423.5</v>
      </c>
      <c r="E34">
        <v>427</v>
      </c>
      <c r="F34" s="110">
        <v>3145</v>
      </c>
    </row>
    <row r="35" spans="1:6">
      <c r="A35" t="s">
        <v>672</v>
      </c>
      <c r="B35">
        <v>422.5</v>
      </c>
      <c r="C35">
        <v>425</v>
      </c>
      <c r="D35">
        <v>407</v>
      </c>
      <c r="E35">
        <v>413.5</v>
      </c>
      <c r="F35" s="110">
        <v>4740</v>
      </c>
    </row>
    <row r="36" spans="1:6">
      <c r="A36" t="s">
        <v>671</v>
      </c>
      <c r="B36">
        <v>415.5</v>
      </c>
      <c r="C36">
        <v>419.5</v>
      </c>
      <c r="D36">
        <v>411.5</v>
      </c>
      <c r="E36">
        <v>413.5</v>
      </c>
      <c r="F36" s="110">
        <v>2220</v>
      </c>
    </row>
    <row r="37" spans="1:6">
      <c r="A37" t="s">
        <v>670</v>
      </c>
      <c r="B37">
        <v>415</v>
      </c>
      <c r="C37">
        <v>418.5</v>
      </c>
      <c r="D37">
        <v>406.5</v>
      </c>
      <c r="E37">
        <v>409.5</v>
      </c>
      <c r="F37" s="110">
        <v>2827</v>
      </c>
    </row>
    <row r="38" spans="1:6">
      <c r="A38" t="s">
        <v>669</v>
      </c>
      <c r="B38">
        <v>415.5</v>
      </c>
      <c r="C38">
        <v>422</v>
      </c>
      <c r="D38">
        <v>414</v>
      </c>
      <c r="E38">
        <v>420.5</v>
      </c>
      <c r="F38" s="110">
        <v>2177</v>
      </c>
    </row>
    <row r="39" spans="1:6">
      <c r="A39" t="s">
        <v>668</v>
      </c>
      <c r="B39">
        <v>413.5</v>
      </c>
      <c r="C39">
        <v>415.5</v>
      </c>
      <c r="D39">
        <v>410</v>
      </c>
      <c r="E39">
        <v>412</v>
      </c>
      <c r="F39" s="110">
        <v>2324</v>
      </c>
    </row>
    <row r="40" spans="1:6">
      <c r="A40" t="s">
        <v>667</v>
      </c>
      <c r="B40">
        <v>412.5</v>
      </c>
      <c r="C40">
        <v>422.5</v>
      </c>
      <c r="D40">
        <v>412.5</v>
      </c>
      <c r="E40">
        <v>419</v>
      </c>
      <c r="F40" s="110">
        <v>2391</v>
      </c>
    </row>
    <row r="41" spans="1:6">
      <c r="A41" t="s">
        <v>666</v>
      </c>
      <c r="B41">
        <v>420.5</v>
      </c>
      <c r="C41">
        <v>426.5</v>
      </c>
      <c r="D41">
        <v>420.5</v>
      </c>
      <c r="E41">
        <v>426</v>
      </c>
      <c r="F41" s="110">
        <v>1967</v>
      </c>
    </row>
    <row r="42" spans="1:6">
      <c r="A42" t="s">
        <v>665</v>
      </c>
      <c r="B42">
        <v>425</v>
      </c>
      <c r="C42">
        <v>434.5</v>
      </c>
      <c r="D42">
        <v>425</v>
      </c>
      <c r="E42">
        <v>430</v>
      </c>
      <c r="F42" s="110">
        <v>2435</v>
      </c>
    </row>
    <row r="43" spans="1:6">
      <c r="A43" t="s">
        <v>664</v>
      </c>
      <c r="B43">
        <v>427</v>
      </c>
      <c r="C43">
        <v>432</v>
      </c>
      <c r="D43">
        <v>426.5</v>
      </c>
      <c r="E43">
        <v>427.5</v>
      </c>
      <c r="F43" s="110">
        <v>2850</v>
      </c>
    </row>
    <row r="44" spans="1:6">
      <c r="A44" t="s">
        <v>663</v>
      </c>
      <c r="B44">
        <v>431.5</v>
      </c>
      <c r="C44">
        <v>435</v>
      </c>
      <c r="D44">
        <v>428.5</v>
      </c>
      <c r="E44">
        <v>429</v>
      </c>
      <c r="F44" s="110">
        <v>2285</v>
      </c>
    </row>
    <row r="45" spans="1:6">
      <c r="A45" t="s">
        <v>662</v>
      </c>
      <c r="B45">
        <v>433.5</v>
      </c>
      <c r="C45">
        <v>451.5</v>
      </c>
      <c r="D45">
        <v>433</v>
      </c>
      <c r="E45">
        <v>448.5</v>
      </c>
      <c r="F45" s="110">
        <v>4435</v>
      </c>
    </row>
    <row r="46" spans="1:6">
      <c r="A46" t="s">
        <v>661</v>
      </c>
      <c r="B46">
        <v>452.5</v>
      </c>
      <c r="C46">
        <v>466</v>
      </c>
      <c r="D46">
        <v>451.5</v>
      </c>
      <c r="E46">
        <v>460</v>
      </c>
      <c r="F46" s="110">
        <v>7667</v>
      </c>
    </row>
    <row r="47" spans="1:6">
      <c r="A47" t="s">
        <v>660</v>
      </c>
      <c r="B47">
        <v>456</v>
      </c>
      <c r="C47">
        <v>461.5</v>
      </c>
      <c r="D47">
        <v>452.5</v>
      </c>
      <c r="E47">
        <v>458.5</v>
      </c>
      <c r="F47" s="110">
        <v>5157</v>
      </c>
    </row>
    <row r="48" spans="1:6">
      <c r="A48" t="s">
        <v>659</v>
      </c>
      <c r="B48">
        <v>460.5</v>
      </c>
      <c r="C48">
        <v>483</v>
      </c>
      <c r="D48">
        <v>460</v>
      </c>
      <c r="E48">
        <v>475</v>
      </c>
      <c r="F48" s="110">
        <v>8520</v>
      </c>
    </row>
    <row r="49" spans="1:6">
      <c r="A49" t="s">
        <v>658</v>
      </c>
      <c r="B49">
        <v>473</v>
      </c>
      <c r="C49">
        <v>474.5</v>
      </c>
      <c r="D49">
        <v>464</v>
      </c>
      <c r="E49">
        <v>470.5</v>
      </c>
      <c r="F49" s="110">
        <v>4807</v>
      </c>
    </row>
    <row r="50" spans="1:6">
      <c r="A50" t="s">
        <v>657</v>
      </c>
      <c r="B50">
        <v>473</v>
      </c>
      <c r="C50">
        <v>476</v>
      </c>
      <c r="D50">
        <v>459</v>
      </c>
      <c r="E50">
        <v>466</v>
      </c>
      <c r="F50" s="110">
        <v>3164</v>
      </c>
    </row>
    <row r="51" spans="1:6">
      <c r="A51" t="s">
        <v>656</v>
      </c>
      <c r="B51">
        <v>510</v>
      </c>
      <c r="C51">
        <v>512</v>
      </c>
      <c r="D51">
        <v>495.5</v>
      </c>
      <c r="E51">
        <v>512</v>
      </c>
      <c r="F51" s="110">
        <v>22276</v>
      </c>
    </row>
    <row r="52" spans="1:6">
      <c r="A52" t="s">
        <v>655</v>
      </c>
      <c r="B52">
        <v>513</v>
      </c>
      <c r="C52">
        <v>517</v>
      </c>
      <c r="D52">
        <v>495.5</v>
      </c>
      <c r="E52">
        <v>498</v>
      </c>
      <c r="F52" s="110">
        <v>11119</v>
      </c>
    </row>
    <row r="53" spans="1:6">
      <c r="A53" t="s">
        <v>654</v>
      </c>
      <c r="B53">
        <v>505</v>
      </c>
      <c r="C53">
        <v>520</v>
      </c>
      <c r="D53">
        <v>500</v>
      </c>
      <c r="E53">
        <v>516</v>
      </c>
      <c r="F53" s="110">
        <v>10300</v>
      </c>
    </row>
    <row r="54" spans="1:6">
      <c r="A54" t="s">
        <v>653</v>
      </c>
      <c r="B54">
        <v>510</v>
      </c>
      <c r="C54">
        <v>516</v>
      </c>
      <c r="D54">
        <v>502</v>
      </c>
      <c r="E54">
        <v>516</v>
      </c>
      <c r="F54" s="110">
        <v>6650</v>
      </c>
    </row>
    <row r="55" spans="1:6">
      <c r="A55" t="s">
        <v>652</v>
      </c>
      <c r="B55">
        <v>518</v>
      </c>
      <c r="C55">
        <v>521</v>
      </c>
      <c r="D55">
        <v>501</v>
      </c>
      <c r="E55">
        <v>506</v>
      </c>
      <c r="F55" s="110">
        <v>8350</v>
      </c>
    </row>
    <row r="56" spans="1:6">
      <c r="A56" t="s">
        <v>651</v>
      </c>
      <c r="B56">
        <v>503</v>
      </c>
      <c r="C56">
        <v>505</v>
      </c>
      <c r="D56">
        <v>483</v>
      </c>
      <c r="E56">
        <v>489</v>
      </c>
      <c r="F56" s="110">
        <v>10595</v>
      </c>
    </row>
    <row r="57" spans="1:6">
      <c r="A57" t="s">
        <v>650</v>
      </c>
      <c r="B57">
        <v>499.5</v>
      </c>
      <c r="C57">
        <v>535</v>
      </c>
      <c r="D57">
        <v>493</v>
      </c>
      <c r="E57">
        <v>522</v>
      </c>
      <c r="F57" s="110">
        <v>20029</v>
      </c>
    </row>
    <row r="58" spans="1:6">
      <c r="A58" t="s">
        <v>649</v>
      </c>
      <c r="B58">
        <v>531</v>
      </c>
      <c r="C58">
        <v>531</v>
      </c>
      <c r="D58">
        <v>512</v>
      </c>
      <c r="E58">
        <v>520</v>
      </c>
      <c r="F58" s="110">
        <v>13864</v>
      </c>
    </row>
    <row r="59" spans="1:6">
      <c r="A59" t="s">
        <v>648</v>
      </c>
      <c r="B59">
        <v>508</v>
      </c>
      <c r="C59">
        <v>524</v>
      </c>
      <c r="D59">
        <v>503</v>
      </c>
      <c r="E59">
        <v>519</v>
      </c>
      <c r="F59" s="110">
        <v>10945</v>
      </c>
    </row>
    <row r="60" spans="1:6">
      <c r="A60" t="s">
        <v>647</v>
      </c>
      <c r="B60">
        <v>528</v>
      </c>
      <c r="C60">
        <v>540</v>
      </c>
      <c r="D60">
        <v>517</v>
      </c>
      <c r="E60">
        <v>540</v>
      </c>
      <c r="F60" s="110">
        <v>13271</v>
      </c>
    </row>
    <row r="61" spans="1:6">
      <c r="A61" t="s">
        <v>646</v>
      </c>
      <c r="B61">
        <v>535</v>
      </c>
      <c r="C61">
        <v>536</v>
      </c>
      <c r="D61">
        <v>517</v>
      </c>
      <c r="E61">
        <v>527</v>
      </c>
      <c r="F61" s="110">
        <v>15151</v>
      </c>
    </row>
    <row r="62" spans="1:6">
      <c r="A62" t="s">
        <v>645</v>
      </c>
      <c r="B62">
        <v>523</v>
      </c>
      <c r="C62">
        <v>526</v>
      </c>
      <c r="D62">
        <v>513</v>
      </c>
      <c r="E62">
        <v>524</v>
      </c>
      <c r="F62" s="110">
        <v>9830</v>
      </c>
    </row>
    <row r="63" spans="1:6">
      <c r="A63" t="s">
        <v>644</v>
      </c>
      <c r="B63">
        <v>515</v>
      </c>
      <c r="C63">
        <v>516</v>
      </c>
      <c r="D63">
        <v>508</v>
      </c>
      <c r="E63">
        <v>515</v>
      </c>
      <c r="F63" s="110">
        <v>11565</v>
      </c>
    </row>
    <row r="64" spans="1:6">
      <c r="A64" t="s">
        <v>643</v>
      </c>
      <c r="B64">
        <v>517</v>
      </c>
      <c r="C64">
        <v>517</v>
      </c>
      <c r="D64">
        <v>507</v>
      </c>
      <c r="E64">
        <v>513</v>
      </c>
      <c r="F64" s="110">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E4E5-CAE7-4373-B48B-C3432CB26261}">
  <sheetPr codeName="工作表38"/>
  <dimension ref="A1:F64"/>
  <sheetViews>
    <sheetView workbookViewId="0"/>
  </sheetViews>
  <sheetFormatPr defaultRowHeight="17"/>
  <sheetData>
    <row r="1" spans="1:6">
      <c r="A1" t="s">
        <v>731</v>
      </c>
      <c r="B1" t="s">
        <v>732</v>
      </c>
      <c r="C1" t="s">
        <v>733</v>
      </c>
      <c r="D1" t="s">
        <v>734</v>
      </c>
      <c r="E1" t="s">
        <v>735</v>
      </c>
      <c r="F1" t="s">
        <v>736</v>
      </c>
    </row>
    <row r="2" spans="1:6">
      <c r="A2" t="s">
        <v>705</v>
      </c>
      <c r="B2" s="111">
        <v>2595</v>
      </c>
      <c r="C2" s="111">
        <v>2615</v>
      </c>
      <c r="D2" s="111">
        <v>2565</v>
      </c>
      <c r="E2" s="111">
        <v>2570</v>
      </c>
      <c r="F2">
        <v>762</v>
      </c>
    </row>
    <row r="3" spans="1:6">
      <c r="A3" t="s">
        <v>704</v>
      </c>
      <c r="B3" s="111">
        <v>2570</v>
      </c>
      <c r="C3" s="111">
        <v>2580</v>
      </c>
      <c r="D3" s="111">
        <v>2520</v>
      </c>
      <c r="E3" s="111">
        <v>2565</v>
      </c>
      <c r="F3">
        <v>715</v>
      </c>
    </row>
    <row r="4" spans="1:6">
      <c r="A4" t="s">
        <v>703</v>
      </c>
      <c r="B4" s="111">
        <v>2545</v>
      </c>
      <c r="C4" s="111">
        <v>2570</v>
      </c>
      <c r="D4" s="111">
        <v>2540</v>
      </c>
      <c r="E4" s="111">
        <v>2550</v>
      </c>
      <c r="F4">
        <v>360</v>
      </c>
    </row>
    <row r="5" spans="1:6">
      <c r="A5" t="s">
        <v>702</v>
      </c>
      <c r="B5" s="111">
        <v>2565</v>
      </c>
      <c r="C5" s="111">
        <v>2595</v>
      </c>
      <c r="D5" s="111">
        <v>2560</v>
      </c>
      <c r="E5" s="111">
        <v>2570</v>
      </c>
      <c r="F5">
        <v>687</v>
      </c>
    </row>
    <row r="6" spans="1:6">
      <c r="A6" t="s">
        <v>701</v>
      </c>
      <c r="B6" s="111">
        <v>2570</v>
      </c>
      <c r="C6" s="111">
        <v>2600</v>
      </c>
      <c r="D6" s="111">
        <v>2550</v>
      </c>
      <c r="E6" s="111">
        <v>2550</v>
      </c>
      <c r="F6">
        <v>384</v>
      </c>
    </row>
    <row r="7" spans="1:6">
      <c r="A7" t="s">
        <v>700</v>
      </c>
      <c r="B7" s="111">
        <v>2550</v>
      </c>
      <c r="C7" s="111">
        <v>2575</v>
      </c>
      <c r="D7" s="111">
        <v>2485</v>
      </c>
      <c r="E7" s="111">
        <v>2500</v>
      </c>
      <c r="F7">
        <v>665</v>
      </c>
    </row>
    <row r="8" spans="1:6">
      <c r="A8" t="s">
        <v>699</v>
      </c>
      <c r="B8" s="111">
        <v>2515</v>
      </c>
      <c r="C8" s="111">
        <v>2525</v>
      </c>
      <c r="D8" s="111">
        <v>2485</v>
      </c>
      <c r="E8" s="111">
        <v>2520</v>
      </c>
      <c r="F8">
        <v>392</v>
      </c>
    </row>
    <row r="9" spans="1:6">
      <c r="A9" t="s">
        <v>698</v>
      </c>
      <c r="B9" s="111">
        <v>2530</v>
      </c>
      <c r="C9" s="111">
        <v>2550</v>
      </c>
      <c r="D9" s="111">
        <v>2510</v>
      </c>
      <c r="E9" s="111">
        <v>2520</v>
      </c>
      <c r="F9">
        <v>523</v>
      </c>
    </row>
    <row r="10" spans="1:6">
      <c r="A10" t="s">
        <v>697</v>
      </c>
      <c r="B10" s="111">
        <v>2520</v>
      </c>
      <c r="C10" s="111">
        <v>2555</v>
      </c>
      <c r="D10" s="111">
        <v>2500</v>
      </c>
      <c r="E10" s="111">
        <v>2500</v>
      </c>
      <c r="F10">
        <v>498</v>
      </c>
    </row>
    <row r="11" spans="1:6">
      <c r="A11" t="s">
        <v>696</v>
      </c>
      <c r="B11" s="111">
        <v>2505</v>
      </c>
      <c r="C11" s="111">
        <v>2525</v>
      </c>
      <c r="D11" s="111">
        <v>2490</v>
      </c>
      <c r="E11" s="111">
        <v>2520</v>
      </c>
      <c r="F11">
        <v>409</v>
      </c>
    </row>
    <row r="12" spans="1:6">
      <c r="A12" t="s">
        <v>695</v>
      </c>
      <c r="B12" s="111">
        <v>2515</v>
      </c>
      <c r="C12" s="111">
        <v>2520</v>
      </c>
      <c r="D12" s="111">
        <v>2485</v>
      </c>
      <c r="E12" s="111">
        <v>2515</v>
      </c>
      <c r="F12">
        <v>465</v>
      </c>
    </row>
    <row r="13" spans="1:6">
      <c r="A13" t="s">
        <v>694</v>
      </c>
      <c r="B13" s="111">
        <v>2515</v>
      </c>
      <c r="C13" s="111">
        <v>2525</v>
      </c>
      <c r="D13" s="111">
        <v>2500</v>
      </c>
      <c r="E13" s="111">
        <v>2520</v>
      </c>
      <c r="F13">
        <v>228</v>
      </c>
    </row>
    <row r="14" spans="1:6">
      <c r="A14" t="s">
        <v>693</v>
      </c>
      <c r="B14" s="111">
        <v>2515</v>
      </c>
      <c r="C14" s="111">
        <v>2520</v>
      </c>
      <c r="D14" s="111">
        <v>2475</v>
      </c>
      <c r="E14" s="111">
        <v>2475</v>
      </c>
      <c r="F14">
        <v>429</v>
      </c>
    </row>
    <row r="15" spans="1:6">
      <c r="A15" t="s">
        <v>692</v>
      </c>
      <c r="B15" s="111">
        <v>2465</v>
      </c>
      <c r="C15" s="111">
        <v>2600</v>
      </c>
      <c r="D15" s="111">
        <v>2465</v>
      </c>
      <c r="E15" s="111">
        <v>2570</v>
      </c>
      <c r="F15" s="110">
        <v>1029</v>
      </c>
    </row>
    <row r="16" spans="1:6">
      <c r="A16" t="s">
        <v>691</v>
      </c>
      <c r="B16" s="111">
        <v>2540</v>
      </c>
      <c r="C16" s="111">
        <v>2555</v>
      </c>
      <c r="D16" s="111">
        <v>2480</v>
      </c>
      <c r="E16" s="111">
        <v>2485</v>
      </c>
      <c r="F16" s="110">
        <v>1020</v>
      </c>
    </row>
    <row r="17" spans="1:6">
      <c r="A17" t="s">
        <v>690</v>
      </c>
      <c r="B17" s="111">
        <v>2485</v>
      </c>
      <c r="C17" s="111">
        <v>2495</v>
      </c>
      <c r="D17" s="111">
        <v>2435</v>
      </c>
      <c r="E17" s="111">
        <v>2445</v>
      </c>
      <c r="F17">
        <v>620</v>
      </c>
    </row>
    <row r="18" spans="1:6">
      <c r="A18" t="s">
        <v>689</v>
      </c>
      <c r="B18" s="111">
        <v>2445</v>
      </c>
      <c r="C18" s="111">
        <v>2470</v>
      </c>
      <c r="D18" s="111">
        <v>2435</v>
      </c>
      <c r="E18" s="111">
        <v>2455</v>
      </c>
      <c r="F18">
        <v>342</v>
      </c>
    </row>
    <row r="19" spans="1:6">
      <c r="A19" t="s">
        <v>688</v>
      </c>
      <c r="B19" s="111">
        <v>2470</v>
      </c>
      <c r="C19" s="111">
        <v>2545</v>
      </c>
      <c r="D19" s="111">
        <v>2430</v>
      </c>
      <c r="E19" s="111">
        <v>2430</v>
      </c>
      <c r="F19">
        <v>755</v>
      </c>
    </row>
    <row r="20" spans="1:6">
      <c r="A20" t="s">
        <v>687</v>
      </c>
      <c r="B20" s="111">
        <v>2430</v>
      </c>
      <c r="C20" s="111">
        <v>2455</v>
      </c>
      <c r="D20" s="111">
        <v>2410</v>
      </c>
      <c r="E20" s="111">
        <v>2435</v>
      </c>
      <c r="F20">
        <v>278</v>
      </c>
    </row>
    <row r="21" spans="1:6">
      <c r="A21" t="s">
        <v>686</v>
      </c>
      <c r="B21" s="111">
        <v>2435</v>
      </c>
      <c r="C21" s="111">
        <v>2470</v>
      </c>
      <c r="D21" s="111">
        <v>2430</v>
      </c>
      <c r="E21" s="111">
        <v>2430</v>
      </c>
      <c r="F21">
        <v>273</v>
      </c>
    </row>
    <row r="22" spans="1:6">
      <c r="A22" t="s">
        <v>685</v>
      </c>
      <c r="B22" s="111">
        <v>2425</v>
      </c>
      <c r="C22" s="111">
        <v>2460</v>
      </c>
      <c r="D22" s="111">
        <v>2425</v>
      </c>
      <c r="E22" s="111">
        <v>2445</v>
      </c>
      <c r="F22">
        <v>296</v>
      </c>
    </row>
    <row r="23" spans="1:6">
      <c r="A23" t="s">
        <v>684</v>
      </c>
      <c r="B23" s="111">
        <v>2460</v>
      </c>
      <c r="C23" s="111">
        <v>2515</v>
      </c>
      <c r="D23" s="111">
        <v>2455</v>
      </c>
      <c r="E23" s="111">
        <v>2485</v>
      </c>
      <c r="F23">
        <v>395</v>
      </c>
    </row>
    <row r="24" spans="1:6">
      <c r="A24" t="s">
        <v>683</v>
      </c>
      <c r="B24" s="111">
        <v>2515</v>
      </c>
      <c r="C24" s="111">
        <v>2520</v>
      </c>
      <c r="D24" s="111">
        <v>2465</v>
      </c>
      <c r="E24" s="111">
        <v>2490</v>
      </c>
      <c r="F24">
        <v>331</v>
      </c>
    </row>
    <row r="25" spans="1:6">
      <c r="A25" t="s">
        <v>682</v>
      </c>
      <c r="B25" s="111">
        <v>2495</v>
      </c>
      <c r="C25" s="111">
        <v>2495</v>
      </c>
      <c r="D25" s="111">
        <v>2475</v>
      </c>
      <c r="E25" s="111">
        <v>2490</v>
      </c>
      <c r="F25">
        <v>279</v>
      </c>
    </row>
    <row r="26" spans="1:6">
      <c r="A26" t="s">
        <v>681</v>
      </c>
      <c r="B26" s="111">
        <v>2405</v>
      </c>
      <c r="C26" s="111">
        <v>2435</v>
      </c>
      <c r="D26" s="111">
        <v>2355</v>
      </c>
      <c r="E26" s="111">
        <v>2380</v>
      </c>
      <c r="F26" s="110">
        <v>1243</v>
      </c>
    </row>
    <row r="27" spans="1:6">
      <c r="A27" t="s">
        <v>680</v>
      </c>
      <c r="B27" s="111">
        <v>2410</v>
      </c>
      <c r="C27" s="111">
        <v>2410</v>
      </c>
      <c r="D27" s="111">
        <v>2365</v>
      </c>
      <c r="E27" s="111">
        <v>2380</v>
      </c>
      <c r="F27">
        <v>631</v>
      </c>
    </row>
    <row r="28" spans="1:6">
      <c r="A28" t="s">
        <v>679</v>
      </c>
      <c r="B28" s="111">
        <v>2395</v>
      </c>
      <c r="C28" s="111">
        <v>2425</v>
      </c>
      <c r="D28" s="111">
        <v>2380</v>
      </c>
      <c r="E28" s="111">
        <v>2380</v>
      </c>
      <c r="F28">
        <v>505</v>
      </c>
    </row>
    <row r="29" spans="1:6">
      <c r="A29" t="s">
        <v>678</v>
      </c>
      <c r="B29" s="111">
        <v>2370</v>
      </c>
      <c r="C29" s="111">
        <v>2370</v>
      </c>
      <c r="D29" s="111">
        <v>2315</v>
      </c>
      <c r="E29" s="111">
        <v>2315</v>
      </c>
      <c r="F29">
        <v>982</v>
      </c>
    </row>
    <row r="30" spans="1:6">
      <c r="A30" t="s">
        <v>677</v>
      </c>
      <c r="B30" s="111">
        <v>2420</v>
      </c>
      <c r="C30" s="111">
        <v>2515</v>
      </c>
      <c r="D30" s="111">
        <v>2350</v>
      </c>
      <c r="E30" s="111">
        <v>2350</v>
      </c>
      <c r="F30" s="110">
        <v>1942</v>
      </c>
    </row>
    <row r="31" spans="1:6">
      <c r="A31" t="s">
        <v>676</v>
      </c>
      <c r="B31" s="111">
        <v>2350</v>
      </c>
      <c r="C31" s="111">
        <v>2350</v>
      </c>
      <c r="D31" s="111">
        <v>2295</v>
      </c>
      <c r="E31" s="111">
        <v>2295</v>
      </c>
      <c r="F31">
        <v>565</v>
      </c>
    </row>
    <row r="32" spans="1:6">
      <c r="A32" t="s">
        <v>675</v>
      </c>
      <c r="B32" s="111">
        <v>2275</v>
      </c>
      <c r="C32" s="111">
        <v>2275</v>
      </c>
      <c r="D32" s="111">
        <v>2215</v>
      </c>
      <c r="E32" s="111">
        <v>2225</v>
      </c>
      <c r="F32">
        <v>876</v>
      </c>
    </row>
    <row r="33" spans="1:6">
      <c r="A33" t="s">
        <v>674</v>
      </c>
      <c r="B33" s="111">
        <v>2240</v>
      </c>
      <c r="C33" s="111">
        <v>2240</v>
      </c>
      <c r="D33" s="111">
        <v>2200</v>
      </c>
      <c r="E33" s="111">
        <v>2200</v>
      </c>
      <c r="F33">
        <v>726</v>
      </c>
    </row>
    <row r="34" spans="1:6">
      <c r="A34" t="s">
        <v>673</v>
      </c>
      <c r="B34" s="111">
        <v>2185</v>
      </c>
      <c r="C34" s="111">
        <v>2225</v>
      </c>
      <c r="D34" s="111">
        <v>2180</v>
      </c>
      <c r="E34" s="111">
        <v>2200</v>
      </c>
      <c r="F34">
        <v>607</v>
      </c>
    </row>
    <row r="35" spans="1:6">
      <c r="A35" t="s">
        <v>672</v>
      </c>
      <c r="B35" s="111">
        <v>2190</v>
      </c>
      <c r="C35" s="111">
        <v>2200</v>
      </c>
      <c r="D35" s="111">
        <v>2100</v>
      </c>
      <c r="E35" s="111">
        <v>2120</v>
      </c>
      <c r="F35">
        <v>932</v>
      </c>
    </row>
    <row r="36" spans="1:6">
      <c r="A36" t="s">
        <v>671</v>
      </c>
      <c r="B36" s="111">
        <v>2125</v>
      </c>
      <c r="C36" s="111">
        <v>2135</v>
      </c>
      <c r="D36" s="111">
        <v>2090</v>
      </c>
      <c r="E36" s="111">
        <v>2110</v>
      </c>
      <c r="F36">
        <v>484</v>
      </c>
    </row>
    <row r="37" spans="1:6">
      <c r="A37" t="s">
        <v>670</v>
      </c>
      <c r="B37" s="111">
        <v>2145</v>
      </c>
      <c r="C37" s="111">
        <v>2150</v>
      </c>
      <c r="D37" s="111">
        <v>2110</v>
      </c>
      <c r="E37" s="111">
        <v>2135</v>
      </c>
      <c r="F37">
        <v>568</v>
      </c>
    </row>
    <row r="38" spans="1:6">
      <c r="A38" t="s">
        <v>669</v>
      </c>
      <c r="B38" s="111">
        <v>2165</v>
      </c>
      <c r="C38" s="111">
        <v>2210</v>
      </c>
      <c r="D38" s="111">
        <v>2155</v>
      </c>
      <c r="E38" s="111">
        <v>2195</v>
      </c>
      <c r="F38">
        <v>649</v>
      </c>
    </row>
    <row r="39" spans="1:6">
      <c r="A39" t="s">
        <v>668</v>
      </c>
      <c r="B39" s="111">
        <v>2195</v>
      </c>
      <c r="C39" s="111">
        <v>2215</v>
      </c>
      <c r="D39" s="111">
        <v>2165</v>
      </c>
      <c r="E39" s="111">
        <v>2195</v>
      </c>
      <c r="F39">
        <v>340</v>
      </c>
    </row>
    <row r="40" spans="1:6">
      <c r="A40" t="s">
        <v>667</v>
      </c>
      <c r="B40" s="111">
        <v>2200</v>
      </c>
      <c r="C40" s="111">
        <v>2210</v>
      </c>
      <c r="D40" s="111">
        <v>2165</v>
      </c>
      <c r="E40" s="111">
        <v>2185</v>
      </c>
      <c r="F40">
        <v>474</v>
      </c>
    </row>
    <row r="41" spans="1:6">
      <c r="A41" t="s">
        <v>666</v>
      </c>
      <c r="B41" s="111">
        <v>2190</v>
      </c>
      <c r="C41" s="111">
        <v>2220</v>
      </c>
      <c r="D41" s="111">
        <v>2190</v>
      </c>
      <c r="E41" s="111">
        <v>2200</v>
      </c>
      <c r="F41">
        <v>297</v>
      </c>
    </row>
    <row r="42" spans="1:6">
      <c r="A42" t="s">
        <v>665</v>
      </c>
      <c r="B42" s="111">
        <v>2200</v>
      </c>
      <c r="C42" s="111">
        <v>2210</v>
      </c>
      <c r="D42" s="111">
        <v>2185</v>
      </c>
      <c r="E42" s="111">
        <v>2185</v>
      </c>
      <c r="F42">
        <v>230</v>
      </c>
    </row>
    <row r="43" spans="1:6">
      <c r="A43" t="s">
        <v>664</v>
      </c>
      <c r="B43" s="111">
        <v>2180</v>
      </c>
      <c r="C43" s="111">
        <v>2215</v>
      </c>
      <c r="D43" s="111">
        <v>2170</v>
      </c>
      <c r="E43" s="111">
        <v>2170</v>
      </c>
      <c r="F43">
        <v>344</v>
      </c>
    </row>
    <row r="44" spans="1:6">
      <c r="A44" t="s">
        <v>663</v>
      </c>
      <c r="B44" s="111">
        <v>2210</v>
      </c>
      <c r="C44" s="111">
        <v>2265</v>
      </c>
      <c r="D44" s="111">
        <v>2210</v>
      </c>
      <c r="E44" s="111">
        <v>2215</v>
      </c>
      <c r="F44">
        <v>844</v>
      </c>
    </row>
    <row r="45" spans="1:6">
      <c r="A45" t="s">
        <v>662</v>
      </c>
      <c r="B45" s="111">
        <v>2245</v>
      </c>
      <c r="C45" s="111">
        <v>2260</v>
      </c>
      <c r="D45" s="111">
        <v>2230</v>
      </c>
      <c r="E45" s="111">
        <v>2250</v>
      </c>
      <c r="F45">
        <v>286</v>
      </c>
    </row>
    <row r="46" spans="1:6">
      <c r="A46" t="s">
        <v>661</v>
      </c>
      <c r="B46" s="111">
        <v>2265</v>
      </c>
      <c r="C46" s="111">
        <v>2285</v>
      </c>
      <c r="D46" s="111">
        <v>2245</v>
      </c>
      <c r="E46" s="111">
        <v>2280</v>
      </c>
      <c r="F46">
        <v>357</v>
      </c>
    </row>
    <row r="47" spans="1:6">
      <c r="A47" t="s">
        <v>660</v>
      </c>
      <c r="B47" s="111">
        <v>2290</v>
      </c>
      <c r="C47" s="111">
        <v>2290</v>
      </c>
      <c r="D47" s="111">
        <v>2225</v>
      </c>
      <c r="E47" s="111">
        <v>2235</v>
      </c>
      <c r="F47">
        <v>369</v>
      </c>
    </row>
    <row r="48" spans="1:6">
      <c r="A48" t="s">
        <v>659</v>
      </c>
      <c r="B48" s="111">
        <v>2235</v>
      </c>
      <c r="C48" s="111">
        <v>2245</v>
      </c>
      <c r="D48" s="111">
        <v>2200</v>
      </c>
      <c r="E48" s="111">
        <v>2205</v>
      </c>
      <c r="F48">
        <v>369</v>
      </c>
    </row>
    <row r="49" spans="1:6">
      <c r="A49" t="s">
        <v>658</v>
      </c>
      <c r="B49" s="111">
        <v>2205</v>
      </c>
      <c r="C49" s="111">
        <v>2230</v>
      </c>
      <c r="D49" s="111">
        <v>2205</v>
      </c>
      <c r="E49" s="111">
        <v>2230</v>
      </c>
      <c r="F49">
        <v>209</v>
      </c>
    </row>
    <row r="50" spans="1:6">
      <c r="A50" t="s">
        <v>657</v>
      </c>
      <c r="B50" s="111">
        <v>2235</v>
      </c>
      <c r="C50" s="111">
        <v>2250</v>
      </c>
      <c r="D50" s="111">
        <v>2215</v>
      </c>
      <c r="E50" s="111">
        <v>2240</v>
      </c>
      <c r="F50">
        <v>412</v>
      </c>
    </row>
    <row r="51" spans="1:6">
      <c r="A51" t="s">
        <v>656</v>
      </c>
      <c r="B51" s="111">
        <v>2240</v>
      </c>
      <c r="C51" s="111">
        <v>2315</v>
      </c>
      <c r="D51" s="111">
        <v>2240</v>
      </c>
      <c r="E51" s="111">
        <v>2300</v>
      </c>
      <c r="F51">
        <v>654</v>
      </c>
    </row>
    <row r="52" spans="1:6">
      <c r="A52" t="s">
        <v>655</v>
      </c>
      <c r="B52" s="111">
        <v>2305</v>
      </c>
      <c r="C52" s="111">
        <v>2310</v>
      </c>
      <c r="D52" s="111">
        <v>2255</v>
      </c>
      <c r="E52" s="111">
        <v>2260</v>
      </c>
      <c r="F52">
        <v>560</v>
      </c>
    </row>
    <row r="53" spans="1:6">
      <c r="A53" t="s">
        <v>654</v>
      </c>
      <c r="B53" s="111">
        <v>2285</v>
      </c>
      <c r="C53" s="111">
        <v>2335</v>
      </c>
      <c r="D53" s="111">
        <v>2285</v>
      </c>
      <c r="E53" s="111">
        <v>2310</v>
      </c>
      <c r="F53">
        <v>511</v>
      </c>
    </row>
    <row r="54" spans="1:6">
      <c r="A54" t="s">
        <v>653</v>
      </c>
      <c r="B54" s="111">
        <v>2315</v>
      </c>
      <c r="C54" s="111">
        <v>2325</v>
      </c>
      <c r="D54" s="111">
        <v>2290</v>
      </c>
      <c r="E54" s="111">
        <v>2325</v>
      </c>
      <c r="F54">
        <v>296</v>
      </c>
    </row>
    <row r="55" spans="1:6">
      <c r="A55" t="s">
        <v>652</v>
      </c>
      <c r="B55" s="111">
        <v>2335</v>
      </c>
      <c r="C55" s="111">
        <v>2335</v>
      </c>
      <c r="D55" s="111">
        <v>2295</v>
      </c>
      <c r="E55" s="111">
        <v>2315</v>
      </c>
      <c r="F55">
        <v>238</v>
      </c>
    </row>
    <row r="56" spans="1:6">
      <c r="A56" t="s">
        <v>651</v>
      </c>
      <c r="B56" s="111">
        <v>2310</v>
      </c>
      <c r="C56" s="111">
        <v>2310</v>
      </c>
      <c r="D56" s="111">
        <v>2220</v>
      </c>
      <c r="E56" s="111">
        <v>2220</v>
      </c>
      <c r="F56">
        <v>851</v>
      </c>
    </row>
    <row r="57" spans="1:6">
      <c r="A57" t="s">
        <v>650</v>
      </c>
      <c r="B57" s="111">
        <v>2230</v>
      </c>
      <c r="C57" s="111">
        <v>2250</v>
      </c>
      <c r="D57" s="111">
        <v>2225</v>
      </c>
      <c r="E57" s="111">
        <v>2230</v>
      </c>
      <c r="F57">
        <v>290</v>
      </c>
    </row>
    <row r="58" spans="1:6">
      <c r="A58" t="s">
        <v>649</v>
      </c>
      <c r="B58" s="111">
        <v>2215</v>
      </c>
      <c r="C58" s="111">
        <v>2235</v>
      </c>
      <c r="D58" s="111">
        <v>2180</v>
      </c>
      <c r="E58" s="111">
        <v>2190</v>
      </c>
      <c r="F58">
        <v>602</v>
      </c>
    </row>
    <row r="59" spans="1:6">
      <c r="A59" t="s">
        <v>648</v>
      </c>
      <c r="B59" s="111">
        <v>2170</v>
      </c>
      <c r="C59" s="111">
        <v>2175</v>
      </c>
      <c r="D59" s="111">
        <v>2145</v>
      </c>
      <c r="E59" s="111">
        <v>2170</v>
      </c>
      <c r="F59">
        <v>462</v>
      </c>
    </row>
    <row r="60" spans="1:6">
      <c r="A60" t="s">
        <v>647</v>
      </c>
      <c r="B60" s="111">
        <v>2175</v>
      </c>
      <c r="C60" s="111">
        <v>2200</v>
      </c>
      <c r="D60" s="111">
        <v>2160</v>
      </c>
      <c r="E60" s="111">
        <v>2195</v>
      </c>
      <c r="F60">
        <v>355</v>
      </c>
    </row>
    <row r="61" spans="1:6">
      <c r="A61" t="s">
        <v>646</v>
      </c>
      <c r="B61" s="111">
        <v>2195</v>
      </c>
      <c r="C61" s="111">
        <v>2205</v>
      </c>
      <c r="D61" s="111">
        <v>2185</v>
      </c>
      <c r="E61" s="111">
        <v>2200</v>
      </c>
      <c r="F61">
        <v>318</v>
      </c>
    </row>
    <row r="62" spans="1:6">
      <c r="A62" t="s">
        <v>645</v>
      </c>
      <c r="B62" s="111">
        <v>2225</v>
      </c>
      <c r="C62" s="111">
        <v>2290</v>
      </c>
      <c r="D62" s="111">
        <v>2220</v>
      </c>
      <c r="E62" s="111">
        <v>2280</v>
      </c>
      <c r="F62" s="110">
        <v>1208</v>
      </c>
    </row>
    <row r="63" spans="1:6">
      <c r="A63" t="s">
        <v>644</v>
      </c>
      <c r="B63" s="111">
        <v>2255</v>
      </c>
      <c r="C63" s="111">
        <v>2255</v>
      </c>
      <c r="D63" s="111">
        <v>2215</v>
      </c>
      <c r="E63" s="111">
        <v>2250</v>
      </c>
      <c r="F63">
        <v>560</v>
      </c>
    </row>
    <row r="64" spans="1:6">
      <c r="A64" t="s">
        <v>643</v>
      </c>
      <c r="B64" s="111">
        <v>2270</v>
      </c>
      <c r="C64" s="111">
        <v>2305</v>
      </c>
      <c r="D64" s="111">
        <v>2255</v>
      </c>
      <c r="E64" s="111">
        <v>2275</v>
      </c>
      <c r="F64">
        <v>832</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6CBC-F070-4D19-A9D0-2076664BC77A}">
  <sheetPr codeName="工作表39"/>
  <dimension ref="A1:F64"/>
  <sheetViews>
    <sheetView workbookViewId="0"/>
  </sheetViews>
  <sheetFormatPr defaultRowHeight="17"/>
  <sheetData>
    <row r="1" spans="1:6">
      <c r="A1" t="s">
        <v>731</v>
      </c>
      <c r="B1" t="s">
        <v>732</v>
      </c>
      <c r="C1" t="s">
        <v>733</v>
      </c>
      <c r="D1" t="s">
        <v>734</v>
      </c>
      <c r="E1" t="s">
        <v>735</v>
      </c>
      <c r="F1" t="s">
        <v>736</v>
      </c>
    </row>
    <row r="2" spans="1:6">
      <c r="A2" t="s">
        <v>705</v>
      </c>
      <c r="B2">
        <v>979</v>
      </c>
      <c r="C2" s="111">
        <v>1020</v>
      </c>
      <c r="D2">
        <v>974</v>
      </c>
      <c r="E2" s="111">
        <v>1020</v>
      </c>
      <c r="F2" s="110">
        <v>6505</v>
      </c>
    </row>
    <row r="3" spans="1:6">
      <c r="A3" t="s">
        <v>704</v>
      </c>
      <c r="B3" s="111">
        <v>1035</v>
      </c>
      <c r="C3" s="111">
        <v>1110</v>
      </c>
      <c r="D3" s="111">
        <v>1025</v>
      </c>
      <c r="E3" s="111">
        <v>1050</v>
      </c>
      <c r="F3" s="110">
        <v>6752</v>
      </c>
    </row>
    <row r="4" spans="1:6">
      <c r="A4" t="s">
        <v>703</v>
      </c>
      <c r="B4" s="111">
        <v>1065</v>
      </c>
      <c r="C4" s="111">
        <v>1075</v>
      </c>
      <c r="D4" s="111">
        <v>1015</v>
      </c>
      <c r="E4" s="111">
        <v>1025</v>
      </c>
      <c r="F4" s="110">
        <v>3405</v>
      </c>
    </row>
    <row r="5" spans="1:6">
      <c r="A5" t="s">
        <v>702</v>
      </c>
      <c r="B5" s="111">
        <v>1035</v>
      </c>
      <c r="C5" s="111">
        <v>1075</v>
      </c>
      <c r="D5">
        <v>976</v>
      </c>
      <c r="E5">
        <v>978</v>
      </c>
      <c r="F5" s="110">
        <v>6226</v>
      </c>
    </row>
    <row r="6" spans="1:6">
      <c r="A6" t="s">
        <v>701</v>
      </c>
      <c r="B6">
        <v>995</v>
      </c>
      <c r="C6">
        <v>997</v>
      </c>
      <c r="D6">
        <v>936</v>
      </c>
      <c r="E6">
        <v>940</v>
      </c>
      <c r="F6" s="110">
        <v>5165</v>
      </c>
    </row>
    <row r="7" spans="1:6">
      <c r="A7" t="s">
        <v>700</v>
      </c>
      <c r="B7">
        <v>943</v>
      </c>
      <c r="C7">
        <v>948</v>
      </c>
      <c r="D7">
        <v>868</v>
      </c>
      <c r="E7">
        <v>879</v>
      </c>
      <c r="F7" s="110">
        <v>5948</v>
      </c>
    </row>
    <row r="8" spans="1:6">
      <c r="A8" t="s">
        <v>699</v>
      </c>
      <c r="B8">
        <v>888</v>
      </c>
      <c r="C8">
        <v>915</v>
      </c>
      <c r="D8">
        <v>879</v>
      </c>
      <c r="E8">
        <v>915</v>
      </c>
      <c r="F8" s="110">
        <v>3961</v>
      </c>
    </row>
    <row r="9" spans="1:6">
      <c r="A9" t="s">
        <v>698</v>
      </c>
      <c r="B9">
        <v>920</v>
      </c>
      <c r="C9">
        <v>936</v>
      </c>
      <c r="D9">
        <v>911</v>
      </c>
      <c r="E9">
        <v>927</v>
      </c>
      <c r="F9" s="110">
        <v>3045</v>
      </c>
    </row>
    <row r="10" spans="1:6">
      <c r="A10" t="s">
        <v>697</v>
      </c>
      <c r="B10">
        <v>939</v>
      </c>
      <c r="C10">
        <v>951</v>
      </c>
      <c r="D10">
        <v>891</v>
      </c>
      <c r="E10">
        <v>898</v>
      </c>
      <c r="F10" s="110">
        <v>4782</v>
      </c>
    </row>
    <row r="11" spans="1:6">
      <c r="A11" t="s">
        <v>696</v>
      </c>
      <c r="B11">
        <v>908</v>
      </c>
      <c r="C11">
        <v>917</v>
      </c>
      <c r="D11">
        <v>885</v>
      </c>
      <c r="E11">
        <v>898</v>
      </c>
      <c r="F11" s="110">
        <v>2279</v>
      </c>
    </row>
    <row r="12" spans="1:6">
      <c r="A12" t="s">
        <v>695</v>
      </c>
      <c r="B12">
        <v>903</v>
      </c>
      <c r="C12">
        <v>908</v>
      </c>
      <c r="D12">
        <v>886</v>
      </c>
      <c r="E12">
        <v>889</v>
      </c>
      <c r="F12" s="110">
        <v>1872</v>
      </c>
    </row>
    <row r="13" spans="1:6">
      <c r="A13" t="s">
        <v>694</v>
      </c>
      <c r="B13">
        <v>900</v>
      </c>
      <c r="C13">
        <v>918</v>
      </c>
      <c r="D13">
        <v>892</v>
      </c>
      <c r="E13">
        <v>916</v>
      </c>
      <c r="F13" s="110">
        <v>1579</v>
      </c>
    </row>
    <row r="14" spans="1:6">
      <c r="A14" t="s">
        <v>693</v>
      </c>
      <c r="B14">
        <v>918</v>
      </c>
      <c r="C14">
        <v>921</v>
      </c>
      <c r="D14">
        <v>904</v>
      </c>
      <c r="E14">
        <v>908</v>
      </c>
      <c r="F14" s="110">
        <v>1364</v>
      </c>
    </row>
    <row r="15" spans="1:6">
      <c r="A15" t="s">
        <v>692</v>
      </c>
      <c r="B15">
        <v>908</v>
      </c>
      <c r="C15">
        <v>913</v>
      </c>
      <c r="D15">
        <v>879</v>
      </c>
      <c r="E15">
        <v>883</v>
      </c>
      <c r="F15" s="110">
        <v>2116</v>
      </c>
    </row>
    <row r="16" spans="1:6">
      <c r="A16" t="s">
        <v>691</v>
      </c>
      <c r="B16">
        <v>890</v>
      </c>
      <c r="C16">
        <v>927</v>
      </c>
      <c r="D16">
        <v>890</v>
      </c>
      <c r="E16">
        <v>919</v>
      </c>
      <c r="F16" s="110">
        <v>3129</v>
      </c>
    </row>
    <row r="17" spans="1:6">
      <c r="A17" t="s">
        <v>690</v>
      </c>
      <c r="B17">
        <v>911</v>
      </c>
      <c r="C17">
        <v>914</v>
      </c>
      <c r="D17">
        <v>885</v>
      </c>
      <c r="E17">
        <v>894</v>
      </c>
      <c r="F17" s="110">
        <v>2543</v>
      </c>
    </row>
    <row r="18" spans="1:6">
      <c r="A18" t="s">
        <v>689</v>
      </c>
      <c r="B18">
        <v>905</v>
      </c>
      <c r="C18">
        <v>924</v>
      </c>
      <c r="D18">
        <v>900</v>
      </c>
      <c r="E18">
        <v>900</v>
      </c>
      <c r="F18" s="110">
        <v>2419</v>
      </c>
    </row>
    <row r="19" spans="1:6">
      <c r="A19" t="s">
        <v>688</v>
      </c>
      <c r="B19">
        <v>914</v>
      </c>
      <c r="C19">
        <v>915</v>
      </c>
      <c r="D19">
        <v>878</v>
      </c>
      <c r="E19">
        <v>888</v>
      </c>
      <c r="F19" s="110">
        <v>1675</v>
      </c>
    </row>
    <row r="20" spans="1:6">
      <c r="A20" t="s">
        <v>687</v>
      </c>
      <c r="B20">
        <v>890</v>
      </c>
      <c r="C20">
        <v>903</v>
      </c>
      <c r="D20">
        <v>890</v>
      </c>
      <c r="E20">
        <v>892</v>
      </c>
      <c r="F20">
        <v>890</v>
      </c>
    </row>
    <row r="21" spans="1:6">
      <c r="A21" t="s">
        <v>686</v>
      </c>
      <c r="B21">
        <v>900</v>
      </c>
      <c r="C21">
        <v>906</v>
      </c>
      <c r="D21">
        <v>890</v>
      </c>
      <c r="E21">
        <v>896</v>
      </c>
      <c r="F21">
        <v>879</v>
      </c>
    </row>
    <row r="22" spans="1:6">
      <c r="A22" t="s">
        <v>685</v>
      </c>
      <c r="B22">
        <v>905</v>
      </c>
      <c r="C22">
        <v>908</v>
      </c>
      <c r="D22">
        <v>896</v>
      </c>
      <c r="E22">
        <v>898</v>
      </c>
      <c r="F22">
        <v>785</v>
      </c>
    </row>
    <row r="23" spans="1:6">
      <c r="A23" t="s">
        <v>684</v>
      </c>
      <c r="B23">
        <v>907</v>
      </c>
      <c r="C23">
        <v>922</v>
      </c>
      <c r="D23">
        <v>903</v>
      </c>
      <c r="E23">
        <v>907</v>
      </c>
      <c r="F23" s="110">
        <v>1937</v>
      </c>
    </row>
    <row r="24" spans="1:6">
      <c r="A24" t="s">
        <v>683</v>
      </c>
      <c r="B24">
        <v>909</v>
      </c>
      <c r="C24">
        <v>963</v>
      </c>
      <c r="D24">
        <v>907</v>
      </c>
      <c r="E24">
        <v>951</v>
      </c>
      <c r="F24" s="110">
        <v>4389</v>
      </c>
    </row>
    <row r="25" spans="1:6">
      <c r="A25" t="s">
        <v>682</v>
      </c>
      <c r="B25">
        <v>949</v>
      </c>
      <c r="C25">
        <v>994</v>
      </c>
      <c r="D25">
        <v>936</v>
      </c>
      <c r="E25">
        <v>965</v>
      </c>
      <c r="F25" s="110">
        <v>3157</v>
      </c>
    </row>
    <row r="26" spans="1:6">
      <c r="A26" t="s">
        <v>681</v>
      </c>
      <c r="B26">
        <v>975</v>
      </c>
      <c r="C26">
        <v>976</v>
      </c>
      <c r="D26">
        <v>935</v>
      </c>
      <c r="E26">
        <v>942</v>
      </c>
      <c r="F26" s="110">
        <v>3515</v>
      </c>
    </row>
    <row r="27" spans="1:6">
      <c r="A27" t="s">
        <v>680</v>
      </c>
      <c r="B27">
        <v>945</v>
      </c>
      <c r="C27">
        <v>950</v>
      </c>
      <c r="D27">
        <v>918</v>
      </c>
      <c r="E27">
        <v>920</v>
      </c>
      <c r="F27" s="110">
        <v>2777</v>
      </c>
    </row>
    <row r="28" spans="1:6">
      <c r="A28" t="s">
        <v>679</v>
      </c>
      <c r="B28">
        <v>929</v>
      </c>
      <c r="C28">
        <v>937</v>
      </c>
      <c r="D28">
        <v>915</v>
      </c>
      <c r="E28">
        <v>915</v>
      </c>
      <c r="F28" s="110">
        <v>1403</v>
      </c>
    </row>
    <row r="29" spans="1:6">
      <c r="A29" t="s">
        <v>678</v>
      </c>
      <c r="B29">
        <v>915</v>
      </c>
      <c r="C29">
        <v>927</v>
      </c>
      <c r="D29">
        <v>902</v>
      </c>
      <c r="E29">
        <v>904</v>
      </c>
      <c r="F29" s="110">
        <v>1465</v>
      </c>
    </row>
    <row r="30" spans="1:6">
      <c r="A30" t="s">
        <v>677</v>
      </c>
      <c r="B30">
        <v>911</v>
      </c>
      <c r="C30">
        <v>919</v>
      </c>
      <c r="D30">
        <v>902</v>
      </c>
      <c r="E30">
        <v>917</v>
      </c>
      <c r="F30" s="110">
        <v>1166</v>
      </c>
    </row>
    <row r="31" spans="1:6">
      <c r="A31" t="s">
        <v>676</v>
      </c>
      <c r="B31">
        <v>917</v>
      </c>
      <c r="C31">
        <v>930</v>
      </c>
      <c r="D31">
        <v>900</v>
      </c>
      <c r="E31">
        <v>900</v>
      </c>
      <c r="F31" s="110">
        <v>1653</v>
      </c>
    </row>
    <row r="32" spans="1:6">
      <c r="A32" t="s">
        <v>675</v>
      </c>
      <c r="B32">
        <v>895</v>
      </c>
      <c r="C32">
        <v>895</v>
      </c>
      <c r="D32">
        <v>810</v>
      </c>
      <c r="E32">
        <v>821</v>
      </c>
      <c r="F32" s="110">
        <v>4915</v>
      </c>
    </row>
    <row r="33" spans="1:6">
      <c r="A33" t="s">
        <v>674</v>
      </c>
      <c r="B33">
        <v>828</v>
      </c>
      <c r="C33">
        <v>842</v>
      </c>
      <c r="D33">
        <v>826</v>
      </c>
      <c r="E33">
        <v>829</v>
      </c>
      <c r="F33" s="110">
        <v>1583</v>
      </c>
    </row>
    <row r="34" spans="1:6">
      <c r="A34" t="s">
        <v>673</v>
      </c>
      <c r="B34">
        <v>814</v>
      </c>
      <c r="C34">
        <v>820</v>
      </c>
      <c r="D34">
        <v>791</v>
      </c>
      <c r="E34">
        <v>810</v>
      </c>
      <c r="F34" s="110">
        <v>2716</v>
      </c>
    </row>
    <row r="35" spans="1:6">
      <c r="A35" t="s">
        <v>672</v>
      </c>
      <c r="B35">
        <v>800</v>
      </c>
      <c r="C35">
        <v>800</v>
      </c>
      <c r="D35">
        <v>736</v>
      </c>
      <c r="E35">
        <v>764</v>
      </c>
      <c r="F35" s="110">
        <v>4516</v>
      </c>
    </row>
    <row r="36" spans="1:6">
      <c r="A36" t="s">
        <v>671</v>
      </c>
      <c r="B36">
        <v>758</v>
      </c>
      <c r="C36">
        <v>775</v>
      </c>
      <c r="D36">
        <v>715</v>
      </c>
      <c r="E36">
        <v>730</v>
      </c>
      <c r="F36" s="110">
        <v>3993</v>
      </c>
    </row>
    <row r="37" spans="1:6">
      <c r="A37" t="s">
        <v>670</v>
      </c>
      <c r="B37">
        <v>747</v>
      </c>
      <c r="C37">
        <v>751</v>
      </c>
      <c r="D37">
        <v>726</v>
      </c>
      <c r="E37">
        <v>733</v>
      </c>
      <c r="F37" s="110">
        <v>1803</v>
      </c>
    </row>
    <row r="38" spans="1:6">
      <c r="A38" t="s">
        <v>669</v>
      </c>
      <c r="B38">
        <v>749</v>
      </c>
      <c r="C38">
        <v>784</v>
      </c>
      <c r="D38">
        <v>742</v>
      </c>
      <c r="E38">
        <v>778</v>
      </c>
      <c r="F38" s="110">
        <v>2989</v>
      </c>
    </row>
    <row r="39" spans="1:6">
      <c r="A39" t="s">
        <v>668</v>
      </c>
      <c r="B39">
        <v>767</v>
      </c>
      <c r="C39">
        <v>768</v>
      </c>
      <c r="D39">
        <v>752</v>
      </c>
      <c r="E39">
        <v>762</v>
      </c>
      <c r="F39" s="110">
        <v>1442</v>
      </c>
    </row>
    <row r="40" spans="1:6">
      <c r="A40" t="s">
        <v>667</v>
      </c>
      <c r="B40">
        <v>772</v>
      </c>
      <c r="C40">
        <v>791</v>
      </c>
      <c r="D40">
        <v>772</v>
      </c>
      <c r="E40">
        <v>779</v>
      </c>
      <c r="F40" s="110">
        <v>1623</v>
      </c>
    </row>
    <row r="41" spans="1:6">
      <c r="A41" t="s">
        <v>666</v>
      </c>
      <c r="B41">
        <v>780</v>
      </c>
      <c r="C41">
        <v>825</v>
      </c>
      <c r="D41">
        <v>780</v>
      </c>
      <c r="E41">
        <v>808</v>
      </c>
      <c r="F41" s="110">
        <v>2174</v>
      </c>
    </row>
    <row r="42" spans="1:6">
      <c r="A42" t="s">
        <v>665</v>
      </c>
      <c r="B42">
        <v>813</v>
      </c>
      <c r="C42">
        <v>822</v>
      </c>
      <c r="D42">
        <v>801</v>
      </c>
      <c r="E42">
        <v>819</v>
      </c>
      <c r="F42" s="110">
        <v>1403</v>
      </c>
    </row>
    <row r="43" spans="1:6">
      <c r="A43" t="s">
        <v>664</v>
      </c>
      <c r="B43">
        <v>822</v>
      </c>
      <c r="C43">
        <v>834</v>
      </c>
      <c r="D43">
        <v>806</v>
      </c>
      <c r="E43">
        <v>825</v>
      </c>
      <c r="F43" s="110">
        <v>1691</v>
      </c>
    </row>
    <row r="44" spans="1:6">
      <c r="A44" t="s">
        <v>663</v>
      </c>
      <c r="B44">
        <v>821</v>
      </c>
      <c r="C44">
        <v>825</v>
      </c>
      <c r="D44">
        <v>794</v>
      </c>
      <c r="E44">
        <v>794</v>
      </c>
      <c r="F44" s="110">
        <v>2388</v>
      </c>
    </row>
    <row r="45" spans="1:6">
      <c r="A45" t="s">
        <v>662</v>
      </c>
      <c r="B45">
        <v>797</v>
      </c>
      <c r="C45">
        <v>798</v>
      </c>
      <c r="D45">
        <v>746</v>
      </c>
      <c r="E45">
        <v>752</v>
      </c>
      <c r="F45" s="110">
        <v>4364</v>
      </c>
    </row>
    <row r="46" spans="1:6">
      <c r="A46" t="s">
        <v>661</v>
      </c>
      <c r="B46">
        <v>740</v>
      </c>
      <c r="C46">
        <v>780</v>
      </c>
      <c r="D46">
        <v>735</v>
      </c>
      <c r="E46">
        <v>745</v>
      </c>
      <c r="F46" s="110">
        <v>3113</v>
      </c>
    </row>
    <row r="47" spans="1:6">
      <c r="A47" t="s">
        <v>660</v>
      </c>
      <c r="B47">
        <v>752</v>
      </c>
      <c r="C47">
        <v>773</v>
      </c>
      <c r="D47">
        <v>745</v>
      </c>
      <c r="E47">
        <v>773</v>
      </c>
      <c r="F47" s="110">
        <v>1737</v>
      </c>
    </row>
    <row r="48" spans="1:6">
      <c r="A48" t="s">
        <v>659</v>
      </c>
      <c r="B48">
        <v>774</v>
      </c>
      <c r="C48">
        <v>781</v>
      </c>
      <c r="D48">
        <v>759</v>
      </c>
      <c r="E48">
        <v>760</v>
      </c>
      <c r="F48" s="110">
        <v>1360</v>
      </c>
    </row>
    <row r="49" spans="1:6">
      <c r="A49" t="s">
        <v>658</v>
      </c>
      <c r="B49">
        <v>765</v>
      </c>
      <c r="C49">
        <v>794</v>
      </c>
      <c r="D49">
        <v>765</v>
      </c>
      <c r="E49">
        <v>783</v>
      </c>
      <c r="F49" s="110">
        <v>1802</v>
      </c>
    </row>
    <row r="50" spans="1:6">
      <c r="A50" t="s">
        <v>657</v>
      </c>
      <c r="B50">
        <v>825</v>
      </c>
      <c r="C50">
        <v>846</v>
      </c>
      <c r="D50">
        <v>806</v>
      </c>
      <c r="E50">
        <v>808</v>
      </c>
      <c r="F50" s="110">
        <v>4011</v>
      </c>
    </row>
    <row r="51" spans="1:6">
      <c r="A51" t="s">
        <v>656</v>
      </c>
      <c r="B51">
        <v>816</v>
      </c>
      <c r="C51">
        <v>822</v>
      </c>
      <c r="D51">
        <v>797</v>
      </c>
      <c r="E51">
        <v>803</v>
      </c>
      <c r="F51" s="110">
        <v>1590</v>
      </c>
    </row>
    <row r="52" spans="1:6">
      <c r="A52" t="s">
        <v>655</v>
      </c>
      <c r="B52">
        <v>815</v>
      </c>
      <c r="C52">
        <v>849</v>
      </c>
      <c r="D52">
        <v>814</v>
      </c>
      <c r="E52">
        <v>834</v>
      </c>
      <c r="F52" s="110">
        <v>3196</v>
      </c>
    </row>
    <row r="53" spans="1:6">
      <c r="A53" t="s">
        <v>654</v>
      </c>
      <c r="B53">
        <v>843</v>
      </c>
      <c r="C53">
        <v>849</v>
      </c>
      <c r="D53">
        <v>826</v>
      </c>
      <c r="E53">
        <v>834</v>
      </c>
      <c r="F53" s="110">
        <v>1676</v>
      </c>
    </row>
    <row r="54" spans="1:6">
      <c r="A54" t="s">
        <v>653</v>
      </c>
      <c r="B54">
        <v>830</v>
      </c>
      <c r="C54">
        <v>865</v>
      </c>
      <c r="D54">
        <v>818</v>
      </c>
      <c r="E54">
        <v>861</v>
      </c>
      <c r="F54" s="110">
        <v>2646</v>
      </c>
    </row>
    <row r="55" spans="1:6">
      <c r="A55" t="s">
        <v>652</v>
      </c>
      <c r="B55">
        <v>862</v>
      </c>
      <c r="C55">
        <v>881</v>
      </c>
      <c r="D55">
        <v>830</v>
      </c>
      <c r="E55">
        <v>839</v>
      </c>
      <c r="F55" s="110">
        <v>3781</v>
      </c>
    </row>
    <row r="56" spans="1:6">
      <c r="A56" t="s">
        <v>651</v>
      </c>
      <c r="B56">
        <v>839</v>
      </c>
      <c r="C56">
        <v>845</v>
      </c>
      <c r="D56">
        <v>834</v>
      </c>
      <c r="E56">
        <v>835</v>
      </c>
      <c r="F56">
        <v>755</v>
      </c>
    </row>
    <row r="57" spans="1:6">
      <c r="A57" t="s">
        <v>650</v>
      </c>
      <c r="B57">
        <v>835</v>
      </c>
      <c r="C57">
        <v>849</v>
      </c>
      <c r="D57">
        <v>831</v>
      </c>
      <c r="E57">
        <v>834</v>
      </c>
      <c r="F57">
        <v>875</v>
      </c>
    </row>
    <row r="58" spans="1:6">
      <c r="A58" t="s">
        <v>649</v>
      </c>
      <c r="B58">
        <v>832</v>
      </c>
      <c r="C58">
        <v>835</v>
      </c>
      <c r="D58">
        <v>806</v>
      </c>
      <c r="E58">
        <v>809</v>
      </c>
      <c r="F58" s="110">
        <v>2013</v>
      </c>
    </row>
    <row r="59" spans="1:6">
      <c r="A59" t="s">
        <v>648</v>
      </c>
      <c r="B59">
        <v>792</v>
      </c>
      <c r="C59">
        <v>830</v>
      </c>
      <c r="D59">
        <v>792</v>
      </c>
      <c r="E59">
        <v>815</v>
      </c>
      <c r="F59" s="110">
        <v>1320</v>
      </c>
    </row>
    <row r="60" spans="1:6">
      <c r="A60" t="s">
        <v>647</v>
      </c>
      <c r="B60">
        <v>824</v>
      </c>
      <c r="C60">
        <v>833</v>
      </c>
      <c r="D60">
        <v>818</v>
      </c>
      <c r="E60">
        <v>827</v>
      </c>
      <c r="F60">
        <v>833</v>
      </c>
    </row>
    <row r="61" spans="1:6">
      <c r="A61" t="s">
        <v>646</v>
      </c>
      <c r="B61">
        <v>835</v>
      </c>
      <c r="C61">
        <v>845</v>
      </c>
      <c r="D61">
        <v>825</v>
      </c>
      <c r="E61">
        <v>836</v>
      </c>
      <c r="F61" s="110">
        <v>1462</v>
      </c>
    </row>
    <row r="62" spans="1:6">
      <c r="A62" t="s">
        <v>645</v>
      </c>
      <c r="B62">
        <v>840</v>
      </c>
      <c r="C62">
        <v>858</v>
      </c>
      <c r="D62">
        <v>827</v>
      </c>
      <c r="E62">
        <v>840</v>
      </c>
      <c r="F62" s="110">
        <v>1636</v>
      </c>
    </row>
    <row r="63" spans="1:6">
      <c r="A63" t="s">
        <v>644</v>
      </c>
      <c r="B63">
        <v>835</v>
      </c>
      <c r="C63">
        <v>873</v>
      </c>
      <c r="D63">
        <v>829</v>
      </c>
      <c r="E63">
        <v>857</v>
      </c>
      <c r="F63" s="110">
        <v>2799</v>
      </c>
    </row>
    <row r="64" spans="1:6">
      <c r="A64" t="s">
        <v>643</v>
      </c>
      <c r="B64">
        <v>864</v>
      </c>
      <c r="C64">
        <v>873</v>
      </c>
      <c r="D64">
        <v>825</v>
      </c>
      <c r="E64">
        <v>827</v>
      </c>
      <c r="F64" s="110">
        <v>3292</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14AF1-7701-45AF-820D-577AD38C274B}">
  <sheetPr codeName="工作表40"/>
  <dimension ref="A1:F64"/>
  <sheetViews>
    <sheetView workbookViewId="0"/>
  </sheetViews>
  <sheetFormatPr defaultRowHeight="17"/>
  <sheetData>
    <row r="1" spans="1:6">
      <c r="A1" t="s">
        <v>731</v>
      </c>
      <c r="B1" t="s">
        <v>732</v>
      </c>
      <c r="C1" t="s">
        <v>733</v>
      </c>
      <c r="D1" t="s">
        <v>734</v>
      </c>
      <c r="E1" t="s">
        <v>735</v>
      </c>
      <c r="F1" t="s">
        <v>736</v>
      </c>
    </row>
    <row r="2" spans="1:6">
      <c r="A2" t="s">
        <v>705</v>
      </c>
      <c r="B2" s="111">
        <v>1165</v>
      </c>
      <c r="C2" s="111">
        <v>1165</v>
      </c>
      <c r="D2" s="111">
        <v>1095</v>
      </c>
      <c r="E2" s="111">
        <v>1105</v>
      </c>
      <c r="F2" s="110">
        <v>12301</v>
      </c>
    </row>
    <row r="3" spans="1:6">
      <c r="A3" t="s">
        <v>704</v>
      </c>
      <c r="B3" s="111">
        <v>1115</v>
      </c>
      <c r="C3" s="111">
        <v>1155</v>
      </c>
      <c r="D3" s="111">
        <v>1105</v>
      </c>
      <c r="E3" s="111">
        <v>1150</v>
      </c>
      <c r="F3" s="110">
        <v>12638</v>
      </c>
    </row>
    <row r="4" spans="1:6">
      <c r="A4" t="s">
        <v>703</v>
      </c>
      <c r="B4" s="111">
        <v>1150</v>
      </c>
      <c r="C4" s="111">
        <v>1160</v>
      </c>
      <c r="D4" s="111">
        <v>1130</v>
      </c>
      <c r="E4" s="111">
        <v>1155</v>
      </c>
      <c r="F4" s="110">
        <v>8583</v>
      </c>
    </row>
    <row r="5" spans="1:6">
      <c r="A5" t="s">
        <v>702</v>
      </c>
      <c r="B5" s="111">
        <v>1145</v>
      </c>
      <c r="C5" s="111">
        <v>1200</v>
      </c>
      <c r="D5" s="111">
        <v>1140</v>
      </c>
      <c r="E5" s="111">
        <v>1190</v>
      </c>
      <c r="F5" s="110">
        <v>9967</v>
      </c>
    </row>
    <row r="6" spans="1:6">
      <c r="A6" t="s">
        <v>701</v>
      </c>
      <c r="B6" s="111">
        <v>1220</v>
      </c>
      <c r="C6" s="111">
        <v>1260</v>
      </c>
      <c r="D6" s="111">
        <v>1215</v>
      </c>
      <c r="E6" s="111">
        <v>1230</v>
      </c>
      <c r="F6" s="110">
        <v>15457</v>
      </c>
    </row>
    <row r="7" spans="1:6">
      <c r="A7" t="s">
        <v>700</v>
      </c>
      <c r="B7" s="111">
        <v>1260</v>
      </c>
      <c r="C7" s="111">
        <v>1275</v>
      </c>
      <c r="D7" s="111">
        <v>1195</v>
      </c>
      <c r="E7" s="111">
        <v>1230</v>
      </c>
      <c r="F7" s="110">
        <v>16641</v>
      </c>
    </row>
    <row r="8" spans="1:6">
      <c r="A8" t="s">
        <v>699</v>
      </c>
      <c r="B8" s="111">
        <v>1235</v>
      </c>
      <c r="C8" s="111">
        <v>1245</v>
      </c>
      <c r="D8" s="111">
        <v>1205</v>
      </c>
      <c r="E8" s="111">
        <v>1225</v>
      </c>
      <c r="F8" s="110">
        <v>5890</v>
      </c>
    </row>
    <row r="9" spans="1:6">
      <c r="A9" t="s">
        <v>698</v>
      </c>
      <c r="B9" s="111">
        <v>1200</v>
      </c>
      <c r="C9" s="111">
        <v>1225</v>
      </c>
      <c r="D9" s="111">
        <v>1190</v>
      </c>
      <c r="E9" s="111">
        <v>1215</v>
      </c>
      <c r="F9" s="110">
        <v>5061</v>
      </c>
    </row>
    <row r="10" spans="1:6">
      <c r="A10" t="s">
        <v>697</v>
      </c>
      <c r="B10" s="111">
        <v>1245</v>
      </c>
      <c r="C10" s="111">
        <v>1260</v>
      </c>
      <c r="D10" s="111">
        <v>1210</v>
      </c>
      <c r="E10" s="111">
        <v>1215</v>
      </c>
      <c r="F10" s="110">
        <v>7058</v>
      </c>
    </row>
    <row r="11" spans="1:6">
      <c r="A11" t="s">
        <v>696</v>
      </c>
      <c r="B11" s="111">
        <v>1220</v>
      </c>
      <c r="C11" s="111">
        <v>1230</v>
      </c>
      <c r="D11" s="111">
        <v>1140</v>
      </c>
      <c r="E11" s="111">
        <v>1150</v>
      </c>
      <c r="F11" s="110">
        <v>13010</v>
      </c>
    </row>
    <row r="12" spans="1:6">
      <c r="A12" t="s">
        <v>695</v>
      </c>
      <c r="B12" s="111">
        <v>1135</v>
      </c>
      <c r="C12" s="111">
        <v>1150</v>
      </c>
      <c r="D12" s="111">
        <v>1120</v>
      </c>
      <c r="E12" s="111">
        <v>1135</v>
      </c>
      <c r="F12" s="110">
        <v>8705</v>
      </c>
    </row>
    <row r="13" spans="1:6">
      <c r="A13" t="s">
        <v>694</v>
      </c>
      <c r="B13" s="111">
        <v>1135</v>
      </c>
      <c r="C13" s="111">
        <v>1180</v>
      </c>
      <c r="D13" s="111">
        <v>1135</v>
      </c>
      <c r="E13" s="111">
        <v>1170</v>
      </c>
      <c r="F13" s="110">
        <v>5890</v>
      </c>
    </row>
    <row r="14" spans="1:6">
      <c r="A14" t="s">
        <v>693</v>
      </c>
      <c r="B14" s="111">
        <v>1150</v>
      </c>
      <c r="C14" s="111">
        <v>1165</v>
      </c>
      <c r="D14" s="111">
        <v>1135</v>
      </c>
      <c r="E14" s="111">
        <v>1150</v>
      </c>
      <c r="F14" s="110">
        <v>8880</v>
      </c>
    </row>
    <row r="15" spans="1:6">
      <c r="A15" t="s">
        <v>692</v>
      </c>
      <c r="B15" s="111">
        <v>1145</v>
      </c>
      <c r="C15" s="111">
        <v>1175</v>
      </c>
      <c r="D15" s="111">
        <v>1120</v>
      </c>
      <c r="E15" s="111">
        <v>1130</v>
      </c>
      <c r="F15" s="110">
        <v>6289</v>
      </c>
    </row>
    <row r="16" spans="1:6">
      <c r="A16" t="s">
        <v>691</v>
      </c>
      <c r="B16" s="111">
        <v>1160</v>
      </c>
      <c r="C16" s="111">
        <v>1160</v>
      </c>
      <c r="D16" s="111">
        <v>1125</v>
      </c>
      <c r="E16" s="111">
        <v>1140</v>
      </c>
      <c r="F16" s="110">
        <v>6533</v>
      </c>
    </row>
    <row r="17" spans="1:6">
      <c r="A17" t="s">
        <v>690</v>
      </c>
      <c r="B17" s="111">
        <v>1140</v>
      </c>
      <c r="C17" s="111">
        <v>1145</v>
      </c>
      <c r="D17" s="111">
        <v>1110</v>
      </c>
      <c r="E17" s="111">
        <v>1125</v>
      </c>
      <c r="F17" s="110">
        <v>6017</v>
      </c>
    </row>
    <row r="18" spans="1:6">
      <c r="A18" t="s">
        <v>689</v>
      </c>
      <c r="B18" s="111">
        <v>1120</v>
      </c>
      <c r="C18" s="111">
        <v>1140</v>
      </c>
      <c r="D18" s="111">
        <v>1115</v>
      </c>
      <c r="E18" s="111">
        <v>1120</v>
      </c>
      <c r="F18" s="110">
        <v>3339</v>
      </c>
    </row>
    <row r="19" spans="1:6">
      <c r="A19" t="s">
        <v>688</v>
      </c>
      <c r="B19" s="111">
        <v>1140</v>
      </c>
      <c r="C19" s="111">
        <v>1170</v>
      </c>
      <c r="D19" s="111">
        <v>1120</v>
      </c>
      <c r="E19" s="111">
        <v>1130</v>
      </c>
      <c r="F19" s="110">
        <v>6666</v>
      </c>
    </row>
    <row r="20" spans="1:6">
      <c r="A20" t="s">
        <v>687</v>
      </c>
      <c r="B20" s="111">
        <v>1135</v>
      </c>
      <c r="C20" s="111">
        <v>1175</v>
      </c>
      <c r="D20" s="111">
        <v>1125</v>
      </c>
      <c r="E20" s="111">
        <v>1165</v>
      </c>
      <c r="F20" s="110">
        <v>6193</v>
      </c>
    </row>
    <row r="21" spans="1:6">
      <c r="A21" t="s">
        <v>686</v>
      </c>
      <c r="B21" s="111">
        <v>1160</v>
      </c>
      <c r="C21" s="111">
        <v>1180</v>
      </c>
      <c r="D21" s="111">
        <v>1135</v>
      </c>
      <c r="E21" s="111">
        <v>1160</v>
      </c>
      <c r="F21" s="110">
        <v>7053</v>
      </c>
    </row>
    <row r="22" spans="1:6">
      <c r="A22" t="s">
        <v>685</v>
      </c>
      <c r="B22" s="111">
        <v>1160</v>
      </c>
      <c r="C22" s="111">
        <v>1200</v>
      </c>
      <c r="D22" s="111">
        <v>1160</v>
      </c>
      <c r="E22" s="111">
        <v>1195</v>
      </c>
      <c r="F22" s="110">
        <v>8222</v>
      </c>
    </row>
    <row r="23" spans="1:6">
      <c r="A23" t="s">
        <v>684</v>
      </c>
      <c r="B23" s="111">
        <v>1190</v>
      </c>
      <c r="C23" s="111">
        <v>1200</v>
      </c>
      <c r="D23" s="111">
        <v>1155</v>
      </c>
      <c r="E23" s="111">
        <v>1160</v>
      </c>
      <c r="F23" s="110">
        <v>5481</v>
      </c>
    </row>
    <row r="24" spans="1:6">
      <c r="A24" t="s">
        <v>683</v>
      </c>
      <c r="B24" s="111">
        <v>1170</v>
      </c>
      <c r="C24" s="111">
        <v>1185</v>
      </c>
      <c r="D24" s="111">
        <v>1160</v>
      </c>
      <c r="E24" s="111">
        <v>1165</v>
      </c>
      <c r="F24" s="110">
        <v>4234</v>
      </c>
    </row>
    <row r="25" spans="1:6">
      <c r="A25" t="s">
        <v>682</v>
      </c>
      <c r="B25" s="111">
        <v>1150</v>
      </c>
      <c r="C25" s="111">
        <v>1175</v>
      </c>
      <c r="D25" s="111">
        <v>1140</v>
      </c>
      <c r="E25" s="111">
        <v>1160</v>
      </c>
      <c r="F25" s="110">
        <v>4162</v>
      </c>
    </row>
    <row r="26" spans="1:6">
      <c r="A26" t="s">
        <v>681</v>
      </c>
      <c r="B26" s="111">
        <v>1175</v>
      </c>
      <c r="C26" s="111">
        <v>1180</v>
      </c>
      <c r="D26" s="111">
        <v>1145</v>
      </c>
      <c r="E26" s="111">
        <v>1150</v>
      </c>
      <c r="F26" s="110">
        <v>4137</v>
      </c>
    </row>
    <row r="27" spans="1:6">
      <c r="A27" t="s">
        <v>680</v>
      </c>
      <c r="B27" s="111">
        <v>1160</v>
      </c>
      <c r="C27" s="111">
        <v>1175</v>
      </c>
      <c r="D27" s="111">
        <v>1150</v>
      </c>
      <c r="E27" s="111">
        <v>1160</v>
      </c>
      <c r="F27" s="110">
        <v>3400</v>
      </c>
    </row>
    <row r="28" spans="1:6">
      <c r="A28" t="s">
        <v>679</v>
      </c>
      <c r="B28" s="111">
        <v>1170</v>
      </c>
      <c r="C28" s="111">
        <v>1215</v>
      </c>
      <c r="D28" s="111">
        <v>1165</v>
      </c>
      <c r="E28" s="111">
        <v>1195</v>
      </c>
      <c r="F28" s="110">
        <v>6665</v>
      </c>
    </row>
    <row r="29" spans="1:6">
      <c r="A29" t="s">
        <v>678</v>
      </c>
      <c r="B29" s="111">
        <v>1205</v>
      </c>
      <c r="C29" s="111">
        <v>1230</v>
      </c>
      <c r="D29" s="111">
        <v>1185</v>
      </c>
      <c r="E29" s="111">
        <v>1200</v>
      </c>
      <c r="F29" s="110">
        <v>6406</v>
      </c>
    </row>
    <row r="30" spans="1:6">
      <c r="A30" t="s">
        <v>677</v>
      </c>
      <c r="B30" s="111">
        <v>1190</v>
      </c>
      <c r="C30" s="111">
        <v>1200</v>
      </c>
      <c r="D30" s="111">
        <v>1165</v>
      </c>
      <c r="E30" s="111">
        <v>1180</v>
      </c>
      <c r="F30" s="110">
        <v>5339</v>
      </c>
    </row>
    <row r="31" spans="1:6">
      <c r="A31" t="s">
        <v>676</v>
      </c>
      <c r="B31" s="111">
        <v>1160</v>
      </c>
      <c r="C31" s="111">
        <v>1160</v>
      </c>
      <c r="D31" s="111">
        <v>1110</v>
      </c>
      <c r="E31" s="111">
        <v>1110</v>
      </c>
      <c r="F31" s="110">
        <v>9660</v>
      </c>
    </row>
    <row r="32" spans="1:6">
      <c r="A32" t="s">
        <v>675</v>
      </c>
      <c r="B32" s="111">
        <v>1065</v>
      </c>
      <c r="C32" s="111">
        <v>1090</v>
      </c>
      <c r="D32" s="111">
        <v>1055</v>
      </c>
      <c r="E32" s="111">
        <v>1055</v>
      </c>
      <c r="F32" s="110">
        <v>12414</v>
      </c>
    </row>
    <row r="33" spans="1:6">
      <c r="A33" t="s">
        <v>674</v>
      </c>
      <c r="B33" s="111">
        <v>1065</v>
      </c>
      <c r="C33" s="111">
        <v>1075</v>
      </c>
      <c r="D33" s="111">
        <v>1045</v>
      </c>
      <c r="E33" s="111">
        <v>1050</v>
      </c>
      <c r="F33" s="110">
        <v>8144</v>
      </c>
    </row>
    <row r="34" spans="1:6">
      <c r="A34" t="s">
        <v>673</v>
      </c>
      <c r="B34" s="111">
        <v>1045</v>
      </c>
      <c r="C34" s="111">
        <v>1060</v>
      </c>
      <c r="D34" s="111">
        <v>1020</v>
      </c>
      <c r="E34" s="111">
        <v>1050</v>
      </c>
      <c r="F34" s="110">
        <v>7311</v>
      </c>
    </row>
    <row r="35" spans="1:6">
      <c r="A35" t="s">
        <v>672</v>
      </c>
      <c r="B35" s="111">
        <v>1020</v>
      </c>
      <c r="C35" s="111">
        <v>1030</v>
      </c>
      <c r="D35">
        <v>970</v>
      </c>
      <c r="E35">
        <v>993</v>
      </c>
      <c r="F35" s="110">
        <v>16604</v>
      </c>
    </row>
    <row r="36" spans="1:6">
      <c r="A36" t="s">
        <v>671</v>
      </c>
      <c r="B36">
        <v>984</v>
      </c>
      <c r="C36">
        <v>989</v>
      </c>
      <c r="D36">
        <v>966</v>
      </c>
      <c r="E36">
        <v>966</v>
      </c>
      <c r="F36" s="110">
        <v>9592</v>
      </c>
    </row>
    <row r="37" spans="1:6">
      <c r="A37" t="s">
        <v>670</v>
      </c>
      <c r="B37">
        <v>989</v>
      </c>
      <c r="C37">
        <v>989</v>
      </c>
      <c r="D37">
        <v>970</v>
      </c>
      <c r="E37">
        <v>972</v>
      </c>
      <c r="F37" s="110">
        <v>6077</v>
      </c>
    </row>
    <row r="38" spans="1:6">
      <c r="A38" t="s">
        <v>669</v>
      </c>
      <c r="B38">
        <v>995</v>
      </c>
      <c r="C38" s="111">
        <v>1020</v>
      </c>
      <c r="D38">
        <v>994</v>
      </c>
      <c r="E38" s="111">
        <v>1010</v>
      </c>
      <c r="F38" s="110">
        <v>6219</v>
      </c>
    </row>
    <row r="39" spans="1:6">
      <c r="A39" t="s">
        <v>668</v>
      </c>
      <c r="B39">
        <v>996</v>
      </c>
      <c r="C39" s="111">
        <v>1005</v>
      </c>
      <c r="D39">
        <v>976</v>
      </c>
      <c r="E39">
        <v>981</v>
      </c>
      <c r="F39" s="110">
        <v>6402</v>
      </c>
    </row>
    <row r="40" spans="1:6">
      <c r="A40" t="s">
        <v>667</v>
      </c>
      <c r="B40">
        <v>991</v>
      </c>
      <c r="C40" s="111">
        <v>1005</v>
      </c>
      <c r="D40">
        <v>987</v>
      </c>
      <c r="E40" s="111">
        <v>1005</v>
      </c>
      <c r="F40" s="110">
        <v>5856</v>
      </c>
    </row>
    <row r="41" spans="1:6">
      <c r="A41" t="s">
        <v>666</v>
      </c>
      <c r="B41" s="111">
        <v>1055</v>
      </c>
      <c r="C41" s="111">
        <v>1055</v>
      </c>
      <c r="D41" s="111">
        <v>1005</v>
      </c>
      <c r="E41" s="111">
        <v>1015</v>
      </c>
      <c r="F41" s="110">
        <v>8156</v>
      </c>
    </row>
    <row r="42" spans="1:6">
      <c r="A42" t="s">
        <v>665</v>
      </c>
      <c r="B42" s="111">
        <v>1015</v>
      </c>
      <c r="C42" s="111">
        <v>1030</v>
      </c>
      <c r="D42">
        <v>992</v>
      </c>
      <c r="E42">
        <v>992</v>
      </c>
      <c r="F42" s="110">
        <v>6021</v>
      </c>
    </row>
    <row r="43" spans="1:6">
      <c r="A43" t="s">
        <v>664</v>
      </c>
      <c r="B43">
        <v>990</v>
      </c>
      <c r="C43" s="111">
        <v>1020</v>
      </c>
      <c r="D43">
        <v>982</v>
      </c>
      <c r="E43" s="111">
        <v>1000</v>
      </c>
      <c r="F43" s="110">
        <v>5490</v>
      </c>
    </row>
    <row r="44" spans="1:6">
      <c r="A44" t="s">
        <v>663</v>
      </c>
      <c r="B44" s="111">
        <v>1040</v>
      </c>
      <c r="C44" s="111">
        <v>1050</v>
      </c>
      <c r="D44" s="111">
        <v>1030</v>
      </c>
      <c r="E44" s="111">
        <v>1040</v>
      </c>
      <c r="F44" s="110">
        <v>6841</v>
      </c>
    </row>
    <row r="45" spans="1:6">
      <c r="A45" t="s">
        <v>662</v>
      </c>
      <c r="B45" s="111">
        <v>1060</v>
      </c>
      <c r="C45" s="111">
        <v>1060</v>
      </c>
      <c r="D45" s="111">
        <v>1035</v>
      </c>
      <c r="E45" s="111">
        <v>1035</v>
      </c>
      <c r="F45" s="110">
        <v>4644</v>
      </c>
    </row>
    <row r="46" spans="1:6">
      <c r="A46" t="s">
        <v>661</v>
      </c>
      <c r="B46" s="111">
        <v>1050</v>
      </c>
      <c r="C46" s="111">
        <v>1055</v>
      </c>
      <c r="D46" s="111">
        <v>1035</v>
      </c>
      <c r="E46" s="111">
        <v>1045</v>
      </c>
      <c r="F46" s="110">
        <v>3238</v>
      </c>
    </row>
    <row r="47" spans="1:6">
      <c r="A47" t="s">
        <v>660</v>
      </c>
      <c r="B47" s="111">
        <v>1080</v>
      </c>
      <c r="C47" s="111">
        <v>1100</v>
      </c>
      <c r="D47" s="111">
        <v>1060</v>
      </c>
      <c r="E47" s="111">
        <v>1095</v>
      </c>
      <c r="F47" s="110">
        <v>10312</v>
      </c>
    </row>
    <row r="48" spans="1:6">
      <c r="A48" t="s">
        <v>659</v>
      </c>
      <c r="B48" s="111">
        <v>1100</v>
      </c>
      <c r="C48" s="111">
        <v>1125</v>
      </c>
      <c r="D48" s="111">
        <v>1090</v>
      </c>
      <c r="E48" s="111">
        <v>1095</v>
      </c>
      <c r="F48" s="110">
        <v>7989</v>
      </c>
    </row>
    <row r="49" spans="1:6">
      <c r="A49" t="s">
        <v>658</v>
      </c>
      <c r="B49" s="111">
        <v>1105</v>
      </c>
      <c r="C49" s="111">
        <v>1105</v>
      </c>
      <c r="D49" s="111">
        <v>1080</v>
      </c>
      <c r="E49" s="111">
        <v>1095</v>
      </c>
      <c r="F49" s="110">
        <v>4541</v>
      </c>
    </row>
    <row r="50" spans="1:6">
      <c r="A50" t="s">
        <v>657</v>
      </c>
      <c r="B50" s="111">
        <v>1115</v>
      </c>
      <c r="C50" s="111">
        <v>1120</v>
      </c>
      <c r="D50" s="111">
        <v>1100</v>
      </c>
      <c r="E50" s="111">
        <v>1115</v>
      </c>
      <c r="F50" s="110">
        <v>4013</v>
      </c>
    </row>
    <row r="51" spans="1:6">
      <c r="A51" t="s">
        <v>656</v>
      </c>
      <c r="B51" s="111">
        <v>1115</v>
      </c>
      <c r="C51" s="111">
        <v>1160</v>
      </c>
      <c r="D51" s="111">
        <v>1110</v>
      </c>
      <c r="E51" s="111">
        <v>1155</v>
      </c>
      <c r="F51" s="110">
        <v>7927</v>
      </c>
    </row>
    <row r="52" spans="1:6">
      <c r="A52" t="s">
        <v>655</v>
      </c>
      <c r="B52" s="111">
        <v>1170</v>
      </c>
      <c r="C52" s="111">
        <v>1175</v>
      </c>
      <c r="D52" s="111">
        <v>1145</v>
      </c>
      <c r="E52" s="111">
        <v>1155</v>
      </c>
      <c r="F52" s="110">
        <v>5719</v>
      </c>
    </row>
    <row r="53" spans="1:6">
      <c r="A53" t="s">
        <v>654</v>
      </c>
      <c r="B53" s="111">
        <v>1180</v>
      </c>
      <c r="C53" s="111">
        <v>1210</v>
      </c>
      <c r="D53" s="111">
        <v>1175</v>
      </c>
      <c r="E53" s="111">
        <v>1190</v>
      </c>
      <c r="F53" s="110">
        <v>10395</v>
      </c>
    </row>
    <row r="54" spans="1:6">
      <c r="A54" t="s">
        <v>653</v>
      </c>
      <c r="B54" s="111">
        <v>1180</v>
      </c>
      <c r="C54" s="111">
        <v>1185</v>
      </c>
      <c r="D54" s="111">
        <v>1165</v>
      </c>
      <c r="E54" s="111">
        <v>1165</v>
      </c>
      <c r="F54" s="110">
        <v>6502</v>
      </c>
    </row>
    <row r="55" spans="1:6">
      <c r="A55" t="s">
        <v>652</v>
      </c>
      <c r="B55" s="111">
        <v>1165</v>
      </c>
      <c r="C55" s="111">
        <v>1195</v>
      </c>
      <c r="D55" s="111">
        <v>1165</v>
      </c>
      <c r="E55" s="111">
        <v>1190</v>
      </c>
      <c r="F55" s="110">
        <v>6249</v>
      </c>
    </row>
    <row r="56" spans="1:6">
      <c r="A56" t="s">
        <v>651</v>
      </c>
      <c r="B56" s="111">
        <v>1180</v>
      </c>
      <c r="C56" s="111">
        <v>1190</v>
      </c>
      <c r="D56" s="111">
        <v>1165</v>
      </c>
      <c r="E56" s="111">
        <v>1175</v>
      </c>
      <c r="F56" s="110">
        <v>3444</v>
      </c>
    </row>
    <row r="57" spans="1:6">
      <c r="A57" t="s">
        <v>650</v>
      </c>
      <c r="B57" s="111">
        <v>1190</v>
      </c>
      <c r="C57" s="111">
        <v>1190</v>
      </c>
      <c r="D57" s="111">
        <v>1160</v>
      </c>
      <c r="E57" s="111">
        <v>1185</v>
      </c>
      <c r="F57" s="110">
        <v>4419</v>
      </c>
    </row>
    <row r="58" spans="1:6">
      <c r="A58" t="s">
        <v>649</v>
      </c>
      <c r="B58" s="111">
        <v>1195</v>
      </c>
      <c r="C58" s="111">
        <v>1210</v>
      </c>
      <c r="D58" s="111">
        <v>1185</v>
      </c>
      <c r="E58" s="111">
        <v>1205</v>
      </c>
      <c r="F58" s="110">
        <v>6526</v>
      </c>
    </row>
    <row r="59" spans="1:6">
      <c r="A59" t="s">
        <v>648</v>
      </c>
      <c r="B59" s="111">
        <v>1190</v>
      </c>
      <c r="C59" s="111">
        <v>1205</v>
      </c>
      <c r="D59" s="111">
        <v>1190</v>
      </c>
      <c r="E59" s="111">
        <v>1195</v>
      </c>
      <c r="F59" s="110">
        <v>3370</v>
      </c>
    </row>
    <row r="60" spans="1:6">
      <c r="A60" t="s">
        <v>647</v>
      </c>
      <c r="B60" s="111">
        <v>1250</v>
      </c>
      <c r="C60" s="111">
        <v>1310</v>
      </c>
      <c r="D60" s="111">
        <v>1235</v>
      </c>
      <c r="E60" s="111">
        <v>1285</v>
      </c>
      <c r="F60" s="110">
        <v>14854</v>
      </c>
    </row>
    <row r="61" spans="1:6">
      <c r="A61" t="s">
        <v>646</v>
      </c>
      <c r="B61" s="111">
        <v>1300</v>
      </c>
      <c r="C61" s="111">
        <v>1320</v>
      </c>
      <c r="D61" s="111">
        <v>1285</v>
      </c>
      <c r="E61" s="111">
        <v>1310</v>
      </c>
      <c r="F61" s="110">
        <v>10412</v>
      </c>
    </row>
    <row r="62" spans="1:6">
      <c r="A62" t="s">
        <v>645</v>
      </c>
      <c r="B62" s="111">
        <v>1310</v>
      </c>
      <c r="C62" s="111">
        <v>1315</v>
      </c>
      <c r="D62" s="111">
        <v>1275</v>
      </c>
      <c r="E62" s="111">
        <v>1290</v>
      </c>
      <c r="F62" s="110">
        <v>8018</v>
      </c>
    </row>
    <row r="63" spans="1:6">
      <c r="A63" t="s">
        <v>644</v>
      </c>
      <c r="B63" s="111">
        <v>1255</v>
      </c>
      <c r="C63" s="111">
        <v>1300</v>
      </c>
      <c r="D63" s="111">
        <v>1250</v>
      </c>
      <c r="E63" s="111">
        <v>1290</v>
      </c>
      <c r="F63" s="110">
        <v>8545</v>
      </c>
    </row>
    <row r="64" spans="1:6">
      <c r="A64" t="s">
        <v>643</v>
      </c>
      <c r="B64" s="111">
        <v>1315</v>
      </c>
      <c r="C64" s="111">
        <v>1315</v>
      </c>
      <c r="D64" s="111">
        <v>1225</v>
      </c>
      <c r="E64" s="111">
        <v>1235</v>
      </c>
      <c r="F64" s="110">
        <v>14615</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86764-571D-4EDF-94F1-7C1B181E9E84}">
  <sheetPr codeName="工作表41"/>
  <dimension ref="A1:F64"/>
  <sheetViews>
    <sheetView workbookViewId="0"/>
  </sheetViews>
  <sheetFormatPr defaultRowHeight="17"/>
  <sheetData>
    <row r="1" spans="1:6">
      <c r="A1" t="s">
        <v>731</v>
      </c>
      <c r="B1" t="s">
        <v>732</v>
      </c>
      <c r="C1" t="s">
        <v>733</v>
      </c>
      <c r="D1" t="s">
        <v>734</v>
      </c>
      <c r="E1" t="s">
        <v>735</v>
      </c>
      <c r="F1" t="s">
        <v>736</v>
      </c>
    </row>
    <row r="2" spans="1:6">
      <c r="A2" t="s">
        <v>705</v>
      </c>
      <c r="B2">
        <v>664</v>
      </c>
      <c r="C2">
        <v>669</v>
      </c>
      <c r="D2">
        <v>660</v>
      </c>
      <c r="E2">
        <v>663</v>
      </c>
      <c r="F2">
        <v>241</v>
      </c>
    </row>
    <row r="3" spans="1:6">
      <c r="A3" t="s">
        <v>704</v>
      </c>
      <c r="B3">
        <v>659</v>
      </c>
      <c r="C3">
        <v>662</v>
      </c>
      <c r="D3">
        <v>658</v>
      </c>
      <c r="E3">
        <v>659</v>
      </c>
      <c r="F3">
        <v>178</v>
      </c>
    </row>
    <row r="4" spans="1:6">
      <c r="A4" t="s">
        <v>703</v>
      </c>
      <c r="B4">
        <v>654</v>
      </c>
      <c r="C4">
        <v>664</v>
      </c>
      <c r="D4">
        <v>654</v>
      </c>
      <c r="E4">
        <v>657</v>
      </c>
      <c r="F4">
        <v>206</v>
      </c>
    </row>
    <row r="5" spans="1:6">
      <c r="A5" t="s">
        <v>702</v>
      </c>
      <c r="B5">
        <v>664</v>
      </c>
      <c r="C5">
        <v>665</v>
      </c>
      <c r="D5">
        <v>656</v>
      </c>
      <c r="E5">
        <v>660</v>
      </c>
      <c r="F5">
        <v>211</v>
      </c>
    </row>
    <row r="6" spans="1:6">
      <c r="A6" t="s">
        <v>701</v>
      </c>
      <c r="B6">
        <v>653</v>
      </c>
      <c r="C6">
        <v>658</v>
      </c>
      <c r="D6">
        <v>651</v>
      </c>
      <c r="E6">
        <v>652</v>
      </c>
      <c r="F6">
        <v>270</v>
      </c>
    </row>
    <row r="7" spans="1:6">
      <c r="A7" t="s">
        <v>700</v>
      </c>
      <c r="B7">
        <v>648</v>
      </c>
      <c r="C7">
        <v>661</v>
      </c>
      <c r="D7">
        <v>645</v>
      </c>
      <c r="E7">
        <v>656</v>
      </c>
      <c r="F7">
        <v>261</v>
      </c>
    </row>
    <row r="8" spans="1:6">
      <c r="A8" t="s">
        <v>699</v>
      </c>
      <c r="B8">
        <v>660</v>
      </c>
      <c r="C8">
        <v>676</v>
      </c>
      <c r="D8">
        <v>660</v>
      </c>
      <c r="E8">
        <v>666</v>
      </c>
      <c r="F8">
        <v>301</v>
      </c>
    </row>
    <row r="9" spans="1:6">
      <c r="A9" t="s">
        <v>698</v>
      </c>
      <c r="B9">
        <v>666</v>
      </c>
      <c r="C9">
        <v>670</v>
      </c>
      <c r="D9">
        <v>662</v>
      </c>
      <c r="E9">
        <v>669</v>
      </c>
      <c r="F9">
        <v>191</v>
      </c>
    </row>
    <row r="10" spans="1:6">
      <c r="A10" t="s">
        <v>697</v>
      </c>
      <c r="B10">
        <v>661</v>
      </c>
      <c r="C10">
        <v>666</v>
      </c>
      <c r="D10">
        <v>654</v>
      </c>
      <c r="E10">
        <v>657</v>
      </c>
      <c r="F10">
        <v>336</v>
      </c>
    </row>
    <row r="11" spans="1:6">
      <c r="A11" t="s">
        <v>696</v>
      </c>
      <c r="B11">
        <v>662</v>
      </c>
      <c r="C11">
        <v>667</v>
      </c>
      <c r="D11">
        <v>650</v>
      </c>
      <c r="E11">
        <v>665</v>
      </c>
      <c r="F11">
        <v>392</v>
      </c>
    </row>
    <row r="12" spans="1:6">
      <c r="A12" t="s">
        <v>695</v>
      </c>
      <c r="B12">
        <v>660</v>
      </c>
      <c r="C12">
        <v>660</v>
      </c>
      <c r="D12">
        <v>650</v>
      </c>
      <c r="E12">
        <v>656</v>
      </c>
      <c r="F12">
        <v>761</v>
      </c>
    </row>
    <row r="13" spans="1:6">
      <c r="A13" t="s">
        <v>694</v>
      </c>
      <c r="B13">
        <v>655</v>
      </c>
      <c r="C13">
        <v>656</v>
      </c>
      <c r="D13">
        <v>644</v>
      </c>
      <c r="E13">
        <v>644</v>
      </c>
      <c r="F13">
        <v>256</v>
      </c>
    </row>
    <row r="14" spans="1:6">
      <c r="A14" t="s">
        <v>693</v>
      </c>
      <c r="B14">
        <v>636</v>
      </c>
      <c r="C14">
        <v>640</v>
      </c>
      <c r="D14">
        <v>632</v>
      </c>
      <c r="E14">
        <v>635</v>
      </c>
      <c r="F14">
        <v>383</v>
      </c>
    </row>
    <row r="15" spans="1:6">
      <c r="A15" t="s">
        <v>692</v>
      </c>
      <c r="B15">
        <v>630</v>
      </c>
      <c r="C15">
        <v>640</v>
      </c>
      <c r="D15">
        <v>630</v>
      </c>
      <c r="E15">
        <v>634</v>
      </c>
      <c r="F15">
        <v>512</v>
      </c>
    </row>
    <row r="16" spans="1:6">
      <c r="A16" t="s">
        <v>691</v>
      </c>
      <c r="B16">
        <v>635</v>
      </c>
      <c r="C16">
        <v>647</v>
      </c>
      <c r="D16">
        <v>635</v>
      </c>
      <c r="E16">
        <v>643</v>
      </c>
      <c r="F16">
        <v>180</v>
      </c>
    </row>
    <row r="17" spans="1:6">
      <c r="A17" t="s">
        <v>690</v>
      </c>
      <c r="B17">
        <v>638</v>
      </c>
      <c r="C17">
        <v>644</v>
      </c>
      <c r="D17">
        <v>638</v>
      </c>
      <c r="E17">
        <v>644</v>
      </c>
      <c r="F17">
        <v>256</v>
      </c>
    </row>
    <row r="18" spans="1:6">
      <c r="A18" t="s">
        <v>689</v>
      </c>
      <c r="B18">
        <v>640</v>
      </c>
      <c r="C18">
        <v>650</v>
      </c>
      <c r="D18">
        <v>639</v>
      </c>
      <c r="E18">
        <v>650</v>
      </c>
      <c r="F18">
        <v>106</v>
      </c>
    </row>
    <row r="19" spans="1:6">
      <c r="A19" t="s">
        <v>688</v>
      </c>
      <c r="B19">
        <v>653</v>
      </c>
      <c r="C19">
        <v>656</v>
      </c>
      <c r="D19">
        <v>645</v>
      </c>
      <c r="E19">
        <v>647</v>
      </c>
      <c r="F19">
        <v>262</v>
      </c>
    </row>
    <row r="20" spans="1:6">
      <c r="A20" t="s">
        <v>687</v>
      </c>
      <c r="B20">
        <v>649</v>
      </c>
      <c r="C20">
        <v>651</v>
      </c>
      <c r="D20">
        <v>643</v>
      </c>
      <c r="E20">
        <v>644</v>
      </c>
      <c r="F20">
        <v>115</v>
      </c>
    </row>
    <row r="21" spans="1:6">
      <c r="A21" t="s">
        <v>686</v>
      </c>
      <c r="B21">
        <v>639</v>
      </c>
      <c r="C21">
        <v>649</v>
      </c>
      <c r="D21">
        <v>636</v>
      </c>
      <c r="E21">
        <v>647</v>
      </c>
      <c r="F21">
        <v>214</v>
      </c>
    </row>
    <row r="22" spans="1:6">
      <c r="A22" t="s">
        <v>685</v>
      </c>
      <c r="B22">
        <v>645</v>
      </c>
      <c r="C22">
        <v>648</v>
      </c>
      <c r="D22">
        <v>643</v>
      </c>
      <c r="E22">
        <v>643</v>
      </c>
      <c r="F22">
        <v>101</v>
      </c>
    </row>
    <row r="23" spans="1:6">
      <c r="A23" t="s">
        <v>684</v>
      </c>
      <c r="B23">
        <v>648</v>
      </c>
      <c r="C23">
        <v>660</v>
      </c>
      <c r="D23">
        <v>643</v>
      </c>
      <c r="E23">
        <v>656</v>
      </c>
      <c r="F23">
        <v>299</v>
      </c>
    </row>
    <row r="24" spans="1:6">
      <c r="A24" t="s">
        <v>683</v>
      </c>
      <c r="B24">
        <v>655</v>
      </c>
      <c r="C24">
        <v>655</v>
      </c>
      <c r="D24">
        <v>645</v>
      </c>
      <c r="E24">
        <v>647</v>
      </c>
      <c r="F24">
        <v>201</v>
      </c>
    </row>
    <row r="25" spans="1:6">
      <c r="A25" t="s">
        <v>682</v>
      </c>
      <c r="B25">
        <v>642</v>
      </c>
      <c r="C25">
        <v>645</v>
      </c>
      <c r="D25">
        <v>638</v>
      </c>
      <c r="E25">
        <v>638</v>
      </c>
      <c r="F25">
        <v>285</v>
      </c>
    </row>
    <row r="26" spans="1:6">
      <c r="A26" t="s">
        <v>681</v>
      </c>
      <c r="B26">
        <v>634</v>
      </c>
      <c r="C26">
        <v>644</v>
      </c>
      <c r="D26">
        <v>634</v>
      </c>
      <c r="E26">
        <v>639</v>
      </c>
      <c r="F26">
        <v>153</v>
      </c>
    </row>
    <row r="27" spans="1:6">
      <c r="A27" t="s">
        <v>680</v>
      </c>
      <c r="B27">
        <v>644</v>
      </c>
      <c r="C27">
        <v>655</v>
      </c>
      <c r="D27">
        <v>642</v>
      </c>
      <c r="E27">
        <v>649</v>
      </c>
      <c r="F27">
        <v>239</v>
      </c>
    </row>
    <row r="28" spans="1:6">
      <c r="A28" t="s">
        <v>679</v>
      </c>
      <c r="B28">
        <v>647</v>
      </c>
      <c r="C28">
        <v>655</v>
      </c>
      <c r="D28">
        <v>647</v>
      </c>
      <c r="E28">
        <v>648</v>
      </c>
      <c r="F28">
        <v>80</v>
      </c>
    </row>
    <row r="29" spans="1:6">
      <c r="A29" t="s">
        <v>678</v>
      </c>
      <c r="B29">
        <v>648</v>
      </c>
      <c r="C29">
        <v>648</v>
      </c>
      <c r="D29">
        <v>639</v>
      </c>
      <c r="E29">
        <v>642</v>
      </c>
      <c r="F29">
        <v>196</v>
      </c>
    </row>
    <row r="30" spans="1:6">
      <c r="A30" t="s">
        <v>677</v>
      </c>
      <c r="B30">
        <v>638</v>
      </c>
      <c r="C30">
        <v>640</v>
      </c>
      <c r="D30">
        <v>635</v>
      </c>
      <c r="E30">
        <v>638</v>
      </c>
      <c r="F30">
        <v>325</v>
      </c>
    </row>
    <row r="31" spans="1:6">
      <c r="A31" t="s">
        <v>676</v>
      </c>
      <c r="B31">
        <v>640</v>
      </c>
      <c r="C31">
        <v>641</v>
      </c>
      <c r="D31">
        <v>634</v>
      </c>
      <c r="E31">
        <v>635</v>
      </c>
      <c r="F31">
        <v>230</v>
      </c>
    </row>
    <row r="32" spans="1:6">
      <c r="A32" t="s">
        <v>675</v>
      </c>
      <c r="B32">
        <v>632</v>
      </c>
      <c r="C32">
        <v>636</v>
      </c>
      <c r="D32">
        <v>613</v>
      </c>
      <c r="E32">
        <v>613</v>
      </c>
      <c r="F32">
        <v>624</v>
      </c>
    </row>
    <row r="33" spans="1:6">
      <c r="A33" t="s">
        <v>674</v>
      </c>
      <c r="B33">
        <v>610</v>
      </c>
      <c r="C33">
        <v>611</v>
      </c>
      <c r="D33">
        <v>603</v>
      </c>
      <c r="E33">
        <v>606</v>
      </c>
      <c r="F33">
        <v>483</v>
      </c>
    </row>
    <row r="34" spans="1:6">
      <c r="A34" t="s">
        <v>673</v>
      </c>
      <c r="B34">
        <v>602</v>
      </c>
      <c r="C34">
        <v>611</v>
      </c>
      <c r="D34">
        <v>598</v>
      </c>
      <c r="E34">
        <v>606</v>
      </c>
      <c r="F34">
        <v>481</v>
      </c>
    </row>
    <row r="35" spans="1:6">
      <c r="A35" t="s">
        <v>672</v>
      </c>
      <c r="B35">
        <v>599</v>
      </c>
      <c r="C35">
        <v>602</v>
      </c>
      <c r="D35">
        <v>585</v>
      </c>
      <c r="E35">
        <v>601</v>
      </c>
      <c r="F35">
        <v>859</v>
      </c>
    </row>
    <row r="36" spans="1:6">
      <c r="A36" t="s">
        <v>671</v>
      </c>
      <c r="B36">
        <v>607</v>
      </c>
      <c r="C36">
        <v>611</v>
      </c>
      <c r="D36">
        <v>600</v>
      </c>
      <c r="E36">
        <v>611</v>
      </c>
      <c r="F36">
        <v>266</v>
      </c>
    </row>
    <row r="37" spans="1:6">
      <c r="A37" t="s">
        <v>670</v>
      </c>
      <c r="B37">
        <v>610</v>
      </c>
      <c r="C37">
        <v>616</v>
      </c>
      <c r="D37">
        <v>606</v>
      </c>
      <c r="E37">
        <v>610</v>
      </c>
      <c r="F37">
        <v>276</v>
      </c>
    </row>
    <row r="38" spans="1:6">
      <c r="A38" t="s">
        <v>669</v>
      </c>
      <c r="B38">
        <v>614</v>
      </c>
      <c r="C38">
        <v>617</v>
      </c>
      <c r="D38">
        <v>610</v>
      </c>
      <c r="E38">
        <v>612</v>
      </c>
      <c r="F38">
        <v>171</v>
      </c>
    </row>
    <row r="39" spans="1:6">
      <c r="A39" t="s">
        <v>668</v>
      </c>
      <c r="B39">
        <v>602</v>
      </c>
      <c r="C39">
        <v>609</v>
      </c>
      <c r="D39">
        <v>601</v>
      </c>
      <c r="E39">
        <v>609</v>
      </c>
      <c r="F39">
        <v>247</v>
      </c>
    </row>
    <row r="40" spans="1:6">
      <c r="A40" t="s">
        <v>667</v>
      </c>
      <c r="B40">
        <v>604</v>
      </c>
      <c r="C40">
        <v>611</v>
      </c>
      <c r="D40">
        <v>604</v>
      </c>
      <c r="E40">
        <v>609</v>
      </c>
      <c r="F40">
        <v>161</v>
      </c>
    </row>
    <row r="41" spans="1:6">
      <c r="A41" t="s">
        <v>666</v>
      </c>
      <c r="B41">
        <v>614</v>
      </c>
      <c r="C41">
        <v>630</v>
      </c>
      <c r="D41">
        <v>614</v>
      </c>
      <c r="E41">
        <v>622</v>
      </c>
      <c r="F41">
        <v>498</v>
      </c>
    </row>
    <row r="42" spans="1:6">
      <c r="A42" t="s">
        <v>665</v>
      </c>
      <c r="B42">
        <v>618</v>
      </c>
      <c r="C42">
        <v>625</v>
      </c>
      <c r="D42">
        <v>617</v>
      </c>
      <c r="E42">
        <v>620</v>
      </c>
      <c r="F42">
        <v>325</v>
      </c>
    </row>
    <row r="43" spans="1:6">
      <c r="A43" t="s">
        <v>664</v>
      </c>
      <c r="B43">
        <v>622</v>
      </c>
      <c r="C43">
        <v>624</v>
      </c>
      <c r="D43">
        <v>616</v>
      </c>
      <c r="E43">
        <v>620</v>
      </c>
      <c r="F43">
        <v>235</v>
      </c>
    </row>
    <row r="44" spans="1:6">
      <c r="A44" t="s">
        <v>663</v>
      </c>
      <c r="B44">
        <v>623</v>
      </c>
      <c r="C44">
        <v>630</v>
      </c>
      <c r="D44">
        <v>623</v>
      </c>
      <c r="E44">
        <v>623</v>
      </c>
      <c r="F44">
        <v>228</v>
      </c>
    </row>
    <row r="45" spans="1:6">
      <c r="A45" t="s">
        <v>662</v>
      </c>
      <c r="B45">
        <v>627</v>
      </c>
      <c r="C45">
        <v>639</v>
      </c>
      <c r="D45">
        <v>625</v>
      </c>
      <c r="E45">
        <v>625</v>
      </c>
      <c r="F45">
        <v>307</v>
      </c>
    </row>
    <row r="46" spans="1:6">
      <c r="A46" t="s">
        <v>661</v>
      </c>
      <c r="B46">
        <v>634</v>
      </c>
      <c r="C46">
        <v>634</v>
      </c>
      <c r="D46">
        <v>618</v>
      </c>
      <c r="E46">
        <v>618</v>
      </c>
      <c r="F46">
        <v>202</v>
      </c>
    </row>
    <row r="47" spans="1:6">
      <c r="A47" t="s">
        <v>660</v>
      </c>
      <c r="B47">
        <v>620</v>
      </c>
      <c r="C47">
        <v>620</v>
      </c>
      <c r="D47">
        <v>614</v>
      </c>
      <c r="E47">
        <v>618</v>
      </c>
      <c r="F47">
        <v>221</v>
      </c>
    </row>
    <row r="48" spans="1:6">
      <c r="A48" t="s">
        <v>659</v>
      </c>
      <c r="B48">
        <v>619</v>
      </c>
      <c r="C48">
        <v>619</v>
      </c>
      <c r="D48">
        <v>609</v>
      </c>
      <c r="E48">
        <v>609</v>
      </c>
      <c r="F48">
        <v>232</v>
      </c>
    </row>
    <row r="49" spans="1:6">
      <c r="A49" t="s">
        <v>658</v>
      </c>
      <c r="B49">
        <v>609</v>
      </c>
      <c r="C49">
        <v>615</v>
      </c>
      <c r="D49">
        <v>607</v>
      </c>
      <c r="E49">
        <v>612</v>
      </c>
      <c r="F49">
        <v>131</v>
      </c>
    </row>
    <row r="50" spans="1:6">
      <c r="A50" t="s">
        <v>657</v>
      </c>
      <c r="B50">
        <v>613</v>
      </c>
      <c r="C50">
        <v>622</v>
      </c>
      <c r="D50">
        <v>613</v>
      </c>
      <c r="E50">
        <v>619</v>
      </c>
      <c r="F50">
        <v>130</v>
      </c>
    </row>
    <row r="51" spans="1:6">
      <c r="A51" t="s">
        <v>656</v>
      </c>
      <c r="B51">
        <v>628</v>
      </c>
      <c r="C51">
        <v>638</v>
      </c>
      <c r="D51">
        <v>621</v>
      </c>
      <c r="E51">
        <v>621</v>
      </c>
      <c r="F51">
        <v>313</v>
      </c>
    </row>
    <row r="52" spans="1:6">
      <c r="A52" t="s">
        <v>655</v>
      </c>
      <c r="B52">
        <v>630</v>
      </c>
      <c r="C52">
        <v>633</v>
      </c>
      <c r="D52">
        <v>621</v>
      </c>
      <c r="E52">
        <v>623</v>
      </c>
      <c r="F52">
        <v>330</v>
      </c>
    </row>
    <row r="53" spans="1:6">
      <c r="A53" t="s">
        <v>654</v>
      </c>
      <c r="B53">
        <v>631</v>
      </c>
      <c r="C53">
        <v>635</v>
      </c>
      <c r="D53">
        <v>627</v>
      </c>
      <c r="E53">
        <v>632</v>
      </c>
      <c r="F53">
        <v>429</v>
      </c>
    </row>
    <row r="54" spans="1:6">
      <c r="A54" t="s">
        <v>653</v>
      </c>
      <c r="B54">
        <v>630</v>
      </c>
      <c r="C54">
        <v>632</v>
      </c>
      <c r="D54">
        <v>623</v>
      </c>
      <c r="E54">
        <v>624</v>
      </c>
      <c r="F54">
        <v>216</v>
      </c>
    </row>
    <row r="55" spans="1:6">
      <c r="A55" t="s">
        <v>652</v>
      </c>
      <c r="B55">
        <v>632</v>
      </c>
      <c r="C55">
        <v>633</v>
      </c>
      <c r="D55">
        <v>624</v>
      </c>
      <c r="E55">
        <v>627</v>
      </c>
      <c r="F55">
        <v>189</v>
      </c>
    </row>
    <row r="56" spans="1:6">
      <c r="A56" t="s">
        <v>651</v>
      </c>
      <c r="B56">
        <v>631</v>
      </c>
      <c r="C56">
        <v>631</v>
      </c>
      <c r="D56">
        <v>615</v>
      </c>
      <c r="E56">
        <v>615</v>
      </c>
      <c r="F56">
        <v>327</v>
      </c>
    </row>
    <row r="57" spans="1:6">
      <c r="A57" t="s">
        <v>650</v>
      </c>
      <c r="B57">
        <v>621</v>
      </c>
      <c r="C57">
        <v>622</v>
      </c>
      <c r="D57">
        <v>613</v>
      </c>
      <c r="E57">
        <v>614</v>
      </c>
      <c r="F57">
        <v>255</v>
      </c>
    </row>
    <row r="58" spans="1:6">
      <c r="A58" t="s">
        <v>649</v>
      </c>
      <c r="B58">
        <v>607</v>
      </c>
      <c r="C58">
        <v>610</v>
      </c>
      <c r="D58">
        <v>606</v>
      </c>
      <c r="E58">
        <v>606</v>
      </c>
      <c r="F58">
        <v>326</v>
      </c>
    </row>
    <row r="59" spans="1:6">
      <c r="A59" t="s">
        <v>648</v>
      </c>
      <c r="B59">
        <v>609</v>
      </c>
      <c r="C59">
        <v>611</v>
      </c>
      <c r="D59">
        <v>603</v>
      </c>
      <c r="E59">
        <v>605</v>
      </c>
      <c r="F59">
        <v>222</v>
      </c>
    </row>
    <row r="60" spans="1:6">
      <c r="A60" t="s">
        <v>647</v>
      </c>
      <c r="B60">
        <v>606</v>
      </c>
      <c r="C60">
        <v>611</v>
      </c>
      <c r="D60">
        <v>604</v>
      </c>
      <c r="E60">
        <v>611</v>
      </c>
      <c r="F60">
        <v>228</v>
      </c>
    </row>
    <row r="61" spans="1:6">
      <c r="A61" t="s">
        <v>646</v>
      </c>
      <c r="B61">
        <v>613</v>
      </c>
      <c r="C61">
        <v>614</v>
      </c>
      <c r="D61">
        <v>608</v>
      </c>
      <c r="E61">
        <v>608</v>
      </c>
      <c r="F61">
        <v>281</v>
      </c>
    </row>
    <row r="62" spans="1:6">
      <c r="A62" t="s">
        <v>645</v>
      </c>
      <c r="B62">
        <v>608</v>
      </c>
      <c r="C62">
        <v>609</v>
      </c>
      <c r="D62">
        <v>605</v>
      </c>
      <c r="E62">
        <v>605</v>
      </c>
      <c r="F62">
        <v>356</v>
      </c>
    </row>
    <row r="63" spans="1:6">
      <c r="A63" t="s">
        <v>644</v>
      </c>
      <c r="B63">
        <v>601</v>
      </c>
      <c r="C63">
        <v>605</v>
      </c>
      <c r="D63">
        <v>599</v>
      </c>
      <c r="E63">
        <v>600</v>
      </c>
      <c r="F63">
        <v>391</v>
      </c>
    </row>
    <row r="64" spans="1:6">
      <c r="A64" t="s">
        <v>643</v>
      </c>
      <c r="B64">
        <v>601</v>
      </c>
      <c r="C64">
        <v>614</v>
      </c>
      <c r="D64">
        <v>601</v>
      </c>
      <c r="E64">
        <v>614</v>
      </c>
      <c r="F64" s="110">
        <v>1482</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A3F1F-1DF7-4BAE-8E2E-E7813C7F9F35}">
  <sheetPr codeName="工作表42"/>
  <dimension ref="A1:F64"/>
  <sheetViews>
    <sheetView workbookViewId="0"/>
  </sheetViews>
  <sheetFormatPr defaultRowHeight="17"/>
  <sheetData>
    <row r="1" spans="1:6">
      <c r="A1" t="s">
        <v>731</v>
      </c>
      <c r="B1" t="s">
        <v>732</v>
      </c>
      <c r="C1" t="s">
        <v>733</v>
      </c>
      <c r="D1" t="s">
        <v>734</v>
      </c>
      <c r="E1" t="s">
        <v>735</v>
      </c>
      <c r="F1" t="s">
        <v>736</v>
      </c>
    </row>
    <row r="2" spans="1:6">
      <c r="A2" t="s">
        <v>705</v>
      </c>
      <c r="B2" s="111">
        <v>4250</v>
      </c>
      <c r="C2" s="111">
        <v>4340</v>
      </c>
      <c r="D2" s="111">
        <v>4230</v>
      </c>
      <c r="E2" s="111">
        <v>4340</v>
      </c>
      <c r="F2" s="110">
        <v>1829</v>
      </c>
    </row>
    <row r="3" spans="1:6">
      <c r="A3" t="s">
        <v>704</v>
      </c>
      <c r="B3" s="111">
        <v>4560</v>
      </c>
      <c r="C3" s="111">
        <v>4565</v>
      </c>
      <c r="D3" s="111">
        <v>4170</v>
      </c>
      <c r="E3" s="111">
        <v>4200</v>
      </c>
      <c r="F3" s="110">
        <v>2522</v>
      </c>
    </row>
    <row r="4" spans="1:6">
      <c r="A4" t="s">
        <v>703</v>
      </c>
      <c r="B4" s="111">
        <v>4270</v>
      </c>
      <c r="C4" s="111">
        <v>4290</v>
      </c>
      <c r="D4" s="111">
        <v>4180</v>
      </c>
      <c r="E4" s="111">
        <v>4200</v>
      </c>
      <c r="F4" s="110">
        <v>1145</v>
      </c>
    </row>
    <row r="5" spans="1:6">
      <c r="A5" t="s">
        <v>702</v>
      </c>
      <c r="B5" s="111">
        <v>4180</v>
      </c>
      <c r="C5" s="111">
        <v>4225</v>
      </c>
      <c r="D5" s="111">
        <v>4045</v>
      </c>
      <c r="E5" s="111">
        <v>4085</v>
      </c>
      <c r="F5" s="110">
        <v>1624</v>
      </c>
    </row>
    <row r="6" spans="1:6">
      <c r="A6" t="s">
        <v>701</v>
      </c>
      <c r="B6" s="111">
        <v>4135</v>
      </c>
      <c r="C6" s="111">
        <v>4150</v>
      </c>
      <c r="D6" s="111">
        <v>3910</v>
      </c>
      <c r="E6" s="111">
        <v>3910</v>
      </c>
      <c r="F6" s="110">
        <v>2248</v>
      </c>
    </row>
    <row r="7" spans="1:6">
      <c r="A7" t="s">
        <v>700</v>
      </c>
      <c r="B7" s="111">
        <v>3920</v>
      </c>
      <c r="C7" s="111">
        <v>3980</v>
      </c>
      <c r="D7" s="111">
        <v>3815</v>
      </c>
      <c r="E7" s="111">
        <v>3825</v>
      </c>
      <c r="F7" s="110">
        <v>2300</v>
      </c>
    </row>
    <row r="8" spans="1:6">
      <c r="A8" t="s">
        <v>699</v>
      </c>
      <c r="B8" s="111">
        <v>3830</v>
      </c>
      <c r="C8" s="111">
        <v>3930</v>
      </c>
      <c r="D8" s="111">
        <v>3680</v>
      </c>
      <c r="E8" s="111">
        <v>3750</v>
      </c>
      <c r="F8" s="110">
        <v>2216</v>
      </c>
    </row>
    <row r="9" spans="1:6">
      <c r="A9" t="s">
        <v>698</v>
      </c>
      <c r="B9" s="111">
        <v>3790</v>
      </c>
      <c r="C9" s="111">
        <v>3795</v>
      </c>
      <c r="D9" s="111">
        <v>3575</v>
      </c>
      <c r="E9" s="111">
        <v>3585</v>
      </c>
      <c r="F9" s="110">
        <v>3349</v>
      </c>
    </row>
    <row r="10" spans="1:6">
      <c r="A10" t="s">
        <v>697</v>
      </c>
      <c r="B10" s="111">
        <v>3610</v>
      </c>
      <c r="C10" s="111">
        <v>3640</v>
      </c>
      <c r="D10" s="111">
        <v>3400</v>
      </c>
      <c r="E10" s="111">
        <v>3410</v>
      </c>
      <c r="F10" s="110">
        <v>3202</v>
      </c>
    </row>
    <row r="11" spans="1:6">
      <c r="A11" t="s">
        <v>696</v>
      </c>
      <c r="B11" s="111">
        <v>3450</v>
      </c>
      <c r="C11" s="111">
        <v>3750</v>
      </c>
      <c r="D11" s="111">
        <v>3385</v>
      </c>
      <c r="E11" s="111">
        <v>3750</v>
      </c>
      <c r="F11" s="110">
        <v>3832</v>
      </c>
    </row>
    <row r="12" spans="1:6">
      <c r="A12" t="s">
        <v>695</v>
      </c>
      <c r="B12" s="111">
        <v>3750</v>
      </c>
      <c r="C12" s="111">
        <v>3815</v>
      </c>
      <c r="D12" s="111">
        <v>3520</v>
      </c>
      <c r="E12" s="111">
        <v>3605</v>
      </c>
      <c r="F12" s="110">
        <v>4532</v>
      </c>
    </row>
    <row r="13" spans="1:6">
      <c r="A13" t="s">
        <v>694</v>
      </c>
      <c r="B13" s="111">
        <v>3650</v>
      </c>
      <c r="C13" s="111">
        <v>3675</v>
      </c>
      <c r="D13" s="111">
        <v>3600</v>
      </c>
      <c r="E13" s="111">
        <v>3665</v>
      </c>
      <c r="F13" s="110">
        <v>1190</v>
      </c>
    </row>
    <row r="14" spans="1:6">
      <c r="A14" t="s">
        <v>693</v>
      </c>
      <c r="B14" s="111">
        <v>3695</v>
      </c>
      <c r="C14" s="111">
        <v>3725</v>
      </c>
      <c r="D14" s="111">
        <v>3300</v>
      </c>
      <c r="E14" s="111">
        <v>3305</v>
      </c>
      <c r="F14" s="110">
        <v>4847</v>
      </c>
    </row>
    <row r="15" spans="1:6">
      <c r="A15" t="s">
        <v>692</v>
      </c>
      <c r="B15" s="111">
        <v>3400</v>
      </c>
      <c r="C15" s="111">
        <v>3490</v>
      </c>
      <c r="D15" s="111">
        <v>3315</v>
      </c>
      <c r="E15" s="111">
        <v>3375</v>
      </c>
      <c r="F15" s="110">
        <v>4314</v>
      </c>
    </row>
    <row r="16" spans="1:6">
      <c r="A16" t="s">
        <v>691</v>
      </c>
      <c r="B16" s="111">
        <v>3495</v>
      </c>
      <c r="C16" s="111">
        <v>3560</v>
      </c>
      <c r="D16" s="111">
        <v>3350</v>
      </c>
      <c r="E16" s="111">
        <v>3395</v>
      </c>
      <c r="F16" s="110">
        <v>3420</v>
      </c>
    </row>
    <row r="17" spans="1:6">
      <c r="A17" t="s">
        <v>690</v>
      </c>
      <c r="B17" s="111">
        <v>3445</v>
      </c>
      <c r="C17" s="111">
        <v>3545</v>
      </c>
      <c r="D17" s="111">
        <v>3395</v>
      </c>
      <c r="E17" s="111">
        <v>3450</v>
      </c>
      <c r="F17" s="110">
        <v>2681</v>
      </c>
    </row>
    <row r="18" spans="1:6">
      <c r="A18" t="s">
        <v>689</v>
      </c>
      <c r="B18" s="111">
        <v>3560</v>
      </c>
      <c r="C18" s="111">
        <v>3640</v>
      </c>
      <c r="D18" s="111">
        <v>3460</v>
      </c>
      <c r="E18" s="111">
        <v>3460</v>
      </c>
      <c r="F18" s="110">
        <v>2359</v>
      </c>
    </row>
    <row r="19" spans="1:6">
      <c r="A19" t="s">
        <v>688</v>
      </c>
      <c r="B19" s="111">
        <v>3510</v>
      </c>
      <c r="C19" s="111">
        <v>3550</v>
      </c>
      <c r="D19" s="111">
        <v>3340</v>
      </c>
      <c r="E19" s="111">
        <v>3340</v>
      </c>
      <c r="F19" s="110">
        <v>2147</v>
      </c>
    </row>
    <row r="20" spans="1:6">
      <c r="A20" t="s">
        <v>687</v>
      </c>
      <c r="B20" s="111">
        <v>3360</v>
      </c>
      <c r="C20" s="111">
        <v>3390</v>
      </c>
      <c r="D20" s="111">
        <v>3040</v>
      </c>
      <c r="E20" s="111">
        <v>3150</v>
      </c>
      <c r="F20" s="110">
        <v>3896</v>
      </c>
    </row>
    <row r="21" spans="1:6">
      <c r="A21" t="s">
        <v>686</v>
      </c>
      <c r="B21" s="111">
        <v>3245</v>
      </c>
      <c r="C21" s="111">
        <v>3270</v>
      </c>
      <c r="D21" s="111">
        <v>3150</v>
      </c>
      <c r="E21" s="111">
        <v>3165</v>
      </c>
      <c r="F21" s="110">
        <v>2208</v>
      </c>
    </row>
    <row r="22" spans="1:6">
      <c r="A22" t="s">
        <v>685</v>
      </c>
      <c r="B22" s="111">
        <v>3185</v>
      </c>
      <c r="C22" s="111">
        <v>3455</v>
      </c>
      <c r="D22" s="111">
        <v>3185</v>
      </c>
      <c r="E22" s="111">
        <v>3340</v>
      </c>
      <c r="F22" s="110">
        <v>2833</v>
      </c>
    </row>
    <row r="23" spans="1:6">
      <c r="A23" t="s">
        <v>684</v>
      </c>
      <c r="B23" s="111">
        <v>3395</v>
      </c>
      <c r="C23" s="111">
        <v>3430</v>
      </c>
      <c r="D23" s="111">
        <v>3305</v>
      </c>
      <c r="E23" s="111">
        <v>3420</v>
      </c>
      <c r="F23" s="110">
        <v>1777</v>
      </c>
    </row>
    <row r="24" spans="1:6">
      <c r="A24" t="s">
        <v>683</v>
      </c>
      <c r="B24" s="111">
        <v>3410</v>
      </c>
      <c r="C24" s="111">
        <v>3475</v>
      </c>
      <c r="D24" s="111">
        <v>3325</v>
      </c>
      <c r="E24" s="111">
        <v>3400</v>
      </c>
      <c r="F24" s="110">
        <v>2364</v>
      </c>
    </row>
    <row r="25" spans="1:6">
      <c r="A25" t="s">
        <v>682</v>
      </c>
      <c r="B25" s="111">
        <v>3340</v>
      </c>
      <c r="C25" s="111">
        <v>3415</v>
      </c>
      <c r="D25" s="111">
        <v>3330</v>
      </c>
      <c r="E25" s="111">
        <v>3385</v>
      </c>
      <c r="F25" s="110">
        <v>1093</v>
      </c>
    </row>
    <row r="26" spans="1:6">
      <c r="A26" t="s">
        <v>681</v>
      </c>
      <c r="B26" s="111">
        <v>3435</v>
      </c>
      <c r="C26" s="111">
        <v>3435</v>
      </c>
      <c r="D26" s="111">
        <v>3125</v>
      </c>
      <c r="E26" s="111">
        <v>3150</v>
      </c>
      <c r="F26" s="110">
        <v>3099</v>
      </c>
    </row>
    <row r="27" spans="1:6">
      <c r="A27" t="s">
        <v>680</v>
      </c>
      <c r="B27" s="111">
        <v>3180</v>
      </c>
      <c r="C27" s="111">
        <v>3215</v>
      </c>
      <c r="D27" s="111">
        <v>2990</v>
      </c>
      <c r="E27" s="111">
        <v>3020</v>
      </c>
      <c r="F27" s="110">
        <v>3927</v>
      </c>
    </row>
    <row r="28" spans="1:6">
      <c r="A28" t="s">
        <v>679</v>
      </c>
      <c r="B28" s="111">
        <v>3115</v>
      </c>
      <c r="C28" s="111">
        <v>3210</v>
      </c>
      <c r="D28" s="111">
        <v>3020</v>
      </c>
      <c r="E28" s="111">
        <v>3020</v>
      </c>
      <c r="F28" s="110">
        <v>2802</v>
      </c>
    </row>
    <row r="29" spans="1:6">
      <c r="A29" t="s">
        <v>678</v>
      </c>
      <c r="B29" s="111">
        <v>3040</v>
      </c>
      <c r="C29" s="111">
        <v>3130</v>
      </c>
      <c r="D29" s="111">
        <v>2950</v>
      </c>
      <c r="E29" s="111">
        <v>3015</v>
      </c>
      <c r="F29" s="110">
        <v>2607</v>
      </c>
    </row>
    <row r="30" spans="1:6">
      <c r="A30" t="s">
        <v>677</v>
      </c>
      <c r="B30" s="111">
        <v>3060</v>
      </c>
      <c r="C30" s="111">
        <v>3070</v>
      </c>
      <c r="D30" s="111">
        <v>2860</v>
      </c>
      <c r="E30" s="111">
        <v>2900</v>
      </c>
      <c r="F30" s="110">
        <v>4322</v>
      </c>
    </row>
    <row r="31" spans="1:6">
      <c r="A31" t="s">
        <v>676</v>
      </c>
      <c r="B31" s="111">
        <v>2855</v>
      </c>
      <c r="C31" s="111">
        <v>2880</v>
      </c>
      <c r="D31" s="111">
        <v>2750</v>
      </c>
      <c r="E31" s="111">
        <v>2755</v>
      </c>
      <c r="F31" s="110">
        <v>2929</v>
      </c>
    </row>
    <row r="32" spans="1:6">
      <c r="A32" t="s">
        <v>675</v>
      </c>
      <c r="B32" s="111">
        <v>2720</v>
      </c>
      <c r="C32" s="111">
        <v>2940</v>
      </c>
      <c r="D32" s="111">
        <v>2695</v>
      </c>
      <c r="E32" s="111">
        <v>2830</v>
      </c>
      <c r="F32" s="110">
        <v>5360</v>
      </c>
    </row>
    <row r="33" spans="1:6">
      <c r="A33" t="s">
        <v>674</v>
      </c>
      <c r="B33" s="111">
        <v>2925</v>
      </c>
      <c r="C33" s="111">
        <v>2935</v>
      </c>
      <c r="D33" s="111">
        <v>2810</v>
      </c>
      <c r="E33" s="111">
        <v>2900</v>
      </c>
      <c r="F33" s="110">
        <v>2999</v>
      </c>
    </row>
    <row r="34" spans="1:6">
      <c r="A34" t="s">
        <v>673</v>
      </c>
      <c r="B34" s="111">
        <v>2860</v>
      </c>
      <c r="C34" s="111">
        <v>3080</v>
      </c>
      <c r="D34" s="111">
        <v>2820</v>
      </c>
      <c r="E34" s="111">
        <v>3035</v>
      </c>
      <c r="F34" s="110">
        <v>3712</v>
      </c>
    </row>
    <row r="35" spans="1:6">
      <c r="A35" t="s">
        <v>672</v>
      </c>
      <c r="B35" s="111">
        <v>3000</v>
      </c>
      <c r="C35" s="111">
        <v>3075</v>
      </c>
      <c r="D35" s="111">
        <v>2780</v>
      </c>
      <c r="E35" s="111">
        <v>2860</v>
      </c>
      <c r="F35" s="110">
        <v>4068</v>
      </c>
    </row>
    <row r="36" spans="1:6">
      <c r="A36" t="s">
        <v>671</v>
      </c>
      <c r="B36" s="111">
        <v>2870</v>
      </c>
      <c r="C36" s="111">
        <v>2925</v>
      </c>
      <c r="D36" s="111">
        <v>2760</v>
      </c>
      <c r="E36" s="111">
        <v>2765</v>
      </c>
      <c r="F36" s="110">
        <v>3212</v>
      </c>
    </row>
    <row r="37" spans="1:6">
      <c r="A37" t="s">
        <v>670</v>
      </c>
      <c r="B37" s="111">
        <v>2805</v>
      </c>
      <c r="C37" s="111">
        <v>2890</v>
      </c>
      <c r="D37" s="111">
        <v>2800</v>
      </c>
      <c r="E37" s="111">
        <v>2860</v>
      </c>
      <c r="F37" s="110">
        <v>2139</v>
      </c>
    </row>
    <row r="38" spans="1:6">
      <c r="A38" t="s">
        <v>669</v>
      </c>
      <c r="B38" s="111">
        <v>2960</v>
      </c>
      <c r="C38" s="111">
        <v>2990</v>
      </c>
      <c r="D38" s="111">
        <v>2890</v>
      </c>
      <c r="E38" s="111">
        <v>2975</v>
      </c>
      <c r="F38" s="110">
        <v>2709</v>
      </c>
    </row>
    <row r="39" spans="1:6">
      <c r="A39" t="s">
        <v>668</v>
      </c>
      <c r="B39" s="111">
        <v>2915</v>
      </c>
      <c r="C39" s="111">
        <v>2990</v>
      </c>
      <c r="D39" s="111">
        <v>2815</v>
      </c>
      <c r="E39" s="111">
        <v>2830</v>
      </c>
      <c r="F39" s="110">
        <v>3022</v>
      </c>
    </row>
    <row r="40" spans="1:6">
      <c r="A40" t="s">
        <v>667</v>
      </c>
      <c r="B40" s="111">
        <v>2900</v>
      </c>
      <c r="C40" s="111">
        <v>3110</v>
      </c>
      <c r="D40" s="111">
        <v>2895</v>
      </c>
      <c r="E40" s="111">
        <v>3110</v>
      </c>
      <c r="F40" s="110">
        <v>2876</v>
      </c>
    </row>
    <row r="41" spans="1:6">
      <c r="A41" t="s">
        <v>666</v>
      </c>
      <c r="B41" s="111">
        <v>3270</v>
      </c>
      <c r="C41" s="111">
        <v>3270</v>
      </c>
      <c r="D41" s="111">
        <v>3095</v>
      </c>
      <c r="E41" s="111">
        <v>3125</v>
      </c>
      <c r="F41" s="110">
        <v>4393</v>
      </c>
    </row>
    <row r="42" spans="1:6">
      <c r="A42" t="s">
        <v>665</v>
      </c>
      <c r="B42" s="111">
        <v>3130</v>
      </c>
      <c r="C42" s="111">
        <v>3160</v>
      </c>
      <c r="D42" s="111">
        <v>3105</v>
      </c>
      <c r="E42" s="111">
        <v>3120</v>
      </c>
      <c r="F42" s="110">
        <v>1258</v>
      </c>
    </row>
    <row r="43" spans="1:6">
      <c r="A43" t="s">
        <v>664</v>
      </c>
      <c r="B43" s="111">
        <v>3140</v>
      </c>
      <c r="C43" s="111">
        <v>3205</v>
      </c>
      <c r="D43" s="111">
        <v>3090</v>
      </c>
      <c r="E43" s="111">
        <v>3150</v>
      </c>
      <c r="F43" s="110">
        <v>2682</v>
      </c>
    </row>
    <row r="44" spans="1:6">
      <c r="A44" t="s">
        <v>663</v>
      </c>
      <c r="B44" s="111">
        <v>3240</v>
      </c>
      <c r="C44" s="111">
        <v>3270</v>
      </c>
      <c r="D44" s="111">
        <v>3130</v>
      </c>
      <c r="E44" s="111">
        <v>3145</v>
      </c>
      <c r="F44" s="110">
        <v>2783</v>
      </c>
    </row>
    <row r="45" spans="1:6">
      <c r="A45" t="s">
        <v>662</v>
      </c>
      <c r="B45" s="111">
        <v>3130</v>
      </c>
      <c r="C45" s="111">
        <v>3135</v>
      </c>
      <c r="D45" s="111">
        <v>2835</v>
      </c>
      <c r="E45" s="111">
        <v>2835</v>
      </c>
      <c r="F45" s="110">
        <v>5191</v>
      </c>
    </row>
    <row r="46" spans="1:6">
      <c r="A46" t="s">
        <v>661</v>
      </c>
      <c r="B46" s="111">
        <v>2800</v>
      </c>
      <c r="C46" s="111">
        <v>2875</v>
      </c>
      <c r="D46" s="111">
        <v>2725</v>
      </c>
      <c r="E46" s="111">
        <v>2760</v>
      </c>
      <c r="F46" s="110">
        <v>3831</v>
      </c>
    </row>
    <row r="47" spans="1:6">
      <c r="A47" t="s">
        <v>660</v>
      </c>
      <c r="B47" s="111">
        <v>2765</v>
      </c>
      <c r="C47" s="111">
        <v>2800</v>
      </c>
      <c r="D47" s="111">
        <v>2755</v>
      </c>
      <c r="E47" s="111">
        <v>2770</v>
      </c>
      <c r="F47" s="110">
        <v>1381</v>
      </c>
    </row>
    <row r="48" spans="1:6">
      <c r="A48" t="s">
        <v>659</v>
      </c>
      <c r="B48" s="111">
        <v>2800</v>
      </c>
      <c r="C48" s="111">
        <v>2815</v>
      </c>
      <c r="D48" s="111">
        <v>2500</v>
      </c>
      <c r="E48" s="111">
        <v>2625</v>
      </c>
      <c r="F48" s="110">
        <v>6589</v>
      </c>
    </row>
    <row r="49" spans="1:6">
      <c r="A49" t="s">
        <v>658</v>
      </c>
      <c r="B49" s="111">
        <v>2660</v>
      </c>
      <c r="C49" s="111">
        <v>2680</v>
      </c>
      <c r="D49" s="111">
        <v>2540</v>
      </c>
      <c r="E49" s="111">
        <v>2550</v>
      </c>
      <c r="F49" s="110">
        <v>2841</v>
      </c>
    </row>
    <row r="50" spans="1:6">
      <c r="A50" t="s">
        <v>657</v>
      </c>
      <c r="B50" s="111">
        <v>2550</v>
      </c>
      <c r="C50" s="111">
        <v>2580</v>
      </c>
      <c r="D50" s="111">
        <v>2505</v>
      </c>
      <c r="E50" s="111">
        <v>2520</v>
      </c>
      <c r="F50" s="110">
        <v>2376</v>
      </c>
    </row>
    <row r="51" spans="1:6">
      <c r="A51" t="s">
        <v>656</v>
      </c>
      <c r="B51" s="111">
        <v>2535</v>
      </c>
      <c r="C51" s="111">
        <v>2710</v>
      </c>
      <c r="D51" s="111">
        <v>2535</v>
      </c>
      <c r="E51" s="111">
        <v>2710</v>
      </c>
      <c r="F51" s="110">
        <v>2772</v>
      </c>
    </row>
    <row r="52" spans="1:6">
      <c r="A52" t="s">
        <v>655</v>
      </c>
      <c r="B52" s="111">
        <v>2980</v>
      </c>
      <c r="C52" s="111">
        <v>2980</v>
      </c>
      <c r="D52" s="111">
        <v>2845</v>
      </c>
      <c r="E52" s="111">
        <v>2855</v>
      </c>
      <c r="F52" s="110">
        <v>5467</v>
      </c>
    </row>
    <row r="53" spans="1:6">
      <c r="A53" t="s">
        <v>654</v>
      </c>
      <c r="B53" s="111">
        <v>2910</v>
      </c>
      <c r="C53" s="111">
        <v>2950</v>
      </c>
      <c r="D53" s="111">
        <v>2780</v>
      </c>
      <c r="E53" s="111">
        <v>2805</v>
      </c>
      <c r="F53" s="110">
        <v>3484</v>
      </c>
    </row>
    <row r="54" spans="1:6">
      <c r="A54" t="s">
        <v>653</v>
      </c>
      <c r="B54" s="111">
        <v>2805</v>
      </c>
      <c r="C54" s="111">
        <v>2830</v>
      </c>
      <c r="D54" s="111">
        <v>2735</v>
      </c>
      <c r="E54" s="111">
        <v>2800</v>
      </c>
      <c r="F54" s="110">
        <v>1966</v>
      </c>
    </row>
    <row r="55" spans="1:6">
      <c r="A55" t="s">
        <v>652</v>
      </c>
      <c r="B55" s="111">
        <v>2825</v>
      </c>
      <c r="C55" s="111">
        <v>2870</v>
      </c>
      <c r="D55" s="111">
        <v>2785</v>
      </c>
      <c r="E55" s="111">
        <v>2845</v>
      </c>
      <c r="F55" s="110">
        <v>1860</v>
      </c>
    </row>
    <row r="56" spans="1:6">
      <c r="A56" t="s">
        <v>651</v>
      </c>
      <c r="B56" s="111">
        <v>2855</v>
      </c>
      <c r="C56" s="111">
        <v>2855</v>
      </c>
      <c r="D56" s="111">
        <v>2750</v>
      </c>
      <c r="E56" s="111">
        <v>2750</v>
      </c>
      <c r="F56" s="110">
        <v>1679</v>
      </c>
    </row>
    <row r="57" spans="1:6">
      <c r="A57" t="s">
        <v>650</v>
      </c>
      <c r="B57" s="111">
        <v>2760</v>
      </c>
      <c r="C57" s="111">
        <v>2775</v>
      </c>
      <c r="D57" s="111">
        <v>2720</v>
      </c>
      <c r="E57" s="111">
        <v>2750</v>
      </c>
      <c r="F57" s="110">
        <v>1112</v>
      </c>
    </row>
    <row r="58" spans="1:6">
      <c r="A58" t="s">
        <v>649</v>
      </c>
      <c r="B58" s="111">
        <v>2770</v>
      </c>
      <c r="C58" s="111">
        <v>2780</v>
      </c>
      <c r="D58" s="111">
        <v>2665</v>
      </c>
      <c r="E58" s="111">
        <v>2720</v>
      </c>
      <c r="F58" s="110">
        <v>1692</v>
      </c>
    </row>
    <row r="59" spans="1:6">
      <c r="A59" t="s">
        <v>648</v>
      </c>
      <c r="B59" s="111">
        <v>2680</v>
      </c>
      <c r="C59" s="111">
        <v>2880</v>
      </c>
      <c r="D59" s="111">
        <v>2670</v>
      </c>
      <c r="E59" s="111">
        <v>2820</v>
      </c>
      <c r="F59" s="110">
        <v>2722</v>
      </c>
    </row>
    <row r="60" spans="1:6">
      <c r="A60" t="s">
        <v>647</v>
      </c>
      <c r="B60" s="111">
        <v>2855</v>
      </c>
      <c r="C60" s="111">
        <v>2970</v>
      </c>
      <c r="D60" s="111">
        <v>2830</v>
      </c>
      <c r="E60" s="111">
        <v>2905</v>
      </c>
      <c r="F60" s="110">
        <v>2707</v>
      </c>
    </row>
    <row r="61" spans="1:6">
      <c r="A61" t="s">
        <v>646</v>
      </c>
      <c r="B61" s="111">
        <v>2920</v>
      </c>
      <c r="C61" s="111">
        <v>3000</v>
      </c>
      <c r="D61" s="111">
        <v>2910</v>
      </c>
      <c r="E61" s="111">
        <v>2935</v>
      </c>
      <c r="F61" s="110">
        <v>2386</v>
      </c>
    </row>
    <row r="62" spans="1:6">
      <c r="A62" t="s">
        <v>645</v>
      </c>
      <c r="B62" s="111">
        <v>2970</v>
      </c>
      <c r="C62" s="111">
        <v>2980</v>
      </c>
      <c r="D62" s="111">
        <v>2870</v>
      </c>
      <c r="E62" s="111">
        <v>2880</v>
      </c>
      <c r="F62" s="110">
        <v>1956</v>
      </c>
    </row>
    <row r="63" spans="1:6">
      <c r="A63" t="s">
        <v>644</v>
      </c>
      <c r="B63" s="111">
        <v>2850</v>
      </c>
      <c r="C63" s="111">
        <v>2940</v>
      </c>
      <c r="D63" s="111">
        <v>2845</v>
      </c>
      <c r="E63" s="111">
        <v>2915</v>
      </c>
      <c r="F63" s="110">
        <v>2011</v>
      </c>
    </row>
    <row r="64" spans="1:6">
      <c r="A64" t="s">
        <v>643</v>
      </c>
      <c r="B64" s="111">
        <v>2990</v>
      </c>
      <c r="C64" s="111">
        <v>3070</v>
      </c>
      <c r="D64" s="111">
        <v>2835</v>
      </c>
      <c r="E64" s="111">
        <v>2870</v>
      </c>
      <c r="F64" s="110">
        <v>4956</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30A6F-FA5B-4E21-A3A9-E566F13E5130}">
  <sheetPr codeName="工作表43"/>
  <dimension ref="A1:F64"/>
  <sheetViews>
    <sheetView workbookViewId="0"/>
  </sheetViews>
  <sheetFormatPr defaultRowHeight="17"/>
  <sheetData>
    <row r="1" spans="1:6">
      <c r="A1" t="s">
        <v>731</v>
      </c>
      <c r="B1" t="s">
        <v>732</v>
      </c>
      <c r="C1" t="s">
        <v>733</v>
      </c>
      <c r="D1" t="s">
        <v>734</v>
      </c>
      <c r="E1" t="s">
        <v>735</v>
      </c>
      <c r="F1" t="s">
        <v>736</v>
      </c>
    </row>
    <row r="2" spans="1:6">
      <c r="A2" t="s">
        <v>705</v>
      </c>
      <c r="B2">
        <v>569</v>
      </c>
      <c r="C2">
        <v>575</v>
      </c>
      <c r="D2">
        <v>561</v>
      </c>
      <c r="E2">
        <v>563</v>
      </c>
      <c r="F2" s="110">
        <v>5675</v>
      </c>
    </row>
    <row r="3" spans="1:6">
      <c r="A3" t="s">
        <v>704</v>
      </c>
      <c r="B3">
        <v>565</v>
      </c>
      <c r="C3">
        <v>566</v>
      </c>
      <c r="D3">
        <v>555</v>
      </c>
      <c r="E3">
        <v>556</v>
      </c>
      <c r="F3" s="110">
        <v>2929</v>
      </c>
    </row>
    <row r="4" spans="1:6">
      <c r="A4" t="s">
        <v>703</v>
      </c>
      <c r="B4">
        <v>557</v>
      </c>
      <c r="C4">
        <v>558</v>
      </c>
      <c r="D4">
        <v>547</v>
      </c>
      <c r="E4">
        <v>549</v>
      </c>
      <c r="F4" s="110">
        <v>2691</v>
      </c>
    </row>
    <row r="5" spans="1:6">
      <c r="A5" t="s">
        <v>702</v>
      </c>
      <c r="B5">
        <v>549</v>
      </c>
      <c r="C5">
        <v>559</v>
      </c>
      <c r="D5">
        <v>549</v>
      </c>
      <c r="E5">
        <v>556</v>
      </c>
      <c r="F5" s="110">
        <v>1882</v>
      </c>
    </row>
    <row r="6" spans="1:6">
      <c r="A6" t="s">
        <v>701</v>
      </c>
      <c r="B6">
        <v>557</v>
      </c>
      <c r="C6">
        <v>561</v>
      </c>
      <c r="D6">
        <v>553</v>
      </c>
      <c r="E6">
        <v>556</v>
      </c>
      <c r="F6" s="110">
        <v>1678</v>
      </c>
    </row>
    <row r="7" spans="1:6">
      <c r="A7" t="s">
        <v>700</v>
      </c>
      <c r="B7">
        <v>559</v>
      </c>
      <c r="C7">
        <v>571</v>
      </c>
      <c r="D7">
        <v>556</v>
      </c>
      <c r="E7">
        <v>565</v>
      </c>
      <c r="F7" s="110">
        <v>4792</v>
      </c>
    </row>
    <row r="8" spans="1:6">
      <c r="A8" t="s">
        <v>699</v>
      </c>
      <c r="B8">
        <v>566</v>
      </c>
      <c r="C8">
        <v>567</v>
      </c>
      <c r="D8">
        <v>561</v>
      </c>
      <c r="E8">
        <v>566</v>
      </c>
      <c r="F8" s="110">
        <v>1314</v>
      </c>
    </row>
    <row r="9" spans="1:6">
      <c r="A9" t="s">
        <v>698</v>
      </c>
      <c r="B9">
        <v>567</v>
      </c>
      <c r="C9">
        <v>580</v>
      </c>
      <c r="D9">
        <v>566</v>
      </c>
      <c r="E9">
        <v>578</v>
      </c>
      <c r="F9" s="110">
        <v>2955</v>
      </c>
    </row>
    <row r="10" spans="1:6">
      <c r="A10" t="s">
        <v>697</v>
      </c>
      <c r="B10">
        <v>585</v>
      </c>
      <c r="C10">
        <v>588</v>
      </c>
      <c r="D10">
        <v>578</v>
      </c>
      <c r="E10">
        <v>583</v>
      </c>
      <c r="F10" s="110">
        <v>3524</v>
      </c>
    </row>
    <row r="11" spans="1:6">
      <c r="A11" t="s">
        <v>696</v>
      </c>
      <c r="B11">
        <v>584</v>
      </c>
      <c r="C11">
        <v>590</v>
      </c>
      <c r="D11">
        <v>574</v>
      </c>
      <c r="E11">
        <v>584</v>
      </c>
      <c r="F11" s="110">
        <v>2707</v>
      </c>
    </row>
    <row r="12" spans="1:6">
      <c r="A12" t="s">
        <v>695</v>
      </c>
      <c r="B12">
        <v>581</v>
      </c>
      <c r="C12">
        <v>583</v>
      </c>
      <c r="D12">
        <v>576</v>
      </c>
      <c r="E12">
        <v>583</v>
      </c>
      <c r="F12" s="110">
        <v>2250</v>
      </c>
    </row>
    <row r="13" spans="1:6">
      <c r="A13" t="s">
        <v>694</v>
      </c>
      <c r="B13">
        <v>586</v>
      </c>
      <c r="C13">
        <v>589</v>
      </c>
      <c r="D13">
        <v>583</v>
      </c>
      <c r="E13">
        <v>586</v>
      </c>
      <c r="F13" s="110">
        <v>1594</v>
      </c>
    </row>
    <row r="14" spans="1:6">
      <c r="A14" t="s">
        <v>693</v>
      </c>
      <c r="B14">
        <v>583</v>
      </c>
      <c r="C14">
        <v>583</v>
      </c>
      <c r="D14">
        <v>575</v>
      </c>
      <c r="E14">
        <v>578</v>
      </c>
      <c r="F14" s="110">
        <v>1834</v>
      </c>
    </row>
    <row r="15" spans="1:6">
      <c r="A15" t="s">
        <v>692</v>
      </c>
      <c r="B15">
        <v>581</v>
      </c>
      <c r="C15">
        <v>584</v>
      </c>
      <c r="D15">
        <v>576</v>
      </c>
      <c r="E15">
        <v>579</v>
      </c>
      <c r="F15" s="110">
        <v>1883</v>
      </c>
    </row>
    <row r="16" spans="1:6">
      <c r="A16" t="s">
        <v>691</v>
      </c>
      <c r="B16">
        <v>583</v>
      </c>
      <c r="C16">
        <v>588</v>
      </c>
      <c r="D16">
        <v>571</v>
      </c>
      <c r="E16">
        <v>585</v>
      </c>
      <c r="F16" s="110">
        <v>4330</v>
      </c>
    </row>
    <row r="17" spans="1:6">
      <c r="A17" t="s">
        <v>690</v>
      </c>
      <c r="B17">
        <v>580</v>
      </c>
      <c r="C17">
        <v>588</v>
      </c>
      <c r="D17">
        <v>575</v>
      </c>
      <c r="E17">
        <v>588</v>
      </c>
      <c r="F17" s="110">
        <v>2540</v>
      </c>
    </row>
    <row r="18" spans="1:6">
      <c r="A18" t="s">
        <v>689</v>
      </c>
      <c r="B18">
        <v>590</v>
      </c>
      <c r="C18">
        <v>598</v>
      </c>
      <c r="D18">
        <v>580</v>
      </c>
      <c r="E18">
        <v>582</v>
      </c>
      <c r="F18" s="110">
        <v>3089</v>
      </c>
    </row>
    <row r="19" spans="1:6">
      <c r="A19" t="s">
        <v>688</v>
      </c>
      <c r="B19">
        <v>585</v>
      </c>
      <c r="C19">
        <v>588</v>
      </c>
      <c r="D19">
        <v>571</v>
      </c>
      <c r="E19">
        <v>577</v>
      </c>
      <c r="F19" s="110">
        <v>2758</v>
      </c>
    </row>
    <row r="20" spans="1:6">
      <c r="A20" t="s">
        <v>687</v>
      </c>
      <c r="B20">
        <v>578</v>
      </c>
      <c r="C20">
        <v>581</v>
      </c>
      <c r="D20">
        <v>573</v>
      </c>
      <c r="E20">
        <v>581</v>
      </c>
      <c r="F20" s="110">
        <v>1157</v>
      </c>
    </row>
    <row r="21" spans="1:6">
      <c r="A21" t="s">
        <v>686</v>
      </c>
      <c r="B21">
        <v>583</v>
      </c>
      <c r="C21">
        <v>595</v>
      </c>
      <c r="D21">
        <v>582</v>
      </c>
      <c r="E21">
        <v>594</v>
      </c>
      <c r="F21" s="110">
        <v>3563</v>
      </c>
    </row>
    <row r="22" spans="1:6">
      <c r="A22" t="s">
        <v>685</v>
      </c>
      <c r="B22">
        <v>598</v>
      </c>
      <c r="C22">
        <v>600</v>
      </c>
      <c r="D22">
        <v>591</v>
      </c>
      <c r="E22">
        <v>591</v>
      </c>
      <c r="F22" s="110">
        <v>1851</v>
      </c>
    </row>
    <row r="23" spans="1:6">
      <c r="A23" t="s">
        <v>684</v>
      </c>
      <c r="B23">
        <v>597</v>
      </c>
      <c r="C23">
        <v>628</v>
      </c>
      <c r="D23">
        <v>594</v>
      </c>
      <c r="E23">
        <v>622</v>
      </c>
      <c r="F23" s="110">
        <v>8397</v>
      </c>
    </row>
    <row r="24" spans="1:6">
      <c r="A24" t="s">
        <v>683</v>
      </c>
      <c r="B24">
        <v>619</v>
      </c>
      <c r="C24">
        <v>622</v>
      </c>
      <c r="D24">
        <v>612</v>
      </c>
      <c r="E24">
        <v>616</v>
      </c>
      <c r="F24" s="110">
        <v>2935</v>
      </c>
    </row>
    <row r="25" spans="1:6">
      <c r="A25" t="s">
        <v>682</v>
      </c>
      <c r="B25">
        <v>614</v>
      </c>
      <c r="C25">
        <v>625</v>
      </c>
      <c r="D25">
        <v>613</v>
      </c>
      <c r="E25">
        <v>614</v>
      </c>
      <c r="F25" s="110">
        <v>2691</v>
      </c>
    </row>
    <row r="26" spans="1:6">
      <c r="A26" t="s">
        <v>681</v>
      </c>
      <c r="B26">
        <v>630</v>
      </c>
      <c r="C26">
        <v>631</v>
      </c>
      <c r="D26">
        <v>615</v>
      </c>
      <c r="E26">
        <v>617</v>
      </c>
      <c r="F26" s="110">
        <v>3151</v>
      </c>
    </row>
    <row r="27" spans="1:6">
      <c r="A27" t="s">
        <v>680</v>
      </c>
      <c r="B27">
        <v>620</v>
      </c>
      <c r="C27">
        <v>625</v>
      </c>
      <c r="D27">
        <v>614</v>
      </c>
      <c r="E27">
        <v>615</v>
      </c>
      <c r="F27" s="110">
        <v>2409</v>
      </c>
    </row>
    <row r="28" spans="1:6">
      <c r="A28" t="s">
        <v>679</v>
      </c>
      <c r="B28">
        <v>616</v>
      </c>
      <c r="C28">
        <v>627</v>
      </c>
      <c r="D28">
        <v>615</v>
      </c>
      <c r="E28">
        <v>621</v>
      </c>
      <c r="F28" s="110">
        <v>2241</v>
      </c>
    </row>
    <row r="29" spans="1:6">
      <c r="A29" t="s">
        <v>678</v>
      </c>
      <c r="B29">
        <v>618</v>
      </c>
      <c r="C29">
        <v>618</v>
      </c>
      <c r="D29">
        <v>608</v>
      </c>
      <c r="E29">
        <v>609</v>
      </c>
      <c r="F29" s="110">
        <v>2949</v>
      </c>
    </row>
    <row r="30" spans="1:6">
      <c r="A30" t="s">
        <v>677</v>
      </c>
      <c r="B30">
        <v>612</v>
      </c>
      <c r="C30">
        <v>623</v>
      </c>
      <c r="D30">
        <v>610</v>
      </c>
      <c r="E30">
        <v>618</v>
      </c>
      <c r="F30" s="110">
        <v>2978</v>
      </c>
    </row>
    <row r="31" spans="1:6">
      <c r="A31" t="s">
        <v>676</v>
      </c>
      <c r="B31">
        <v>614</v>
      </c>
      <c r="C31">
        <v>614</v>
      </c>
      <c r="D31">
        <v>601</v>
      </c>
      <c r="E31">
        <v>602</v>
      </c>
      <c r="F31" s="110">
        <v>3378</v>
      </c>
    </row>
    <row r="32" spans="1:6">
      <c r="A32" t="s">
        <v>675</v>
      </c>
      <c r="B32">
        <v>594</v>
      </c>
      <c r="C32">
        <v>597</v>
      </c>
      <c r="D32">
        <v>579</v>
      </c>
      <c r="E32">
        <v>585</v>
      </c>
      <c r="F32" s="110">
        <v>3386</v>
      </c>
    </row>
    <row r="33" spans="1:6">
      <c r="A33" t="s">
        <v>674</v>
      </c>
      <c r="B33">
        <v>594</v>
      </c>
      <c r="C33">
        <v>595</v>
      </c>
      <c r="D33">
        <v>589</v>
      </c>
      <c r="E33">
        <v>593</v>
      </c>
      <c r="F33" s="110">
        <v>1772</v>
      </c>
    </row>
    <row r="34" spans="1:6">
      <c r="A34" t="s">
        <v>673</v>
      </c>
      <c r="B34">
        <v>589</v>
      </c>
      <c r="C34">
        <v>593</v>
      </c>
      <c r="D34">
        <v>586</v>
      </c>
      <c r="E34">
        <v>593</v>
      </c>
      <c r="F34" s="110">
        <v>2157</v>
      </c>
    </row>
    <row r="35" spans="1:6">
      <c r="A35" t="s">
        <v>672</v>
      </c>
      <c r="B35">
        <v>590</v>
      </c>
      <c r="C35">
        <v>601</v>
      </c>
      <c r="D35">
        <v>578</v>
      </c>
      <c r="E35">
        <v>588</v>
      </c>
      <c r="F35" s="110">
        <v>3862</v>
      </c>
    </row>
    <row r="36" spans="1:6">
      <c r="A36" t="s">
        <v>671</v>
      </c>
      <c r="B36">
        <v>593</v>
      </c>
      <c r="C36">
        <v>611</v>
      </c>
      <c r="D36">
        <v>593</v>
      </c>
      <c r="E36">
        <v>599</v>
      </c>
      <c r="F36" s="110">
        <v>5070</v>
      </c>
    </row>
    <row r="37" spans="1:6">
      <c r="A37" t="s">
        <v>670</v>
      </c>
      <c r="B37">
        <v>608</v>
      </c>
      <c r="C37">
        <v>614</v>
      </c>
      <c r="D37">
        <v>599</v>
      </c>
      <c r="E37">
        <v>607</v>
      </c>
      <c r="F37" s="110">
        <v>2700</v>
      </c>
    </row>
    <row r="38" spans="1:6">
      <c r="A38" t="s">
        <v>669</v>
      </c>
      <c r="B38">
        <v>613</v>
      </c>
      <c r="C38">
        <v>625</v>
      </c>
      <c r="D38">
        <v>612</v>
      </c>
      <c r="E38">
        <v>624</v>
      </c>
      <c r="F38" s="110">
        <v>3380</v>
      </c>
    </row>
    <row r="39" spans="1:6">
      <c r="A39" t="s">
        <v>668</v>
      </c>
      <c r="B39">
        <v>620</v>
      </c>
      <c r="C39">
        <v>623</v>
      </c>
      <c r="D39">
        <v>613</v>
      </c>
      <c r="E39">
        <v>615</v>
      </c>
      <c r="F39" s="110">
        <v>1907</v>
      </c>
    </row>
    <row r="40" spans="1:6">
      <c r="A40" t="s">
        <v>667</v>
      </c>
      <c r="B40">
        <v>618</v>
      </c>
      <c r="C40">
        <v>620</v>
      </c>
      <c r="D40">
        <v>612</v>
      </c>
      <c r="E40">
        <v>615</v>
      </c>
      <c r="F40" s="110">
        <v>1717</v>
      </c>
    </row>
    <row r="41" spans="1:6">
      <c r="A41" t="s">
        <v>666</v>
      </c>
      <c r="B41">
        <v>619</v>
      </c>
      <c r="C41">
        <v>631</v>
      </c>
      <c r="D41">
        <v>619</v>
      </c>
      <c r="E41">
        <v>631</v>
      </c>
      <c r="F41" s="110">
        <v>4511</v>
      </c>
    </row>
    <row r="42" spans="1:6">
      <c r="A42" t="s">
        <v>665</v>
      </c>
      <c r="B42">
        <v>630</v>
      </c>
      <c r="C42">
        <v>638</v>
      </c>
      <c r="D42">
        <v>625</v>
      </c>
      <c r="E42">
        <v>625</v>
      </c>
      <c r="F42" s="110">
        <v>2226</v>
      </c>
    </row>
    <row r="43" spans="1:6">
      <c r="A43" t="s">
        <v>664</v>
      </c>
      <c r="B43">
        <v>623</v>
      </c>
      <c r="C43">
        <v>630</v>
      </c>
      <c r="D43">
        <v>620</v>
      </c>
      <c r="E43">
        <v>625</v>
      </c>
      <c r="F43" s="110">
        <v>1396</v>
      </c>
    </row>
    <row r="44" spans="1:6">
      <c r="A44" t="s">
        <v>663</v>
      </c>
      <c r="B44">
        <v>637</v>
      </c>
      <c r="C44">
        <v>685</v>
      </c>
      <c r="D44">
        <v>635</v>
      </c>
      <c r="E44">
        <v>655</v>
      </c>
      <c r="F44" s="110">
        <v>11754</v>
      </c>
    </row>
    <row r="45" spans="1:6">
      <c r="A45" t="s">
        <v>662</v>
      </c>
      <c r="B45">
        <v>671</v>
      </c>
      <c r="C45">
        <v>671</v>
      </c>
      <c r="D45">
        <v>651</v>
      </c>
      <c r="E45">
        <v>659</v>
      </c>
      <c r="F45" s="110">
        <v>3605</v>
      </c>
    </row>
    <row r="46" spans="1:6">
      <c r="A46" t="s">
        <v>661</v>
      </c>
      <c r="B46">
        <v>664</v>
      </c>
      <c r="C46">
        <v>664</v>
      </c>
      <c r="D46">
        <v>643</v>
      </c>
      <c r="E46">
        <v>658</v>
      </c>
      <c r="F46" s="110">
        <v>3592</v>
      </c>
    </row>
    <row r="47" spans="1:6">
      <c r="A47" t="s">
        <v>660</v>
      </c>
      <c r="B47">
        <v>664</v>
      </c>
      <c r="C47">
        <v>671</v>
      </c>
      <c r="D47">
        <v>656</v>
      </c>
      <c r="E47">
        <v>662</v>
      </c>
      <c r="F47" s="110">
        <v>2951</v>
      </c>
    </row>
    <row r="48" spans="1:6">
      <c r="A48" t="s">
        <v>659</v>
      </c>
      <c r="B48">
        <v>662</v>
      </c>
      <c r="C48">
        <v>667</v>
      </c>
      <c r="D48">
        <v>647</v>
      </c>
      <c r="E48">
        <v>648</v>
      </c>
      <c r="F48" s="110">
        <v>3320</v>
      </c>
    </row>
    <row r="49" spans="1:6">
      <c r="A49" t="s">
        <v>658</v>
      </c>
      <c r="B49">
        <v>649</v>
      </c>
      <c r="C49">
        <v>652</v>
      </c>
      <c r="D49">
        <v>635</v>
      </c>
      <c r="E49">
        <v>635</v>
      </c>
      <c r="F49" s="110">
        <v>3749</v>
      </c>
    </row>
    <row r="50" spans="1:6">
      <c r="A50" t="s">
        <v>657</v>
      </c>
      <c r="B50">
        <v>638</v>
      </c>
      <c r="C50">
        <v>642</v>
      </c>
      <c r="D50">
        <v>632</v>
      </c>
      <c r="E50">
        <v>636</v>
      </c>
      <c r="F50" s="110">
        <v>1341</v>
      </c>
    </row>
    <row r="51" spans="1:6">
      <c r="A51" t="s">
        <v>656</v>
      </c>
      <c r="B51">
        <v>635</v>
      </c>
      <c r="C51">
        <v>640</v>
      </c>
      <c r="D51">
        <v>628</v>
      </c>
      <c r="E51">
        <v>634</v>
      </c>
      <c r="F51" s="110">
        <v>1777</v>
      </c>
    </row>
    <row r="52" spans="1:6">
      <c r="A52" t="s">
        <v>655</v>
      </c>
      <c r="B52">
        <v>636</v>
      </c>
      <c r="C52">
        <v>640</v>
      </c>
      <c r="D52">
        <v>628</v>
      </c>
      <c r="E52">
        <v>630</v>
      </c>
      <c r="F52" s="110">
        <v>1839</v>
      </c>
    </row>
    <row r="53" spans="1:6">
      <c r="A53" t="s">
        <v>654</v>
      </c>
      <c r="B53">
        <v>636</v>
      </c>
      <c r="C53">
        <v>647</v>
      </c>
      <c r="D53">
        <v>636</v>
      </c>
      <c r="E53">
        <v>645</v>
      </c>
      <c r="F53" s="110">
        <v>2508</v>
      </c>
    </row>
    <row r="54" spans="1:6">
      <c r="A54" t="s">
        <v>653</v>
      </c>
      <c r="B54">
        <v>648</v>
      </c>
      <c r="C54">
        <v>649</v>
      </c>
      <c r="D54">
        <v>637</v>
      </c>
      <c r="E54">
        <v>640</v>
      </c>
      <c r="F54" s="110">
        <v>1533</v>
      </c>
    </row>
    <row r="55" spans="1:6">
      <c r="A55" t="s">
        <v>652</v>
      </c>
      <c r="B55">
        <v>640</v>
      </c>
      <c r="C55">
        <v>642</v>
      </c>
      <c r="D55">
        <v>631</v>
      </c>
      <c r="E55">
        <v>634</v>
      </c>
      <c r="F55" s="110">
        <v>1691</v>
      </c>
    </row>
    <row r="56" spans="1:6">
      <c r="A56" t="s">
        <v>651</v>
      </c>
      <c r="B56">
        <v>632</v>
      </c>
      <c r="C56">
        <v>632</v>
      </c>
      <c r="D56">
        <v>625</v>
      </c>
      <c r="E56">
        <v>630</v>
      </c>
      <c r="F56" s="110">
        <v>1812</v>
      </c>
    </row>
    <row r="57" spans="1:6">
      <c r="A57" t="s">
        <v>650</v>
      </c>
      <c r="B57">
        <v>635</v>
      </c>
      <c r="C57">
        <v>641</v>
      </c>
      <c r="D57">
        <v>632</v>
      </c>
      <c r="E57">
        <v>636</v>
      </c>
      <c r="F57" s="110">
        <v>1621</v>
      </c>
    </row>
    <row r="58" spans="1:6">
      <c r="A58" t="s">
        <v>649</v>
      </c>
      <c r="B58">
        <v>633</v>
      </c>
      <c r="C58">
        <v>644</v>
      </c>
      <c r="D58">
        <v>633</v>
      </c>
      <c r="E58">
        <v>638</v>
      </c>
      <c r="F58" s="110">
        <v>1710</v>
      </c>
    </row>
    <row r="59" spans="1:6">
      <c r="A59" t="s">
        <v>648</v>
      </c>
      <c r="B59">
        <v>635</v>
      </c>
      <c r="C59">
        <v>655</v>
      </c>
      <c r="D59">
        <v>633</v>
      </c>
      <c r="E59">
        <v>651</v>
      </c>
      <c r="F59" s="110">
        <v>2622</v>
      </c>
    </row>
    <row r="60" spans="1:6">
      <c r="A60" t="s">
        <v>647</v>
      </c>
      <c r="B60">
        <v>659</v>
      </c>
      <c r="C60">
        <v>677</v>
      </c>
      <c r="D60">
        <v>651</v>
      </c>
      <c r="E60">
        <v>667</v>
      </c>
      <c r="F60" s="110">
        <v>4136</v>
      </c>
    </row>
    <row r="61" spans="1:6">
      <c r="A61" t="s">
        <v>646</v>
      </c>
      <c r="B61">
        <v>669</v>
      </c>
      <c r="C61">
        <v>675</v>
      </c>
      <c r="D61">
        <v>665</v>
      </c>
      <c r="E61">
        <v>669</v>
      </c>
      <c r="F61" s="110">
        <v>2217</v>
      </c>
    </row>
    <row r="62" spans="1:6">
      <c r="A62" t="s">
        <v>645</v>
      </c>
      <c r="B62">
        <v>672</v>
      </c>
      <c r="C62">
        <v>674</v>
      </c>
      <c r="D62">
        <v>665</v>
      </c>
      <c r="E62">
        <v>668</v>
      </c>
      <c r="F62" s="110">
        <v>1801</v>
      </c>
    </row>
    <row r="63" spans="1:6">
      <c r="A63" t="s">
        <v>644</v>
      </c>
      <c r="B63">
        <v>659</v>
      </c>
      <c r="C63">
        <v>662</v>
      </c>
      <c r="D63">
        <v>653</v>
      </c>
      <c r="E63">
        <v>657</v>
      </c>
      <c r="F63" s="110">
        <v>2161</v>
      </c>
    </row>
    <row r="64" spans="1:6">
      <c r="A64" t="s">
        <v>643</v>
      </c>
      <c r="B64">
        <v>660</v>
      </c>
      <c r="C64">
        <v>689</v>
      </c>
      <c r="D64">
        <v>660</v>
      </c>
      <c r="E64">
        <v>662</v>
      </c>
      <c r="F64" s="110">
        <v>6117</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3533</vt:lpstr>
      <vt:lpstr>2059</vt:lpstr>
      <vt:lpstr>2357</vt:lpstr>
      <vt:lpstr>3008</vt:lpstr>
      <vt:lpstr>4763</vt:lpstr>
      <vt:lpstr>2454</vt:lpstr>
      <vt:lpstr>2207</vt:lpstr>
      <vt:lpstr>3661</vt:lpstr>
      <vt:lpstr>2327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2024-06-12T12:02:45Z</dcterms:modified>
</cp:coreProperties>
</file>